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o.lukasevych\Documents\Python_Scripts\Ukr_budget\"/>
    </mc:Choice>
  </mc:AlternateContent>
  <bookViews>
    <workbookView xWindow="285" yWindow="270" windowWidth="16890" windowHeight="6525" tabRatio="442"/>
  </bookViews>
  <sheets>
    <sheet name="Лист1 (2)" sheetId="8" r:id="rId1"/>
    <sheet name="2012" sheetId="4" r:id="rId2"/>
    <sheet name="Лист1" sheetId="1" r:id="rId3"/>
    <sheet name="Лист2" sheetId="2" r:id="rId4"/>
    <sheet name="Лист3" sheetId="3" r:id="rId5"/>
    <sheet name="2.11." sheetId="5" r:id="rId6"/>
    <sheet name="Sheet3" sheetId="7" r:id="rId7"/>
    <sheet name="3.8" sheetId="6" r:id="rId8"/>
    <sheet name="3.9" sheetId="9" r:id="rId9"/>
  </sheets>
  <calcPr calcId="162913"/>
</workbook>
</file>

<file path=xl/calcChain.xml><?xml version="1.0" encoding="utf-8"?>
<calcChain xmlns="http://schemas.openxmlformats.org/spreadsheetml/2006/main">
  <c r="K3" i="8" l="1"/>
  <c r="M3" i="8"/>
  <c r="L3" i="8"/>
  <c r="E35" i="8"/>
  <c r="F35" i="8"/>
  <c r="D35" i="8"/>
  <c r="F37" i="8"/>
  <c r="D37" i="8"/>
  <c r="F36" i="8"/>
  <c r="D36" i="8"/>
  <c r="E34" i="8"/>
  <c r="L21" i="8" s="1"/>
  <c r="E33" i="8"/>
  <c r="E32" i="8"/>
  <c r="E31" i="8"/>
  <c r="L17" i="8" s="1"/>
  <c r="E30" i="8"/>
  <c r="E29" i="8"/>
  <c r="E28" i="8"/>
  <c r="E27" i="8"/>
  <c r="E26" i="8"/>
  <c r="L12" i="8" s="1"/>
  <c r="E25" i="8"/>
  <c r="L10" i="8" s="1"/>
  <c r="E24" i="8"/>
  <c r="L8" i="8" s="1"/>
  <c r="E23" i="8"/>
  <c r="J22" i="8"/>
  <c r="E22" i="8"/>
  <c r="M21" i="8"/>
  <c r="K21" i="8"/>
  <c r="E21" i="8"/>
  <c r="M20" i="8"/>
  <c r="K20" i="8"/>
  <c r="E20" i="8"/>
  <c r="K19" i="8"/>
  <c r="E19" i="8"/>
  <c r="K18" i="8"/>
  <c r="E18" i="8"/>
  <c r="M17" i="8"/>
  <c r="K17" i="8"/>
  <c r="E17" i="8"/>
  <c r="M16" i="8"/>
  <c r="K16" i="8"/>
  <c r="E16" i="8"/>
  <c r="K15" i="8"/>
  <c r="E15" i="8"/>
  <c r="K14" i="8"/>
  <c r="E14" i="8"/>
  <c r="M13" i="8"/>
  <c r="K13" i="8"/>
  <c r="E13" i="8"/>
  <c r="M12" i="8"/>
  <c r="K12" i="8"/>
  <c r="E12" i="8"/>
  <c r="K11" i="8"/>
  <c r="E11" i="8"/>
  <c r="M10" i="8"/>
  <c r="K10" i="8"/>
  <c r="E10" i="8"/>
  <c r="K9" i="8"/>
  <c r="E9" i="8"/>
  <c r="M8" i="8"/>
  <c r="K8" i="8"/>
  <c r="E8" i="8"/>
  <c r="K7" i="8"/>
  <c r="E7" i="8"/>
  <c r="K6" i="8"/>
  <c r="E6" i="8"/>
  <c r="M5" i="8"/>
  <c r="K5" i="8"/>
  <c r="E5" i="8"/>
  <c r="N4" i="8"/>
  <c r="K4" i="8"/>
  <c r="E4" i="8"/>
  <c r="E3" i="8"/>
  <c r="L13" i="8" l="1"/>
  <c r="L16" i="8"/>
  <c r="L20" i="8"/>
  <c r="N20" i="8" s="1"/>
  <c r="N16" i="8"/>
  <c r="N12" i="8"/>
  <c r="K22" i="8"/>
  <c r="N17" i="8"/>
  <c r="N13" i="8"/>
  <c r="N10" i="8"/>
  <c r="N8" i="8"/>
  <c r="E37" i="8"/>
  <c r="M22" i="8"/>
  <c r="M23" i="8" s="1"/>
  <c r="L5" i="8"/>
  <c r="N5" i="8" s="1"/>
  <c r="E36" i="8"/>
  <c r="L3" i="1"/>
  <c r="L22" i="8" l="1"/>
  <c r="L23" i="8" s="1"/>
  <c r="N3" i="8"/>
  <c r="N22" i="8" s="1"/>
  <c r="M20" i="1"/>
  <c r="M21" i="1"/>
  <c r="L21" i="1"/>
  <c r="M17" i="1"/>
  <c r="M13" i="1"/>
  <c r="M12" i="1"/>
  <c r="M10" i="1"/>
  <c r="L10" i="1"/>
  <c r="M8" i="1"/>
  <c r="F39" i="1"/>
  <c r="E39" i="1"/>
  <c r="D39" i="1"/>
  <c r="E22" i="1"/>
  <c r="E23" i="1"/>
  <c r="E24" i="1"/>
  <c r="L8" i="1" s="1"/>
  <c r="N8" i="1" s="1"/>
  <c r="E25" i="1"/>
  <c r="E26" i="1"/>
  <c r="L12" i="1" s="1"/>
  <c r="N12" i="1" s="1"/>
  <c r="E27" i="1"/>
  <c r="E28" i="1"/>
  <c r="L13" i="1" s="1"/>
  <c r="E29" i="1"/>
  <c r="E30" i="1"/>
  <c r="E31" i="1"/>
  <c r="L17" i="1" s="1"/>
  <c r="E32" i="1"/>
  <c r="E33" i="1"/>
  <c r="L20" i="1" s="1"/>
  <c r="E34" i="1"/>
  <c r="F38" i="1"/>
  <c r="D38" i="1"/>
  <c r="F4" i="2"/>
  <c r="C129" i="2"/>
  <c r="B129" i="2"/>
  <c r="F37" i="1"/>
  <c r="D37" i="1"/>
  <c r="E35" i="1"/>
  <c r="E36" i="1"/>
  <c r="C4" i="2"/>
  <c r="J22" i="1"/>
  <c r="M16" i="1"/>
  <c r="L16" i="1"/>
  <c r="M5" i="1"/>
  <c r="N4" i="1"/>
  <c r="K4" i="1"/>
  <c r="K5" i="1"/>
  <c r="K6" i="1"/>
  <c r="K7" i="1"/>
  <c r="K8" i="1"/>
  <c r="K9" i="1"/>
  <c r="K10" i="1"/>
  <c r="N10" i="1" s="1"/>
  <c r="K11" i="1"/>
  <c r="K12" i="1"/>
  <c r="K13" i="1"/>
  <c r="K14" i="1"/>
  <c r="K15" i="1"/>
  <c r="K16" i="1"/>
  <c r="K17" i="1"/>
  <c r="N17" i="1" s="1"/>
  <c r="K18" i="1"/>
  <c r="K19" i="1"/>
  <c r="K20" i="1"/>
  <c r="K21" i="1"/>
  <c r="K3" i="1"/>
  <c r="K22" i="1" s="1"/>
  <c r="M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N20" i="1" l="1"/>
  <c r="N13" i="1"/>
  <c r="E38" i="1"/>
  <c r="N16" i="1"/>
  <c r="M22" i="1"/>
  <c r="M23" i="1" s="1"/>
  <c r="N3" i="1"/>
  <c r="L5" i="1"/>
  <c r="N5" i="1" s="1"/>
  <c r="E37" i="1"/>
  <c r="N22" i="1" l="1"/>
  <c r="L22" i="1"/>
  <c r="L23" i="1" s="1"/>
</calcChain>
</file>

<file path=xl/sharedStrings.xml><?xml version="1.0" encoding="utf-8"?>
<sst xmlns="http://schemas.openxmlformats.org/spreadsheetml/2006/main" count="762" uniqueCount="288">
  <si>
    <t>од і назва товарів згідно з УКТЗЕД</t>
  </si>
  <si>
    <t>Експорт</t>
  </si>
  <si>
    <t>Імпорт</t>
  </si>
  <si>
    <t>тис.дол. США</t>
  </si>
  <si>
    <t>у % до 2011р.</t>
  </si>
  <si>
    <t>у % до загального обсягу</t>
  </si>
  <si>
    <t xml:space="preserve">Усього </t>
  </si>
  <si>
    <t xml:space="preserve">I. Живі тварини; продукти тваринного походження </t>
  </si>
  <si>
    <t>01 живі тварини</t>
  </si>
  <si>
    <t>02 м’ясо та їстівні субпродукти</t>
  </si>
  <si>
    <t>03 риба i ракоподібні</t>
  </si>
  <si>
    <t>04 молоко та молочні продукти, яйця птиці; натуральний мед</t>
  </si>
  <si>
    <t>05 інші продукти тваринного походження</t>
  </si>
  <si>
    <t xml:space="preserve">II. Продукти рослинного походження </t>
  </si>
  <si>
    <t>06 живі дерева та інші рослини</t>
  </si>
  <si>
    <t xml:space="preserve">07 овочі </t>
  </si>
  <si>
    <t>08 їстівні плоди та горіхи</t>
  </si>
  <si>
    <t>09 кава, чай</t>
  </si>
  <si>
    <t>10 зерновi культури</t>
  </si>
  <si>
    <t>11 продукція борошномельно-круп’яної промисловості</t>
  </si>
  <si>
    <t xml:space="preserve">12 насіння і плоди олійних рослин </t>
  </si>
  <si>
    <t xml:space="preserve">13 шелак природний </t>
  </si>
  <si>
    <t xml:space="preserve">14 рослинні матеріали для виготовлення </t>
  </si>
  <si>
    <t xml:space="preserve">III. 15 Жири та олії тваринного або рослинного походження </t>
  </si>
  <si>
    <t xml:space="preserve">IV. Готові харчові продукти </t>
  </si>
  <si>
    <t xml:space="preserve">16 продукти з м’яса, риби </t>
  </si>
  <si>
    <t>17 цукор і кондитерські вироби з цукру</t>
  </si>
  <si>
    <t>18 какао та продукти з нього</t>
  </si>
  <si>
    <t xml:space="preserve">19 готові продукти із зерна </t>
  </si>
  <si>
    <t>20 продукти переробки овочів</t>
  </si>
  <si>
    <t>21 різні харчові продукти</t>
  </si>
  <si>
    <t>22 алкогольні i безалкогольні напої та оцет</t>
  </si>
  <si>
    <t>23 залишки і відходи харчової промисловості</t>
  </si>
  <si>
    <t>24 тютюн і промислові замінники тютюну</t>
  </si>
  <si>
    <t xml:space="preserve">V. Мінеральнi продукти </t>
  </si>
  <si>
    <t>25 сіль; сірка; землі та каміння</t>
  </si>
  <si>
    <t>26 руди, шлак і зола</t>
  </si>
  <si>
    <t>27 палива мінеральні; нафта і продукти її перегонки</t>
  </si>
  <si>
    <t>з них:</t>
  </si>
  <si>
    <t>кам’яне вугілля</t>
  </si>
  <si>
    <t>нафта сира (включаючи газовий конденсат)</t>
  </si>
  <si>
    <t>–</t>
  </si>
  <si>
    <t>газ природний</t>
  </si>
  <si>
    <t>VI. Продукцiя хiмiчної та пов’язаних з нею галузей промисловості</t>
  </si>
  <si>
    <t>28 продукти неорганічної хiмiї</t>
  </si>
  <si>
    <t>29 органiчнi хiмiчнi сполуки</t>
  </si>
  <si>
    <t>30 фармацевтична продукція</t>
  </si>
  <si>
    <t>31 добрива</t>
  </si>
  <si>
    <t xml:space="preserve">32 екстракти дубильні </t>
  </si>
  <si>
    <t xml:space="preserve">33 ефiрнi олії </t>
  </si>
  <si>
    <t>34 мило, поверхнево-активні органічні речовини</t>
  </si>
  <si>
    <t>35 бiлковi речовини</t>
  </si>
  <si>
    <t>36 порох і вибухові речовини</t>
  </si>
  <si>
    <t>37 фотографічні або кінематографічні товари</t>
  </si>
  <si>
    <t>38 різноманітна хімічна продукція</t>
  </si>
  <si>
    <t xml:space="preserve">VII. Полімерні матеріали, пластмаси та вироби з них </t>
  </si>
  <si>
    <t xml:space="preserve">39 пластмаси, полімерні матеріали </t>
  </si>
  <si>
    <t xml:space="preserve">40 каучук, гума </t>
  </si>
  <si>
    <t>VIII. Шкури необроблені, шкіра вичищена</t>
  </si>
  <si>
    <t xml:space="preserve">41 шкури </t>
  </si>
  <si>
    <t>42 вироби із шкіри</t>
  </si>
  <si>
    <t>43 натуральне та штучне хутро</t>
  </si>
  <si>
    <t xml:space="preserve">IX. Деревина і вироби з деревини </t>
  </si>
  <si>
    <t>44 деревина і вироби з деревини</t>
  </si>
  <si>
    <t>45 корок та вироби з нього</t>
  </si>
  <si>
    <t xml:space="preserve">46 вироби із соломи </t>
  </si>
  <si>
    <t>X. Маса з деревини або інших волокнистих целюлозних матеріалів</t>
  </si>
  <si>
    <t>47 маса з деревини</t>
  </si>
  <si>
    <t>48 папір та картон</t>
  </si>
  <si>
    <t>49 друкована продукція</t>
  </si>
  <si>
    <t xml:space="preserve">ХI. Текстильні матеріали та текстильні вироби </t>
  </si>
  <si>
    <t>50 шовк</t>
  </si>
  <si>
    <t>51 вовна</t>
  </si>
  <si>
    <t xml:space="preserve">52 бавовна </t>
  </si>
  <si>
    <t>53 інші текстильні волокна</t>
  </si>
  <si>
    <t>54 нитки синтетичні або штучні</t>
  </si>
  <si>
    <t>55 синтетичні або штучні штапельні волокна</t>
  </si>
  <si>
    <t xml:space="preserve">56 вата </t>
  </si>
  <si>
    <t xml:space="preserve">57 килими </t>
  </si>
  <si>
    <t xml:space="preserve">58 спецiальнi </t>
  </si>
  <si>
    <t>тканини</t>
  </si>
  <si>
    <t xml:space="preserve">59 текстильні матеріали </t>
  </si>
  <si>
    <t>60 трикотажні полотна</t>
  </si>
  <si>
    <t>61 одяг та додаткові речі до одягу, трикотажні</t>
  </si>
  <si>
    <t xml:space="preserve">62 одяг та додаткові речі до одягу, текстильні </t>
  </si>
  <si>
    <t>63 іншi готовi текстильні вироби</t>
  </si>
  <si>
    <t xml:space="preserve">XII. Взуття, головнi убори, парасольки </t>
  </si>
  <si>
    <t>64 взуття</t>
  </si>
  <si>
    <t xml:space="preserve">65 головнi убори </t>
  </si>
  <si>
    <t xml:space="preserve">66 парасольки </t>
  </si>
  <si>
    <t xml:space="preserve">67 обробленi пір’я та пух </t>
  </si>
  <si>
    <t xml:space="preserve">XIII. Вироби з каменю, гiпсу, цементу </t>
  </si>
  <si>
    <t>68 вироби з каменю, гiпсу, цементу</t>
  </si>
  <si>
    <t>69 керамiчнi вироби</t>
  </si>
  <si>
    <t>70 скло та вироби із скла</t>
  </si>
  <si>
    <t>XIV. 71 Перли природні або культивовані, дорогоцінне або напівдорогоцінне каміння</t>
  </si>
  <si>
    <t>XV. Недорогоцінні метали та вироби з них</t>
  </si>
  <si>
    <t>72 чорнi метали</t>
  </si>
  <si>
    <t>73 вироби з чорних металів</t>
  </si>
  <si>
    <t>74 мiдь i вироби з неї</t>
  </si>
  <si>
    <t>75 нiкель i вироби з нього</t>
  </si>
  <si>
    <t>76 алюмiнiй i вироби з нього</t>
  </si>
  <si>
    <t>78 свинець і вироби з нього</t>
  </si>
  <si>
    <t>79 цинк i вироби з нього</t>
  </si>
  <si>
    <t>80 олово і вироби з нього</t>
  </si>
  <si>
    <t>81 іншi недорогоцінні метали</t>
  </si>
  <si>
    <t>82 інструменти, ножовi вироби</t>
  </si>
  <si>
    <t>83 іншi вироби з недорогоцінних металiв</t>
  </si>
  <si>
    <t>XVI. Машини, обладнання та механізми; електротехнічне обладнання</t>
  </si>
  <si>
    <t>84 реактори ядерні, котли, машини</t>
  </si>
  <si>
    <t>85 електричнi машини</t>
  </si>
  <si>
    <t xml:space="preserve">XVII. Засоби наземного транспорту, літальні апарати, плавучі засоби </t>
  </si>
  <si>
    <t xml:space="preserve">86 залізничні локомотиви </t>
  </si>
  <si>
    <t xml:space="preserve">87 засоби наземного транспорту, крім залізничного </t>
  </si>
  <si>
    <t>88 літальні апарати</t>
  </si>
  <si>
    <t>89 судна</t>
  </si>
  <si>
    <t>XVIII. Прилади та апарати оптичні, фотографічні</t>
  </si>
  <si>
    <t>90 прилади та апарати оптичнi, фотографічні</t>
  </si>
  <si>
    <t xml:space="preserve">91 годинники </t>
  </si>
  <si>
    <t>92 музичні інструменти</t>
  </si>
  <si>
    <t xml:space="preserve">ХX. Рiзнi промислові товари </t>
  </si>
  <si>
    <t xml:space="preserve">94 меблi </t>
  </si>
  <si>
    <t xml:space="preserve">95 іграшки </t>
  </si>
  <si>
    <t>96 рiзнi готовi вироби</t>
  </si>
  <si>
    <t>XXІ. 97 Твори мистецтва</t>
  </si>
  <si>
    <t>Товари, придбані в портах</t>
  </si>
  <si>
    <t>99 Різне</t>
  </si>
  <si>
    <t>Сільське господарство, лісове господарство та рибне господарство</t>
  </si>
  <si>
    <t>A</t>
  </si>
  <si>
    <t>Добувна промисловість і розроблення кар'єрів</t>
  </si>
  <si>
    <t>B</t>
  </si>
  <si>
    <t>Переробна промисловість</t>
  </si>
  <si>
    <t>C</t>
  </si>
  <si>
    <t>Постачання електроенергії, газу, пари та кондиційованого повітря</t>
  </si>
  <si>
    <t>D</t>
  </si>
  <si>
    <t>Водопостачання; каналізація, поводження з відходами</t>
  </si>
  <si>
    <t>E</t>
  </si>
  <si>
    <t>Будівництво</t>
  </si>
  <si>
    <t>F</t>
  </si>
  <si>
    <t>Оптова та роздрібна торгівля; ремонт автотранспортних засобів і мотоциклів</t>
  </si>
  <si>
    <t>G</t>
  </si>
  <si>
    <t>Транспорт, складське господарство, поштова та кур'єрська діяльність</t>
  </si>
  <si>
    <t>H</t>
  </si>
  <si>
    <t>Тимчасове розміщування й організація харчування</t>
  </si>
  <si>
    <t>I</t>
  </si>
  <si>
    <t>Інформація та телекомунікації</t>
  </si>
  <si>
    <t>J</t>
  </si>
  <si>
    <t>Фінансова та страхова діяльність</t>
  </si>
  <si>
    <t>K</t>
  </si>
  <si>
    <t>Операції з нерухомим майном</t>
  </si>
  <si>
    <t>L</t>
  </si>
  <si>
    <t>Професійна, наукова та технічна діяльність</t>
  </si>
  <si>
    <t>М</t>
  </si>
  <si>
    <t>Діяльність у сфері адміністративного та допоміжного обслуговування</t>
  </si>
  <si>
    <t>N</t>
  </si>
  <si>
    <t>Державне управління й оборона; обов'язкове соціальне страхування</t>
  </si>
  <si>
    <t>O</t>
  </si>
  <si>
    <t>Освіта</t>
  </si>
  <si>
    <t>P</t>
  </si>
  <si>
    <t>Охорона здоров'я та надання соціальної допомоги</t>
  </si>
  <si>
    <t>Q</t>
  </si>
  <si>
    <t>Мистецтво, спорт, розваги та відпочинок</t>
  </si>
  <si>
    <t>R</t>
  </si>
  <si>
    <t>Надання інших видів послуг</t>
  </si>
  <si>
    <t>S</t>
  </si>
  <si>
    <t>Послуги з переробки матеріальних ресурсів</t>
  </si>
  <si>
    <t>з них</t>
  </si>
  <si>
    <t>Послуги для переробки товарів у внутрішній економіці</t>
  </si>
  <si>
    <t>Послуги для переробки товарів за кордоном</t>
  </si>
  <si>
    <t>Послуги з ремонту та технічного обслуговування, що не віднесені до інших категорій</t>
  </si>
  <si>
    <t>Транспортні послуги</t>
  </si>
  <si>
    <t>Послуги морського транспорту</t>
  </si>
  <si>
    <t>Послуги річкового транспорту</t>
  </si>
  <si>
    <t>Послуги повітряного транспорту</t>
  </si>
  <si>
    <t>Послуги залізничного транспорту</t>
  </si>
  <si>
    <t>Послуги автомобільного транспорту</t>
  </si>
  <si>
    <t>Послуги трубопровідного транспорту</t>
  </si>
  <si>
    <t>-</t>
  </si>
  <si>
    <t>Інші допоміжні та додаткові транспортні послуги</t>
  </si>
  <si>
    <t>Послуги поштової та кур’єрської служби</t>
  </si>
  <si>
    <t>Послуги, пов’язані з подорожами</t>
  </si>
  <si>
    <t>Послуги з будівництва</t>
  </si>
  <si>
    <t>Послуги зі страхування</t>
  </si>
  <si>
    <t>Послуги, пов’язані з фінансовою діяльністю</t>
  </si>
  <si>
    <t>Роялті та інші послуги, пов’язані з використанням інтелектуальної власності</t>
  </si>
  <si>
    <t>Послуги у сфері телекомунікації, комп’ютерні та інформаційні послуги</t>
  </si>
  <si>
    <t>Телекомунікаційні послуги</t>
  </si>
  <si>
    <t>Комп’ютерні послуги</t>
  </si>
  <si>
    <t>Інформаційні послуги</t>
  </si>
  <si>
    <t>Ділові послуги</t>
  </si>
  <si>
    <t>Послуги дослідження та розробки</t>
  </si>
  <si>
    <t>Професійні та консалтингові послуги</t>
  </si>
  <si>
    <t>Наукові та технічні послуги</t>
  </si>
  <si>
    <t>Послуги з обробки та усунення забруднення навколишнього середовища</t>
  </si>
  <si>
    <t>Послуги сільського господарства та послуги видобутку</t>
  </si>
  <si>
    <t>Послуги операційного лізингу</t>
  </si>
  <si>
    <t>Послуги, пов’язані з торгівлею, та посередницькі послуги</t>
  </si>
  <si>
    <t>Інші ділові послуги</t>
  </si>
  <si>
    <t>Послуги приватним особам, культурні та рекреаційні послуги</t>
  </si>
  <si>
    <t>Державні та урядові послуги</t>
  </si>
  <si>
    <t>млн.дол. США</t>
  </si>
  <si>
    <t>Випуск товарів та послуг</t>
  </si>
  <si>
    <t>Споживання в Україні</t>
  </si>
  <si>
    <t>Код і назва товарів згідно з УКТЗЕД</t>
  </si>
  <si>
    <t>Найменування послуги згідно з КЗЕП</t>
  </si>
  <si>
    <r>
      <t>Усього</t>
    </r>
    <r>
      <rPr>
        <b/>
        <vertAlign val="superscript"/>
        <sz val="10"/>
        <color rgb="FF000000"/>
        <rFont val="Verdana"/>
        <family val="2"/>
        <charset val="204"/>
      </rPr>
      <t>1</t>
    </r>
  </si>
  <si>
    <t>Передача електроенергії</t>
  </si>
  <si>
    <t>Екпорт</t>
  </si>
  <si>
    <t>тис.дол.США</t>
  </si>
  <si>
    <t>2. ЗОВНІШНЯ ТОРГІВЛЯ ТОВАРАМИ</t>
  </si>
  <si>
    <t>.</t>
  </si>
  <si>
    <r>
      <t>2.11. Динаміка товарної структури експорту</t>
    </r>
    <r>
      <rPr>
        <b/>
        <sz val="12"/>
        <color indexed="8"/>
        <rFont val="Calibri"/>
        <family val="2"/>
        <charset val="204"/>
      </rPr>
      <t>-</t>
    </r>
    <r>
      <rPr>
        <b/>
        <sz val="12"/>
        <color indexed="8"/>
        <rFont val="Times New Roman"/>
        <family val="1"/>
        <charset val="204"/>
      </rPr>
      <t xml:space="preserve">імпорту </t>
    </r>
  </si>
  <si>
    <t>2016,             млн.дол. США</t>
  </si>
  <si>
    <t>у % до 2016</t>
  </si>
  <si>
    <t>у % до загаль–ного обсягу</t>
  </si>
  <si>
    <t>Усього</t>
  </si>
  <si>
    <t xml:space="preserve">   у тому числі</t>
  </si>
  <si>
    <t>I. Живi тварини; продукти тваринного походження</t>
  </si>
  <si>
    <t>01 живi тварини</t>
  </si>
  <si>
    <t>II. Продукти рослинного походження</t>
  </si>
  <si>
    <t>07 овочi</t>
  </si>
  <si>
    <t>08 їстівнi плоди та горiхи</t>
  </si>
  <si>
    <t>11 продукцiя борошномельно-круп’яної промисловості</t>
  </si>
  <si>
    <t>12 насiння і плоди олійних рослин</t>
  </si>
  <si>
    <t>13 шелак природний</t>
  </si>
  <si>
    <t>14 рослинні матеріали для виготовлення</t>
  </si>
  <si>
    <t>ІІІ. 15 Жири та олії тваринного або рослинного походження</t>
  </si>
  <si>
    <t>IV. Готові харчові продукти</t>
  </si>
  <si>
    <t>16 продукти з м’яса, риби</t>
  </si>
  <si>
    <t>18 какао та продукти                  з нього</t>
  </si>
  <si>
    <t>19 готові продукти із зерна</t>
  </si>
  <si>
    <t>21 різнi харчовi продукти</t>
  </si>
  <si>
    <t>Продовження таблиці 2.11</t>
  </si>
  <si>
    <t>22 алкогольні і безалкогольні напої та                                    оцет</t>
  </si>
  <si>
    <t>23 залишки і вiдходи харчової промисловості</t>
  </si>
  <si>
    <t>V. Мiнеральнi продукти</t>
  </si>
  <si>
    <t>27 палива мінеральні;    нафта і продукти її перегонки</t>
  </si>
  <si>
    <t>VI. Продукція хімічної та пов’язаних з нею галузей промисловостi</t>
  </si>
  <si>
    <t>28 продукти неорганiчної хiмiї</t>
  </si>
  <si>
    <t>29 органiчнi хiмiчнi  сполуки</t>
  </si>
  <si>
    <t>30 фармацевтична  продукція</t>
  </si>
  <si>
    <t>32 екстракти дубильнi</t>
  </si>
  <si>
    <t>33 ефiрнi олії</t>
  </si>
  <si>
    <t>34 мило, поверхнево-   активні органічні               речовини</t>
  </si>
  <si>
    <t>36 порох і вибуховi речовини</t>
  </si>
  <si>
    <t>VII. Полімерні матеріали, пластмаси та вироби з них</t>
  </si>
  <si>
    <t>39 пластмаси, полімерні матеріали</t>
  </si>
  <si>
    <t>40 каучук, гума</t>
  </si>
  <si>
    <t>VIII. Шкури необроблені, шкіра  вичищена</t>
  </si>
  <si>
    <t>41 шкури</t>
  </si>
  <si>
    <t>42 вироби із шкiри</t>
  </si>
  <si>
    <t>IX. Деревина і вироби з деревини</t>
  </si>
  <si>
    <t>46 вироби із соломи</t>
  </si>
  <si>
    <t>48 папiр та картон</t>
  </si>
  <si>
    <t>ХІ. Текстильні матеріали та текстильні вироби</t>
  </si>
  <si>
    <t>52 бавовна</t>
  </si>
  <si>
    <t>56 вата</t>
  </si>
  <si>
    <t>57 килими</t>
  </si>
  <si>
    <t>58 спецiальнi тканини</t>
  </si>
  <si>
    <t>59 текстильнi матерiали</t>
  </si>
  <si>
    <t>62 одяг та додаткові речі до одягу, текстильні</t>
  </si>
  <si>
    <t>XII. Взуття, головнi убори, парасольки</t>
  </si>
  <si>
    <t>65 головнi убори</t>
  </si>
  <si>
    <t>66 парасольки</t>
  </si>
  <si>
    <t>67 оброблені пір’я та пух</t>
  </si>
  <si>
    <t>XIII. Вироби з каменю, гіпсу, цементу</t>
  </si>
  <si>
    <t>73 вироби з чорних металiв</t>
  </si>
  <si>
    <t>75 нiкель i вироби                   з нього</t>
  </si>
  <si>
    <t>76 алюмiнiй i вироби                з нього</t>
  </si>
  <si>
    <t>78 свинець і вироби                   з нього</t>
  </si>
  <si>
    <t>81 іншi недорогоціннi метали</t>
  </si>
  <si>
    <t>XVII. Засоби наземного транспорту, літальні апарати, плавучі засоби</t>
  </si>
  <si>
    <t>86 залізничні  локомотиви</t>
  </si>
  <si>
    <t>87 засоби наземного транспорту, крім залізничного</t>
  </si>
  <si>
    <t>2016,            млн.дол. США</t>
  </si>
  <si>
    <t>90 прилади та апарати оптичні, фотографічні</t>
  </si>
  <si>
    <t>91 годинники</t>
  </si>
  <si>
    <t>XX. Рiзнi промислові товари</t>
  </si>
  <si>
    <t>94 меблi</t>
  </si>
  <si>
    <t>95 іграшки</t>
  </si>
  <si>
    <t>XXI. 97 Твори мистецтва</t>
  </si>
  <si>
    <t>3. ЗОВНІШНЯ ТОРГІВЛЯ ПОСЛУГАМИ</t>
  </si>
  <si>
    <t xml:space="preserve">3.8. Динаміка експорту за видами послуг </t>
  </si>
  <si>
    <t>(тис.дол. США)</t>
  </si>
  <si>
    <t>Найменування послуги згідно із КЗЕП</t>
  </si>
  <si>
    <t>2017</t>
  </si>
  <si>
    <t xml:space="preserve">Послуги у сфері телекомунікації, комп’ютерні та інформаційні послуги </t>
  </si>
  <si>
    <t xml:space="preserve">3.9. Динаміка імпорту за видами послуг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</si>
</sst>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;\-0.0;\-"/>
    <numFmt numFmtId="165" formatCode="0.0;\-0.0;\-;\-"/>
    <numFmt numFmtId="166" formatCode="0.0"/>
  </numFmts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.5"/>
      <color theme="1"/>
      <name val="Verdana"/>
      <family val="2"/>
      <charset val="204"/>
    </font>
    <font>
      <b/>
      <sz val="7.5"/>
      <color theme="1"/>
      <name val="Verdana"/>
      <family val="2"/>
      <charset val="204"/>
    </font>
    <font>
      <sz val="8"/>
      <color rgb="FF000000"/>
      <name val="Verdana"/>
      <family val="2"/>
      <charset val="204"/>
    </font>
    <font>
      <sz val="10"/>
      <color rgb="FF000000"/>
      <name val="Verdana"/>
      <family val="2"/>
      <charset val="204"/>
    </font>
    <font>
      <b/>
      <vertAlign val="superscript"/>
      <sz val="10"/>
      <color rgb="FF000000"/>
      <name val="Verdana"/>
      <family val="2"/>
      <charset val="204"/>
    </font>
    <font>
      <sz val="8"/>
      <color theme="1"/>
      <name val="Verdana"/>
      <family val="2"/>
      <charset val="204"/>
    </font>
    <font>
      <i/>
      <sz val="7.5"/>
      <color theme="1"/>
      <name val="Verdana"/>
      <family val="2"/>
      <charset val="204"/>
    </font>
    <font>
      <sz val="9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indexed="8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 Cyr"/>
      <charset val="204"/>
    </font>
    <font>
      <sz val="10"/>
      <name val="Times New Roman Cyr"/>
      <charset val="204"/>
    </font>
    <font>
      <i/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  <font>
      <i/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9" fillId="0" borderId="0"/>
  </cellStyleXfs>
  <cellXfs count="107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vertical="center" wrapText="1"/>
    </xf>
    <xf numFmtId="0" fontId="0" fillId="0" borderId="7" xfId="0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3" fontId="0" fillId="0" borderId="0" xfId="0" applyNumberFormat="1"/>
    <xf numFmtId="3" fontId="2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8" xfId="0" applyBorder="1"/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3" fontId="4" fillId="0" borderId="8" xfId="0" applyNumberFormat="1" applyFont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0" fillId="0" borderId="0" xfId="0" applyNumberFormat="1"/>
    <xf numFmtId="0" fontId="5" fillId="0" borderId="1" xfId="0" applyFont="1" applyBorder="1" applyAlignment="1">
      <alignment wrapText="1"/>
    </xf>
    <xf numFmtId="3" fontId="1" fillId="0" borderId="0" xfId="0" applyNumberFormat="1" applyFont="1"/>
    <xf numFmtId="3" fontId="2" fillId="0" borderId="8" xfId="0" applyNumberFormat="1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right" vertical="center" wrapText="1"/>
    </xf>
    <xf numFmtId="4" fontId="2" fillId="0" borderId="7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0" fontId="10" fillId="0" borderId="10" xfId="1" applyFont="1" applyBorder="1" applyAlignment="1">
      <alignment horizontal="center"/>
    </xf>
    <xf numFmtId="0" fontId="10" fillId="0" borderId="11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0" fontId="9" fillId="0" borderId="0" xfId="1"/>
    <xf numFmtId="0" fontId="10" fillId="0" borderId="0" xfId="1" applyFont="1"/>
    <xf numFmtId="49" fontId="11" fillId="0" borderId="0" xfId="1" applyNumberFormat="1" applyFont="1" applyAlignment="1">
      <alignment horizontal="left" wrapText="1"/>
    </xf>
    <xf numFmtId="0" fontId="10" fillId="0" borderId="0" xfId="1" applyFont="1" applyAlignment="1">
      <alignment wrapText="1"/>
    </xf>
    <xf numFmtId="49" fontId="10" fillId="0" borderId="0" xfId="1" applyNumberFormat="1" applyFont="1" applyAlignment="1">
      <alignment horizontal="center" wrapText="1"/>
    </xf>
    <xf numFmtId="0" fontId="10" fillId="0" borderId="13" xfId="1" applyFont="1" applyBorder="1" applyAlignment="1">
      <alignment horizontal="right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right" vertical="center" wrapText="1"/>
    </xf>
    <xf numFmtId="0" fontId="10" fillId="0" borderId="16" xfId="1" applyFont="1" applyBorder="1" applyAlignment="1">
      <alignment horizontal="center" vertical="center" wrapText="1"/>
    </xf>
    <xf numFmtId="0" fontId="10" fillId="0" borderId="17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10" fillId="0" borderId="18" xfId="1" applyFont="1" applyBorder="1" applyAlignment="1">
      <alignment horizontal="right" vertical="center" wrapText="1"/>
    </xf>
    <xf numFmtId="0" fontId="10" fillId="0" borderId="19" xfId="1" applyFont="1" applyBorder="1" applyAlignment="1">
      <alignment horizontal="center" vertical="center" wrapText="1"/>
    </xf>
    <xf numFmtId="0" fontId="10" fillId="0" borderId="20" xfId="1" applyFont="1" applyBorder="1" applyAlignment="1">
      <alignment horizontal="center" vertical="center" wrapText="1"/>
    </xf>
    <xf numFmtId="0" fontId="13" fillId="0" borderId="0" xfId="1" applyFont="1" applyBorder="1" applyAlignment="1">
      <alignment vertical="center" wrapText="1"/>
    </xf>
    <xf numFmtId="0" fontId="13" fillId="0" borderId="0" xfId="1" applyFont="1" applyBorder="1" applyAlignment="1">
      <alignment horizontal="right" vertical="center" wrapText="1"/>
    </xf>
    <xf numFmtId="0" fontId="13" fillId="0" borderId="0" xfId="1" applyFont="1" applyAlignment="1">
      <alignment wrapText="1"/>
    </xf>
    <xf numFmtId="0" fontId="14" fillId="0" borderId="0" xfId="1" applyFont="1"/>
    <xf numFmtId="164" fontId="15" fillId="0" borderId="0" xfId="1" applyNumberFormat="1" applyFont="1" applyAlignment="1">
      <alignment wrapText="1"/>
    </xf>
    <xf numFmtId="165" fontId="15" fillId="0" borderId="0" xfId="1" applyNumberFormat="1" applyFont="1" applyAlignment="1">
      <alignment wrapText="1"/>
    </xf>
    <xf numFmtId="164" fontId="15" fillId="0" borderId="0" xfId="1" applyNumberFormat="1" applyFont="1" applyFill="1" applyBorder="1" applyAlignment="1">
      <alignment vertical="top" wrapText="1"/>
    </xf>
    <xf numFmtId="164" fontId="16" fillId="0" borderId="0" xfId="1" applyNumberFormat="1" applyFont="1" applyAlignment="1">
      <alignment wrapText="1"/>
    </xf>
    <xf numFmtId="165" fontId="16" fillId="0" borderId="0" xfId="1" applyNumberFormat="1" applyFont="1" applyAlignment="1">
      <alignment wrapText="1"/>
    </xf>
    <xf numFmtId="164" fontId="16" fillId="0" borderId="0" xfId="1" applyNumberFormat="1" applyFont="1" applyFill="1" applyBorder="1" applyAlignment="1">
      <alignment wrapText="1"/>
    </xf>
    <xf numFmtId="164" fontId="10" fillId="0" borderId="0" xfId="1" applyNumberFormat="1" applyFont="1"/>
    <xf numFmtId="166" fontId="16" fillId="0" borderId="0" xfId="1" applyNumberFormat="1" applyFont="1" applyAlignment="1">
      <alignment wrapText="1"/>
    </xf>
    <xf numFmtId="2" fontId="16" fillId="0" borderId="0" xfId="1" applyNumberFormat="1" applyFont="1" applyAlignment="1">
      <alignment wrapText="1"/>
    </xf>
    <xf numFmtId="0" fontId="10" fillId="0" borderId="0" xfId="1" applyFont="1" applyBorder="1" applyAlignment="1">
      <alignment horizontal="center"/>
    </xf>
    <xf numFmtId="0" fontId="17" fillId="0" borderId="20" xfId="1" applyFont="1" applyBorder="1" applyAlignment="1">
      <alignment horizontal="right" indent="1"/>
    </xf>
    <xf numFmtId="166" fontId="18" fillId="0" borderId="0" xfId="1" applyNumberFormat="1" applyFont="1" applyFill="1" applyBorder="1"/>
    <xf numFmtId="165" fontId="16" fillId="0" borderId="0" xfId="1" applyNumberFormat="1" applyFont="1" applyFill="1" applyBorder="1" applyAlignment="1">
      <alignment wrapText="1"/>
    </xf>
    <xf numFmtId="164" fontId="16" fillId="0" borderId="0" xfId="1" applyNumberFormat="1" applyFont="1" applyFill="1" applyBorder="1" applyAlignment="1">
      <alignment vertical="top" wrapText="1"/>
    </xf>
    <xf numFmtId="0" fontId="10" fillId="0" borderId="21" xfId="1" applyFont="1" applyBorder="1" applyAlignment="1">
      <alignment horizontal="center" vertical="center" wrapText="1"/>
    </xf>
    <xf numFmtId="0" fontId="10" fillId="0" borderId="22" xfId="1" applyFont="1" applyBorder="1" applyAlignment="1">
      <alignment horizontal="center" vertical="center" wrapText="1"/>
    </xf>
    <xf numFmtId="0" fontId="10" fillId="0" borderId="23" xfId="1" applyFont="1" applyBorder="1" applyAlignment="1">
      <alignment horizontal="center" vertical="center" wrapText="1"/>
    </xf>
    <xf numFmtId="0" fontId="19" fillId="0" borderId="10" xfId="1" applyFont="1" applyBorder="1" applyAlignment="1">
      <alignment horizontal="center"/>
    </xf>
    <xf numFmtId="0" fontId="9" fillId="0" borderId="11" xfId="1" applyBorder="1" applyAlignment="1">
      <alignment horizontal="center"/>
    </xf>
    <xf numFmtId="0" fontId="19" fillId="0" borderId="0" xfId="1" applyFont="1"/>
    <xf numFmtId="0" fontId="20" fillId="0" borderId="0" xfId="1" applyFont="1" applyBorder="1" applyAlignment="1"/>
    <xf numFmtId="0" fontId="21" fillId="0" borderId="0" xfId="1" applyFont="1" applyBorder="1" applyAlignment="1"/>
    <xf numFmtId="0" fontId="22" fillId="0" borderId="0" xfId="1" applyFont="1" applyBorder="1" applyAlignment="1">
      <alignment horizontal="right" indent="1"/>
    </xf>
    <xf numFmtId="0" fontId="23" fillId="0" borderId="24" xfId="1" applyFont="1" applyBorder="1" applyAlignment="1">
      <alignment horizontal="right" indent="1"/>
    </xf>
    <xf numFmtId="49" fontId="19" fillId="0" borderId="12" xfId="1" applyNumberFormat="1" applyFont="1" applyBorder="1" applyAlignment="1">
      <alignment horizontal="center" vertical="center" wrapText="1"/>
    </xf>
    <xf numFmtId="49" fontId="19" fillId="0" borderId="1" xfId="1" applyNumberFormat="1" applyFont="1" applyBorder="1" applyAlignment="1">
      <alignment horizontal="center" vertical="center" wrapText="1"/>
    </xf>
    <xf numFmtId="49" fontId="14" fillId="0" borderId="0" xfId="1" applyNumberFormat="1" applyFont="1" applyAlignment="1">
      <alignment wrapText="1"/>
    </xf>
    <xf numFmtId="166" fontId="14" fillId="0" borderId="0" xfId="1" applyNumberFormat="1" applyFont="1" applyAlignment="1">
      <alignment horizontal="right" wrapText="1"/>
    </xf>
    <xf numFmtId="0" fontId="24" fillId="0" borderId="0" xfId="1" applyFont="1"/>
    <xf numFmtId="49" fontId="19" fillId="0" borderId="0" xfId="1" applyNumberFormat="1" applyFont="1" applyAlignment="1">
      <alignment horizontal="left" wrapText="1" indent="1"/>
    </xf>
    <xf numFmtId="166" fontId="19" fillId="0" borderId="0" xfId="1" applyNumberFormat="1" applyFont="1" applyAlignment="1">
      <alignment horizontal="right" wrapText="1"/>
    </xf>
    <xf numFmtId="49" fontId="19" fillId="0" borderId="0" xfId="1" applyNumberFormat="1" applyFont="1" applyAlignment="1">
      <alignment wrapText="1"/>
    </xf>
    <xf numFmtId="166" fontId="19" fillId="0" borderId="0" xfId="1" applyNumberFormat="1" applyFont="1"/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24" fillId="0" borderId="0" xfId="1" applyFont="1" applyAlignment="1">
      <alignment wrapText="1"/>
    </xf>
    <xf numFmtId="49" fontId="19" fillId="0" borderId="0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1"/>
  <sheetViews>
    <sheetView tabSelected="1" workbookViewId="0">
      <selection activeCell="L30" sqref="L30"/>
    </sheetView>
  </sheetViews>
  <sheetFormatPr defaultRowHeight="15" x14ac:dyDescent="0.25"/>
  <cols>
    <col min="1" max="1" width="23.140625" customWidth="1"/>
    <col min="2" max="2" width="6.28515625" customWidth="1"/>
    <col min="3" max="3" width="32.28515625" customWidth="1"/>
    <col min="4" max="4" width="13.7109375" customWidth="1"/>
    <col min="5" max="5" width="13.140625" customWidth="1"/>
    <col min="6" max="6" width="12" customWidth="1"/>
    <col min="8" max="8" width="17.85546875" customWidth="1"/>
    <col min="11" max="11" width="14.28515625" customWidth="1"/>
    <col min="12" max="12" width="10.5703125" bestFit="1" customWidth="1"/>
    <col min="13" max="13" width="9.85546875" bestFit="1" customWidth="1"/>
    <col min="14" max="14" width="14.140625" customWidth="1"/>
    <col min="16" max="16" width="19.140625" customWidth="1"/>
  </cols>
  <sheetData>
    <row r="1" spans="1:18" ht="23.45" customHeight="1" x14ac:dyDescent="0.25">
      <c r="C1" s="37" t="s">
        <v>0</v>
      </c>
      <c r="D1" s="1" t="s">
        <v>1</v>
      </c>
      <c r="E1" s="1"/>
      <c r="F1" s="1" t="s">
        <v>2</v>
      </c>
      <c r="G1">
        <v>-1</v>
      </c>
      <c r="H1" s="17"/>
      <c r="I1" s="17"/>
      <c r="J1" s="36" t="s">
        <v>201</v>
      </c>
      <c r="K1" s="36"/>
      <c r="L1" s="35" t="s">
        <v>1</v>
      </c>
      <c r="M1" s="35" t="s">
        <v>2</v>
      </c>
      <c r="N1" s="35" t="s">
        <v>202</v>
      </c>
      <c r="P1" s="53"/>
      <c r="Q1" s="103"/>
      <c r="R1" s="104"/>
    </row>
    <row r="2" spans="1:18" ht="19.5" x14ac:dyDescent="0.25">
      <c r="C2" s="38"/>
      <c r="D2" s="2" t="s">
        <v>200</v>
      </c>
      <c r="E2" s="2"/>
      <c r="F2" s="2" t="s">
        <v>200</v>
      </c>
      <c r="H2" s="17"/>
      <c r="I2" s="17"/>
      <c r="J2" s="35" t="s">
        <v>200</v>
      </c>
      <c r="K2" s="35" t="s">
        <v>3</v>
      </c>
      <c r="L2" s="35" t="s">
        <v>3</v>
      </c>
      <c r="M2" s="35" t="s">
        <v>3</v>
      </c>
      <c r="N2" s="35" t="s">
        <v>3</v>
      </c>
      <c r="P2" s="58"/>
      <c r="Q2" s="102"/>
      <c r="R2" s="103"/>
    </row>
    <row r="3" spans="1:18" ht="43.9" customHeight="1" x14ac:dyDescent="0.25">
      <c r="A3" s="9" t="s">
        <v>127</v>
      </c>
      <c r="B3" s="10" t="s">
        <v>128</v>
      </c>
      <c r="C3" s="4" t="s">
        <v>7</v>
      </c>
      <c r="D3" s="72">
        <v>1108.7570195999999</v>
      </c>
      <c r="E3" s="15">
        <f>D3*$G$1</f>
        <v>-1108.7570195999999</v>
      </c>
      <c r="F3" s="72">
        <v>731.54954480000004</v>
      </c>
      <c r="H3" s="20" t="s">
        <v>127</v>
      </c>
      <c r="I3" s="21" t="s">
        <v>128</v>
      </c>
      <c r="J3" s="22">
        <v>33777.430251470032</v>
      </c>
      <c r="K3" s="23">
        <f>J3*1000</f>
        <v>33777430.251470029</v>
      </c>
      <c r="L3" s="24">
        <f>SUM(E3:E4)</f>
        <v>-10324.464884899999</v>
      </c>
      <c r="M3" s="24">
        <f>SUM(F3:F4)</f>
        <v>2099.5766678800001</v>
      </c>
      <c r="N3" s="24">
        <f>SUM(J3:M3)</f>
        <v>33802982.793504484</v>
      </c>
      <c r="P3" s="58"/>
      <c r="Q3" s="59"/>
      <c r="R3" s="59"/>
    </row>
    <row r="4" spans="1:18" ht="30.6" customHeight="1" x14ac:dyDescent="0.25">
      <c r="A4" s="9" t="s">
        <v>127</v>
      </c>
      <c r="B4" s="10" t="s">
        <v>128</v>
      </c>
      <c r="C4" s="4" t="s">
        <v>13</v>
      </c>
      <c r="D4" s="72">
        <v>9215.707865299999</v>
      </c>
      <c r="E4" s="15">
        <f t="shared" ref="E4:E34" si="0">D4*$G$1</f>
        <v>-9215.707865299999</v>
      </c>
      <c r="F4" s="72">
        <v>1368.0271230800001</v>
      </c>
      <c r="H4" s="20" t="s">
        <v>129</v>
      </c>
      <c r="I4" s="21" t="s">
        <v>130</v>
      </c>
      <c r="J4" s="22">
        <v>19146.252971349932</v>
      </c>
      <c r="K4" s="23">
        <f t="shared" ref="K4:K21" si="1">J4*1000</f>
        <v>19146252.971349932</v>
      </c>
      <c r="L4" s="24">
        <v>-7650416.9000000004</v>
      </c>
      <c r="M4" s="24">
        <v>27542301.800000001</v>
      </c>
      <c r="N4" s="24">
        <f>SUM(J4:M4)</f>
        <v>39057284.124321282</v>
      </c>
      <c r="P4" s="58"/>
      <c r="Q4" s="60"/>
      <c r="R4" s="60"/>
    </row>
    <row r="5" spans="1:18" ht="24" customHeight="1" x14ac:dyDescent="0.25">
      <c r="A5" s="9" t="s">
        <v>129</v>
      </c>
      <c r="B5" s="10" t="s">
        <v>130</v>
      </c>
      <c r="C5" s="4" t="s">
        <v>34</v>
      </c>
      <c r="D5" s="72">
        <v>3947.7218735600004</v>
      </c>
      <c r="E5" s="15">
        <f t="shared" si="0"/>
        <v>-3947.7218735600004</v>
      </c>
      <c r="F5" s="72">
        <v>12504.73243502</v>
      </c>
      <c r="H5" s="20" t="s">
        <v>131</v>
      </c>
      <c r="I5" s="21" t="s">
        <v>132</v>
      </c>
      <c r="J5" s="22">
        <v>121972.22569748529</v>
      </c>
      <c r="K5" s="23">
        <f t="shared" si="1"/>
        <v>121972225.6974853</v>
      </c>
      <c r="L5" s="24">
        <f>SUM(E6:E23)</f>
        <v>-30501.237616150007</v>
      </c>
      <c r="M5" s="24">
        <f>SUM(F6:F23)</f>
        <v>34836.373559850006</v>
      </c>
      <c r="N5" s="24">
        <f>SUM(J5:M5)</f>
        <v>122098533.05912648</v>
      </c>
      <c r="P5" s="62"/>
      <c r="Q5" s="63"/>
      <c r="R5" s="63"/>
    </row>
    <row r="6" spans="1:18" ht="30" customHeight="1" x14ac:dyDescent="0.25">
      <c r="A6" s="9" t="s">
        <v>131</v>
      </c>
      <c r="B6" s="10" t="s">
        <v>132</v>
      </c>
      <c r="C6" s="4" t="s">
        <v>23</v>
      </c>
      <c r="D6" s="72">
        <v>4605.6661662400002</v>
      </c>
      <c r="E6" s="15">
        <f t="shared" si="0"/>
        <v>-4605.6661662400002</v>
      </c>
      <c r="F6" s="72">
        <v>266.61638871000002</v>
      </c>
      <c r="H6" s="20" t="s">
        <v>133</v>
      </c>
      <c r="I6" s="21" t="s">
        <v>134</v>
      </c>
      <c r="J6" s="22">
        <v>18088.077067434006</v>
      </c>
      <c r="K6" s="23">
        <f t="shared" si="1"/>
        <v>18088077.067434005</v>
      </c>
      <c r="L6" s="24"/>
      <c r="M6" s="24"/>
      <c r="N6" s="24"/>
      <c r="P6" s="65"/>
      <c r="Q6" s="66"/>
      <c r="R6" s="66"/>
    </row>
    <row r="7" spans="1:18" ht="41.45" customHeight="1" x14ac:dyDescent="0.25">
      <c r="A7" s="9" t="s">
        <v>131</v>
      </c>
      <c r="B7" s="10" t="s">
        <v>132</v>
      </c>
      <c r="C7" s="4" t="s">
        <v>24</v>
      </c>
      <c r="D7" s="72">
        <v>2826.72302842</v>
      </c>
      <c r="E7" s="15">
        <f t="shared" si="0"/>
        <v>-2826.72302842</v>
      </c>
      <c r="F7" s="72">
        <v>1935.0159014799999</v>
      </c>
      <c r="H7" s="20" t="s">
        <v>135</v>
      </c>
      <c r="I7" s="21" t="s">
        <v>136</v>
      </c>
      <c r="J7" s="22">
        <v>3011.3849618416111</v>
      </c>
      <c r="K7" s="23">
        <f t="shared" si="1"/>
        <v>3011384.9618416112</v>
      </c>
      <c r="L7" s="24"/>
      <c r="M7" s="24"/>
      <c r="N7" s="24"/>
      <c r="P7" s="67"/>
      <c r="Q7" s="69"/>
      <c r="R7" s="69"/>
    </row>
    <row r="8" spans="1:18" ht="24" customHeight="1" x14ac:dyDescent="0.25">
      <c r="A8" s="9" t="s">
        <v>131</v>
      </c>
      <c r="B8" s="10" t="s">
        <v>132</v>
      </c>
      <c r="C8" s="4" t="s">
        <v>43</v>
      </c>
      <c r="D8" s="72">
        <v>1660.61182609</v>
      </c>
      <c r="E8" s="15">
        <f t="shared" si="0"/>
        <v>-1660.61182609</v>
      </c>
      <c r="F8" s="72">
        <v>6545.8652254600001</v>
      </c>
      <c r="H8" s="20" t="s">
        <v>137</v>
      </c>
      <c r="I8" s="21" t="s">
        <v>138</v>
      </c>
      <c r="J8" s="22">
        <v>23114.099837357688</v>
      </c>
      <c r="K8" s="23">
        <f t="shared" si="1"/>
        <v>23114099.837357689</v>
      </c>
      <c r="L8" s="24">
        <f>E24</f>
        <v>-102.25636999999999</v>
      </c>
      <c r="M8" s="24">
        <f>F24</f>
        <v>106.65017999999999</v>
      </c>
      <c r="N8" s="24">
        <f>SUM(J8:M8)</f>
        <v>23137218.331005048</v>
      </c>
      <c r="P8" s="51"/>
      <c r="Q8" s="72"/>
      <c r="R8" s="72"/>
    </row>
    <row r="9" spans="1:18" ht="43.9" customHeight="1" x14ac:dyDescent="0.25">
      <c r="A9" s="9" t="s">
        <v>131</v>
      </c>
      <c r="B9" s="10" t="s">
        <v>132</v>
      </c>
      <c r="C9" s="4" t="s">
        <v>55</v>
      </c>
      <c r="D9" s="72">
        <v>561.13511072999995</v>
      </c>
      <c r="E9" s="15">
        <f t="shared" si="0"/>
        <v>-561.13511072999995</v>
      </c>
      <c r="F9" s="72">
        <v>3245.8003940599997</v>
      </c>
      <c r="H9" s="20" t="s">
        <v>139</v>
      </c>
      <c r="I9" s="21" t="s">
        <v>140</v>
      </c>
      <c r="J9" s="22">
        <v>49949.831102214433</v>
      </c>
      <c r="K9" s="23">
        <f t="shared" si="1"/>
        <v>49949831.102214433</v>
      </c>
      <c r="L9" s="24"/>
      <c r="M9" s="24"/>
      <c r="N9" s="24"/>
      <c r="P9" s="51"/>
      <c r="Q9" s="72"/>
      <c r="R9" s="72"/>
    </row>
    <row r="10" spans="1:18" ht="44.45" customHeight="1" x14ac:dyDescent="0.25">
      <c r="A10" s="9" t="s">
        <v>131</v>
      </c>
      <c r="B10" s="10" t="s">
        <v>132</v>
      </c>
      <c r="C10" s="4" t="s">
        <v>58</v>
      </c>
      <c r="D10" s="72">
        <v>151.97317525999998</v>
      </c>
      <c r="E10" s="15">
        <f t="shared" si="0"/>
        <v>-151.97317525999998</v>
      </c>
      <c r="F10" s="72">
        <v>251.30433527000002</v>
      </c>
      <c r="H10" s="20" t="s">
        <v>141</v>
      </c>
      <c r="I10" s="21" t="s">
        <v>142</v>
      </c>
      <c r="J10" s="22">
        <v>27827.474039784811</v>
      </c>
      <c r="K10" s="23">
        <f t="shared" si="1"/>
        <v>27827474.039784811</v>
      </c>
      <c r="L10" s="24">
        <f>E25</f>
        <v>-5861.4056300000002</v>
      </c>
      <c r="M10" s="24">
        <f>F25</f>
        <v>1213.0736299999999</v>
      </c>
      <c r="N10" s="24">
        <f>SUM(J10:M10)</f>
        <v>27850653.181824598</v>
      </c>
      <c r="P10" s="51"/>
      <c r="Q10" s="72"/>
      <c r="R10" s="72"/>
    </row>
    <row r="11" spans="1:18" ht="44.45" customHeight="1" x14ac:dyDescent="0.25">
      <c r="A11" s="9" t="s">
        <v>131</v>
      </c>
      <c r="B11" s="10" t="s">
        <v>132</v>
      </c>
      <c r="C11" s="4" t="s">
        <v>62</v>
      </c>
      <c r="D11" s="72">
        <v>1205.9092307200001</v>
      </c>
      <c r="E11" s="15">
        <f t="shared" si="0"/>
        <v>-1205.9092307200001</v>
      </c>
      <c r="F11" s="72">
        <v>250.47147753000002</v>
      </c>
      <c r="H11" s="20" t="s">
        <v>143</v>
      </c>
      <c r="I11" s="21" t="s">
        <v>144</v>
      </c>
      <c r="J11" s="22">
        <v>3126.8610033779555</v>
      </c>
      <c r="K11" s="23">
        <f t="shared" si="1"/>
        <v>3126861.0033779554</v>
      </c>
      <c r="L11" s="24"/>
      <c r="M11" s="24"/>
      <c r="N11" s="24"/>
      <c r="P11" s="51"/>
      <c r="Q11" s="72"/>
      <c r="R11" s="72"/>
    </row>
    <row r="12" spans="1:18" ht="24" customHeight="1" x14ac:dyDescent="0.25">
      <c r="A12" s="9" t="s">
        <v>131</v>
      </c>
      <c r="B12" s="10" t="s">
        <v>132</v>
      </c>
      <c r="C12" s="4" t="s">
        <v>66</v>
      </c>
      <c r="D12" s="72">
        <v>518.03373865999993</v>
      </c>
      <c r="E12" s="15">
        <f t="shared" si="0"/>
        <v>-518.03373865999993</v>
      </c>
      <c r="F12" s="72">
        <v>954.96342668</v>
      </c>
      <c r="H12" s="20" t="s">
        <v>145</v>
      </c>
      <c r="I12" s="21" t="s">
        <v>146</v>
      </c>
      <c r="J12" s="22">
        <v>11293.506818466158</v>
      </c>
      <c r="K12" s="23">
        <f t="shared" si="1"/>
        <v>11293506.818466159</v>
      </c>
      <c r="L12" s="24">
        <f>E26</f>
        <v>-1760.79458</v>
      </c>
      <c r="M12" s="24">
        <f>F26</f>
        <v>423.96979999999996</v>
      </c>
      <c r="N12" s="24">
        <f>SUM(J12:M12)</f>
        <v>11303463.500504624</v>
      </c>
      <c r="P12" s="51"/>
      <c r="Q12" s="72"/>
      <c r="R12" s="72"/>
    </row>
    <row r="13" spans="1:18" ht="24" customHeight="1" x14ac:dyDescent="0.25">
      <c r="A13" s="9" t="s">
        <v>131</v>
      </c>
      <c r="B13" s="10" t="s">
        <v>132</v>
      </c>
      <c r="C13" s="4" t="s">
        <v>70</v>
      </c>
      <c r="D13" s="72">
        <v>759.50064569000006</v>
      </c>
      <c r="E13" s="15">
        <f t="shared" si="0"/>
        <v>-759.50064569000006</v>
      </c>
      <c r="F13" s="72">
        <v>1738.66261669</v>
      </c>
      <c r="H13" s="20" t="s">
        <v>147</v>
      </c>
      <c r="I13" s="21" t="s">
        <v>148</v>
      </c>
      <c r="J13" s="22">
        <v>12522.957587889403</v>
      </c>
      <c r="K13" s="23">
        <f t="shared" si="1"/>
        <v>12522957.587889403</v>
      </c>
      <c r="L13" s="24">
        <f>E27+E28</f>
        <v>-114.01109</v>
      </c>
      <c r="M13" s="24">
        <f>F27+F28</f>
        <v>552.91029000000003</v>
      </c>
      <c r="N13" s="24">
        <f>SUM(J13:M13)</f>
        <v>12535919.444677293</v>
      </c>
      <c r="P13" s="51"/>
      <c r="Q13" s="72"/>
      <c r="R13" s="72"/>
    </row>
    <row r="14" spans="1:18" ht="24" customHeight="1" x14ac:dyDescent="0.25">
      <c r="A14" s="9" t="s">
        <v>131</v>
      </c>
      <c r="B14" s="10" t="s">
        <v>132</v>
      </c>
      <c r="C14" s="4" t="s">
        <v>86</v>
      </c>
      <c r="D14" s="72">
        <v>180.44268135999999</v>
      </c>
      <c r="E14" s="15">
        <f t="shared" si="0"/>
        <v>-180.44268135999999</v>
      </c>
      <c r="F14" s="72">
        <v>267.07908669000005</v>
      </c>
      <c r="H14" s="20" t="s">
        <v>149</v>
      </c>
      <c r="I14" s="21" t="s">
        <v>150</v>
      </c>
      <c r="J14" s="22">
        <v>15789.94119854873</v>
      </c>
      <c r="K14" s="23">
        <f t="shared" si="1"/>
        <v>15789941.198548729</v>
      </c>
      <c r="L14" s="24"/>
      <c r="M14" s="24"/>
      <c r="N14" s="24"/>
      <c r="P14" s="51"/>
      <c r="Q14" s="72"/>
      <c r="R14" s="72"/>
    </row>
    <row r="15" spans="1:18" ht="24" customHeight="1" x14ac:dyDescent="0.25">
      <c r="A15" s="9" t="s">
        <v>131</v>
      </c>
      <c r="B15" s="10" t="s">
        <v>132</v>
      </c>
      <c r="C15" s="4" t="s">
        <v>91</v>
      </c>
      <c r="D15" s="72">
        <v>363.93573645000004</v>
      </c>
      <c r="E15" s="15">
        <f t="shared" si="0"/>
        <v>-363.93573645000004</v>
      </c>
      <c r="F15" s="72">
        <v>651.36711774000003</v>
      </c>
      <c r="H15" s="20" t="s">
        <v>151</v>
      </c>
      <c r="I15" s="21" t="s">
        <v>152</v>
      </c>
      <c r="J15" s="22">
        <v>11012.63605654948</v>
      </c>
      <c r="K15" s="23">
        <f t="shared" si="1"/>
        <v>11012636.05654948</v>
      </c>
      <c r="L15" s="24"/>
      <c r="M15" s="24"/>
      <c r="N15" s="24"/>
      <c r="P15" s="51"/>
      <c r="Q15" s="72"/>
      <c r="R15" s="72"/>
    </row>
    <row r="16" spans="1:18" ht="36" customHeight="1" x14ac:dyDescent="0.25">
      <c r="A16" s="9" t="s">
        <v>131</v>
      </c>
      <c r="B16" s="10" t="s">
        <v>132</v>
      </c>
      <c r="C16" s="4" t="s">
        <v>95</v>
      </c>
      <c r="D16" s="72">
        <v>103.63949430000001</v>
      </c>
      <c r="E16" s="15">
        <f t="shared" si="0"/>
        <v>-103.63949430000001</v>
      </c>
      <c r="F16" s="72">
        <v>54.5959073</v>
      </c>
      <c r="H16" s="20" t="s">
        <v>153</v>
      </c>
      <c r="I16" s="21" t="s">
        <v>154</v>
      </c>
      <c r="J16" s="22">
        <v>4324.1586388089572</v>
      </c>
      <c r="K16" s="23">
        <f t="shared" si="1"/>
        <v>4324158.6388089573</v>
      </c>
      <c r="L16" s="24">
        <f>SUM(E29:E30)</f>
        <v>-950.91711000000009</v>
      </c>
      <c r="M16" s="24">
        <f>SUM(F29:F30)</f>
        <v>1234.4308000000001</v>
      </c>
      <c r="N16" s="24">
        <f>SUM(J16:M16)</f>
        <v>4328766.3111377666</v>
      </c>
      <c r="P16" s="51"/>
      <c r="Q16" s="72"/>
      <c r="R16" s="72"/>
    </row>
    <row r="17" spans="1:18" ht="41.45" customHeight="1" x14ac:dyDescent="0.25">
      <c r="A17" s="9" t="s">
        <v>131</v>
      </c>
      <c r="B17" s="10" t="s">
        <v>132</v>
      </c>
      <c r="C17" s="4" t="s">
        <v>96</v>
      </c>
      <c r="D17" s="72">
        <v>10124.613268610001</v>
      </c>
      <c r="E17" s="15">
        <f t="shared" si="0"/>
        <v>-10124.613268610001</v>
      </c>
      <c r="F17" s="72">
        <v>3012.75319962</v>
      </c>
      <c r="H17" s="20" t="s">
        <v>155</v>
      </c>
      <c r="I17" s="21" t="s">
        <v>156</v>
      </c>
      <c r="J17" s="22">
        <v>11147.378956587014</v>
      </c>
      <c r="K17" s="23">
        <f t="shared" si="1"/>
        <v>11147378.956587015</v>
      </c>
      <c r="L17" s="24">
        <f>E31</f>
        <v>-3.8128699999999998</v>
      </c>
      <c r="M17" s="24">
        <f>F31</f>
        <v>1055.27134</v>
      </c>
      <c r="N17" s="24">
        <f>SUM(J17:M17)</f>
        <v>11159577.794013601</v>
      </c>
      <c r="P17" s="51"/>
      <c r="Q17" s="72"/>
      <c r="R17" s="72"/>
    </row>
    <row r="18" spans="1:18" ht="24" customHeight="1" x14ac:dyDescent="0.25">
      <c r="A18" s="9" t="s">
        <v>131</v>
      </c>
      <c r="B18" s="10" t="s">
        <v>132</v>
      </c>
      <c r="C18" s="4" t="s">
        <v>108</v>
      </c>
      <c r="D18" s="72">
        <v>4276.8321388499999</v>
      </c>
      <c r="E18" s="15">
        <f t="shared" si="0"/>
        <v>-4276.8321388499999</v>
      </c>
      <c r="F18" s="72">
        <v>9902.6228742799995</v>
      </c>
      <c r="H18" s="20" t="s">
        <v>157</v>
      </c>
      <c r="I18" s="21" t="s">
        <v>158</v>
      </c>
      <c r="J18" s="22">
        <v>13349.430751907919</v>
      </c>
      <c r="K18" s="23">
        <f t="shared" si="1"/>
        <v>13349430.751907919</v>
      </c>
      <c r="L18" s="24"/>
      <c r="M18" s="24"/>
      <c r="N18" s="24"/>
      <c r="P18" s="51"/>
      <c r="Q18" s="72"/>
      <c r="R18" s="72"/>
    </row>
    <row r="19" spans="1:18" ht="39" customHeight="1" x14ac:dyDescent="0.25">
      <c r="A19" s="9" t="s">
        <v>131</v>
      </c>
      <c r="B19" s="10" t="s">
        <v>132</v>
      </c>
      <c r="C19" s="4" t="s">
        <v>111</v>
      </c>
      <c r="D19" s="72">
        <v>625.88600262</v>
      </c>
      <c r="E19" s="15">
        <f t="shared" si="0"/>
        <v>-625.88600262</v>
      </c>
      <c r="F19" s="72">
        <v>4182.0871054199997</v>
      </c>
      <c r="H19" s="20" t="s">
        <v>159</v>
      </c>
      <c r="I19" s="21" t="s">
        <v>160</v>
      </c>
      <c r="J19" s="22">
        <v>10076.566996121606</v>
      </c>
      <c r="K19" s="23">
        <f t="shared" si="1"/>
        <v>10076566.996121606</v>
      </c>
      <c r="L19" s="24"/>
      <c r="M19" s="24"/>
      <c r="N19" s="24"/>
      <c r="P19" s="51"/>
      <c r="Q19" s="72"/>
      <c r="R19" s="72"/>
    </row>
    <row r="20" spans="1:18" ht="24" customHeight="1" x14ac:dyDescent="0.25">
      <c r="A20" s="9" t="s">
        <v>131</v>
      </c>
      <c r="B20" s="10" t="s">
        <v>132</v>
      </c>
      <c r="C20" s="4" t="s">
        <v>116</v>
      </c>
      <c r="D20" s="72">
        <v>151.56665101000002</v>
      </c>
      <c r="E20" s="15">
        <f t="shared" si="0"/>
        <v>-151.56665101000002</v>
      </c>
      <c r="F20" s="72">
        <v>782.95234716999994</v>
      </c>
      <c r="H20" s="20" t="s">
        <v>161</v>
      </c>
      <c r="I20" s="21" t="s">
        <v>162</v>
      </c>
      <c r="J20" s="22">
        <v>2287.3764543975976</v>
      </c>
      <c r="K20" s="23">
        <f t="shared" si="1"/>
        <v>2287376.4543975978</v>
      </c>
      <c r="L20" s="24">
        <f>E33+E32</f>
        <v>-242.74900000000002</v>
      </c>
      <c r="M20" s="24">
        <f>F33+F32</f>
        <v>795.17393000000004</v>
      </c>
      <c r="N20" s="24">
        <f>SUM(J20:M20)</f>
        <v>2290216.2557819956</v>
      </c>
      <c r="P20" s="51"/>
      <c r="Q20" s="72"/>
      <c r="R20" s="72"/>
    </row>
    <row r="21" spans="1:18" ht="24" customHeight="1" x14ac:dyDescent="0.25">
      <c r="A21" s="9" t="s">
        <v>131</v>
      </c>
      <c r="B21" s="10" t="s">
        <v>132</v>
      </c>
      <c r="C21" s="4" t="s">
        <v>120</v>
      </c>
      <c r="D21" s="72">
        <v>721.08257114000003</v>
      </c>
      <c r="E21" s="15">
        <f t="shared" si="0"/>
        <v>-721.08257114000003</v>
      </c>
      <c r="F21" s="72">
        <v>719.92115575000003</v>
      </c>
      <c r="H21" s="20" t="s">
        <v>163</v>
      </c>
      <c r="I21" s="21" t="s">
        <v>164</v>
      </c>
      <c r="J21" s="22">
        <v>2358.9390716877265</v>
      </c>
      <c r="K21" s="23">
        <f t="shared" si="1"/>
        <v>2358939.0716877263</v>
      </c>
      <c r="L21" s="24" t="e">
        <f>E34+#REF!+#REF!</f>
        <v>#REF!</v>
      </c>
      <c r="M21" s="24" t="e">
        <f>F34+#REF!+#REF!</f>
        <v>#REF!</v>
      </c>
      <c r="N21" s="24"/>
      <c r="P21" s="51"/>
      <c r="Q21" s="72"/>
      <c r="R21" s="72"/>
    </row>
    <row r="22" spans="1:18" ht="24" customHeight="1" x14ac:dyDescent="0.25">
      <c r="A22" s="9" t="s">
        <v>131</v>
      </c>
      <c r="B22" s="10" t="s">
        <v>132</v>
      </c>
      <c r="C22" s="4" t="s">
        <v>165</v>
      </c>
      <c r="D22" s="96">
        <v>1419.7203400000001</v>
      </c>
      <c r="E22" s="15">
        <f t="shared" si="0"/>
        <v>-1419.7203400000001</v>
      </c>
      <c r="F22" s="97">
        <v>2.7038699999999998</v>
      </c>
      <c r="H22" s="17"/>
      <c r="I22" s="17"/>
      <c r="J22" s="23">
        <f>SUM(J3:J21)</f>
        <v>394176.52946328028</v>
      </c>
      <c r="K22" s="23">
        <f t="shared" ref="K22:N22" si="2">SUM(K3:K21)</f>
        <v>394176529.46328038</v>
      </c>
      <c r="L22" s="23" t="e">
        <f t="shared" si="2"/>
        <v>#REF!</v>
      </c>
      <c r="M22" s="23" t="e">
        <f t="shared" si="2"/>
        <v>#REF!</v>
      </c>
      <c r="N22" s="23">
        <f t="shared" si="2"/>
        <v>287564614.79589725</v>
      </c>
      <c r="P22" s="51"/>
      <c r="Q22" s="72"/>
      <c r="R22" s="72"/>
    </row>
    <row r="23" spans="1:18" ht="29.25" x14ac:dyDescent="0.25">
      <c r="A23" s="9" t="s">
        <v>131</v>
      </c>
      <c r="B23" s="10" t="s">
        <v>132</v>
      </c>
      <c r="C23" s="4" t="s">
        <v>169</v>
      </c>
      <c r="D23" s="96">
        <v>243.96581</v>
      </c>
      <c r="E23" s="15">
        <f t="shared" si="0"/>
        <v>-243.96581</v>
      </c>
      <c r="F23" s="97">
        <v>71.591130000000007</v>
      </c>
      <c r="L23" s="14" t="e">
        <f>L22-E35</f>
        <v>#REF!</v>
      </c>
      <c r="M23" s="14" t="e">
        <f>M22-F35</f>
        <v>#REF!</v>
      </c>
      <c r="P23" s="51"/>
      <c r="Q23" s="72"/>
      <c r="R23" s="72"/>
    </row>
    <row r="24" spans="1:18" x14ac:dyDescent="0.25">
      <c r="A24" s="9" t="s">
        <v>137</v>
      </c>
      <c r="B24" s="10" t="s">
        <v>138</v>
      </c>
      <c r="C24" s="4" t="s">
        <v>181</v>
      </c>
      <c r="D24" s="96">
        <v>102.25636999999999</v>
      </c>
      <c r="E24" s="15">
        <f t="shared" si="0"/>
        <v>-102.25636999999999</v>
      </c>
      <c r="F24" s="97">
        <v>106.65017999999999</v>
      </c>
      <c r="P24" s="51"/>
      <c r="Q24" s="72"/>
      <c r="R24" s="72"/>
    </row>
    <row r="25" spans="1:18" ht="31.5" x14ac:dyDescent="0.25">
      <c r="A25" s="9" t="s">
        <v>141</v>
      </c>
      <c r="B25" s="10" t="s">
        <v>142</v>
      </c>
      <c r="C25" s="4" t="s">
        <v>170</v>
      </c>
      <c r="D25" s="96">
        <v>5861.4056300000002</v>
      </c>
      <c r="E25" s="15">
        <f t="shared" si="0"/>
        <v>-5861.4056300000002</v>
      </c>
      <c r="F25" s="97">
        <v>1213.0736299999999</v>
      </c>
      <c r="P25" s="51"/>
      <c r="Q25" s="72"/>
      <c r="R25" s="72"/>
    </row>
    <row r="26" spans="1:18" ht="21" x14ac:dyDescent="0.25">
      <c r="A26" s="9" t="s">
        <v>145</v>
      </c>
      <c r="B26" s="10" t="s">
        <v>146</v>
      </c>
      <c r="C26" s="4" t="s">
        <v>185</v>
      </c>
      <c r="D26" s="96">
        <v>1760.79458</v>
      </c>
      <c r="E26" s="15">
        <f t="shared" si="0"/>
        <v>-1760.79458</v>
      </c>
      <c r="F26" s="97">
        <v>423.96979999999996</v>
      </c>
      <c r="H26" s="89"/>
      <c r="I26" s="90"/>
      <c r="J26" s="48"/>
      <c r="P26" s="51"/>
      <c r="Q26" s="72"/>
      <c r="R26" s="72"/>
    </row>
    <row r="27" spans="1:18" ht="21" x14ac:dyDescent="0.25">
      <c r="A27" s="9" t="s">
        <v>147</v>
      </c>
      <c r="B27" s="10" t="s">
        <v>148</v>
      </c>
      <c r="C27" s="4" t="s">
        <v>182</v>
      </c>
      <c r="D27" s="96">
        <v>39.799349999999997</v>
      </c>
      <c r="E27" s="15">
        <f t="shared" si="0"/>
        <v>-39.799349999999997</v>
      </c>
      <c r="F27" s="97">
        <v>128.45694</v>
      </c>
      <c r="H27" s="91"/>
      <c r="I27" s="92"/>
      <c r="J27" s="48"/>
      <c r="P27" s="51"/>
      <c r="Q27" s="72"/>
      <c r="R27" s="72"/>
    </row>
    <row r="28" spans="1:18" ht="21" x14ac:dyDescent="0.25">
      <c r="A28" s="9" t="s">
        <v>147</v>
      </c>
      <c r="B28" s="10" t="s">
        <v>148</v>
      </c>
      <c r="C28" s="4" t="s">
        <v>183</v>
      </c>
      <c r="D28" s="96">
        <v>74.211740000000006</v>
      </c>
      <c r="E28" s="15">
        <f t="shared" si="0"/>
        <v>-74.211740000000006</v>
      </c>
      <c r="F28" s="97">
        <v>424.45335</v>
      </c>
      <c r="H28" s="93"/>
      <c r="I28" s="94"/>
      <c r="J28" s="48"/>
    </row>
    <row r="29" spans="1:18" ht="42" x14ac:dyDescent="0.25">
      <c r="A29" s="9" t="s">
        <v>153</v>
      </c>
      <c r="B29" s="10" t="s">
        <v>154</v>
      </c>
      <c r="C29" s="4" t="s">
        <v>184</v>
      </c>
      <c r="D29" s="96">
        <v>29.079599999999999</v>
      </c>
      <c r="E29" s="15">
        <f t="shared" si="0"/>
        <v>-29.079599999999999</v>
      </c>
      <c r="F29" s="97">
        <v>406.19973999999996</v>
      </c>
      <c r="H29" s="95"/>
      <c r="I29" s="96"/>
      <c r="J29" s="97"/>
    </row>
    <row r="30" spans="1:18" ht="42" x14ac:dyDescent="0.25">
      <c r="A30" s="9" t="s">
        <v>153</v>
      </c>
      <c r="B30" s="10" t="s">
        <v>154</v>
      </c>
      <c r="C30" s="4" t="s">
        <v>189</v>
      </c>
      <c r="D30" s="96">
        <v>921.83751000000007</v>
      </c>
      <c r="E30" s="15">
        <f t="shared" si="0"/>
        <v>-921.83751000000007</v>
      </c>
      <c r="F30" s="97">
        <v>828.23106000000007</v>
      </c>
      <c r="H30" s="95"/>
      <c r="I30" s="96"/>
      <c r="J30" s="97"/>
    </row>
    <row r="31" spans="1:18" ht="31.5" x14ac:dyDescent="0.25">
      <c r="A31" s="9" t="s">
        <v>155</v>
      </c>
      <c r="B31" s="10" t="s">
        <v>156</v>
      </c>
      <c r="C31" s="4" t="s">
        <v>199</v>
      </c>
      <c r="D31" s="96">
        <v>3.8128699999999998</v>
      </c>
      <c r="E31" s="15">
        <f t="shared" si="0"/>
        <v>-3.8128699999999998</v>
      </c>
      <c r="F31" s="97">
        <v>1055.27134</v>
      </c>
      <c r="H31" s="95"/>
      <c r="I31" s="96"/>
      <c r="J31" s="97"/>
    </row>
    <row r="32" spans="1:18" ht="21" x14ac:dyDescent="0.25">
      <c r="A32" s="9" t="s">
        <v>161</v>
      </c>
      <c r="B32" s="10" t="s">
        <v>162</v>
      </c>
      <c r="C32" s="4" t="s">
        <v>124</v>
      </c>
      <c r="D32" s="15">
        <v>8.0000000000000004E-4</v>
      </c>
      <c r="E32" s="15">
        <f t="shared" si="0"/>
        <v>-8.0000000000000004E-4</v>
      </c>
      <c r="F32" s="15">
        <v>0.2</v>
      </c>
      <c r="H32" s="95"/>
      <c r="I32" s="96"/>
      <c r="J32" s="97"/>
    </row>
    <row r="33" spans="1:10" ht="21" x14ac:dyDescent="0.25">
      <c r="A33" s="9" t="s">
        <v>161</v>
      </c>
      <c r="B33" s="10" t="s">
        <v>162</v>
      </c>
      <c r="C33" s="4" t="s">
        <v>180</v>
      </c>
      <c r="D33" s="96">
        <v>242.74820000000003</v>
      </c>
      <c r="E33" s="15">
        <f t="shared" si="0"/>
        <v>-242.74820000000003</v>
      </c>
      <c r="F33" s="97">
        <v>794.97393</v>
      </c>
      <c r="H33" s="95"/>
      <c r="I33" s="96"/>
      <c r="J33" s="97"/>
    </row>
    <row r="34" spans="1:10" ht="21" x14ac:dyDescent="0.25">
      <c r="A34" s="9" t="s">
        <v>163</v>
      </c>
      <c r="B34" s="10" t="s">
        <v>164</v>
      </c>
      <c r="C34" s="4" t="s">
        <v>198</v>
      </c>
      <c r="D34" s="96">
        <v>14.73752</v>
      </c>
      <c r="E34" s="15">
        <f t="shared" si="0"/>
        <v>-14.73752</v>
      </c>
      <c r="F34" s="97">
        <v>20.57396</v>
      </c>
      <c r="H34" s="95"/>
      <c r="I34" s="96"/>
      <c r="J34" s="97"/>
    </row>
    <row r="35" spans="1:10" x14ac:dyDescent="0.25">
      <c r="D35" s="32">
        <f>SUM(D3:D34)</f>
        <v>53824.108544610004</v>
      </c>
      <c r="E35" s="32">
        <f t="shared" ref="E35:F35" si="3">SUM(E3:E34)</f>
        <v>-53824.108544610004</v>
      </c>
      <c r="F35" s="32">
        <f t="shared" si="3"/>
        <v>54842.736592749985</v>
      </c>
      <c r="H35" s="95"/>
      <c r="I35" s="96"/>
      <c r="J35" s="97"/>
    </row>
    <row r="36" spans="1:10" x14ac:dyDescent="0.25">
      <c r="D36" s="14" t="e">
        <f>SUM(D3:D21,D32,#REF!)</f>
        <v>#REF!</v>
      </c>
      <c r="E36" s="14" t="e">
        <f>SUM(E3:E21,E32,#REF!)</f>
        <v>#REF!</v>
      </c>
      <c r="F36" s="14" t="e">
        <f>SUM(F3:F21,F32,#REF!)</f>
        <v>#REF!</v>
      </c>
      <c r="H36" s="95"/>
      <c r="I36" s="96"/>
      <c r="J36" s="97"/>
    </row>
    <row r="37" spans="1:10" x14ac:dyDescent="0.25">
      <c r="D37" s="30">
        <f>SUM(D22,D23,D24,D25,D26,D27,D28,D29,D30,D31,D33,D34)</f>
        <v>10714.369519999998</v>
      </c>
      <c r="E37" s="30">
        <f>SUM(E22,E23,E24,E25,E26,E27,E28,E29,E30,E31,E33,E34)</f>
        <v>-10714.369519999998</v>
      </c>
      <c r="F37" s="30">
        <f>SUM(F22,F23,F24,F25,F26,F27,F28,F29,F30,F31,F33,F34)</f>
        <v>5476.1489300000003</v>
      </c>
      <c r="I37" s="96"/>
      <c r="J37" s="97"/>
    </row>
    <row r="38" spans="1:10" x14ac:dyDescent="0.25">
      <c r="I38" s="96"/>
      <c r="J38" s="97"/>
    </row>
    <row r="39" spans="1:10" x14ac:dyDescent="0.25">
      <c r="I39" s="96"/>
      <c r="J39" s="97"/>
    </row>
    <row r="40" spans="1:10" x14ac:dyDescent="0.25">
      <c r="I40" s="96"/>
      <c r="J40" s="97"/>
    </row>
    <row r="41" spans="1:10" x14ac:dyDescent="0.25">
      <c r="I41" s="96"/>
      <c r="J41" s="97"/>
    </row>
  </sheetData>
  <mergeCells count="7">
    <mergeCell ref="H26:I26"/>
    <mergeCell ref="H27:I27"/>
    <mergeCell ref="C1:C2"/>
    <mergeCell ref="J1:K1"/>
    <mergeCell ref="P1:P5"/>
    <mergeCell ref="Q3:Q5"/>
    <mergeCell ref="R3:R5"/>
  </mergeCells>
  <pageMargins left="0.70866141732283472" right="0.70866141732283472" top="0.74803149606299213" bottom="0.74803149606299213" header="0.31496062992125984" footer="0.31496062992125984"/>
  <pageSetup paperSize="9" scale="47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2" sqref="C2"/>
    </sheetView>
  </sheetViews>
  <sheetFormatPr defaultRowHeight="15" x14ac:dyDescent="0.25"/>
  <cols>
    <col min="1" max="1" width="45.7109375" customWidth="1"/>
    <col min="2" max="2" width="10.42578125" style="16" customWidth="1"/>
    <col min="3" max="3" width="13.28515625" customWidth="1"/>
    <col min="4" max="4" width="13.5703125" customWidth="1"/>
    <col min="5" max="5" width="13.28515625" customWidth="1"/>
    <col min="6" max="6" width="15.7109375" customWidth="1"/>
  </cols>
  <sheetData>
    <row r="1" spans="1:6" ht="26.45" customHeight="1" x14ac:dyDescent="0.25">
      <c r="B1" s="34" t="s">
        <v>208</v>
      </c>
      <c r="C1" s="19" t="s">
        <v>201</v>
      </c>
      <c r="D1" s="19" t="s">
        <v>207</v>
      </c>
      <c r="E1" s="19" t="s">
        <v>2</v>
      </c>
      <c r="F1" s="19" t="s">
        <v>202</v>
      </c>
    </row>
    <row r="2" spans="1:6" ht="19.5" x14ac:dyDescent="0.25">
      <c r="A2" s="18" t="s">
        <v>127</v>
      </c>
      <c r="B2" s="19" t="s">
        <v>128</v>
      </c>
      <c r="C2" s="33">
        <v>33777430.251470029</v>
      </c>
      <c r="D2" s="33">
        <v>-10175223.299999999</v>
      </c>
      <c r="E2" s="33">
        <v>4148035.8</v>
      </c>
      <c r="F2" s="33">
        <v>27784020.181721505</v>
      </c>
    </row>
    <row r="3" spans="1:6" x14ac:dyDescent="0.25">
      <c r="A3" s="18" t="s">
        <v>129</v>
      </c>
      <c r="B3" s="19" t="s">
        <v>130</v>
      </c>
      <c r="C3" s="33">
        <v>19146252.971349932</v>
      </c>
      <c r="D3" s="33">
        <v>-7650416.9000000004</v>
      </c>
      <c r="E3" s="33">
        <v>27542301.800000001</v>
      </c>
      <c r="F3" s="33">
        <v>39057284.124321282</v>
      </c>
    </row>
    <row r="4" spans="1:6" x14ac:dyDescent="0.25">
      <c r="A4" s="18" t="s">
        <v>131</v>
      </c>
      <c r="B4" s="19" t="s">
        <v>132</v>
      </c>
      <c r="C4" s="33">
        <v>121972225.6974853</v>
      </c>
      <c r="D4" s="33">
        <v>-51776132.299999997</v>
      </c>
      <c r="E4" s="33">
        <v>52740252.899999991</v>
      </c>
      <c r="F4" s="33">
        <v>123058318.52318278</v>
      </c>
    </row>
    <row r="5" spans="1:6" ht="19.5" x14ac:dyDescent="0.25">
      <c r="A5" s="18" t="s">
        <v>133</v>
      </c>
      <c r="B5" s="19" t="s">
        <v>134</v>
      </c>
      <c r="C5" s="33">
        <v>18088077.067434005</v>
      </c>
      <c r="D5" s="33"/>
      <c r="E5" s="33"/>
      <c r="F5" s="33"/>
    </row>
    <row r="6" spans="1:6" ht="19.5" x14ac:dyDescent="0.25">
      <c r="A6" s="18" t="s">
        <v>135</v>
      </c>
      <c r="B6" s="19" t="s">
        <v>136</v>
      </c>
      <c r="C6" s="33">
        <v>3011384.9618416112</v>
      </c>
      <c r="D6" s="33"/>
      <c r="E6" s="33"/>
      <c r="F6" s="33"/>
    </row>
    <row r="7" spans="1:6" x14ac:dyDescent="0.25">
      <c r="A7" s="18" t="s">
        <v>137</v>
      </c>
      <c r="B7" s="19" t="s">
        <v>138</v>
      </c>
      <c r="C7" s="33">
        <v>23114099.837357689</v>
      </c>
      <c r="D7" s="33">
        <v>-220956.7</v>
      </c>
      <c r="E7" s="33">
        <v>260027.3</v>
      </c>
      <c r="F7" s="33">
        <v>23176284.537195049</v>
      </c>
    </row>
    <row r="8" spans="1:6" ht="19.5" x14ac:dyDescent="0.25">
      <c r="A8" s="18" t="s">
        <v>139</v>
      </c>
      <c r="B8" s="19" t="s">
        <v>140</v>
      </c>
      <c r="C8" s="33">
        <v>49949831.102214433</v>
      </c>
      <c r="D8" s="33"/>
      <c r="E8" s="33"/>
      <c r="F8" s="33"/>
    </row>
    <row r="9" spans="1:6" ht="19.5" x14ac:dyDescent="0.25">
      <c r="A9" s="18" t="s">
        <v>141</v>
      </c>
      <c r="B9" s="19" t="s">
        <v>142</v>
      </c>
      <c r="C9" s="33">
        <v>27827474.039784811</v>
      </c>
      <c r="D9" s="33">
        <v>-8531843</v>
      </c>
      <c r="E9" s="33">
        <v>1727384.9</v>
      </c>
      <c r="F9" s="33">
        <v>21050843.413824596</v>
      </c>
    </row>
    <row r="10" spans="1:6" x14ac:dyDescent="0.25">
      <c r="A10" s="18" t="s">
        <v>143</v>
      </c>
      <c r="B10" s="19" t="s">
        <v>144</v>
      </c>
      <c r="C10" s="33">
        <v>3126861.0033779554</v>
      </c>
      <c r="D10" s="33"/>
      <c r="E10" s="33"/>
      <c r="F10" s="33"/>
    </row>
    <row r="11" spans="1:6" x14ac:dyDescent="0.25">
      <c r="A11" s="18" t="s">
        <v>145</v>
      </c>
      <c r="B11" s="19" t="s">
        <v>146</v>
      </c>
      <c r="C11" s="33">
        <v>11293506.818466159</v>
      </c>
      <c r="D11" s="33">
        <v>-1130117.7</v>
      </c>
      <c r="E11" s="33">
        <v>456522.2</v>
      </c>
      <c r="F11" s="33">
        <v>10631204.825284624</v>
      </c>
    </row>
    <row r="12" spans="1:6" x14ac:dyDescent="0.25">
      <c r="A12" s="18" t="s">
        <v>147</v>
      </c>
      <c r="B12" s="19" t="s">
        <v>148</v>
      </c>
      <c r="C12" s="33">
        <v>12522957.587889403</v>
      </c>
      <c r="D12" s="33">
        <v>-362484.9</v>
      </c>
      <c r="E12" s="33">
        <v>1110583.5999999999</v>
      </c>
      <c r="F12" s="33">
        <v>13283579.245477293</v>
      </c>
    </row>
    <row r="13" spans="1:6" x14ac:dyDescent="0.25">
      <c r="A13" s="18" t="s">
        <v>149</v>
      </c>
      <c r="B13" s="19" t="s">
        <v>150</v>
      </c>
      <c r="C13" s="33">
        <v>15789941.198548729</v>
      </c>
      <c r="D13" s="33"/>
      <c r="E13" s="33"/>
      <c r="F13" s="33"/>
    </row>
    <row r="14" spans="1:6" x14ac:dyDescent="0.25">
      <c r="A14" s="18" t="s">
        <v>151</v>
      </c>
      <c r="B14" s="19" t="s">
        <v>152</v>
      </c>
      <c r="C14" s="33">
        <v>11012636.05654948</v>
      </c>
      <c r="D14" s="33"/>
      <c r="E14" s="33"/>
      <c r="F14" s="33"/>
    </row>
    <row r="15" spans="1:6" ht="19.5" x14ac:dyDescent="0.25">
      <c r="A15" s="18" t="s">
        <v>153</v>
      </c>
      <c r="B15" s="19" t="s">
        <v>154</v>
      </c>
      <c r="C15" s="33">
        <v>4324158.6388089573</v>
      </c>
      <c r="D15" s="33">
        <v>-1513608.9</v>
      </c>
      <c r="E15" s="33">
        <v>1573902.5</v>
      </c>
      <c r="F15" s="33">
        <v>4388776.3974477667</v>
      </c>
    </row>
    <row r="16" spans="1:6" ht="19.5" x14ac:dyDescent="0.25">
      <c r="A16" s="18" t="s">
        <v>155</v>
      </c>
      <c r="B16" s="19" t="s">
        <v>156</v>
      </c>
      <c r="C16" s="33">
        <v>11147378.956587015</v>
      </c>
      <c r="D16" s="33">
        <v>-5336.3</v>
      </c>
      <c r="E16" s="33">
        <v>602665.19999999995</v>
      </c>
      <c r="F16" s="33">
        <v>11755855.235543599</v>
      </c>
    </row>
    <row r="17" spans="1:6" x14ac:dyDescent="0.25">
      <c r="A17" s="18" t="s">
        <v>157</v>
      </c>
      <c r="B17" s="19" t="s">
        <v>158</v>
      </c>
      <c r="C17" s="33">
        <v>13349430.751907919</v>
      </c>
      <c r="D17" s="33"/>
      <c r="E17" s="33"/>
      <c r="F17" s="33"/>
    </row>
    <row r="18" spans="1:6" x14ac:dyDescent="0.25">
      <c r="A18" s="18" t="s">
        <v>159</v>
      </c>
      <c r="B18" s="19" t="s">
        <v>160</v>
      </c>
      <c r="C18" s="33">
        <v>10076566.996121606</v>
      </c>
      <c r="D18" s="33"/>
      <c r="E18" s="33"/>
      <c r="F18" s="33"/>
    </row>
    <row r="19" spans="1:6" x14ac:dyDescent="0.25">
      <c r="A19" s="18" t="s">
        <v>161</v>
      </c>
      <c r="B19" s="19" t="s">
        <v>162</v>
      </c>
      <c r="C19" s="33">
        <v>2287376.4543975978</v>
      </c>
      <c r="D19" s="33">
        <v>-555450.4</v>
      </c>
      <c r="E19" s="33">
        <v>580304.69999999995</v>
      </c>
      <c r="F19" s="33">
        <v>2314518.1308519952</v>
      </c>
    </row>
    <row r="20" spans="1:6" x14ac:dyDescent="0.25">
      <c r="A20" s="18" t="s">
        <v>163</v>
      </c>
      <c r="B20" s="19" t="s">
        <v>164</v>
      </c>
      <c r="C20" s="33">
        <v>2358939.0716877263</v>
      </c>
      <c r="D20" s="33">
        <v>-487368</v>
      </c>
      <c r="E20" s="33">
        <v>652150.39999999991</v>
      </c>
      <c r="F20" s="33"/>
    </row>
    <row r="21" spans="1:6" x14ac:dyDescent="0.25">
      <c r="A21" s="18"/>
      <c r="B21" s="19"/>
      <c r="C21" s="33">
        <v>394176529.46328038</v>
      </c>
      <c r="D21" s="33">
        <v>-82408938.400000021</v>
      </c>
      <c r="E21" s="33">
        <v>91394131.300000012</v>
      </c>
      <c r="F21" s="33">
        <v>276500684.61485046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D4" sqref="D4"/>
    </sheetView>
  </sheetViews>
  <sheetFormatPr defaultRowHeight="15" x14ac:dyDescent="0.25"/>
  <cols>
    <col min="1" max="1" width="23.140625" customWidth="1"/>
    <col min="2" max="2" width="6.28515625" customWidth="1"/>
    <col min="3" max="3" width="32.28515625" customWidth="1"/>
    <col min="4" max="4" width="13.7109375" customWidth="1"/>
    <col min="5" max="5" width="13.140625" customWidth="1"/>
    <col min="6" max="6" width="12" customWidth="1"/>
    <col min="8" max="8" width="17.85546875" customWidth="1"/>
    <col min="11" max="11" width="14.28515625" customWidth="1"/>
    <col min="12" max="12" width="10.5703125" bestFit="1" customWidth="1"/>
    <col min="13" max="13" width="9.85546875" bestFit="1" customWidth="1"/>
    <col min="14" max="14" width="14.140625" customWidth="1"/>
  </cols>
  <sheetData>
    <row r="1" spans="1:14" ht="23.45" customHeight="1" x14ac:dyDescent="0.25">
      <c r="C1" s="37" t="s">
        <v>0</v>
      </c>
      <c r="D1" s="1" t="s">
        <v>1</v>
      </c>
      <c r="E1" s="1"/>
      <c r="F1" s="1" t="s">
        <v>2</v>
      </c>
      <c r="G1">
        <v>-1</v>
      </c>
      <c r="H1" s="17"/>
      <c r="I1" s="17"/>
      <c r="J1" s="36" t="s">
        <v>201</v>
      </c>
      <c r="K1" s="36"/>
      <c r="L1" s="19" t="s">
        <v>1</v>
      </c>
      <c r="M1" s="19" t="s">
        <v>2</v>
      </c>
      <c r="N1" s="19" t="s">
        <v>202</v>
      </c>
    </row>
    <row r="2" spans="1:14" ht="19.5" x14ac:dyDescent="0.25">
      <c r="C2" s="38"/>
      <c r="D2" s="2" t="s">
        <v>3</v>
      </c>
      <c r="E2" s="2"/>
      <c r="F2" s="2" t="s">
        <v>3</v>
      </c>
      <c r="H2" s="17"/>
      <c r="I2" s="17"/>
      <c r="J2" s="19" t="s">
        <v>200</v>
      </c>
      <c r="K2" s="19" t="s">
        <v>3</v>
      </c>
      <c r="L2" s="19" t="s">
        <v>3</v>
      </c>
      <c r="M2" s="19" t="s">
        <v>3</v>
      </c>
      <c r="N2" s="19" t="s">
        <v>3</v>
      </c>
    </row>
    <row r="3" spans="1:14" ht="43.9" customHeight="1" x14ac:dyDescent="0.25">
      <c r="A3" s="9" t="s">
        <v>127</v>
      </c>
      <c r="B3" s="10" t="s">
        <v>128</v>
      </c>
      <c r="C3" s="4" t="s">
        <v>7</v>
      </c>
      <c r="D3" s="15">
        <v>961323.1</v>
      </c>
      <c r="E3" s="15">
        <f>D3*$G$1</f>
        <v>-961323.1</v>
      </c>
      <c r="F3" s="15">
        <v>1718371.2</v>
      </c>
      <c r="H3" s="20" t="s">
        <v>127</v>
      </c>
      <c r="I3" s="21" t="s">
        <v>128</v>
      </c>
      <c r="J3" s="22">
        <v>33777.430251470032</v>
      </c>
      <c r="K3" s="23">
        <f>J3*1000</f>
        <v>33777430.251470029</v>
      </c>
      <c r="L3" s="24">
        <f>SUM(E3:E4)</f>
        <v>-10175223.299999999</v>
      </c>
      <c r="M3" s="24">
        <f>SUM(F3:F4)</f>
        <v>4148035.8</v>
      </c>
      <c r="N3" s="24">
        <f>SUM(J3:M3)</f>
        <v>27784020.181721505</v>
      </c>
    </row>
    <row r="4" spans="1:14" ht="30.6" customHeight="1" x14ac:dyDescent="0.25">
      <c r="A4" s="9" t="s">
        <v>127</v>
      </c>
      <c r="B4" s="10" t="s">
        <v>128</v>
      </c>
      <c r="C4" s="4" t="s">
        <v>13</v>
      </c>
      <c r="D4" s="15">
        <v>9213900.1999999993</v>
      </c>
      <c r="E4" s="15">
        <f t="shared" ref="E4:E36" si="0">D4*$G$1</f>
        <v>-9213900.1999999993</v>
      </c>
      <c r="F4" s="15">
        <v>2429664.6</v>
      </c>
      <c r="H4" s="20" t="s">
        <v>129</v>
      </c>
      <c r="I4" s="21" t="s">
        <v>130</v>
      </c>
      <c r="J4" s="22">
        <v>19146.252971349932</v>
      </c>
      <c r="K4" s="23">
        <f t="shared" ref="K4:K21" si="1">J4*1000</f>
        <v>19146252.971349932</v>
      </c>
      <c r="L4" s="24">
        <v>-7650416.9000000004</v>
      </c>
      <c r="M4" s="24">
        <v>27542301.800000001</v>
      </c>
      <c r="N4" s="24">
        <f>SUM(J4:M4)</f>
        <v>39057284.124321282</v>
      </c>
    </row>
    <row r="5" spans="1:14" ht="24" customHeight="1" x14ac:dyDescent="0.25">
      <c r="A5" s="9" t="s">
        <v>129</v>
      </c>
      <c r="B5" s="10" t="s">
        <v>130</v>
      </c>
      <c r="C5" s="4" t="s">
        <v>34</v>
      </c>
      <c r="D5" s="15">
        <v>7650416.9000000004</v>
      </c>
      <c r="E5" s="15">
        <f t="shared" si="0"/>
        <v>-7650416.9000000004</v>
      </c>
      <c r="F5" s="15">
        <v>27542301.800000001</v>
      </c>
      <c r="H5" s="20" t="s">
        <v>131</v>
      </c>
      <c r="I5" s="21" t="s">
        <v>132</v>
      </c>
      <c r="J5" s="22">
        <v>121972.22569748529</v>
      </c>
      <c r="K5" s="23">
        <f t="shared" si="1"/>
        <v>121972225.6974853</v>
      </c>
      <c r="L5" s="24">
        <f>SUM(E6:E23)</f>
        <v>-51776132.299999997</v>
      </c>
      <c r="M5" s="24">
        <f>SUM(F6:F23)</f>
        <v>52740252.899999991</v>
      </c>
      <c r="N5" s="24">
        <f>SUM(J5:M5)</f>
        <v>123058318.52318278</v>
      </c>
    </row>
    <row r="6" spans="1:14" ht="30" customHeight="1" x14ac:dyDescent="0.25">
      <c r="A6" s="9" t="s">
        <v>131</v>
      </c>
      <c r="B6" s="10" t="s">
        <v>132</v>
      </c>
      <c r="C6" s="4" t="s">
        <v>23</v>
      </c>
      <c r="D6" s="15">
        <v>4211457.2</v>
      </c>
      <c r="E6" s="15">
        <f t="shared" si="0"/>
        <v>-4211457.2</v>
      </c>
      <c r="F6" s="15">
        <v>406254.6</v>
      </c>
      <c r="H6" s="20" t="s">
        <v>133</v>
      </c>
      <c r="I6" s="21" t="s">
        <v>134</v>
      </c>
      <c r="J6" s="22">
        <v>18088.077067434006</v>
      </c>
      <c r="K6" s="23">
        <f t="shared" si="1"/>
        <v>18088077.067434005</v>
      </c>
      <c r="L6" s="24"/>
      <c r="M6" s="24"/>
      <c r="N6" s="24"/>
    </row>
    <row r="7" spans="1:14" ht="41.45" customHeight="1" x14ac:dyDescent="0.25">
      <c r="A7" s="9" t="s">
        <v>131</v>
      </c>
      <c r="B7" s="10" t="s">
        <v>132</v>
      </c>
      <c r="C7" s="4" t="s">
        <v>24</v>
      </c>
      <c r="D7" s="15">
        <v>3493916.9</v>
      </c>
      <c r="E7" s="15">
        <f t="shared" si="0"/>
        <v>-3493916.9</v>
      </c>
      <c r="F7" s="15">
        <v>2965370.7</v>
      </c>
      <c r="H7" s="20" t="s">
        <v>135</v>
      </c>
      <c r="I7" s="21" t="s">
        <v>136</v>
      </c>
      <c r="J7" s="22">
        <v>3011.3849618416111</v>
      </c>
      <c r="K7" s="23">
        <f t="shared" si="1"/>
        <v>3011384.9618416112</v>
      </c>
      <c r="L7" s="24"/>
      <c r="M7" s="24"/>
      <c r="N7" s="24"/>
    </row>
    <row r="8" spans="1:14" ht="24" customHeight="1" x14ac:dyDescent="0.25">
      <c r="A8" s="9" t="s">
        <v>131</v>
      </c>
      <c r="B8" s="10" t="s">
        <v>132</v>
      </c>
      <c r="C8" s="4" t="s">
        <v>43</v>
      </c>
      <c r="D8" s="15">
        <v>5058919.5</v>
      </c>
      <c r="E8" s="15">
        <f t="shared" si="0"/>
        <v>-5058919.5</v>
      </c>
      <c r="F8" s="15">
        <v>8586389.6999999993</v>
      </c>
      <c r="H8" s="20" t="s">
        <v>137</v>
      </c>
      <c r="I8" s="21" t="s">
        <v>138</v>
      </c>
      <c r="J8" s="22">
        <v>23114.099837357688</v>
      </c>
      <c r="K8" s="23">
        <f t="shared" si="1"/>
        <v>23114099.837357689</v>
      </c>
      <c r="L8" s="24">
        <f>E24</f>
        <v>-220956.7</v>
      </c>
      <c r="M8" s="24">
        <f>F24</f>
        <v>260027.3</v>
      </c>
      <c r="N8" s="24">
        <f>SUM(J8:M8)</f>
        <v>23176284.537195049</v>
      </c>
    </row>
    <row r="9" spans="1:14" ht="43.9" customHeight="1" x14ac:dyDescent="0.25">
      <c r="A9" s="9" t="s">
        <v>131</v>
      </c>
      <c r="B9" s="10" t="s">
        <v>132</v>
      </c>
      <c r="C9" s="4" t="s">
        <v>55</v>
      </c>
      <c r="D9" s="15">
        <v>999578.4</v>
      </c>
      <c r="E9" s="15">
        <f t="shared" si="0"/>
        <v>-999578.4</v>
      </c>
      <c r="F9" s="15">
        <v>4467130.5</v>
      </c>
      <c r="H9" s="20" t="s">
        <v>139</v>
      </c>
      <c r="I9" s="21" t="s">
        <v>140</v>
      </c>
      <c r="J9" s="22">
        <v>49949.831102214433</v>
      </c>
      <c r="K9" s="23">
        <f t="shared" si="1"/>
        <v>49949831.102214433</v>
      </c>
      <c r="L9" s="24"/>
      <c r="M9" s="24"/>
      <c r="N9" s="24"/>
    </row>
    <row r="10" spans="1:14" ht="44.45" customHeight="1" x14ac:dyDescent="0.25">
      <c r="A10" s="9" t="s">
        <v>131</v>
      </c>
      <c r="B10" s="10" t="s">
        <v>132</v>
      </c>
      <c r="C10" s="4" t="s">
        <v>58</v>
      </c>
      <c r="D10" s="15">
        <v>135628.1</v>
      </c>
      <c r="E10" s="15">
        <f t="shared" si="0"/>
        <v>-135628.1</v>
      </c>
      <c r="F10" s="15">
        <v>247208.1</v>
      </c>
      <c r="H10" s="20" t="s">
        <v>141</v>
      </c>
      <c r="I10" s="21" t="s">
        <v>142</v>
      </c>
      <c r="J10" s="22">
        <v>27827.474039784811</v>
      </c>
      <c r="K10" s="23">
        <f t="shared" si="1"/>
        <v>27827474.039784811</v>
      </c>
      <c r="L10" s="24">
        <f>E25</f>
        <v>-8531843</v>
      </c>
      <c r="M10" s="24">
        <f>F25</f>
        <v>1727384.9</v>
      </c>
      <c r="N10" s="24">
        <f>SUM(J10:M10)</f>
        <v>21050843.413824596</v>
      </c>
    </row>
    <row r="11" spans="1:14" ht="44.45" customHeight="1" x14ac:dyDescent="0.25">
      <c r="A11" s="9" t="s">
        <v>131</v>
      </c>
      <c r="B11" s="10" t="s">
        <v>132</v>
      </c>
      <c r="C11" s="4" t="s">
        <v>62</v>
      </c>
      <c r="D11" s="15">
        <v>1060609.3</v>
      </c>
      <c r="E11" s="15">
        <f t="shared" si="0"/>
        <v>-1060609.3</v>
      </c>
      <c r="F11" s="15">
        <v>369568.6</v>
      </c>
      <c r="H11" s="20" t="s">
        <v>143</v>
      </c>
      <c r="I11" s="21" t="s">
        <v>144</v>
      </c>
      <c r="J11" s="22">
        <v>3126.8610033779555</v>
      </c>
      <c r="K11" s="23">
        <f t="shared" si="1"/>
        <v>3126861.0033779554</v>
      </c>
      <c r="L11" s="24"/>
      <c r="M11" s="24"/>
      <c r="N11" s="24"/>
    </row>
    <row r="12" spans="1:14" ht="24" customHeight="1" x14ac:dyDescent="0.25">
      <c r="A12" s="9" t="s">
        <v>131</v>
      </c>
      <c r="B12" s="10" t="s">
        <v>132</v>
      </c>
      <c r="C12" s="4" t="s">
        <v>66</v>
      </c>
      <c r="D12" s="15">
        <v>1132082.5</v>
      </c>
      <c r="E12" s="15">
        <f t="shared" si="0"/>
        <v>-1132082.5</v>
      </c>
      <c r="F12" s="15">
        <v>1812615.9</v>
      </c>
      <c r="H12" s="20" t="s">
        <v>145</v>
      </c>
      <c r="I12" s="21" t="s">
        <v>146</v>
      </c>
      <c r="J12" s="22">
        <v>11293.506818466158</v>
      </c>
      <c r="K12" s="23">
        <f t="shared" si="1"/>
        <v>11293506.818466159</v>
      </c>
      <c r="L12" s="24">
        <f>E26</f>
        <v>-1130117.7</v>
      </c>
      <c r="M12" s="24">
        <f>F26</f>
        <v>456522.2</v>
      </c>
      <c r="N12" s="24">
        <f>SUM(J12:M12)</f>
        <v>10631204.825284624</v>
      </c>
    </row>
    <row r="13" spans="1:14" ht="24" customHeight="1" x14ac:dyDescent="0.25">
      <c r="A13" s="9" t="s">
        <v>131</v>
      </c>
      <c r="B13" s="10" t="s">
        <v>132</v>
      </c>
      <c r="C13" s="4" t="s">
        <v>70</v>
      </c>
      <c r="D13" s="15">
        <v>783839</v>
      </c>
      <c r="E13" s="15">
        <f t="shared" si="0"/>
        <v>-783839</v>
      </c>
      <c r="F13" s="15">
        <v>2563720.7999999998</v>
      </c>
      <c r="H13" s="20" t="s">
        <v>147</v>
      </c>
      <c r="I13" s="21" t="s">
        <v>148</v>
      </c>
      <c r="J13" s="22">
        <v>12522.957587889403</v>
      </c>
      <c r="K13" s="23">
        <f t="shared" si="1"/>
        <v>12522957.587889403</v>
      </c>
      <c r="L13" s="24">
        <f>E27+E28</f>
        <v>-362484.9</v>
      </c>
      <c r="M13" s="24">
        <f>F27+F28</f>
        <v>1110583.5999999999</v>
      </c>
      <c r="N13" s="24">
        <f>SUM(J13:M13)</f>
        <v>13283579.245477293</v>
      </c>
    </row>
    <row r="14" spans="1:14" ht="24" customHeight="1" x14ac:dyDescent="0.25">
      <c r="A14" s="9" t="s">
        <v>131</v>
      </c>
      <c r="B14" s="10" t="s">
        <v>132</v>
      </c>
      <c r="C14" s="4" t="s">
        <v>86</v>
      </c>
      <c r="D14" s="15">
        <v>175905.8</v>
      </c>
      <c r="E14" s="15">
        <f t="shared" si="0"/>
        <v>-175905.8</v>
      </c>
      <c r="F14" s="15">
        <v>793677.9</v>
      </c>
      <c r="H14" s="20" t="s">
        <v>149</v>
      </c>
      <c r="I14" s="21" t="s">
        <v>150</v>
      </c>
      <c r="J14" s="22">
        <v>15789.94119854873</v>
      </c>
      <c r="K14" s="23">
        <f t="shared" si="1"/>
        <v>15789941.198548729</v>
      </c>
      <c r="L14" s="24"/>
      <c r="M14" s="24"/>
      <c r="N14" s="24"/>
    </row>
    <row r="15" spans="1:14" ht="24" customHeight="1" x14ac:dyDescent="0.25">
      <c r="A15" s="9" t="s">
        <v>131</v>
      </c>
      <c r="B15" s="10" t="s">
        <v>132</v>
      </c>
      <c r="C15" s="4" t="s">
        <v>91</v>
      </c>
      <c r="D15" s="15">
        <v>582779</v>
      </c>
      <c r="E15" s="15">
        <f t="shared" si="0"/>
        <v>-582779</v>
      </c>
      <c r="F15" s="15">
        <v>1106945</v>
      </c>
      <c r="H15" s="20" t="s">
        <v>151</v>
      </c>
      <c r="I15" s="21" t="s">
        <v>152</v>
      </c>
      <c r="J15" s="22">
        <v>11012.63605654948</v>
      </c>
      <c r="K15" s="23">
        <f t="shared" si="1"/>
        <v>11012636.05654948</v>
      </c>
      <c r="L15" s="24"/>
      <c r="M15" s="24"/>
      <c r="N15" s="24"/>
    </row>
    <row r="16" spans="1:14" ht="36" customHeight="1" x14ac:dyDescent="0.25">
      <c r="A16" s="9" t="s">
        <v>131</v>
      </c>
      <c r="B16" s="10" t="s">
        <v>132</v>
      </c>
      <c r="C16" s="4" t="s">
        <v>95</v>
      </c>
      <c r="D16" s="15">
        <v>139783.4</v>
      </c>
      <c r="E16" s="15">
        <f t="shared" si="0"/>
        <v>-139783.4</v>
      </c>
      <c r="F16" s="15">
        <v>493427.8</v>
      </c>
      <c r="H16" s="20" t="s">
        <v>153</v>
      </c>
      <c r="I16" s="21" t="s">
        <v>154</v>
      </c>
      <c r="J16" s="22">
        <v>4324.1586388089572</v>
      </c>
      <c r="K16" s="23">
        <f t="shared" si="1"/>
        <v>4324158.6388089573</v>
      </c>
      <c r="L16" s="24">
        <f>SUM(E29:E30)</f>
        <v>-1513608.9</v>
      </c>
      <c r="M16" s="24">
        <f>SUM(F29:F30)</f>
        <v>1573902.5</v>
      </c>
      <c r="N16" s="24">
        <f>SUM(J16:M16)</f>
        <v>4388776.3974477667</v>
      </c>
    </row>
    <row r="17" spans="1:14" ht="41.45" customHeight="1" x14ac:dyDescent="0.25">
      <c r="A17" s="9" t="s">
        <v>131</v>
      </c>
      <c r="B17" s="10" t="s">
        <v>132</v>
      </c>
      <c r="C17" s="4" t="s">
        <v>96</v>
      </c>
      <c r="D17" s="15">
        <v>18889845.899999999</v>
      </c>
      <c r="E17" s="15">
        <f t="shared" si="0"/>
        <v>-18889845.899999999</v>
      </c>
      <c r="F17" s="15">
        <v>5238913.5</v>
      </c>
      <c r="H17" s="20" t="s">
        <v>155</v>
      </c>
      <c r="I17" s="21" t="s">
        <v>156</v>
      </c>
      <c r="J17" s="22">
        <v>11147.378956587014</v>
      </c>
      <c r="K17" s="23">
        <f t="shared" si="1"/>
        <v>11147378.956587015</v>
      </c>
      <c r="L17" s="24">
        <f>E31</f>
        <v>-5336.3</v>
      </c>
      <c r="M17" s="24">
        <f>F31</f>
        <v>602665.19999999995</v>
      </c>
      <c r="N17" s="24">
        <f>SUM(J17:M17)</f>
        <v>11755855.235543599</v>
      </c>
    </row>
    <row r="18" spans="1:14" ht="24" customHeight="1" x14ac:dyDescent="0.25">
      <c r="A18" s="9" t="s">
        <v>131</v>
      </c>
      <c r="B18" s="10" t="s">
        <v>132</v>
      </c>
      <c r="C18" s="4" t="s">
        <v>108</v>
      </c>
      <c r="D18" s="15">
        <v>7026670.7000000002</v>
      </c>
      <c r="E18" s="15">
        <f t="shared" si="0"/>
        <v>-7026670.7000000002</v>
      </c>
      <c r="F18" s="15">
        <v>13178672.5</v>
      </c>
      <c r="H18" s="20" t="s">
        <v>157</v>
      </c>
      <c r="I18" s="21" t="s">
        <v>158</v>
      </c>
      <c r="J18" s="22">
        <v>13349.430751907919</v>
      </c>
      <c r="K18" s="23">
        <f t="shared" si="1"/>
        <v>13349430.751907919</v>
      </c>
      <c r="L18" s="24"/>
      <c r="M18" s="24"/>
      <c r="N18" s="24"/>
    </row>
    <row r="19" spans="1:14" ht="39" customHeight="1" x14ac:dyDescent="0.25">
      <c r="A19" s="9" t="s">
        <v>131</v>
      </c>
      <c r="B19" s="10" t="s">
        <v>132</v>
      </c>
      <c r="C19" s="4" t="s">
        <v>111</v>
      </c>
      <c r="D19" s="15">
        <v>5963468</v>
      </c>
      <c r="E19" s="15">
        <f t="shared" si="0"/>
        <v>-5963468</v>
      </c>
      <c r="F19" s="15">
        <v>8067049.4000000004</v>
      </c>
      <c r="H19" s="20" t="s">
        <v>159</v>
      </c>
      <c r="I19" s="21" t="s">
        <v>160</v>
      </c>
      <c r="J19" s="22">
        <v>10076.566996121606</v>
      </c>
      <c r="K19" s="23">
        <f t="shared" si="1"/>
        <v>10076566.996121606</v>
      </c>
      <c r="L19" s="24"/>
      <c r="M19" s="24"/>
      <c r="N19" s="24"/>
    </row>
    <row r="20" spans="1:14" ht="24" customHeight="1" x14ac:dyDescent="0.25">
      <c r="A20" s="9" t="s">
        <v>131</v>
      </c>
      <c r="B20" s="10" t="s">
        <v>132</v>
      </c>
      <c r="C20" s="4" t="s">
        <v>116</v>
      </c>
      <c r="D20" s="15">
        <v>296459.3</v>
      </c>
      <c r="E20" s="15">
        <f t="shared" si="0"/>
        <v>-296459.3</v>
      </c>
      <c r="F20" s="15">
        <v>1218888</v>
      </c>
      <c r="H20" s="20" t="s">
        <v>161</v>
      </c>
      <c r="I20" s="21" t="s">
        <v>162</v>
      </c>
      <c r="J20" s="22">
        <v>2287.3764543975976</v>
      </c>
      <c r="K20" s="23">
        <f t="shared" si="1"/>
        <v>2287376.4543975978</v>
      </c>
      <c r="L20" s="24">
        <f>E33+E32</f>
        <v>-555450.4</v>
      </c>
      <c r="M20" s="24">
        <f>F33+F32</f>
        <v>580304.69999999995</v>
      </c>
      <c r="N20" s="24">
        <f>SUM(J20:M20)</f>
        <v>2314518.1308519952</v>
      </c>
    </row>
    <row r="21" spans="1:14" ht="24" customHeight="1" x14ac:dyDescent="0.25">
      <c r="A21" s="9" t="s">
        <v>131</v>
      </c>
      <c r="B21" s="10" t="s">
        <v>132</v>
      </c>
      <c r="C21" s="4" t="s">
        <v>120</v>
      </c>
      <c r="D21" s="15">
        <v>609039</v>
      </c>
      <c r="E21" s="15">
        <f t="shared" si="0"/>
        <v>-609039</v>
      </c>
      <c r="F21" s="15">
        <v>1015028.3</v>
      </c>
      <c r="H21" s="20" t="s">
        <v>163</v>
      </c>
      <c r="I21" s="21" t="s">
        <v>164</v>
      </c>
      <c r="J21" s="22">
        <v>2358.9390716877265</v>
      </c>
      <c r="K21" s="23">
        <f t="shared" si="1"/>
        <v>2358939.0716877263</v>
      </c>
      <c r="L21" s="24">
        <f>E34+E35+E36</f>
        <v>-487368</v>
      </c>
      <c r="M21" s="24">
        <f>F34+F35+F36</f>
        <v>652150.39999999991</v>
      </c>
      <c r="N21" s="24"/>
    </row>
    <row r="22" spans="1:14" ht="24" customHeight="1" x14ac:dyDescent="0.25">
      <c r="A22" s="9" t="s">
        <v>131</v>
      </c>
      <c r="B22" s="10" t="s">
        <v>132</v>
      </c>
      <c r="C22" s="4" t="s">
        <v>165</v>
      </c>
      <c r="D22" s="28">
        <v>601256.80000000005</v>
      </c>
      <c r="E22" s="15">
        <f t="shared" si="0"/>
        <v>-601256.80000000005</v>
      </c>
      <c r="F22" s="28">
        <v>161367.5</v>
      </c>
      <c r="H22" s="17"/>
      <c r="I22" s="17"/>
      <c r="J22" s="23">
        <f>SUM(J3:J21)</f>
        <v>394176.52946328028</v>
      </c>
      <c r="K22" s="23">
        <f t="shared" ref="K22:N22" si="2">SUM(K3:K21)</f>
        <v>394176529.46328038</v>
      </c>
      <c r="L22" s="23">
        <f t="shared" si="2"/>
        <v>-82408938.400000021</v>
      </c>
      <c r="M22" s="23">
        <f t="shared" si="2"/>
        <v>91394131.300000012</v>
      </c>
      <c r="N22" s="23">
        <f t="shared" si="2"/>
        <v>276500684.61485046</v>
      </c>
    </row>
    <row r="23" spans="1:14" ht="29.25" x14ac:dyDescent="0.25">
      <c r="A23" s="9" t="s">
        <v>131</v>
      </c>
      <c r="B23" s="10" t="s">
        <v>132</v>
      </c>
      <c r="C23" s="4" t="s">
        <v>169</v>
      </c>
      <c r="D23" s="28">
        <v>614893.5</v>
      </c>
      <c r="E23" s="15">
        <f t="shared" si="0"/>
        <v>-614893.5</v>
      </c>
      <c r="F23" s="28">
        <v>48024.1</v>
      </c>
      <c r="L23" s="14">
        <f>L22-E37</f>
        <v>0</v>
      </c>
      <c r="M23" s="14">
        <f>M22-F37</f>
        <v>0</v>
      </c>
    </row>
    <row r="24" spans="1:14" x14ac:dyDescent="0.25">
      <c r="A24" s="9" t="s">
        <v>137</v>
      </c>
      <c r="B24" s="10" t="s">
        <v>138</v>
      </c>
      <c r="C24" s="4" t="s">
        <v>181</v>
      </c>
      <c r="D24" s="28">
        <v>220956.7</v>
      </c>
      <c r="E24" s="15">
        <f t="shared" si="0"/>
        <v>-220956.7</v>
      </c>
      <c r="F24" s="28">
        <v>260027.3</v>
      </c>
    </row>
    <row r="25" spans="1:14" ht="31.5" x14ac:dyDescent="0.25">
      <c r="A25" s="9" t="s">
        <v>141</v>
      </c>
      <c r="B25" s="10" t="s">
        <v>142</v>
      </c>
      <c r="C25" s="4" t="s">
        <v>170</v>
      </c>
      <c r="D25" s="28">
        <v>8531843</v>
      </c>
      <c r="E25" s="15">
        <f t="shared" si="0"/>
        <v>-8531843</v>
      </c>
      <c r="F25" s="28">
        <v>1727384.9</v>
      </c>
    </row>
    <row r="26" spans="1:14" ht="21" x14ac:dyDescent="0.25">
      <c r="A26" s="9" t="s">
        <v>145</v>
      </c>
      <c r="B26" s="10" t="s">
        <v>146</v>
      </c>
      <c r="C26" s="4" t="s">
        <v>185</v>
      </c>
      <c r="D26" s="28">
        <v>1130117.7</v>
      </c>
      <c r="E26" s="15">
        <f t="shared" si="0"/>
        <v>-1130117.7</v>
      </c>
      <c r="F26" s="28">
        <v>456522.2</v>
      </c>
    </row>
    <row r="27" spans="1:14" ht="21" x14ac:dyDescent="0.25">
      <c r="A27" s="9" t="s">
        <v>147</v>
      </c>
      <c r="B27" s="10" t="s">
        <v>148</v>
      </c>
      <c r="C27" s="4" t="s">
        <v>182</v>
      </c>
      <c r="D27" s="28">
        <v>114173.9</v>
      </c>
      <c r="E27" s="15">
        <f t="shared" si="0"/>
        <v>-114173.9</v>
      </c>
      <c r="F27" s="28">
        <v>158864.4</v>
      </c>
    </row>
    <row r="28" spans="1:14" ht="21" x14ac:dyDescent="0.25">
      <c r="A28" s="9" t="s">
        <v>147</v>
      </c>
      <c r="B28" s="10" t="s">
        <v>148</v>
      </c>
      <c r="C28" s="4" t="s">
        <v>183</v>
      </c>
      <c r="D28" s="28">
        <v>248311</v>
      </c>
      <c r="E28" s="15">
        <f t="shared" si="0"/>
        <v>-248311</v>
      </c>
      <c r="F28" s="28">
        <v>951719.2</v>
      </c>
    </row>
    <row r="29" spans="1:14" ht="42" x14ac:dyDescent="0.25">
      <c r="A29" s="9" t="s">
        <v>153</v>
      </c>
      <c r="B29" s="10" t="s">
        <v>154</v>
      </c>
      <c r="C29" s="4" t="s">
        <v>184</v>
      </c>
      <c r="D29" s="28">
        <v>56416.2</v>
      </c>
      <c r="E29" s="15">
        <f t="shared" si="0"/>
        <v>-56416.2</v>
      </c>
      <c r="F29" s="28">
        <v>419815.5</v>
      </c>
    </row>
    <row r="30" spans="1:14" ht="42" x14ac:dyDescent="0.25">
      <c r="A30" s="9" t="s">
        <v>153</v>
      </c>
      <c r="B30" s="10" t="s">
        <v>154</v>
      </c>
      <c r="C30" s="4" t="s">
        <v>189</v>
      </c>
      <c r="D30" s="28">
        <v>1457192.7</v>
      </c>
      <c r="E30" s="15">
        <f t="shared" si="0"/>
        <v>-1457192.7</v>
      </c>
      <c r="F30" s="28">
        <v>1154087</v>
      </c>
    </row>
    <row r="31" spans="1:14" ht="31.5" x14ac:dyDescent="0.25">
      <c r="A31" s="9" t="s">
        <v>155</v>
      </c>
      <c r="B31" s="10" t="s">
        <v>156</v>
      </c>
      <c r="C31" s="4" t="s">
        <v>199</v>
      </c>
      <c r="D31" s="28">
        <v>5336.3</v>
      </c>
      <c r="E31" s="15">
        <f t="shared" si="0"/>
        <v>-5336.3</v>
      </c>
      <c r="F31" s="28">
        <v>602665.19999999995</v>
      </c>
    </row>
    <row r="32" spans="1:14" ht="21" x14ac:dyDescent="0.25">
      <c r="A32" s="9" t="s">
        <v>161</v>
      </c>
      <c r="B32" s="10" t="s">
        <v>162</v>
      </c>
      <c r="C32" s="4" t="s">
        <v>124</v>
      </c>
      <c r="D32" s="15">
        <v>345.8</v>
      </c>
      <c r="E32" s="15">
        <f t="shared" si="0"/>
        <v>-345.8</v>
      </c>
      <c r="F32" s="15">
        <v>8134.7</v>
      </c>
    </row>
    <row r="33" spans="1:6" ht="21" x14ac:dyDescent="0.25">
      <c r="A33" s="9" t="s">
        <v>161</v>
      </c>
      <c r="B33" s="10" t="s">
        <v>162</v>
      </c>
      <c r="C33" s="4" t="s">
        <v>180</v>
      </c>
      <c r="D33" s="28">
        <v>555104.6</v>
      </c>
      <c r="E33" s="15">
        <f t="shared" si="0"/>
        <v>-555104.6</v>
      </c>
      <c r="F33" s="28">
        <v>572170</v>
      </c>
    </row>
    <row r="34" spans="1:6" ht="21" x14ac:dyDescent="0.25">
      <c r="A34" s="9" t="s">
        <v>163</v>
      </c>
      <c r="B34" s="10" t="s">
        <v>164</v>
      </c>
      <c r="C34" s="4" t="s">
        <v>198</v>
      </c>
      <c r="D34" s="28">
        <v>63525.7</v>
      </c>
      <c r="E34" s="15">
        <f t="shared" si="0"/>
        <v>-63525.7</v>
      </c>
      <c r="F34" s="28">
        <v>223424.1</v>
      </c>
    </row>
    <row r="35" spans="1:6" ht="21" x14ac:dyDescent="0.25">
      <c r="A35" s="9" t="s">
        <v>163</v>
      </c>
      <c r="B35" s="10" t="s">
        <v>164</v>
      </c>
      <c r="C35" s="4" t="s">
        <v>125</v>
      </c>
      <c r="D35" s="28">
        <v>29886.3</v>
      </c>
      <c r="E35" s="15">
        <f t="shared" si="0"/>
        <v>-29886.3</v>
      </c>
      <c r="F35" s="29">
        <v>374410.6</v>
      </c>
    </row>
    <row r="36" spans="1:6" ht="21" x14ac:dyDescent="0.25">
      <c r="A36" s="9" t="s">
        <v>163</v>
      </c>
      <c r="B36" s="10" t="s">
        <v>164</v>
      </c>
      <c r="C36" s="4" t="s">
        <v>126</v>
      </c>
      <c r="D36" s="28">
        <v>393956</v>
      </c>
      <c r="E36" s="15">
        <f t="shared" si="0"/>
        <v>-393956</v>
      </c>
      <c r="F36" s="29">
        <v>54315.7</v>
      </c>
    </row>
    <row r="37" spans="1:6" x14ac:dyDescent="0.25">
      <c r="D37" s="32">
        <f>SUM(D3:D36)</f>
        <v>82408938.399999991</v>
      </c>
      <c r="E37" s="32">
        <f t="shared" ref="E37:F37" si="3">SUM(E3:E36)</f>
        <v>-82408938.399999991</v>
      </c>
      <c r="F37" s="32">
        <f t="shared" si="3"/>
        <v>91394131.300000012</v>
      </c>
    </row>
    <row r="38" spans="1:6" x14ac:dyDescent="0.25">
      <c r="D38" s="14">
        <f>SUM(D3:D21,D32,D35:D36)</f>
        <v>68809810.299999982</v>
      </c>
      <c r="E38" s="14">
        <f>SUM(E3:E21,E32,E35:E36)</f>
        <v>-68809810.299999982</v>
      </c>
      <c r="F38" s="14">
        <f>SUM(F3:F21,F32,F35:F36)</f>
        <v>84658059.900000006</v>
      </c>
    </row>
    <row r="39" spans="1:6" x14ac:dyDescent="0.25">
      <c r="D39" s="30">
        <f>SUM(D22,D23,D24,D25,D26,D27,D28,D29,D30,D31,D33,D34)</f>
        <v>13599128.099999998</v>
      </c>
      <c r="E39" s="30">
        <f>SUM(E22,E23,E24,E25,E26,E27,E28,E29,E30,E31,E33,E34)</f>
        <v>-13599128.099999998</v>
      </c>
      <c r="F39" s="30">
        <f>SUM(F22,F23,F24,F25,F26,F27,F28,F29,F30,F31,F33,F34)</f>
        <v>6736071.3999999994</v>
      </c>
    </row>
  </sheetData>
  <sortState ref="A3:E34">
    <sortCondition ref="B3:B34"/>
  </sortState>
  <mergeCells count="2">
    <mergeCell ref="J1:K1"/>
    <mergeCell ref="C1:C2"/>
  </mergeCells>
  <pageMargins left="0.70866141732283472" right="0.70866141732283472" top="0.74803149606299213" bottom="0.74803149606299213" header="0.31496062992125984" footer="0.31496062992125984"/>
  <pageSetup paperSize="9" scale="47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7"/>
  <sheetViews>
    <sheetView topLeftCell="A139" workbookViewId="0">
      <selection activeCell="C28" sqref="C28"/>
    </sheetView>
  </sheetViews>
  <sheetFormatPr defaultRowHeight="15" x14ac:dyDescent="0.25"/>
  <cols>
    <col min="1" max="1" width="45.85546875" customWidth="1"/>
    <col min="2" max="2" width="13.85546875" customWidth="1"/>
    <col min="3" max="3" width="12.42578125" style="30" bestFit="1" customWidth="1"/>
    <col min="4" max="5" width="9" style="30" bestFit="1" customWidth="1"/>
    <col min="6" max="6" width="12.42578125" style="30" bestFit="1" customWidth="1"/>
    <col min="7" max="8" width="9" style="30" bestFit="1" customWidth="1"/>
  </cols>
  <sheetData>
    <row r="1" spans="1:8" ht="20.45" customHeight="1" x14ac:dyDescent="0.25">
      <c r="A1" s="37" t="s">
        <v>203</v>
      </c>
      <c r="B1" s="25"/>
      <c r="C1" s="39" t="s">
        <v>1</v>
      </c>
      <c r="D1" s="40"/>
      <c r="E1" s="41"/>
      <c r="F1" s="39" t="s">
        <v>2</v>
      </c>
      <c r="G1" s="40"/>
      <c r="H1" s="41"/>
    </row>
    <row r="2" spans="1:8" ht="29.25" x14ac:dyDescent="0.25">
      <c r="A2" s="38"/>
      <c r="B2" s="26"/>
      <c r="C2" s="27" t="s">
        <v>3</v>
      </c>
      <c r="D2" s="27" t="s">
        <v>4</v>
      </c>
      <c r="E2" s="27" t="s">
        <v>5</v>
      </c>
      <c r="F2" s="27" t="s">
        <v>3</v>
      </c>
      <c r="G2" s="27" t="s">
        <v>4</v>
      </c>
      <c r="H2" s="27" t="s">
        <v>5</v>
      </c>
    </row>
    <row r="3" spans="1:8" x14ac:dyDescent="0.25">
      <c r="A3" s="3" t="s">
        <v>6</v>
      </c>
      <c r="B3" s="3"/>
      <c r="C3" s="28">
        <v>68809810.599999994</v>
      </c>
      <c r="D3" s="28">
        <v>100.6</v>
      </c>
      <c r="E3" s="28">
        <v>100</v>
      </c>
      <c r="F3" s="28">
        <v>84658059.900000006</v>
      </c>
      <c r="G3" s="28">
        <v>102.5</v>
      </c>
      <c r="H3" s="28">
        <v>100</v>
      </c>
    </row>
    <row r="4" spans="1:8" x14ac:dyDescent="0.25">
      <c r="A4" s="3"/>
      <c r="B4" s="3"/>
      <c r="C4" s="28">
        <f>C5+C11+C21+C22+C32+C40+C52+C55+C59+C63+C67+C84+C89+C93+C94+C106+C109+C114+C118+C122+C123+C124</f>
        <v>68809810.299999982</v>
      </c>
      <c r="D4" s="28"/>
      <c r="E4" s="28"/>
      <c r="F4" s="28">
        <f>F5+F11+F21+F22+F32+F40+F52+F55+F59+F63+F67+F84+F89+F93+F94+F106+F109+F114+F118+F122+F123+F124</f>
        <v>84658059.899999991</v>
      </c>
      <c r="G4" s="28"/>
      <c r="H4" s="28"/>
    </row>
    <row r="5" spans="1:8" ht="14.45" customHeight="1" x14ac:dyDescent="0.25">
      <c r="A5" s="4" t="s">
        <v>7</v>
      </c>
      <c r="B5" s="4"/>
      <c r="C5" s="28">
        <v>961323.1</v>
      </c>
      <c r="D5" s="29">
        <v>102.6</v>
      </c>
      <c r="E5" s="29">
        <v>1.4</v>
      </c>
      <c r="F5" s="29">
        <v>1718371.2</v>
      </c>
      <c r="G5" s="29">
        <v>166</v>
      </c>
      <c r="H5" s="29">
        <v>2</v>
      </c>
    </row>
    <row r="6" spans="1:8" ht="14.45" customHeight="1" x14ac:dyDescent="0.25">
      <c r="A6" s="4" t="s">
        <v>8</v>
      </c>
      <c r="B6" s="4"/>
      <c r="C6" s="29">
        <v>7698</v>
      </c>
      <c r="D6" s="29">
        <v>78.2</v>
      </c>
      <c r="E6" s="29">
        <v>0</v>
      </c>
      <c r="F6" s="29">
        <v>96500.4</v>
      </c>
      <c r="G6" s="29">
        <v>126</v>
      </c>
      <c r="H6" s="29">
        <v>0.1</v>
      </c>
    </row>
    <row r="7" spans="1:8" ht="14.45" customHeight="1" x14ac:dyDescent="0.25">
      <c r="A7" s="4" t="s">
        <v>9</v>
      </c>
      <c r="B7" s="4"/>
      <c r="C7" s="29">
        <v>315886.90000000002</v>
      </c>
      <c r="D7" s="29">
        <v>159.6</v>
      </c>
      <c r="E7" s="29">
        <v>0.5</v>
      </c>
      <c r="F7" s="29">
        <v>722013.8</v>
      </c>
      <c r="G7" s="29">
        <v>247.1</v>
      </c>
      <c r="H7" s="29">
        <v>0.9</v>
      </c>
    </row>
    <row r="8" spans="1:8" ht="14.45" customHeight="1" x14ac:dyDescent="0.25">
      <c r="A8" s="4" t="s">
        <v>10</v>
      </c>
      <c r="B8" s="4"/>
      <c r="C8" s="29">
        <v>18793</v>
      </c>
      <c r="D8" s="29">
        <v>95.6</v>
      </c>
      <c r="E8" s="29">
        <v>0</v>
      </c>
      <c r="F8" s="29">
        <v>687662.2</v>
      </c>
      <c r="G8" s="29">
        <v>136</v>
      </c>
      <c r="H8" s="29">
        <v>0.8</v>
      </c>
    </row>
    <row r="9" spans="1:8" ht="14.45" customHeight="1" x14ac:dyDescent="0.25">
      <c r="A9" s="4" t="s">
        <v>11</v>
      </c>
      <c r="B9" s="4"/>
      <c r="C9" s="29">
        <v>612398</v>
      </c>
      <c r="D9" s="29">
        <v>87</v>
      </c>
      <c r="E9" s="29">
        <v>0.9</v>
      </c>
      <c r="F9" s="29">
        <v>196435.9</v>
      </c>
      <c r="G9" s="29">
        <v>130.6</v>
      </c>
      <c r="H9" s="29">
        <v>0.2</v>
      </c>
    </row>
    <row r="10" spans="1:8" ht="14.45" customHeight="1" x14ac:dyDescent="0.25">
      <c r="A10" s="4" t="s">
        <v>12</v>
      </c>
      <c r="B10" s="4"/>
      <c r="C10" s="29">
        <v>6547.2</v>
      </c>
      <c r="D10" s="29">
        <v>87</v>
      </c>
      <c r="E10" s="29">
        <v>0</v>
      </c>
      <c r="F10" s="29">
        <v>15758.9</v>
      </c>
      <c r="G10" s="29">
        <v>146.6</v>
      </c>
      <c r="H10" s="29">
        <v>0</v>
      </c>
    </row>
    <row r="11" spans="1:8" ht="14.45" customHeight="1" x14ac:dyDescent="0.25">
      <c r="A11" s="4" t="s">
        <v>13</v>
      </c>
      <c r="B11" s="4"/>
      <c r="C11" s="28">
        <v>9213900.1999999993</v>
      </c>
      <c r="D11" s="29">
        <v>166.6</v>
      </c>
      <c r="E11" s="29">
        <v>13.4</v>
      </c>
      <c r="F11" s="29">
        <v>2429664.6</v>
      </c>
      <c r="G11" s="29">
        <v>133.80000000000001</v>
      </c>
      <c r="H11" s="29">
        <v>2.9</v>
      </c>
    </row>
    <row r="12" spans="1:8" ht="14.45" customHeight="1" x14ac:dyDescent="0.25">
      <c r="A12" s="4" t="s">
        <v>14</v>
      </c>
      <c r="B12" s="4"/>
      <c r="C12" s="29">
        <v>1593.9</v>
      </c>
      <c r="D12" s="29">
        <v>85.8</v>
      </c>
      <c r="E12" s="29">
        <v>0</v>
      </c>
      <c r="F12" s="29">
        <v>153572.6</v>
      </c>
      <c r="G12" s="29">
        <v>154.1</v>
      </c>
      <c r="H12" s="29">
        <v>0.2</v>
      </c>
    </row>
    <row r="13" spans="1:8" ht="14.45" customHeight="1" x14ac:dyDescent="0.25">
      <c r="A13" s="4" t="s">
        <v>15</v>
      </c>
      <c r="B13" s="4"/>
      <c r="C13" s="29">
        <v>138537.9</v>
      </c>
      <c r="D13" s="29">
        <v>104.2</v>
      </c>
      <c r="E13" s="29">
        <v>0.2</v>
      </c>
      <c r="F13" s="29">
        <v>146654.70000000001</v>
      </c>
      <c r="G13" s="29">
        <v>110.1</v>
      </c>
      <c r="H13" s="29">
        <v>0.2</v>
      </c>
    </row>
    <row r="14" spans="1:8" ht="14.45" customHeight="1" x14ac:dyDescent="0.25">
      <c r="A14" s="4" t="s">
        <v>16</v>
      </c>
      <c r="B14" s="4"/>
      <c r="C14" s="29">
        <v>199849.60000000001</v>
      </c>
      <c r="D14" s="29">
        <v>92</v>
      </c>
      <c r="E14" s="29">
        <v>0.3</v>
      </c>
      <c r="F14" s="29">
        <v>1129996.8999999999</v>
      </c>
      <c r="G14" s="29">
        <v>165.3</v>
      </c>
      <c r="H14" s="29">
        <v>1.3</v>
      </c>
    </row>
    <row r="15" spans="1:8" ht="14.45" customHeight="1" x14ac:dyDescent="0.25">
      <c r="A15" s="4" t="s">
        <v>17</v>
      </c>
      <c r="B15" s="4"/>
      <c r="C15" s="29">
        <v>12903</v>
      </c>
      <c r="D15" s="29">
        <v>91.9</v>
      </c>
      <c r="E15" s="29">
        <v>0</v>
      </c>
      <c r="F15" s="29">
        <v>321843</v>
      </c>
      <c r="G15" s="29">
        <v>105</v>
      </c>
      <c r="H15" s="29">
        <v>0.4</v>
      </c>
    </row>
    <row r="16" spans="1:8" ht="14.45" customHeight="1" x14ac:dyDescent="0.25">
      <c r="A16" s="4" t="s">
        <v>18</v>
      </c>
      <c r="B16" s="4"/>
      <c r="C16" s="29">
        <v>6999871</v>
      </c>
      <c r="D16" s="29">
        <v>193.5</v>
      </c>
      <c r="E16" s="29">
        <v>10.199999999999999</v>
      </c>
      <c r="F16" s="29">
        <v>249132.5</v>
      </c>
      <c r="G16" s="29">
        <v>113.3</v>
      </c>
      <c r="H16" s="29">
        <v>0.3</v>
      </c>
    </row>
    <row r="17" spans="1:8" ht="14.45" customHeight="1" x14ac:dyDescent="0.25">
      <c r="A17" s="4" t="s">
        <v>19</v>
      </c>
      <c r="B17" s="4"/>
      <c r="C17" s="29">
        <v>105070.2</v>
      </c>
      <c r="D17" s="29">
        <v>94.5</v>
      </c>
      <c r="E17" s="29">
        <v>0.2</v>
      </c>
      <c r="F17" s="29">
        <v>28267.3</v>
      </c>
      <c r="G17" s="29">
        <v>57</v>
      </c>
      <c r="H17" s="29">
        <v>0</v>
      </c>
    </row>
    <row r="18" spans="1:8" ht="14.45" customHeight="1" x14ac:dyDescent="0.25">
      <c r="A18" s="4" t="s">
        <v>20</v>
      </c>
      <c r="B18" s="4"/>
      <c r="C18" s="29">
        <v>1753973.5</v>
      </c>
      <c r="D18" s="29">
        <v>122.2</v>
      </c>
      <c r="E18" s="29">
        <v>2.5</v>
      </c>
      <c r="F18" s="29">
        <v>359049.9</v>
      </c>
      <c r="G18" s="29">
        <v>125.7</v>
      </c>
      <c r="H18" s="29">
        <v>0.4</v>
      </c>
    </row>
    <row r="19" spans="1:8" ht="14.45" customHeight="1" x14ac:dyDescent="0.25">
      <c r="A19" s="4" t="s">
        <v>21</v>
      </c>
      <c r="B19" s="4"/>
      <c r="C19" s="29">
        <v>979.3</v>
      </c>
      <c r="D19" s="29">
        <v>104.4</v>
      </c>
      <c r="E19" s="29">
        <v>0</v>
      </c>
      <c r="F19" s="29">
        <v>39038.800000000003</v>
      </c>
      <c r="G19" s="29">
        <v>105.3</v>
      </c>
      <c r="H19" s="29">
        <v>0</v>
      </c>
    </row>
    <row r="20" spans="1:8" ht="14.45" customHeight="1" x14ac:dyDescent="0.25">
      <c r="A20" s="4" t="s">
        <v>22</v>
      </c>
      <c r="B20" s="4"/>
      <c r="C20" s="29">
        <v>1121.7</v>
      </c>
      <c r="D20" s="29">
        <v>64</v>
      </c>
      <c r="E20" s="29">
        <v>0</v>
      </c>
      <c r="F20" s="29">
        <v>2108.8000000000002</v>
      </c>
      <c r="G20" s="29">
        <v>186.8</v>
      </c>
      <c r="H20" s="29">
        <v>0</v>
      </c>
    </row>
    <row r="21" spans="1:8" ht="14.45" customHeight="1" x14ac:dyDescent="0.25">
      <c r="A21" s="4" t="s">
        <v>23</v>
      </c>
      <c r="B21" s="4"/>
      <c r="C21" s="28">
        <v>4211457.2</v>
      </c>
      <c r="D21" s="29">
        <v>124</v>
      </c>
      <c r="E21" s="29">
        <v>6.1</v>
      </c>
      <c r="F21" s="29">
        <v>406254.6</v>
      </c>
      <c r="G21" s="29">
        <v>86.7</v>
      </c>
      <c r="H21" s="29">
        <v>0.5</v>
      </c>
    </row>
    <row r="22" spans="1:8" ht="14.45" customHeight="1" x14ac:dyDescent="0.25">
      <c r="A22" s="4" t="s">
        <v>24</v>
      </c>
      <c r="B22" s="4"/>
      <c r="C22" s="28">
        <v>3493916.9</v>
      </c>
      <c r="D22" s="29">
        <v>118.9</v>
      </c>
      <c r="E22" s="29">
        <v>5.0999999999999996</v>
      </c>
      <c r="F22" s="29">
        <v>2965370.7</v>
      </c>
      <c r="G22" s="29">
        <v>98</v>
      </c>
      <c r="H22" s="29">
        <v>3.5</v>
      </c>
    </row>
    <row r="23" spans="1:8" ht="14.45" customHeight="1" x14ac:dyDescent="0.25">
      <c r="A23" s="4" t="s">
        <v>25</v>
      </c>
      <c r="B23" s="4"/>
      <c r="C23" s="29">
        <v>65028.1</v>
      </c>
      <c r="D23" s="29">
        <v>129.9</v>
      </c>
      <c r="E23" s="29">
        <v>0.1</v>
      </c>
      <c r="F23" s="29">
        <v>140804.9</v>
      </c>
      <c r="G23" s="29">
        <v>113.2</v>
      </c>
      <c r="H23" s="29">
        <v>0.2</v>
      </c>
    </row>
    <row r="24" spans="1:8" ht="14.45" customHeight="1" x14ac:dyDescent="0.25">
      <c r="A24" s="4" t="s">
        <v>26</v>
      </c>
      <c r="B24" s="4"/>
      <c r="C24" s="29">
        <v>341218.3</v>
      </c>
      <c r="D24" s="29">
        <v>141.1</v>
      </c>
      <c r="E24" s="29">
        <v>0.5</v>
      </c>
      <c r="F24" s="29">
        <v>83496.100000000006</v>
      </c>
      <c r="G24" s="29">
        <v>36.200000000000003</v>
      </c>
      <c r="H24" s="29">
        <v>0.1</v>
      </c>
    </row>
    <row r="25" spans="1:8" ht="14.45" customHeight="1" x14ac:dyDescent="0.25">
      <c r="A25" s="4" t="s">
        <v>27</v>
      </c>
      <c r="B25" s="4"/>
      <c r="C25" s="29">
        <v>662341.4</v>
      </c>
      <c r="D25" s="29">
        <v>98</v>
      </c>
      <c r="E25" s="29">
        <v>1</v>
      </c>
      <c r="F25" s="29">
        <v>449593.2</v>
      </c>
      <c r="G25" s="29">
        <v>91.4</v>
      </c>
      <c r="H25" s="29">
        <v>0.5</v>
      </c>
    </row>
    <row r="26" spans="1:8" ht="14.45" customHeight="1" x14ac:dyDescent="0.25">
      <c r="A26" s="4" t="s">
        <v>28</v>
      </c>
      <c r="B26" s="4"/>
      <c r="C26" s="29">
        <v>377482.5</v>
      </c>
      <c r="D26" s="29">
        <v>111.3</v>
      </c>
      <c r="E26" s="29">
        <v>0.5</v>
      </c>
      <c r="F26" s="29">
        <v>170859.1</v>
      </c>
      <c r="G26" s="29">
        <v>103.7</v>
      </c>
      <c r="H26" s="29">
        <v>0.2</v>
      </c>
    </row>
    <row r="27" spans="1:8" ht="14.45" customHeight="1" x14ac:dyDescent="0.25">
      <c r="A27" s="4" t="s">
        <v>29</v>
      </c>
      <c r="B27" s="4"/>
      <c r="C27" s="29">
        <v>323453.7</v>
      </c>
      <c r="D27" s="29">
        <v>141.69999999999999</v>
      </c>
      <c r="E27" s="29">
        <v>0.5</v>
      </c>
      <c r="F27" s="29">
        <v>267017.90000000002</v>
      </c>
      <c r="G27" s="29">
        <v>96.3</v>
      </c>
      <c r="H27" s="29">
        <v>0.3</v>
      </c>
    </row>
    <row r="28" spans="1:8" ht="14.45" customHeight="1" x14ac:dyDescent="0.25">
      <c r="A28" s="4" t="s">
        <v>30</v>
      </c>
      <c r="B28" s="4"/>
      <c r="C28" s="29">
        <v>195387.8</v>
      </c>
      <c r="D28" s="29">
        <v>120.3</v>
      </c>
      <c r="E28" s="29">
        <v>0.3</v>
      </c>
      <c r="F28" s="29">
        <v>593535.6</v>
      </c>
      <c r="G28" s="29">
        <v>100.2</v>
      </c>
      <c r="H28" s="29">
        <v>0.7</v>
      </c>
    </row>
    <row r="29" spans="1:8" ht="14.45" customHeight="1" x14ac:dyDescent="0.25">
      <c r="A29" s="4" t="s">
        <v>31</v>
      </c>
      <c r="B29" s="4"/>
      <c r="C29" s="29">
        <v>385003.9</v>
      </c>
      <c r="D29" s="29">
        <v>100.5</v>
      </c>
      <c r="E29" s="29">
        <v>0.6</v>
      </c>
      <c r="F29" s="29">
        <v>492814.1</v>
      </c>
      <c r="G29" s="29">
        <v>117.1</v>
      </c>
      <c r="H29" s="29">
        <v>0.6</v>
      </c>
    </row>
    <row r="30" spans="1:8" ht="14.45" customHeight="1" x14ac:dyDescent="0.25">
      <c r="A30" s="4" t="s">
        <v>32</v>
      </c>
      <c r="B30" s="4"/>
      <c r="C30" s="29">
        <v>877722.8</v>
      </c>
      <c r="D30" s="29">
        <v>140.1</v>
      </c>
      <c r="E30" s="29">
        <v>1.3</v>
      </c>
      <c r="F30" s="29">
        <v>259625.7</v>
      </c>
      <c r="G30" s="29">
        <v>105.1</v>
      </c>
      <c r="H30" s="29">
        <v>0.3</v>
      </c>
    </row>
    <row r="31" spans="1:8" ht="14.45" customHeight="1" x14ac:dyDescent="0.25">
      <c r="A31" s="4" t="s">
        <v>33</v>
      </c>
      <c r="B31" s="4"/>
      <c r="C31" s="29">
        <v>266278.40000000002</v>
      </c>
      <c r="D31" s="29">
        <v>114.8</v>
      </c>
      <c r="E31" s="29">
        <v>0.4</v>
      </c>
      <c r="F31" s="29">
        <v>507624</v>
      </c>
      <c r="G31" s="29">
        <v>106.3</v>
      </c>
      <c r="H31" s="29">
        <v>0.6</v>
      </c>
    </row>
    <row r="32" spans="1:8" ht="14.45" customHeight="1" x14ac:dyDescent="0.25">
      <c r="A32" s="4" t="s">
        <v>34</v>
      </c>
      <c r="B32" s="4"/>
      <c r="C32" s="28">
        <v>7650416.9000000004</v>
      </c>
      <c r="D32" s="29">
        <v>74.599999999999994</v>
      </c>
      <c r="E32" s="29">
        <v>11.1</v>
      </c>
      <c r="F32" s="29">
        <v>27542301.800000001</v>
      </c>
      <c r="G32" s="29">
        <v>91.7</v>
      </c>
      <c r="H32" s="29">
        <v>32.5</v>
      </c>
    </row>
    <row r="33" spans="1:8" ht="14.45" customHeight="1" x14ac:dyDescent="0.25">
      <c r="A33" s="4" t="s">
        <v>35</v>
      </c>
      <c r="B33" s="4"/>
      <c r="C33" s="29">
        <v>704527.6</v>
      </c>
      <c r="D33" s="29">
        <v>108.1</v>
      </c>
      <c r="E33" s="29">
        <v>1</v>
      </c>
      <c r="F33" s="29">
        <v>465152.9</v>
      </c>
      <c r="G33" s="29">
        <v>105.2</v>
      </c>
      <c r="H33" s="29">
        <v>0.5</v>
      </c>
    </row>
    <row r="34" spans="1:8" ht="14.45" customHeight="1" x14ac:dyDescent="0.25">
      <c r="A34" s="4" t="s">
        <v>36</v>
      </c>
      <c r="B34" s="4"/>
      <c r="C34" s="29">
        <v>3306148.2</v>
      </c>
      <c r="D34" s="29">
        <v>84.4</v>
      </c>
      <c r="E34" s="29">
        <v>4.8</v>
      </c>
      <c r="F34" s="29">
        <v>884336.3</v>
      </c>
      <c r="G34" s="29">
        <v>90</v>
      </c>
      <c r="H34" s="29">
        <v>1</v>
      </c>
    </row>
    <row r="35" spans="1:8" ht="14.45" customHeight="1" x14ac:dyDescent="0.25">
      <c r="A35" s="4" t="s">
        <v>37</v>
      </c>
      <c r="B35" s="4"/>
      <c r="C35" s="29">
        <v>3639741.1</v>
      </c>
      <c r="D35" s="29">
        <v>64</v>
      </c>
      <c r="E35" s="29">
        <v>5.3</v>
      </c>
      <c r="F35" s="29">
        <v>26192812.600000001</v>
      </c>
      <c r="G35" s="29">
        <v>91.6</v>
      </c>
      <c r="H35" s="29">
        <v>30.9</v>
      </c>
    </row>
    <row r="36" spans="1:8" ht="14.45" customHeight="1" x14ac:dyDescent="0.25">
      <c r="A36" s="5" t="s">
        <v>38</v>
      </c>
      <c r="B36" s="5"/>
      <c r="C36" s="29"/>
      <c r="D36" s="29"/>
      <c r="E36" s="29"/>
      <c r="F36" s="29"/>
      <c r="G36" s="29"/>
      <c r="H36" s="29"/>
    </row>
    <row r="37" spans="1:8" ht="14.45" customHeight="1" x14ac:dyDescent="0.25">
      <c r="A37" s="5" t="s">
        <v>39</v>
      </c>
      <c r="B37" s="5"/>
      <c r="C37" s="29">
        <v>609375.30000000005</v>
      </c>
      <c r="D37" s="29">
        <v>78.599999999999994</v>
      </c>
      <c r="E37" s="29">
        <v>0.9</v>
      </c>
      <c r="F37" s="29">
        <v>2637027.7999999998</v>
      </c>
      <c r="G37" s="29">
        <v>95.5</v>
      </c>
      <c r="H37" s="29">
        <v>3.1</v>
      </c>
    </row>
    <row r="38" spans="1:8" ht="14.45" customHeight="1" x14ac:dyDescent="0.25">
      <c r="A38" s="5" t="s">
        <v>40</v>
      </c>
      <c r="B38" s="5"/>
      <c r="C38" s="29" t="s">
        <v>41</v>
      </c>
      <c r="D38" s="29" t="s">
        <v>41</v>
      </c>
      <c r="E38" s="29" t="s">
        <v>41</v>
      </c>
      <c r="F38" s="29">
        <v>1235941.5</v>
      </c>
      <c r="G38" s="29">
        <v>28.9</v>
      </c>
      <c r="H38" s="29">
        <v>1.5</v>
      </c>
    </row>
    <row r="39" spans="1:8" ht="14.45" customHeight="1" x14ac:dyDescent="0.25">
      <c r="A39" s="5" t="s">
        <v>42</v>
      </c>
      <c r="B39" s="5"/>
      <c r="C39" s="29" t="s">
        <v>41</v>
      </c>
      <c r="D39" s="29" t="s">
        <v>41</v>
      </c>
      <c r="E39" s="29" t="s">
        <v>41</v>
      </c>
      <c r="F39" s="29">
        <v>14025134.4</v>
      </c>
      <c r="G39" s="29">
        <v>99.9</v>
      </c>
      <c r="H39" s="29">
        <v>16.600000000000001</v>
      </c>
    </row>
    <row r="40" spans="1:8" ht="14.45" customHeight="1" x14ac:dyDescent="0.25">
      <c r="A40" s="4" t="s">
        <v>43</v>
      </c>
      <c r="B40" s="4"/>
      <c r="C40" s="28">
        <v>5058919.5</v>
      </c>
      <c r="D40" s="29">
        <v>93.9</v>
      </c>
      <c r="E40" s="29">
        <v>7.4</v>
      </c>
      <c r="F40" s="29">
        <v>8586389.6999999993</v>
      </c>
      <c r="G40" s="29">
        <v>107.1</v>
      </c>
      <c r="H40" s="29">
        <v>10.1</v>
      </c>
    </row>
    <row r="41" spans="1:8" ht="14.45" customHeight="1" x14ac:dyDescent="0.25">
      <c r="A41" s="4" t="s">
        <v>44</v>
      </c>
      <c r="B41" s="4"/>
      <c r="C41" s="29">
        <v>1695716.4</v>
      </c>
      <c r="D41" s="29">
        <v>94.5</v>
      </c>
      <c r="E41" s="29">
        <v>2.5</v>
      </c>
      <c r="F41" s="29">
        <v>273417.8</v>
      </c>
      <c r="G41" s="29">
        <v>92.5</v>
      </c>
      <c r="H41" s="29">
        <v>0.3</v>
      </c>
    </row>
    <row r="42" spans="1:8" ht="14.45" customHeight="1" x14ac:dyDescent="0.25">
      <c r="A42" s="4" t="s">
        <v>45</v>
      </c>
      <c r="B42" s="4"/>
      <c r="C42" s="29">
        <v>398229.7</v>
      </c>
      <c r="D42" s="29">
        <v>60.9</v>
      </c>
      <c r="E42" s="29">
        <v>0.6</v>
      </c>
      <c r="F42" s="29">
        <v>920366.3</v>
      </c>
      <c r="G42" s="29">
        <v>97.8</v>
      </c>
      <c r="H42" s="29">
        <v>1.1000000000000001</v>
      </c>
    </row>
    <row r="43" spans="1:8" ht="14.45" customHeight="1" x14ac:dyDescent="0.25">
      <c r="A43" s="4" t="s">
        <v>46</v>
      </c>
      <c r="B43" s="4"/>
      <c r="C43" s="29">
        <v>243458.2</v>
      </c>
      <c r="D43" s="29">
        <v>124.8</v>
      </c>
      <c r="E43" s="29">
        <v>0.4</v>
      </c>
      <c r="F43" s="29">
        <v>3307942.1</v>
      </c>
      <c r="G43" s="29">
        <v>114.9</v>
      </c>
      <c r="H43" s="29">
        <v>3.9</v>
      </c>
    </row>
    <row r="44" spans="1:8" ht="14.45" customHeight="1" x14ac:dyDescent="0.25">
      <c r="A44" s="4" t="s">
        <v>47</v>
      </c>
      <c r="B44" s="4"/>
      <c r="C44" s="29">
        <v>1791291</v>
      </c>
      <c r="D44" s="29">
        <v>98.4</v>
      </c>
      <c r="E44" s="29">
        <v>2.6</v>
      </c>
      <c r="F44" s="29">
        <v>780413.3</v>
      </c>
      <c r="G44" s="29">
        <v>107.4</v>
      </c>
      <c r="H44" s="29">
        <v>0.9</v>
      </c>
    </row>
    <row r="45" spans="1:8" ht="14.45" customHeight="1" x14ac:dyDescent="0.25">
      <c r="A45" s="4" t="s">
        <v>48</v>
      </c>
      <c r="B45" s="4"/>
      <c r="C45" s="29">
        <v>363368.3</v>
      </c>
      <c r="D45" s="29">
        <v>99.6</v>
      </c>
      <c r="E45" s="29">
        <v>0.5</v>
      </c>
      <c r="F45" s="29">
        <v>502440.9</v>
      </c>
      <c r="G45" s="29">
        <v>104.3</v>
      </c>
      <c r="H45" s="29">
        <v>0.6</v>
      </c>
    </row>
    <row r="46" spans="1:8" ht="14.45" customHeight="1" x14ac:dyDescent="0.25">
      <c r="A46" s="4" t="s">
        <v>49</v>
      </c>
      <c r="B46" s="4"/>
      <c r="C46" s="29">
        <v>187240.1</v>
      </c>
      <c r="D46" s="29">
        <v>106</v>
      </c>
      <c r="E46" s="29">
        <v>0.3</v>
      </c>
      <c r="F46" s="29">
        <v>857504.1</v>
      </c>
      <c r="G46" s="29">
        <v>104.5</v>
      </c>
      <c r="H46" s="29">
        <v>1</v>
      </c>
    </row>
    <row r="47" spans="1:8" ht="14.45" customHeight="1" x14ac:dyDescent="0.25">
      <c r="A47" s="4" t="s">
        <v>50</v>
      </c>
      <c r="B47" s="4"/>
      <c r="C47" s="29">
        <v>131213.6</v>
      </c>
      <c r="D47" s="29">
        <v>115.8</v>
      </c>
      <c r="E47" s="29">
        <v>0.2</v>
      </c>
      <c r="F47" s="29">
        <v>434780.3</v>
      </c>
      <c r="G47" s="29">
        <v>98.9</v>
      </c>
      <c r="H47" s="29">
        <v>0.5</v>
      </c>
    </row>
    <row r="48" spans="1:8" ht="14.45" customHeight="1" x14ac:dyDescent="0.25">
      <c r="A48" s="4" t="s">
        <v>51</v>
      </c>
      <c r="B48" s="4"/>
      <c r="C48" s="29">
        <v>68899.100000000006</v>
      </c>
      <c r="D48" s="29">
        <v>102.2</v>
      </c>
      <c r="E48" s="29">
        <v>0.1</v>
      </c>
      <c r="F48" s="29">
        <v>145710</v>
      </c>
      <c r="G48" s="29">
        <v>92.2</v>
      </c>
      <c r="H48" s="29">
        <v>0.2</v>
      </c>
    </row>
    <row r="49" spans="1:8" ht="14.45" customHeight="1" x14ac:dyDescent="0.25">
      <c r="A49" s="4" t="s">
        <v>52</v>
      </c>
      <c r="B49" s="4"/>
      <c r="C49" s="29">
        <v>11636.3</v>
      </c>
      <c r="D49" s="29">
        <v>112.2</v>
      </c>
      <c r="E49" s="29">
        <v>0</v>
      </c>
      <c r="F49" s="29">
        <v>25862.9</v>
      </c>
      <c r="G49" s="29">
        <v>121.6</v>
      </c>
      <c r="H49" s="29">
        <v>0</v>
      </c>
    </row>
    <row r="50" spans="1:8" ht="14.45" customHeight="1" x14ac:dyDescent="0.25">
      <c r="A50" s="4" t="s">
        <v>53</v>
      </c>
      <c r="B50" s="4"/>
      <c r="C50" s="29">
        <v>747.3</v>
      </c>
      <c r="D50" s="29">
        <v>128.19999999999999</v>
      </c>
      <c r="E50" s="29">
        <v>0</v>
      </c>
      <c r="F50" s="29">
        <v>38521.9</v>
      </c>
      <c r="G50" s="29">
        <v>86.6</v>
      </c>
      <c r="H50" s="29">
        <v>0</v>
      </c>
    </row>
    <row r="51" spans="1:8" ht="14.45" customHeight="1" x14ac:dyDescent="0.25">
      <c r="A51" s="4" t="s">
        <v>54</v>
      </c>
      <c r="B51" s="4"/>
      <c r="C51" s="29">
        <v>167119.6</v>
      </c>
      <c r="D51" s="29">
        <v>85.8</v>
      </c>
      <c r="E51" s="29">
        <v>0.2</v>
      </c>
      <c r="F51" s="29">
        <v>1299430.2</v>
      </c>
      <c r="G51" s="29">
        <v>107.1</v>
      </c>
      <c r="H51" s="29">
        <v>1.5</v>
      </c>
    </row>
    <row r="52" spans="1:8" ht="14.45" customHeight="1" x14ac:dyDescent="0.25">
      <c r="A52" s="4" t="s">
        <v>55</v>
      </c>
      <c r="B52" s="4"/>
      <c r="C52" s="28">
        <v>999578.4</v>
      </c>
      <c r="D52" s="29">
        <v>106.6</v>
      </c>
      <c r="E52" s="29">
        <v>1.5</v>
      </c>
      <c r="F52" s="29">
        <v>4467130.5</v>
      </c>
      <c r="G52" s="29">
        <v>99.3</v>
      </c>
      <c r="H52" s="29">
        <v>5.3</v>
      </c>
    </row>
    <row r="53" spans="1:8" ht="14.45" customHeight="1" x14ac:dyDescent="0.25">
      <c r="A53" s="4" t="s">
        <v>56</v>
      </c>
      <c r="B53" s="4"/>
      <c r="C53" s="29">
        <v>780072.9</v>
      </c>
      <c r="D53" s="29">
        <v>102</v>
      </c>
      <c r="E53" s="29">
        <v>1.1000000000000001</v>
      </c>
      <c r="F53" s="29">
        <v>3413971</v>
      </c>
      <c r="G53" s="29">
        <v>100</v>
      </c>
      <c r="H53" s="29">
        <v>4</v>
      </c>
    </row>
    <row r="54" spans="1:8" ht="14.45" customHeight="1" x14ac:dyDescent="0.25">
      <c r="A54" s="4" t="s">
        <v>57</v>
      </c>
      <c r="B54" s="4"/>
      <c r="C54" s="29">
        <v>219505.5</v>
      </c>
      <c r="D54" s="29">
        <v>127</v>
      </c>
      <c r="E54" s="29">
        <v>0.3</v>
      </c>
      <c r="F54" s="29">
        <v>1053159.5</v>
      </c>
      <c r="G54" s="29">
        <v>97.1</v>
      </c>
      <c r="H54" s="29">
        <v>1.2</v>
      </c>
    </row>
    <row r="55" spans="1:8" ht="14.45" customHeight="1" x14ac:dyDescent="0.25">
      <c r="A55" s="4" t="s">
        <v>58</v>
      </c>
      <c r="B55" s="4"/>
      <c r="C55" s="28">
        <v>135628.1</v>
      </c>
      <c r="D55" s="29">
        <v>80.5</v>
      </c>
      <c r="E55" s="29">
        <v>0.2</v>
      </c>
      <c r="F55" s="29">
        <v>247208.1</v>
      </c>
      <c r="G55" s="29">
        <v>123.7</v>
      </c>
      <c r="H55" s="29">
        <v>0.3</v>
      </c>
    </row>
    <row r="56" spans="1:8" ht="14.45" customHeight="1" x14ac:dyDescent="0.25">
      <c r="A56" s="4" t="s">
        <v>59</v>
      </c>
      <c r="B56" s="4"/>
      <c r="C56" s="29">
        <v>88108.1</v>
      </c>
      <c r="D56" s="29">
        <v>77.8</v>
      </c>
      <c r="E56" s="29">
        <v>0.1</v>
      </c>
      <c r="F56" s="29">
        <v>100074.8</v>
      </c>
      <c r="G56" s="29">
        <v>98.8</v>
      </c>
      <c r="H56" s="29">
        <v>0.1</v>
      </c>
    </row>
    <row r="57" spans="1:8" ht="14.45" customHeight="1" x14ac:dyDescent="0.25">
      <c r="A57" s="4" t="s">
        <v>60</v>
      </c>
      <c r="B57" s="4"/>
      <c r="C57" s="29">
        <v>34745.699999999997</v>
      </c>
      <c r="D57" s="29">
        <v>79.5</v>
      </c>
      <c r="E57" s="29">
        <v>0.1</v>
      </c>
      <c r="F57" s="29">
        <v>136360.29999999999</v>
      </c>
      <c r="G57" s="29">
        <v>152.19999999999999</v>
      </c>
      <c r="H57" s="29">
        <v>0.2</v>
      </c>
    </row>
    <row r="58" spans="1:8" ht="14.45" customHeight="1" x14ac:dyDescent="0.25">
      <c r="A58" s="4" t="s">
        <v>61</v>
      </c>
      <c r="B58" s="4"/>
      <c r="C58" s="29">
        <v>12774.3</v>
      </c>
      <c r="D58" s="29">
        <v>111.7</v>
      </c>
      <c r="E58" s="29">
        <v>0</v>
      </c>
      <c r="F58" s="29">
        <v>10773.1</v>
      </c>
      <c r="G58" s="29">
        <v>121.6</v>
      </c>
      <c r="H58" s="29">
        <v>0</v>
      </c>
    </row>
    <row r="59" spans="1:8" ht="14.45" customHeight="1" x14ac:dyDescent="0.25">
      <c r="A59" s="4" t="s">
        <v>62</v>
      </c>
      <c r="B59" s="4"/>
      <c r="C59" s="28">
        <v>1060609.3</v>
      </c>
      <c r="D59" s="29">
        <v>98.4</v>
      </c>
      <c r="E59" s="29">
        <v>1.5</v>
      </c>
      <c r="F59" s="29">
        <v>369568.6</v>
      </c>
      <c r="G59" s="29">
        <v>94</v>
      </c>
      <c r="H59" s="29">
        <v>0.4</v>
      </c>
    </row>
    <row r="60" spans="1:8" ht="14.45" customHeight="1" x14ac:dyDescent="0.25">
      <c r="A60" s="4" t="s">
        <v>63</v>
      </c>
      <c r="B60" s="4"/>
      <c r="C60" s="29">
        <v>1059739.7</v>
      </c>
      <c r="D60" s="29">
        <v>98.3</v>
      </c>
      <c r="E60" s="29">
        <v>1.5</v>
      </c>
      <c r="F60" s="29">
        <v>349255</v>
      </c>
      <c r="G60" s="29">
        <v>93.2</v>
      </c>
      <c r="H60" s="29">
        <v>0.4</v>
      </c>
    </row>
    <row r="61" spans="1:8" ht="14.45" customHeight="1" x14ac:dyDescent="0.25">
      <c r="A61" s="4" t="s">
        <v>64</v>
      </c>
      <c r="B61" s="4"/>
      <c r="C61" s="29">
        <v>116.5</v>
      </c>
      <c r="D61" s="29">
        <v>57.2</v>
      </c>
      <c r="E61" s="29">
        <v>0</v>
      </c>
      <c r="F61" s="29">
        <v>14785.8</v>
      </c>
      <c r="G61" s="29">
        <v>110.2</v>
      </c>
      <c r="H61" s="29">
        <v>0</v>
      </c>
    </row>
    <row r="62" spans="1:8" ht="14.45" customHeight="1" x14ac:dyDescent="0.25">
      <c r="A62" s="4" t="s">
        <v>65</v>
      </c>
      <c r="B62" s="4"/>
      <c r="C62" s="29">
        <v>753.1</v>
      </c>
      <c r="D62" s="29">
        <v>259.10000000000002</v>
      </c>
      <c r="E62" s="29">
        <v>0</v>
      </c>
      <c r="F62" s="29">
        <v>5527.8</v>
      </c>
      <c r="G62" s="29">
        <v>109.4</v>
      </c>
      <c r="H62" s="29">
        <v>0</v>
      </c>
    </row>
    <row r="63" spans="1:8" ht="14.45" customHeight="1" x14ac:dyDescent="0.25">
      <c r="A63" s="4" t="s">
        <v>66</v>
      </c>
      <c r="B63" s="4"/>
      <c r="C63" s="28">
        <v>1132082.5</v>
      </c>
      <c r="D63" s="29">
        <v>102.4</v>
      </c>
      <c r="E63" s="29">
        <v>1.6</v>
      </c>
      <c r="F63" s="29">
        <v>1812615.9</v>
      </c>
      <c r="G63" s="29">
        <v>98.7</v>
      </c>
      <c r="H63" s="29">
        <v>2.1</v>
      </c>
    </row>
    <row r="64" spans="1:8" ht="14.45" customHeight="1" x14ac:dyDescent="0.25">
      <c r="A64" s="4" t="s">
        <v>67</v>
      </c>
      <c r="B64" s="4"/>
      <c r="C64" s="29">
        <v>568.29999999999995</v>
      </c>
      <c r="D64" s="29">
        <v>93.2</v>
      </c>
      <c r="E64" s="29">
        <v>0</v>
      </c>
      <c r="F64" s="29">
        <v>121007.6</v>
      </c>
      <c r="G64" s="29">
        <v>84.4</v>
      </c>
      <c r="H64" s="29">
        <v>0.1</v>
      </c>
    </row>
    <row r="65" spans="1:8" ht="14.45" customHeight="1" x14ac:dyDescent="0.25">
      <c r="A65" s="4" t="s">
        <v>68</v>
      </c>
      <c r="B65" s="4"/>
      <c r="C65" s="29">
        <v>1007673.8</v>
      </c>
      <c r="D65" s="29">
        <v>104.6</v>
      </c>
      <c r="E65" s="29">
        <v>1.5</v>
      </c>
      <c r="F65" s="29">
        <v>1575419.3</v>
      </c>
      <c r="G65" s="29">
        <v>99.5</v>
      </c>
      <c r="H65" s="29">
        <v>1.9</v>
      </c>
    </row>
    <row r="66" spans="1:8" ht="14.45" customHeight="1" x14ac:dyDescent="0.25">
      <c r="A66" s="4" t="s">
        <v>69</v>
      </c>
      <c r="B66" s="4"/>
      <c r="C66" s="29">
        <v>123840.4</v>
      </c>
      <c r="D66" s="29">
        <v>87.4</v>
      </c>
      <c r="E66" s="29">
        <v>0.2</v>
      </c>
      <c r="F66" s="29">
        <v>116189</v>
      </c>
      <c r="G66" s="29">
        <v>105</v>
      </c>
      <c r="H66" s="29">
        <v>0.1</v>
      </c>
    </row>
    <row r="67" spans="1:8" ht="14.45" customHeight="1" x14ac:dyDescent="0.25">
      <c r="A67" s="4" t="s">
        <v>70</v>
      </c>
      <c r="B67" s="4"/>
      <c r="C67" s="28">
        <v>783839</v>
      </c>
      <c r="D67" s="29">
        <v>90.7</v>
      </c>
      <c r="E67" s="29">
        <v>1.1000000000000001</v>
      </c>
      <c r="F67" s="29">
        <v>2563720.7999999998</v>
      </c>
      <c r="G67" s="29">
        <v>128.80000000000001</v>
      </c>
      <c r="H67" s="29">
        <v>3</v>
      </c>
    </row>
    <row r="68" spans="1:8" ht="14.45" customHeight="1" x14ac:dyDescent="0.25">
      <c r="A68" s="4" t="s">
        <v>71</v>
      </c>
      <c r="B68" s="4"/>
      <c r="C68" s="29">
        <v>29.1</v>
      </c>
      <c r="D68" s="29">
        <v>54.1</v>
      </c>
      <c r="E68" s="29">
        <v>0</v>
      </c>
      <c r="F68" s="29">
        <v>1870.9</v>
      </c>
      <c r="G68" s="29">
        <v>81.7</v>
      </c>
      <c r="H68" s="29">
        <v>0</v>
      </c>
    </row>
    <row r="69" spans="1:8" ht="14.45" customHeight="1" x14ac:dyDescent="0.25">
      <c r="A69" s="4" t="s">
        <v>72</v>
      </c>
      <c r="B69" s="4"/>
      <c r="C69" s="29">
        <v>5153.5</v>
      </c>
      <c r="D69" s="29">
        <v>101.2</v>
      </c>
      <c r="E69" s="29">
        <v>0</v>
      </c>
      <c r="F69" s="29">
        <v>52345</v>
      </c>
      <c r="G69" s="29">
        <v>83.5</v>
      </c>
      <c r="H69" s="29">
        <v>0.1</v>
      </c>
    </row>
    <row r="70" spans="1:8" ht="14.45" customHeight="1" x14ac:dyDescent="0.25">
      <c r="A70" s="4" t="s">
        <v>73</v>
      </c>
      <c r="B70" s="4"/>
      <c r="C70" s="29">
        <v>5093.8</v>
      </c>
      <c r="D70" s="29">
        <v>109.6</v>
      </c>
      <c r="E70" s="29">
        <v>0</v>
      </c>
      <c r="F70" s="29">
        <v>185900.7</v>
      </c>
      <c r="G70" s="29">
        <v>86.4</v>
      </c>
      <c r="H70" s="29">
        <v>0.2</v>
      </c>
    </row>
    <row r="71" spans="1:8" ht="14.45" customHeight="1" x14ac:dyDescent="0.25">
      <c r="A71" s="4" t="s">
        <v>74</v>
      </c>
      <c r="B71" s="4"/>
      <c r="C71" s="29">
        <v>1189.3</v>
      </c>
      <c r="D71" s="29">
        <v>139.4</v>
      </c>
      <c r="E71" s="29">
        <v>0</v>
      </c>
      <c r="F71" s="29">
        <v>14948.5</v>
      </c>
      <c r="G71" s="29">
        <v>75.5</v>
      </c>
      <c r="H71" s="29">
        <v>0</v>
      </c>
    </row>
    <row r="72" spans="1:8" ht="14.45" customHeight="1" x14ac:dyDescent="0.25">
      <c r="A72" s="4" t="s">
        <v>75</v>
      </c>
      <c r="B72" s="4"/>
      <c r="C72" s="29">
        <v>3977.7</v>
      </c>
      <c r="D72" s="29">
        <v>57.6</v>
      </c>
      <c r="E72" s="29">
        <v>0</v>
      </c>
      <c r="F72" s="29">
        <v>206748.6</v>
      </c>
      <c r="G72" s="29">
        <v>118.2</v>
      </c>
      <c r="H72" s="29">
        <v>0.2</v>
      </c>
    </row>
    <row r="73" spans="1:8" ht="14.45" customHeight="1" x14ac:dyDescent="0.25">
      <c r="A73" s="4" t="s">
        <v>76</v>
      </c>
      <c r="B73" s="4"/>
      <c r="C73" s="29">
        <v>11188.2</v>
      </c>
      <c r="D73" s="29">
        <v>111.2</v>
      </c>
      <c r="E73" s="29">
        <v>0</v>
      </c>
      <c r="F73" s="29">
        <v>255540.6</v>
      </c>
      <c r="G73" s="29">
        <v>89.6</v>
      </c>
      <c r="H73" s="29">
        <v>0.3</v>
      </c>
    </row>
    <row r="74" spans="1:8" ht="14.45" customHeight="1" x14ac:dyDescent="0.25">
      <c r="A74" s="4" t="s">
        <v>77</v>
      </c>
      <c r="B74" s="4"/>
      <c r="C74" s="29">
        <v>31852.799999999999</v>
      </c>
      <c r="D74" s="29">
        <v>103.5</v>
      </c>
      <c r="E74" s="29">
        <v>0</v>
      </c>
      <c r="F74" s="29">
        <v>153132.6</v>
      </c>
      <c r="G74" s="29">
        <v>94.2</v>
      </c>
      <c r="H74" s="29">
        <v>0.2</v>
      </c>
    </row>
    <row r="75" spans="1:8" ht="14.45" customHeight="1" x14ac:dyDescent="0.25">
      <c r="A75" s="4" t="s">
        <v>78</v>
      </c>
      <c r="B75" s="4"/>
      <c r="C75" s="29">
        <v>20327.400000000001</v>
      </c>
      <c r="D75" s="29">
        <v>120.6</v>
      </c>
      <c r="E75" s="29">
        <v>0</v>
      </c>
      <c r="F75" s="29">
        <v>45032.2</v>
      </c>
      <c r="G75" s="29">
        <v>104.3</v>
      </c>
      <c r="H75" s="29">
        <v>0.1</v>
      </c>
    </row>
    <row r="76" spans="1:8" ht="14.45" customHeight="1" x14ac:dyDescent="0.25">
      <c r="A76" s="6" t="s">
        <v>79</v>
      </c>
      <c r="B76" s="6"/>
      <c r="C76" s="42">
        <v>3616.3</v>
      </c>
      <c r="D76" s="42">
        <v>89.7</v>
      </c>
      <c r="E76" s="42">
        <v>0</v>
      </c>
      <c r="F76" s="42">
        <v>73067.8</v>
      </c>
      <c r="G76" s="42">
        <v>123.7</v>
      </c>
      <c r="H76" s="42">
        <v>0.1</v>
      </c>
    </row>
    <row r="77" spans="1:8" ht="14.45" customHeight="1" x14ac:dyDescent="0.25">
      <c r="A77" s="7"/>
      <c r="B77" s="7"/>
      <c r="C77" s="43"/>
      <c r="D77" s="43"/>
      <c r="E77" s="43"/>
      <c r="F77" s="43"/>
      <c r="G77" s="43"/>
      <c r="H77" s="43"/>
    </row>
    <row r="78" spans="1:8" ht="14.45" customHeight="1" x14ac:dyDescent="0.25">
      <c r="A78" s="8" t="s">
        <v>80</v>
      </c>
      <c r="B78" s="8"/>
      <c r="C78" s="44"/>
      <c r="D78" s="44"/>
      <c r="E78" s="44"/>
      <c r="F78" s="44"/>
      <c r="G78" s="44"/>
      <c r="H78" s="44"/>
    </row>
    <row r="79" spans="1:8" ht="14.45" customHeight="1" x14ac:dyDescent="0.25">
      <c r="A79" s="4" t="s">
        <v>81</v>
      </c>
      <c r="B79" s="4"/>
      <c r="C79" s="29">
        <v>29928.400000000001</v>
      </c>
      <c r="D79" s="29">
        <v>107.6</v>
      </c>
      <c r="E79" s="29">
        <v>0</v>
      </c>
      <c r="F79" s="29">
        <v>119967.1</v>
      </c>
      <c r="G79" s="29">
        <v>102.8</v>
      </c>
      <c r="H79" s="29">
        <v>0.1</v>
      </c>
    </row>
    <row r="80" spans="1:8" ht="14.45" customHeight="1" x14ac:dyDescent="0.25">
      <c r="A80" s="4" t="s">
        <v>82</v>
      </c>
      <c r="B80" s="4"/>
      <c r="C80" s="29">
        <v>10322.5</v>
      </c>
      <c r="D80" s="29">
        <v>108.7</v>
      </c>
      <c r="E80" s="29">
        <v>0</v>
      </c>
      <c r="F80" s="29">
        <v>129486.1</v>
      </c>
      <c r="G80" s="29">
        <v>143.69999999999999</v>
      </c>
      <c r="H80" s="29">
        <v>0.2</v>
      </c>
    </row>
    <row r="81" spans="1:8" ht="14.45" customHeight="1" x14ac:dyDescent="0.25">
      <c r="A81" s="4" t="s">
        <v>83</v>
      </c>
      <c r="B81" s="4"/>
      <c r="C81" s="29">
        <v>158841.29999999999</v>
      </c>
      <c r="D81" s="29">
        <v>96.8</v>
      </c>
      <c r="E81" s="29">
        <v>0.2</v>
      </c>
      <c r="F81" s="29">
        <v>454638.5</v>
      </c>
      <c r="G81" s="29">
        <v>166.2</v>
      </c>
      <c r="H81" s="29">
        <v>0.5</v>
      </c>
    </row>
    <row r="82" spans="1:8" ht="14.45" customHeight="1" x14ac:dyDescent="0.25">
      <c r="A82" s="4" t="s">
        <v>84</v>
      </c>
      <c r="B82" s="4"/>
      <c r="C82" s="29">
        <v>397391.2</v>
      </c>
      <c r="D82" s="29">
        <v>82.5</v>
      </c>
      <c r="E82" s="29">
        <v>0.6</v>
      </c>
      <c r="F82" s="29">
        <v>616429.4</v>
      </c>
      <c r="G82" s="29">
        <v>242.3</v>
      </c>
      <c r="H82" s="29">
        <v>0.7</v>
      </c>
    </row>
    <row r="83" spans="1:8" ht="14.45" customHeight="1" x14ac:dyDescent="0.25">
      <c r="A83" s="4" t="s">
        <v>85</v>
      </c>
      <c r="B83" s="4"/>
      <c r="C83" s="29">
        <v>104927.5</v>
      </c>
      <c r="D83" s="29">
        <v>103.5</v>
      </c>
      <c r="E83" s="29">
        <v>0.2</v>
      </c>
      <c r="F83" s="29">
        <v>254612.9</v>
      </c>
      <c r="G83" s="29">
        <v>110.6</v>
      </c>
      <c r="H83" s="29">
        <v>0.3</v>
      </c>
    </row>
    <row r="84" spans="1:8" ht="14.45" customHeight="1" x14ac:dyDescent="0.25">
      <c r="A84" s="4" t="s">
        <v>86</v>
      </c>
      <c r="B84" s="4"/>
      <c r="C84" s="28">
        <v>175905.8</v>
      </c>
      <c r="D84" s="29">
        <v>84.2</v>
      </c>
      <c r="E84" s="29">
        <v>0.3</v>
      </c>
      <c r="F84" s="29">
        <v>793677.9</v>
      </c>
      <c r="G84" s="29">
        <v>219.5</v>
      </c>
      <c r="H84" s="29">
        <v>0.9</v>
      </c>
    </row>
    <row r="85" spans="1:8" ht="14.45" customHeight="1" x14ac:dyDescent="0.25">
      <c r="A85" s="4" t="s">
        <v>87</v>
      </c>
      <c r="B85" s="4"/>
      <c r="C85" s="29">
        <v>170156</v>
      </c>
      <c r="D85" s="29">
        <v>84</v>
      </c>
      <c r="E85" s="29">
        <v>0.2</v>
      </c>
      <c r="F85" s="29">
        <v>757304.4</v>
      </c>
      <c r="G85" s="29">
        <v>225.7</v>
      </c>
      <c r="H85" s="29">
        <v>0.9</v>
      </c>
    </row>
    <row r="86" spans="1:8" ht="14.45" customHeight="1" x14ac:dyDescent="0.25">
      <c r="A86" s="4" t="s">
        <v>88</v>
      </c>
      <c r="B86" s="4"/>
      <c r="C86" s="29">
        <v>2643</v>
      </c>
      <c r="D86" s="29">
        <v>68.8</v>
      </c>
      <c r="E86" s="29">
        <v>0</v>
      </c>
      <c r="F86" s="29">
        <v>17972.900000000001</v>
      </c>
      <c r="G86" s="29">
        <v>167.9</v>
      </c>
      <c r="H86" s="29">
        <v>0</v>
      </c>
    </row>
    <row r="87" spans="1:8" ht="14.45" customHeight="1" x14ac:dyDescent="0.25">
      <c r="A87" s="4" t="s">
        <v>89</v>
      </c>
      <c r="B87" s="4"/>
      <c r="C87" s="29">
        <v>2798.3</v>
      </c>
      <c r="D87" s="29">
        <v>130.80000000000001</v>
      </c>
      <c r="E87" s="29">
        <v>0</v>
      </c>
      <c r="F87" s="29">
        <v>6295.7</v>
      </c>
      <c r="G87" s="29">
        <v>93.8</v>
      </c>
      <c r="H87" s="29">
        <v>0</v>
      </c>
    </row>
    <row r="88" spans="1:8" ht="14.45" customHeight="1" x14ac:dyDescent="0.25">
      <c r="A88" s="4" t="s">
        <v>90</v>
      </c>
      <c r="B88" s="4"/>
      <c r="C88" s="29">
        <v>308.60000000000002</v>
      </c>
      <c r="D88" s="29">
        <v>90.1</v>
      </c>
      <c r="E88" s="29">
        <v>0</v>
      </c>
      <c r="F88" s="29">
        <v>12105</v>
      </c>
      <c r="G88" s="29">
        <v>140.6</v>
      </c>
      <c r="H88" s="29">
        <v>0</v>
      </c>
    </row>
    <row r="89" spans="1:8" ht="14.45" customHeight="1" x14ac:dyDescent="0.25">
      <c r="A89" s="4" t="s">
        <v>91</v>
      </c>
      <c r="B89" s="4"/>
      <c r="C89" s="28">
        <v>582779</v>
      </c>
      <c r="D89" s="29">
        <v>106.1</v>
      </c>
      <c r="E89" s="29">
        <v>0.8</v>
      </c>
      <c r="F89" s="29">
        <v>1106945</v>
      </c>
      <c r="G89" s="29">
        <v>95.7</v>
      </c>
      <c r="H89" s="29">
        <v>1.3</v>
      </c>
    </row>
    <row r="90" spans="1:8" ht="14.45" customHeight="1" x14ac:dyDescent="0.25">
      <c r="A90" s="4" t="s">
        <v>92</v>
      </c>
      <c r="B90" s="4"/>
      <c r="C90" s="29">
        <v>135602.79999999999</v>
      </c>
      <c r="D90" s="29">
        <v>95.1</v>
      </c>
      <c r="E90" s="29">
        <v>0.2</v>
      </c>
      <c r="F90" s="29">
        <v>337858.1</v>
      </c>
      <c r="G90" s="29">
        <v>96.8</v>
      </c>
      <c r="H90" s="29">
        <v>0.4</v>
      </c>
    </row>
    <row r="91" spans="1:8" ht="14.45" customHeight="1" x14ac:dyDescent="0.25">
      <c r="A91" s="4" t="s">
        <v>93</v>
      </c>
      <c r="B91" s="4"/>
      <c r="C91" s="29">
        <v>304218.7</v>
      </c>
      <c r="D91" s="29">
        <v>123.3</v>
      </c>
      <c r="E91" s="29">
        <v>0.4</v>
      </c>
      <c r="F91" s="29">
        <v>370190.6</v>
      </c>
      <c r="G91" s="29">
        <v>93.6</v>
      </c>
      <c r="H91" s="29">
        <v>0.4</v>
      </c>
    </row>
    <row r="92" spans="1:8" ht="14.45" customHeight="1" x14ac:dyDescent="0.25">
      <c r="A92" s="4" t="s">
        <v>94</v>
      </c>
      <c r="B92" s="4"/>
      <c r="C92" s="29">
        <v>142957.6</v>
      </c>
      <c r="D92" s="29">
        <v>89.4</v>
      </c>
      <c r="E92" s="29">
        <v>0.2</v>
      </c>
      <c r="F92" s="29">
        <v>398896.3</v>
      </c>
      <c r="G92" s="29">
        <v>96.9</v>
      </c>
      <c r="H92" s="29">
        <v>0.5</v>
      </c>
    </row>
    <row r="93" spans="1:8" ht="14.45" customHeight="1" x14ac:dyDescent="0.25">
      <c r="A93" s="4" t="s">
        <v>95</v>
      </c>
      <c r="B93" s="4"/>
      <c r="C93" s="28">
        <v>139783.4</v>
      </c>
      <c r="D93" s="29">
        <v>138.69999999999999</v>
      </c>
      <c r="E93" s="29">
        <v>0.2</v>
      </c>
      <c r="F93" s="29">
        <v>493427.8</v>
      </c>
      <c r="G93" s="29">
        <v>66.400000000000006</v>
      </c>
      <c r="H93" s="29">
        <v>0.6</v>
      </c>
    </row>
    <row r="94" spans="1:8" ht="14.45" customHeight="1" x14ac:dyDescent="0.25">
      <c r="A94" s="4" t="s">
        <v>96</v>
      </c>
      <c r="B94" s="4"/>
      <c r="C94" s="28">
        <v>18889845.899999999</v>
      </c>
      <c r="D94" s="29">
        <v>85.5</v>
      </c>
      <c r="E94" s="29">
        <v>27.5</v>
      </c>
      <c r="F94" s="29">
        <v>5238913.5</v>
      </c>
      <c r="G94" s="29">
        <v>92</v>
      </c>
      <c r="H94" s="29">
        <v>6.2</v>
      </c>
    </row>
    <row r="95" spans="1:8" ht="14.45" customHeight="1" x14ac:dyDescent="0.25">
      <c r="A95" s="4" t="s">
        <v>97</v>
      </c>
      <c r="B95" s="4"/>
      <c r="C95" s="29">
        <v>15340427.300000001</v>
      </c>
      <c r="D95" s="29">
        <v>83.1</v>
      </c>
      <c r="E95" s="29">
        <v>22.3</v>
      </c>
      <c r="F95" s="29">
        <v>2299276.9</v>
      </c>
      <c r="G95" s="29">
        <v>82.8</v>
      </c>
      <c r="H95" s="29">
        <v>2.7</v>
      </c>
    </row>
    <row r="96" spans="1:8" ht="14.45" customHeight="1" x14ac:dyDescent="0.25">
      <c r="A96" s="4" t="s">
        <v>98</v>
      </c>
      <c r="B96" s="4"/>
      <c r="C96" s="29">
        <v>2837164</v>
      </c>
      <c r="D96" s="29">
        <v>99.7</v>
      </c>
      <c r="E96" s="29">
        <v>4.0999999999999996</v>
      </c>
      <c r="F96" s="29">
        <v>1283271.8</v>
      </c>
      <c r="G96" s="29">
        <v>108.3</v>
      </c>
      <c r="H96" s="29">
        <v>1.5</v>
      </c>
    </row>
    <row r="97" spans="1:8" ht="14.45" customHeight="1" x14ac:dyDescent="0.25">
      <c r="A97" s="4" t="s">
        <v>99</v>
      </c>
      <c r="B97" s="4"/>
      <c r="C97" s="29">
        <v>196351.2</v>
      </c>
      <c r="D97" s="29">
        <v>77.2</v>
      </c>
      <c r="E97" s="29">
        <v>0.3</v>
      </c>
      <c r="F97" s="29">
        <v>171249.1</v>
      </c>
      <c r="G97" s="29">
        <v>78</v>
      </c>
      <c r="H97" s="29">
        <v>0.2</v>
      </c>
    </row>
    <row r="98" spans="1:8" ht="14.45" customHeight="1" x14ac:dyDescent="0.25">
      <c r="A98" s="4" t="s">
        <v>100</v>
      </c>
      <c r="B98" s="4"/>
      <c r="C98" s="29">
        <v>14474.9</v>
      </c>
      <c r="D98" s="29">
        <v>76.2</v>
      </c>
      <c r="E98" s="29">
        <v>0</v>
      </c>
      <c r="F98" s="29">
        <v>215840</v>
      </c>
      <c r="G98" s="29">
        <v>86.7</v>
      </c>
      <c r="H98" s="29">
        <v>0.3</v>
      </c>
    </row>
    <row r="99" spans="1:8" ht="14.45" customHeight="1" x14ac:dyDescent="0.25">
      <c r="A99" s="4" t="s">
        <v>101</v>
      </c>
      <c r="B99" s="4"/>
      <c r="C99" s="29">
        <v>144683.5</v>
      </c>
      <c r="D99" s="29">
        <v>78.400000000000006</v>
      </c>
      <c r="E99" s="29">
        <v>0.2</v>
      </c>
      <c r="F99" s="29">
        <v>490674</v>
      </c>
      <c r="G99" s="29">
        <v>100.1</v>
      </c>
      <c r="H99" s="29">
        <v>0.6</v>
      </c>
    </row>
    <row r="100" spans="1:8" ht="14.45" customHeight="1" x14ac:dyDescent="0.25">
      <c r="A100" s="4" t="s">
        <v>102</v>
      </c>
      <c r="B100" s="4"/>
      <c r="C100" s="29">
        <v>17048.3</v>
      </c>
      <c r="D100" s="29">
        <v>111.5</v>
      </c>
      <c r="E100" s="29">
        <v>0</v>
      </c>
      <c r="F100" s="29">
        <v>56857.9</v>
      </c>
      <c r="G100" s="29">
        <v>75.8</v>
      </c>
      <c r="H100" s="29">
        <v>0.1</v>
      </c>
    </row>
    <row r="101" spans="1:8" ht="14.45" customHeight="1" x14ac:dyDescent="0.25">
      <c r="A101" s="4" t="s">
        <v>103</v>
      </c>
      <c r="B101" s="4"/>
      <c r="C101" s="29">
        <v>12909.2</v>
      </c>
      <c r="D101" s="29">
        <v>116.8</v>
      </c>
      <c r="E101" s="29">
        <v>0</v>
      </c>
      <c r="F101" s="29">
        <v>50672.4</v>
      </c>
      <c r="G101" s="29">
        <v>96.6</v>
      </c>
      <c r="H101" s="29">
        <v>0.1</v>
      </c>
    </row>
    <row r="102" spans="1:8" ht="14.45" customHeight="1" x14ac:dyDescent="0.25">
      <c r="A102" s="4" t="s">
        <v>104</v>
      </c>
      <c r="B102" s="4"/>
      <c r="C102" s="29">
        <v>120</v>
      </c>
      <c r="D102" s="29">
        <v>20.399999999999999</v>
      </c>
      <c r="E102" s="29">
        <v>0</v>
      </c>
      <c r="F102" s="29">
        <v>10221</v>
      </c>
      <c r="G102" s="29">
        <v>70.5</v>
      </c>
      <c r="H102" s="29">
        <v>0</v>
      </c>
    </row>
    <row r="103" spans="1:8" ht="14.45" customHeight="1" x14ac:dyDescent="0.25">
      <c r="A103" s="4" t="s">
        <v>105</v>
      </c>
      <c r="B103" s="4"/>
      <c r="C103" s="29">
        <v>157044.29999999999</v>
      </c>
      <c r="D103" s="29">
        <v>111.8</v>
      </c>
      <c r="E103" s="29">
        <v>0.2</v>
      </c>
      <c r="F103" s="29">
        <v>114874.3</v>
      </c>
      <c r="G103" s="29">
        <v>96.4</v>
      </c>
      <c r="H103" s="29">
        <v>0.1</v>
      </c>
    </row>
    <row r="104" spans="1:8" ht="14.45" customHeight="1" x14ac:dyDescent="0.25">
      <c r="A104" s="4" t="s">
        <v>106</v>
      </c>
      <c r="B104" s="4"/>
      <c r="C104" s="29">
        <v>34077.599999999999</v>
      </c>
      <c r="D104" s="29">
        <v>88.5</v>
      </c>
      <c r="E104" s="29">
        <v>0</v>
      </c>
      <c r="F104" s="29">
        <v>253217.1</v>
      </c>
      <c r="G104" s="29">
        <v>99.8</v>
      </c>
      <c r="H104" s="29">
        <v>0.3</v>
      </c>
    </row>
    <row r="105" spans="1:8" ht="14.45" customHeight="1" x14ac:dyDescent="0.25">
      <c r="A105" s="4" t="s">
        <v>107</v>
      </c>
      <c r="B105" s="4"/>
      <c r="C105" s="29">
        <v>135545.60000000001</v>
      </c>
      <c r="D105" s="29">
        <v>106.9</v>
      </c>
      <c r="E105" s="29">
        <v>0.2</v>
      </c>
      <c r="F105" s="29">
        <v>292759</v>
      </c>
      <c r="G105" s="29">
        <v>111.8</v>
      </c>
      <c r="H105" s="29">
        <v>0.3</v>
      </c>
    </row>
    <row r="106" spans="1:8" ht="14.45" customHeight="1" x14ac:dyDescent="0.25">
      <c r="A106" s="4" t="s">
        <v>108</v>
      </c>
      <c r="B106" s="4"/>
      <c r="C106" s="28">
        <v>7026670.7000000002</v>
      </c>
      <c r="D106" s="29">
        <v>104</v>
      </c>
      <c r="E106" s="29">
        <v>10.199999999999999</v>
      </c>
      <c r="F106" s="29">
        <v>13178672.5</v>
      </c>
      <c r="G106" s="29">
        <v>103</v>
      </c>
      <c r="H106" s="29">
        <v>15.5</v>
      </c>
    </row>
    <row r="107" spans="1:8" ht="14.45" customHeight="1" x14ac:dyDescent="0.25">
      <c r="A107" s="4" t="s">
        <v>109</v>
      </c>
      <c r="B107" s="4"/>
      <c r="C107" s="29">
        <v>3794820.7</v>
      </c>
      <c r="D107" s="29">
        <v>106.3</v>
      </c>
      <c r="E107" s="29">
        <v>5.5</v>
      </c>
      <c r="F107" s="29">
        <v>7226912</v>
      </c>
      <c r="G107" s="29">
        <v>101.6</v>
      </c>
      <c r="H107" s="29">
        <v>8.5</v>
      </c>
    </row>
    <row r="108" spans="1:8" ht="14.45" customHeight="1" x14ac:dyDescent="0.25">
      <c r="A108" s="4" t="s">
        <v>110</v>
      </c>
      <c r="B108" s="4"/>
      <c r="C108" s="29">
        <v>3231850</v>
      </c>
      <c r="D108" s="29">
        <v>101.3</v>
      </c>
      <c r="E108" s="29">
        <v>4.7</v>
      </c>
      <c r="F108" s="29">
        <v>5951760.5</v>
      </c>
      <c r="G108" s="29">
        <v>104.7</v>
      </c>
      <c r="H108" s="29">
        <v>7</v>
      </c>
    </row>
    <row r="109" spans="1:8" ht="14.45" customHeight="1" x14ac:dyDescent="0.25">
      <c r="A109" s="4" t="s">
        <v>111</v>
      </c>
      <c r="B109" s="4"/>
      <c r="C109" s="28">
        <v>5963468</v>
      </c>
      <c r="D109" s="29">
        <v>122.8</v>
      </c>
      <c r="E109" s="29">
        <v>8.6999999999999993</v>
      </c>
      <c r="F109" s="29">
        <v>8067049.4000000004</v>
      </c>
      <c r="G109" s="29">
        <v>130</v>
      </c>
      <c r="H109" s="29">
        <v>9.5</v>
      </c>
    </row>
    <row r="110" spans="1:8" ht="14.45" customHeight="1" x14ac:dyDescent="0.25">
      <c r="A110" s="4" t="s">
        <v>112</v>
      </c>
      <c r="B110" s="4"/>
      <c r="C110" s="29">
        <v>4107183</v>
      </c>
      <c r="D110" s="29">
        <v>107.9</v>
      </c>
      <c r="E110" s="29">
        <v>6</v>
      </c>
      <c r="F110" s="29">
        <v>998745.9</v>
      </c>
      <c r="G110" s="29">
        <v>201.6</v>
      </c>
      <c r="H110" s="29">
        <v>1.2</v>
      </c>
    </row>
    <row r="111" spans="1:8" ht="14.45" customHeight="1" x14ac:dyDescent="0.25">
      <c r="A111" s="4" t="s">
        <v>113</v>
      </c>
      <c r="B111" s="4"/>
      <c r="C111" s="29">
        <v>585450.4</v>
      </c>
      <c r="D111" s="29">
        <v>92.4</v>
      </c>
      <c r="E111" s="29">
        <v>0.9</v>
      </c>
      <c r="F111" s="29">
        <v>5948616.4000000004</v>
      </c>
      <c r="G111" s="29">
        <v>109.3</v>
      </c>
      <c r="H111" s="29">
        <v>7</v>
      </c>
    </row>
    <row r="112" spans="1:8" ht="14.45" customHeight="1" x14ac:dyDescent="0.25">
      <c r="A112" s="4" t="s">
        <v>114</v>
      </c>
      <c r="B112" s="4"/>
      <c r="C112" s="29">
        <v>925754.6</v>
      </c>
      <c r="D112" s="29">
        <v>287.7</v>
      </c>
      <c r="E112" s="29">
        <v>1.3</v>
      </c>
      <c r="F112" s="29">
        <v>107285</v>
      </c>
      <c r="G112" s="29">
        <v>154.69999999999999</v>
      </c>
      <c r="H112" s="29">
        <v>0.1</v>
      </c>
    </row>
    <row r="113" spans="1:11" ht="14.45" customHeight="1" x14ac:dyDescent="0.25">
      <c r="A113" s="4" t="s">
        <v>115</v>
      </c>
      <c r="B113" s="4"/>
      <c r="C113" s="29">
        <v>345080</v>
      </c>
      <c r="D113" s="29">
        <v>371.9</v>
      </c>
      <c r="E113" s="29">
        <v>0.5</v>
      </c>
      <c r="F113" s="29">
        <v>1012402.1</v>
      </c>
      <c r="G113" s="29">
        <v>516.4</v>
      </c>
      <c r="H113" s="29">
        <v>1.2</v>
      </c>
    </row>
    <row r="114" spans="1:11" ht="14.45" customHeight="1" x14ac:dyDescent="0.25">
      <c r="A114" s="4" t="s">
        <v>116</v>
      </c>
      <c r="B114" s="4"/>
      <c r="C114" s="28">
        <v>296459.3</v>
      </c>
      <c r="D114" s="29">
        <v>105.3</v>
      </c>
      <c r="E114" s="29">
        <v>0.4</v>
      </c>
      <c r="F114" s="29">
        <v>1218888</v>
      </c>
      <c r="G114" s="29">
        <v>116.4</v>
      </c>
      <c r="H114" s="29">
        <v>1.4</v>
      </c>
    </row>
    <row r="115" spans="1:11" ht="14.45" customHeight="1" x14ac:dyDescent="0.25">
      <c r="A115" s="4" t="s">
        <v>117</v>
      </c>
      <c r="B115" s="4"/>
      <c r="C115" s="29">
        <v>293862.40000000002</v>
      </c>
      <c r="D115" s="29">
        <v>105.6</v>
      </c>
      <c r="E115" s="29">
        <v>0.4</v>
      </c>
      <c r="F115" s="29">
        <v>1187031.1000000001</v>
      </c>
      <c r="G115" s="29">
        <v>116.5</v>
      </c>
      <c r="H115" s="29">
        <v>1.4</v>
      </c>
    </row>
    <row r="116" spans="1:11" ht="14.45" customHeight="1" x14ac:dyDescent="0.25">
      <c r="A116" s="4" t="s">
        <v>118</v>
      </c>
      <c r="B116" s="4"/>
      <c r="C116" s="29">
        <v>1915.8</v>
      </c>
      <c r="D116" s="29">
        <v>76.400000000000006</v>
      </c>
      <c r="E116" s="29">
        <v>0</v>
      </c>
      <c r="F116" s="29">
        <v>21193.5</v>
      </c>
      <c r="G116" s="29">
        <v>127.3</v>
      </c>
      <c r="H116" s="29">
        <v>0</v>
      </c>
    </row>
    <row r="117" spans="1:11" ht="14.45" customHeight="1" x14ac:dyDescent="0.25">
      <c r="A117" s="4" t="s">
        <v>119</v>
      </c>
      <c r="B117" s="4"/>
      <c r="C117" s="29">
        <v>681.1</v>
      </c>
      <c r="D117" s="29">
        <v>92</v>
      </c>
      <c r="E117" s="29">
        <v>0</v>
      </c>
      <c r="F117" s="29">
        <v>10663.4</v>
      </c>
      <c r="G117" s="29">
        <v>94.5</v>
      </c>
      <c r="H117" s="29">
        <v>0</v>
      </c>
    </row>
    <row r="118" spans="1:11" ht="14.45" customHeight="1" x14ac:dyDescent="0.25">
      <c r="A118" s="4" t="s">
        <v>120</v>
      </c>
      <c r="B118" s="4"/>
      <c r="C118" s="28">
        <v>609039</v>
      </c>
      <c r="D118" s="29">
        <v>109.5</v>
      </c>
      <c r="E118" s="29">
        <v>0.9</v>
      </c>
      <c r="F118" s="29">
        <v>1015028.3</v>
      </c>
      <c r="G118" s="29">
        <v>119.8</v>
      </c>
      <c r="H118" s="29">
        <v>1.2</v>
      </c>
    </row>
    <row r="119" spans="1:11" ht="14.45" customHeight="1" x14ac:dyDescent="0.25">
      <c r="A119" s="4" t="s">
        <v>121</v>
      </c>
      <c r="B119" s="4"/>
      <c r="C119" s="29">
        <v>508768.2</v>
      </c>
      <c r="D119" s="29">
        <v>114.1</v>
      </c>
      <c r="E119" s="29">
        <v>0.7</v>
      </c>
      <c r="F119" s="29">
        <v>550092.9</v>
      </c>
      <c r="G119" s="29">
        <v>113.6</v>
      </c>
      <c r="H119" s="29">
        <v>0.6</v>
      </c>
    </row>
    <row r="120" spans="1:11" ht="14.45" customHeight="1" x14ac:dyDescent="0.25">
      <c r="A120" s="4" t="s">
        <v>122</v>
      </c>
      <c r="B120" s="4"/>
      <c r="C120" s="29">
        <v>95396</v>
      </c>
      <c r="D120" s="29">
        <v>90.2</v>
      </c>
      <c r="E120" s="29">
        <v>0.1</v>
      </c>
      <c r="F120" s="29">
        <v>335306</v>
      </c>
      <c r="G120" s="29">
        <v>148.6</v>
      </c>
      <c r="H120" s="29">
        <v>0.4</v>
      </c>
    </row>
    <row r="121" spans="1:11" ht="14.45" customHeight="1" x14ac:dyDescent="0.25">
      <c r="A121" s="4" t="s">
        <v>123</v>
      </c>
      <c r="B121" s="4"/>
      <c r="C121" s="29">
        <v>4874.8999999999996</v>
      </c>
      <c r="D121" s="29">
        <v>103.1</v>
      </c>
      <c r="E121" s="29">
        <v>0</v>
      </c>
      <c r="F121" s="29">
        <v>129629.4</v>
      </c>
      <c r="G121" s="29">
        <v>94.4</v>
      </c>
      <c r="H121" s="29">
        <v>0.2</v>
      </c>
    </row>
    <row r="122" spans="1:11" ht="14.45" customHeight="1" x14ac:dyDescent="0.25">
      <c r="A122" s="4" t="s">
        <v>124</v>
      </c>
      <c r="B122" s="4"/>
      <c r="C122" s="28">
        <v>345.8</v>
      </c>
      <c r="D122" s="29">
        <v>30.3</v>
      </c>
      <c r="E122" s="29">
        <v>0</v>
      </c>
      <c r="F122" s="29">
        <v>8134.7</v>
      </c>
      <c r="G122" s="29">
        <v>33.5</v>
      </c>
      <c r="H122" s="29">
        <v>0</v>
      </c>
    </row>
    <row r="123" spans="1:11" ht="14.45" customHeight="1" x14ac:dyDescent="0.25">
      <c r="A123" s="4" t="s">
        <v>125</v>
      </c>
      <c r="B123" s="4"/>
      <c r="C123" s="28">
        <v>29886.3</v>
      </c>
      <c r="D123" s="29">
        <v>95</v>
      </c>
      <c r="E123" s="29">
        <v>0</v>
      </c>
      <c r="F123" s="29">
        <v>374410.6</v>
      </c>
      <c r="G123" s="29">
        <v>100.2</v>
      </c>
      <c r="H123" s="29">
        <v>0.4</v>
      </c>
    </row>
    <row r="124" spans="1:11" ht="14.45" customHeight="1" x14ac:dyDescent="0.25">
      <c r="A124" s="4" t="s">
        <v>126</v>
      </c>
      <c r="B124" s="4"/>
      <c r="C124" s="28">
        <v>393956</v>
      </c>
      <c r="D124" s="29">
        <v>115</v>
      </c>
      <c r="E124" s="29">
        <v>0.6</v>
      </c>
      <c r="F124" s="29">
        <v>54315.7</v>
      </c>
      <c r="G124" s="29">
        <v>125.2</v>
      </c>
      <c r="H124" s="29">
        <v>0.1</v>
      </c>
    </row>
    <row r="126" spans="1:11" x14ac:dyDescent="0.25">
      <c r="A126" s="29" t="s">
        <v>204</v>
      </c>
      <c r="B126" s="29" t="s">
        <v>1</v>
      </c>
      <c r="C126" s="29" t="s">
        <v>2</v>
      </c>
      <c r="D126" s="12"/>
      <c r="E126" s="12"/>
      <c r="F126" s="13"/>
      <c r="G126" s="11"/>
      <c r="H126" s="12"/>
      <c r="I126" s="12"/>
      <c r="J126" s="12"/>
      <c r="K126" s="13"/>
    </row>
    <row r="127" spans="1:11" x14ac:dyDescent="0.25">
      <c r="A127" s="29"/>
      <c r="B127" s="29">
        <v>2012</v>
      </c>
      <c r="C127" s="29">
        <v>2012</v>
      </c>
      <c r="D127"/>
      <c r="E127"/>
      <c r="F127"/>
      <c r="G127"/>
      <c r="H127"/>
    </row>
    <row r="128" spans="1:11" x14ac:dyDescent="0.25">
      <c r="A128" s="29" t="s">
        <v>205</v>
      </c>
      <c r="B128" s="29">
        <v>13599128</v>
      </c>
      <c r="C128" s="29">
        <v>6736071.5</v>
      </c>
      <c r="D128"/>
      <c r="E128"/>
      <c r="F128"/>
      <c r="G128"/>
      <c r="H128"/>
    </row>
    <row r="129" spans="1:8" x14ac:dyDescent="0.25">
      <c r="A129" s="29"/>
      <c r="B129" s="29">
        <f>SUM(B134,B130,B135,B146,B147,B148,B149,B150,B151,B156,B166,B167)</f>
        <v>13599128.099999998</v>
      </c>
      <c r="C129" s="29">
        <f>SUM(C134,C130,C135,C146,C147,C148,C149,C150,C151,C156,C166,C167)</f>
        <v>6736071.3999999994</v>
      </c>
      <c r="D129"/>
      <c r="E129"/>
      <c r="F129"/>
      <c r="G129"/>
      <c r="H129"/>
    </row>
    <row r="130" spans="1:8" x14ac:dyDescent="0.25">
      <c r="A130" s="29" t="s">
        <v>165</v>
      </c>
      <c r="B130" s="28">
        <v>601256.80000000005</v>
      </c>
      <c r="C130" s="28">
        <v>161367.5</v>
      </c>
      <c r="D130"/>
      <c r="E130"/>
      <c r="F130"/>
      <c r="G130"/>
      <c r="H130"/>
    </row>
    <row r="131" spans="1:8" x14ac:dyDescent="0.25">
      <c r="A131" s="29" t="s">
        <v>166</v>
      </c>
      <c r="B131" s="29"/>
      <c r="C131" s="29"/>
      <c r="D131"/>
      <c r="E131"/>
      <c r="F131"/>
      <c r="G131"/>
      <c r="H131"/>
    </row>
    <row r="132" spans="1:8" ht="19.5" x14ac:dyDescent="0.25">
      <c r="A132" s="29" t="s">
        <v>167</v>
      </c>
      <c r="B132" s="29">
        <v>601256.80000000005</v>
      </c>
      <c r="C132" s="29">
        <v>161367.5</v>
      </c>
      <c r="D132"/>
      <c r="E132"/>
      <c r="F132"/>
      <c r="G132"/>
      <c r="H132"/>
    </row>
    <row r="133" spans="1:8" x14ac:dyDescent="0.25">
      <c r="A133" s="29" t="s">
        <v>168</v>
      </c>
      <c r="B133" s="29" t="s">
        <v>177</v>
      </c>
      <c r="C133" s="29" t="s">
        <v>177</v>
      </c>
      <c r="D133"/>
      <c r="E133"/>
      <c r="F133"/>
      <c r="G133"/>
      <c r="H133"/>
    </row>
    <row r="134" spans="1:8" ht="19.5" x14ac:dyDescent="0.25">
      <c r="A134" s="29" t="s">
        <v>169</v>
      </c>
      <c r="B134" s="28">
        <v>614893.5</v>
      </c>
      <c r="C134" s="28">
        <v>48024.1</v>
      </c>
      <c r="D134"/>
      <c r="E134"/>
      <c r="F134"/>
      <c r="G134"/>
      <c r="H134"/>
    </row>
    <row r="135" spans="1:8" x14ac:dyDescent="0.25">
      <c r="A135" s="29" t="s">
        <v>170</v>
      </c>
      <c r="B135" s="28">
        <v>8531843</v>
      </c>
      <c r="C135" s="28">
        <v>1727384.9</v>
      </c>
      <c r="D135"/>
      <c r="E135"/>
      <c r="F135"/>
      <c r="G135"/>
      <c r="H135"/>
    </row>
    <row r="136" spans="1:8" x14ac:dyDescent="0.25">
      <c r="A136" s="29" t="s">
        <v>166</v>
      </c>
      <c r="B136" s="29"/>
      <c r="C136" s="29"/>
      <c r="D136"/>
      <c r="E136"/>
      <c r="F136"/>
      <c r="G136"/>
      <c r="H136"/>
    </row>
    <row r="137" spans="1:8" x14ac:dyDescent="0.25">
      <c r="A137" s="29" t="s">
        <v>171</v>
      </c>
      <c r="B137" s="29">
        <v>1241240.3</v>
      </c>
      <c r="C137" s="29">
        <v>202830.1</v>
      </c>
      <c r="D137"/>
      <c r="E137"/>
      <c r="F137"/>
      <c r="G137"/>
      <c r="H137"/>
    </row>
    <row r="138" spans="1:8" x14ac:dyDescent="0.25">
      <c r="A138" s="29" t="s">
        <v>172</v>
      </c>
      <c r="B138" s="29">
        <v>63091.199999999997</v>
      </c>
      <c r="C138" s="29">
        <v>372.6</v>
      </c>
      <c r="D138"/>
      <c r="E138"/>
      <c r="F138"/>
      <c r="G138"/>
      <c r="H138"/>
    </row>
    <row r="139" spans="1:8" x14ac:dyDescent="0.25">
      <c r="A139" s="29" t="s">
        <v>173</v>
      </c>
      <c r="B139" s="29">
        <v>1510704.9</v>
      </c>
      <c r="C139" s="29">
        <v>641287.69999999995</v>
      </c>
      <c r="D139"/>
      <c r="E139"/>
      <c r="F139"/>
      <c r="G139"/>
      <c r="H139"/>
    </row>
    <row r="140" spans="1:8" x14ac:dyDescent="0.25">
      <c r="A140" s="29" t="s">
        <v>174</v>
      </c>
      <c r="B140" s="29">
        <v>1586646.9</v>
      </c>
      <c r="C140" s="29">
        <v>643002.6</v>
      </c>
      <c r="D140"/>
      <c r="E140"/>
      <c r="F140"/>
      <c r="G140"/>
      <c r="H140"/>
    </row>
    <row r="141" spans="1:8" x14ac:dyDescent="0.25">
      <c r="A141" s="29" t="s">
        <v>175</v>
      </c>
      <c r="B141" s="29">
        <v>452364.2</v>
      </c>
      <c r="C141" s="29">
        <v>194594.4</v>
      </c>
      <c r="D141"/>
      <c r="E141"/>
      <c r="F141"/>
      <c r="G141"/>
      <c r="H141"/>
    </row>
    <row r="142" spans="1:8" x14ac:dyDescent="0.25">
      <c r="A142" s="29" t="s">
        <v>176</v>
      </c>
      <c r="B142" s="29">
        <v>3248222.6</v>
      </c>
      <c r="C142" s="29">
        <v>877.5</v>
      </c>
      <c r="D142"/>
      <c r="E142"/>
      <c r="F142"/>
      <c r="G142"/>
      <c r="H142"/>
    </row>
    <row r="143" spans="1:8" x14ac:dyDescent="0.25">
      <c r="A143" s="29" t="s">
        <v>206</v>
      </c>
      <c r="B143" s="29">
        <v>3177.4</v>
      </c>
      <c r="C143" s="29">
        <v>23053.5</v>
      </c>
      <c r="D143"/>
      <c r="E143"/>
      <c r="F143"/>
      <c r="G143"/>
      <c r="H143"/>
    </row>
    <row r="144" spans="1:8" x14ac:dyDescent="0.25">
      <c r="A144" s="29" t="s">
        <v>178</v>
      </c>
      <c r="B144" s="29">
        <v>396577.3</v>
      </c>
      <c r="C144" s="29">
        <v>17986</v>
      </c>
      <c r="D144"/>
      <c r="E144"/>
      <c r="F144"/>
      <c r="G144"/>
      <c r="H144"/>
    </row>
    <row r="145" spans="1:8" x14ac:dyDescent="0.25">
      <c r="A145" s="29" t="s">
        <v>179</v>
      </c>
      <c r="B145" s="29">
        <v>29818.1</v>
      </c>
      <c r="C145" s="29">
        <v>3380.6</v>
      </c>
      <c r="D145"/>
      <c r="E145"/>
      <c r="F145"/>
      <c r="G145"/>
      <c r="H145"/>
    </row>
    <row r="146" spans="1:8" x14ac:dyDescent="0.25">
      <c r="A146" s="29" t="s">
        <v>180</v>
      </c>
      <c r="B146" s="28">
        <v>555104.6</v>
      </c>
      <c r="C146" s="28">
        <v>572170</v>
      </c>
      <c r="D146"/>
      <c r="E146"/>
      <c r="F146"/>
      <c r="G146"/>
      <c r="H146"/>
    </row>
    <row r="147" spans="1:8" x14ac:dyDescent="0.25">
      <c r="A147" s="29" t="s">
        <v>181</v>
      </c>
      <c r="B147" s="28">
        <v>220956.7</v>
      </c>
      <c r="C147" s="28">
        <v>260027.3</v>
      </c>
      <c r="D147"/>
      <c r="E147"/>
      <c r="F147"/>
      <c r="G147"/>
      <c r="H147"/>
    </row>
    <row r="148" spans="1:8" x14ac:dyDescent="0.25">
      <c r="A148" s="29" t="s">
        <v>182</v>
      </c>
      <c r="B148" s="28">
        <v>114173.9</v>
      </c>
      <c r="C148" s="28">
        <v>158864.4</v>
      </c>
      <c r="D148"/>
      <c r="E148"/>
      <c r="F148"/>
      <c r="G148"/>
      <c r="H148"/>
    </row>
    <row r="149" spans="1:8" x14ac:dyDescent="0.25">
      <c r="A149" s="29" t="s">
        <v>183</v>
      </c>
      <c r="B149" s="28">
        <v>248311</v>
      </c>
      <c r="C149" s="28">
        <v>951719.2</v>
      </c>
      <c r="D149"/>
      <c r="E149"/>
      <c r="F149"/>
      <c r="G149"/>
      <c r="H149"/>
    </row>
    <row r="150" spans="1:8" ht="19.5" x14ac:dyDescent="0.25">
      <c r="A150" s="29" t="s">
        <v>184</v>
      </c>
      <c r="B150" s="28">
        <v>56416.2</v>
      </c>
      <c r="C150" s="28">
        <v>419815.5</v>
      </c>
      <c r="D150"/>
      <c r="E150"/>
      <c r="F150"/>
      <c r="G150"/>
      <c r="H150"/>
    </row>
    <row r="151" spans="1:8" ht="19.5" x14ac:dyDescent="0.25">
      <c r="A151" s="29" t="s">
        <v>185</v>
      </c>
      <c r="B151" s="28">
        <v>1130117.7</v>
      </c>
      <c r="C151" s="28">
        <v>456522.2</v>
      </c>
      <c r="D151"/>
      <c r="E151"/>
      <c r="F151"/>
      <c r="G151"/>
      <c r="H151"/>
    </row>
    <row r="152" spans="1:8" x14ac:dyDescent="0.25">
      <c r="A152" s="29" t="s">
        <v>166</v>
      </c>
      <c r="B152" s="29"/>
      <c r="C152" s="29"/>
      <c r="D152"/>
      <c r="E152"/>
      <c r="F152"/>
      <c r="G152"/>
      <c r="H152"/>
    </row>
    <row r="153" spans="1:8" x14ac:dyDescent="0.25">
      <c r="A153" s="29" t="s">
        <v>186</v>
      </c>
      <c r="B153" s="29">
        <v>326569.7</v>
      </c>
      <c r="C153" s="29">
        <v>147860.29999999999</v>
      </c>
      <c r="D153"/>
      <c r="E153"/>
      <c r="F153"/>
      <c r="G153"/>
      <c r="H153"/>
    </row>
    <row r="154" spans="1:8" x14ac:dyDescent="0.25">
      <c r="A154" s="29" t="s">
        <v>187</v>
      </c>
      <c r="B154" s="29">
        <v>661388</v>
      </c>
      <c r="C154" s="29">
        <v>196569.60000000001</v>
      </c>
      <c r="D154"/>
      <c r="E154"/>
      <c r="F154"/>
      <c r="G154"/>
      <c r="H154"/>
    </row>
    <row r="155" spans="1:8" x14ac:dyDescent="0.25">
      <c r="A155" s="29" t="s">
        <v>188</v>
      </c>
      <c r="B155" s="29">
        <v>142160</v>
      </c>
      <c r="C155" s="29">
        <v>112092.3</v>
      </c>
      <c r="D155"/>
      <c r="E155"/>
      <c r="F155"/>
      <c r="G155"/>
      <c r="H155"/>
    </row>
    <row r="156" spans="1:8" x14ac:dyDescent="0.25">
      <c r="A156" s="29" t="s">
        <v>189</v>
      </c>
      <c r="B156" s="28">
        <v>1457192.7</v>
      </c>
      <c r="C156" s="28">
        <v>1154087</v>
      </c>
      <c r="D156"/>
      <c r="E156"/>
      <c r="F156"/>
      <c r="G156"/>
      <c r="H156"/>
    </row>
    <row r="157" spans="1:8" x14ac:dyDescent="0.25">
      <c r="A157" s="29" t="s">
        <v>166</v>
      </c>
      <c r="B157" s="29"/>
      <c r="C157" s="29"/>
      <c r="D157"/>
      <c r="E157"/>
      <c r="F157"/>
      <c r="G157"/>
      <c r="H157"/>
    </row>
    <row r="158" spans="1:8" x14ac:dyDescent="0.25">
      <c r="A158" s="29" t="s">
        <v>190</v>
      </c>
      <c r="B158" s="29">
        <v>257797.6</v>
      </c>
      <c r="C158" s="29">
        <v>45157.1</v>
      </c>
      <c r="D158"/>
      <c r="E158"/>
      <c r="F158"/>
      <c r="G158"/>
      <c r="H158"/>
    </row>
    <row r="159" spans="1:8" x14ac:dyDescent="0.25">
      <c r="A159" s="29" t="s">
        <v>191</v>
      </c>
      <c r="B159" s="29">
        <v>504753.3</v>
      </c>
      <c r="C159" s="29">
        <v>438003.8</v>
      </c>
      <c r="D159"/>
      <c r="E159"/>
      <c r="F159"/>
      <c r="G159"/>
      <c r="H159"/>
    </row>
    <row r="160" spans="1:8" x14ac:dyDescent="0.25">
      <c r="A160" s="29" t="s">
        <v>192</v>
      </c>
      <c r="B160" s="29">
        <v>443231.2</v>
      </c>
      <c r="C160" s="29">
        <v>234865.1</v>
      </c>
      <c r="D160"/>
      <c r="E160"/>
      <c r="F160"/>
      <c r="G160"/>
      <c r="H160"/>
    </row>
    <row r="161" spans="1:8" ht="19.5" x14ac:dyDescent="0.25">
      <c r="A161" s="29" t="s">
        <v>193</v>
      </c>
      <c r="B161" s="29">
        <v>8850.7999999999993</v>
      </c>
      <c r="C161" s="29">
        <v>50309.8</v>
      </c>
      <c r="D161"/>
      <c r="E161"/>
      <c r="F161"/>
      <c r="G161"/>
      <c r="H161"/>
    </row>
    <row r="162" spans="1:8" ht="19.5" x14ac:dyDescent="0.25">
      <c r="A162" s="29" t="s">
        <v>194</v>
      </c>
      <c r="B162" s="29">
        <v>6502.7</v>
      </c>
      <c r="C162" s="29">
        <v>6760</v>
      </c>
      <c r="D162"/>
      <c r="E162"/>
      <c r="F162"/>
      <c r="G162"/>
      <c r="H162"/>
    </row>
    <row r="163" spans="1:8" x14ac:dyDescent="0.25">
      <c r="A163" s="29" t="s">
        <v>195</v>
      </c>
      <c r="B163" s="29">
        <v>75515</v>
      </c>
      <c r="C163" s="29">
        <v>144883.5</v>
      </c>
      <c r="D163"/>
      <c r="E163"/>
      <c r="F163"/>
      <c r="G163"/>
      <c r="H163"/>
    </row>
    <row r="164" spans="1:8" ht="19.5" x14ac:dyDescent="0.25">
      <c r="A164" s="29" t="s">
        <v>196</v>
      </c>
      <c r="B164" s="29">
        <v>27739.7</v>
      </c>
      <c r="C164" s="29">
        <v>115197.5</v>
      </c>
      <c r="D164"/>
      <c r="E164"/>
      <c r="F164"/>
      <c r="G164"/>
      <c r="H164"/>
    </row>
    <row r="165" spans="1:8" x14ac:dyDescent="0.25">
      <c r="A165" s="29" t="s">
        <v>197</v>
      </c>
      <c r="B165" s="29">
        <v>132802.4</v>
      </c>
      <c r="C165" s="29">
        <v>118910.39999999999</v>
      </c>
      <c r="D165"/>
      <c r="E165"/>
      <c r="F165"/>
      <c r="G165"/>
      <c r="H165"/>
    </row>
    <row r="166" spans="1:8" ht="19.5" x14ac:dyDescent="0.25">
      <c r="A166" s="29" t="s">
        <v>198</v>
      </c>
      <c r="B166" s="28">
        <v>63525.7</v>
      </c>
      <c r="C166" s="28">
        <v>223424.1</v>
      </c>
      <c r="D166"/>
      <c r="E166"/>
      <c r="F166"/>
      <c r="G166"/>
      <c r="H166"/>
    </row>
    <row r="167" spans="1:8" x14ac:dyDescent="0.25">
      <c r="A167" s="29" t="s">
        <v>199</v>
      </c>
      <c r="B167" s="28">
        <v>5336.3</v>
      </c>
      <c r="C167" s="28">
        <v>602665.19999999995</v>
      </c>
      <c r="D167" s="31"/>
      <c r="E167"/>
      <c r="F167"/>
      <c r="G167"/>
      <c r="H167"/>
    </row>
  </sheetData>
  <mergeCells count="9">
    <mergeCell ref="A1:A2"/>
    <mergeCell ref="C1:E1"/>
    <mergeCell ref="F1:H1"/>
    <mergeCell ref="C76:C78"/>
    <mergeCell ref="D76:D78"/>
    <mergeCell ref="E76:E78"/>
    <mergeCell ref="F76:F78"/>
    <mergeCell ref="G76:G78"/>
    <mergeCell ref="H76:H78"/>
  </mergeCells>
  <pageMargins left="0.70866141732283472" right="0.70866141732283472" top="0.74803149606299213" bottom="0.74803149606299213" header="0.31496062992125984" footer="0.31496062992125984"/>
  <pageSetup paperSize="9" scale="59" fitToHeight="2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view="pageLayout" topLeftCell="A157" zoomScale="90" zoomScaleNormal="110" zoomScalePageLayoutView="90" workbookViewId="0">
      <selection activeCell="A177" sqref="A177"/>
    </sheetView>
  </sheetViews>
  <sheetFormatPr defaultRowHeight="12" x14ac:dyDescent="0.2"/>
  <cols>
    <col min="1" max="1" width="23.140625" style="48" customWidth="1"/>
    <col min="2" max="2" width="10.7109375" style="48" customWidth="1"/>
    <col min="3" max="3" width="9.140625" style="48" customWidth="1"/>
    <col min="4" max="4" width="6.140625" style="48" customWidth="1"/>
    <col min="5" max="5" width="7.140625" style="48" customWidth="1"/>
    <col min="6" max="6" width="10.7109375" style="48" customWidth="1"/>
    <col min="7" max="7" width="9.42578125" style="48" customWidth="1"/>
    <col min="8" max="8" width="6.140625" style="48" customWidth="1"/>
    <col min="9" max="9" width="7.28515625" style="48" customWidth="1"/>
    <col min="10" max="256" width="9.140625" style="48"/>
    <col min="257" max="257" width="23.140625" style="48" customWidth="1"/>
    <col min="258" max="258" width="10.7109375" style="48" customWidth="1"/>
    <col min="259" max="259" width="9.140625" style="48" customWidth="1"/>
    <col min="260" max="260" width="6.140625" style="48" customWidth="1"/>
    <col min="261" max="261" width="7.140625" style="48" customWidth="1"/>
    <col min="262" max="262" width="10.7109375" style="48" customWidth="1"/>
    <col min="263" max="263" width="9.42578125" style="48" customWidth="1"/>
    <col min="264" max="264" width="6.140625" style="48" customWidth="1"/>
    <col min="265" max="265" width="7.28515625" style="48" customWidth="1"/>
    <col min="266" max="512" width="9.140625" style="48"/>
    <col min="513" max="513" width="23.140625" style="48" customWidth="1"/>
    <col min="514" max="514" width="10.7109375" style="48" customWidth="1"/>
    <col min="515" max="515" width="9.140625" style="48" customWidth="1"/>
    <col min="516" max="516" width="6.140625" style="48" customWidth="1"/>
    <col min="517" max="517" width="7.140625" style="48" customWidth="1"/>
    <col min="518" max="518" width="10.7109375" style="48" customWidth="1"/>
    <col min="519" max="519" width="9.42578125" style="48" customWidth="1"/>
    <col min="520" max="520" width="6.140625" style="48" customWidth="1"/>
    <col min="521" max="521" width="7.28515625" style="48" customWidth="1"/>
    <col min="522" max="768" width="9.140625" style="48"/>
    <col min="769" max="769" width="23.140625" style="48" customWidth="1"/>
    <col min="770" max="770" width="10.7109375" style="48" customWidth="1"/>
    <col min="771" max="771" width="9.140625" style="48" customWidth="1"/>
    <col min="772" max="772" width="6.140625" style="48" customWidth="1"/>
    <col min="773" max="773" width="7.140625" style="48" customWidth="1"/>
    <col min="774" max="774" width="10.7109375" style="48" customWidth="1"/>
    <col min="775" max="775" width="9.42578125" style="48" customWidth="1"/>
    <col min="776" max="776" width="6.140625" style="48" customWidth="1"/>
    <col min="777" max="777" width="7.28515625" style="48" customWidth="1"/>
    <col min="778" max="1024" width="9.140625" style="48"/>
    <col min="1025" max="1025" width="23.140625" style="48" customWidth="1"/>
    <col min="1026" max="1026" width="10.7109375" style="48" customWidth="1"/>
    <col min="1027" max="1027" width="9.140625" style="48" customWidth="1"/>
    <col min="1028" max="1028" width="6.140625" style="48" customWidth="1"/>
    <col min="1029" max="1029" width="7.140625" style="48" customWidth="1"/>
    <col min="1030" max="1030" width="10.7109375" style="48" customWidth="1"/>
    <col min="1031" max="1031" width="9.42578125" style="48" customWidth="1"/>
    <col min="1032" max="1032" width="6.140625" style="48" customWidth="1"/>
    <col min="1033" max="1033" width="7.28515625" style="48" customWidth="1"/>
    <col min="1034" max="1280" width="9.140625" style="48"/>
    <col min="1281" max="1281" width="23.140625" style="48" customWidth="1"/>
    <col min="1282" max="1282" width="10.7109375" style="48" customWidth="1"/>
    <col min="1283" max="1283" width="9.140625" style="48" customWidth="1"/>
    <col min="1284" max="1284" width="6.140625" style="48" customWidth="1"/>
    <col min="1285" max="1285" width="7.140625" style="48" customWidth="1"/>
    <col min="1286" max="1286" width="10.7109375" style="48" customWidth="1"/>
    <col min="1287" max="1287" width="9.42578125" style="48" customWidth="1"/>
    <col min="1288" max="1288" width="6.140625" style="48" customWidth="1"/>
    <col min="1289" max="1289" width="7.28515625" style="48" customWidth="1"/>
    <col min="1290" max="1536" width="9.140625" style="48"/>
    <col min="1537" max="1537" width="23.140625" style="48" customWidth="1"/>
    <col min="1538" max="1538" width="10.7109375" style="48" customWidth="1"/>
    <col min="1539" max="1539" width="9.140625" style="48" customWidth="1"/>
    <col min="1540" max="1540" width="6.140625" style="48" customWidth="1"/>
    <col min="1541" max="1541" width="7.140625" style="48" customWidth="1"/>
    <col min="1542" max="1542" width="10.7109375" style="48" customWidth="1"/>
    <col min="1543" max="1543" width="9.42578125" style="48" customWidth="1"/>
    <col min="1544" max="1544" width="6.140625" style="48" customWidth="1"/>
    <col min="1545" max="1545" width="7.28515625" style="48" customWidth="1"/>
    <col min="1546" max="1792" width="9.140625" style="48"/>
    <col min="1793" max="1793" width="23.140625" style="48" customWidth="1"/>
    <col min="1794" max="1794" width="10.7109375" style="48" customWidth="1"/>
    <col min="1795" max="1795" width="9.140625" style="48" customWidth="1"/>
    <col min="1796" max="1796" width="6.140625" style="48" customWidth="1"/>
    <col min="1797" max="1797" width="7.140625" style="48" customWidth="1"/>
    <col min="1798" max="1798" width="10.7109375" style="48" customWidth="1"/>
    <col min="1799" max="1799" width="9.42578125" style="48" customWidth="1"/>
    <col min="1800" max="1800" width="6.140625" style="48" customWidth="1"/>
    <col min="1801" max="1801" width="7.28515625" style="48" customWidth="1"/>
    <col min="1802" max="2048" width="9.140625" style="48"/>
    <col min="2049" max="2049" width="23.140625" style="48" customWidth="1"/>
    <col min="2050" max="2050" width="10.7109375" style="48" customWidth="1"/>
    <col min="2051" max="2051" width="9.140625" style="48" customWidth="1"/>
    <col min="2052" max="2052" width="6.140625" style="48" customWidth="1"/>
    <col min="2053" max="2053" width="7.140625" style="48" customWidth="1"/>
    <col min="2054" max="2054" width="10.7109375" style="48" customWidth="1"/>
    <col min="2055" max="2055" width="9.42578125" style="48" customWidth="1"/>
    <col min="2056" max="2056" width="6.140625" style="48" customWidth="1"/>
    <col min="2057" max="2057" width="7.28515625" style="48" customWidth="1"/>
    <col min="2058" max="2304" width="9.140625" style="48"/>
    <col min="2305" max="2305" width="23.140625" style="48" customWidth="1"/>
    <col min="2306" max="2306" width="10.7109375" style="48" customWidth="1"/>
    <col min="2307" max="2307" width="9.140625" style="48" customWidth="1"/>
    <col min="2308" max="2308" width="6.140625" style="48" customWidth="1"/>
    <col min="2309" max="2309" width="7.140625" style="48" customWidth="1"/>
    <col min="2310" max="2310" width="10.7109375" style="48" customWidth="1"/>
    <col min="2311" max="2311" width="9.42578125" style="48" customWidth="1"/>
    <col min="2312" max="2312" width="6.140625" style="48" customWidth="1"/>
    <col min="2313" max="2313" width="7.28515625" style="48" customWidth="1"/>
    <col min="2314" max="2560" width="9.140625" style="48"/>
    <col min="2561" max="2561" width="23.140625" style="48" customWidth="1"/>
    <col min="2562" max="2562" width="10.7109375" style="48" customWidth="1"/>
    <col min="2563" max="2563" width="9.140625" style="48" customWidth="1"/>
    <col min="2564" max="2564" width="6.140625" style="48" customWidth="1"/>
    <col min="2565" max="2565" width="7.140625" style="48" customWidth="1"/>
    <col min="2566" max="2566" width="10.7109375" style="48" customWidth="1"/>
    <col min="2567" max="2567" width="9.42578125" style="48" customWidth="1"/>
    <col min="2568" max="2568" width="6.140625" style="48" customWidth="1"/>
    <col min="2569" max="2569" width="7.28515625" style="48" customWidth="1"/>
    <col min="2570" max="2816" width="9.140625" style="48"/>
    <col min="2817" max="2817" width="23.140625" style="48" customWidth="1"/>
    <col min="2818" max="2818" width="10.7109375" style="48" customWidth="1"/>
    <col min="2819" max="2819" width="9.140625" style="48" customWidth="1"/>
    <col min="2820" max="2820" width="6.140625" style="48" customWidth="1"/>
    <col min="2821" max="2821" width="7.140625" style="48" customWidth="1"/>
    <col min="2822" max="2822" width="10.7109375" style="48" customWidth="1"/>
    <col min="2823" max="2823" width="9.42578125" style="48" customWidth="1"/>
    <col min="2824" max="2824" width="6.140625" style="48" customWidth="1"/>
    <col min="2825" max="2825" width="7.28515625" style="48" customWidth="1"/>
    <col min="2826" max="3072" width="9.140625" style="48"/>
    <col min="3073" max="3073" width="23.140625" style="48" customWidth="1"/>
    <col min="3074" max="3074" width="10.7109375" style="48" customWidth="1"/>
    <col min="3075" max="3075" width="9.140625" style="48" customWidth="1"/>
    <col min="3076" max="3076" width="6.140625" style="48" customWidth="1"/>
    <col min="3077" max="3077" width="7.140625" style="48" customWidth="1"/>
    <col min="3078" max="3078" width="10.7109375" style="48" customWidth="1"/>
    <col min="3079" max="3079" width="9.42578125" style="48" customWidth="1"/>
    <col min="3080" max="3080" width="6.140625" style="48" customWidth="1"/>
    <col min="3081" max="3081" width="7.28515625" style="48" customWidth="1"/>
    <col min="3082" max="3328" width="9.140625" style="48"/>
    <col min="3329" max="3329" width="23.140625" style="48" customWidth="1"/>
    <col min="3330" max="3330" width="10.7109375" style="48" customWidth="1"/>
    <col min="3331" max="3331" width="9.140625" style="48" customWidth="1"/>
    <col min="3332" max="3332" width="6.140625" style="48" customWidth="1"/>
    <col min="3333" max="3333" width="7.140625" style="48" customWidth="1"/>
    <col min="3334" max="3334" width="10.7109375" style="48" customWidth="1"/>
    <col min="3335" max="3335" width="9.42578125" style="48" customWidth="1"/>
    <col min="3336" max="3336" width="6.140625" style="48" customWidth="1"/>
    <col min="3337" max="3337" width="7.28515625" style="48" customWidth="1"/>
    <col min="3338" max="3584" width="9.140625" style="48"/>
    <col min="3585" max="3585" width="23.140625" style="48" customWidth="1"/>
    <col min="3586" max="3586" width="10.7109375" style="48" customWidth="1"/>
    <col min="3587" max="3587" width="9.140625" style="48" customWidth="1"/>
    <col min="3588" max="3588" width="6.140625" style="48" customWidth="1"/>
    <col min="3589" max="3589" width="7.140625" style="48" customWidth="1"/>
    <col min="3590" max="3590" width="10.7109375" style="48" customWidth="1"/>
    <col min="3591" max="3591" width="9.42578125" style="48" customWidth="1"/>
    <col min="3592" max="3592" width="6.140625" style="48" customWidth="1"/>
    <col min="3593" max="3593" width="7.28515625" style="48" customWidth="1"/>
    <col min="3594" max="3840" width="9.140625" style="48"/>
    <col min="3841" max="3841" width="23.140625" style="48" customWidth="1"/>
    <col min="3842" max="3842" width="10.7109375" style="48" customWidth="1"/>
    <col min="3843" max="3843" width="9.140625" style="48" customWidth="1"/>
    <col min="3844" max="3844" width="6.140625" style="48" customWidth="1"/>
    <col min="3845" max="3845" width="7.140625" style="48" customWidth="1"/>
    <col min="3846" max="3846" width="10.7109375" style="48" customWidth="1"/>
    <col min="3847" max="3847" width="9.42578125" style="48" customWidth="1"/>
    <col min="3848" max="3848" width="6.140625" style="48" customWidth="1"/>
    <col min="3849" max="3849" width="7.28515625" style="48" customWidth="1"/>
    <col min="3850" max="4096" width="9.140625" style="48"/>
    <col min="4097" max="4097" width="23.140625" style="48" customWidth="1"/>
    <col min="4098" max="4098" width="10.7109375" style="48" customWidth="1"/>
    <col min="4099" max="4099" width="9.140625" style="48" customWidth="1"/>
    <col min="4100" max="4100" width="6.140625" style="48" customWidth="1"/>
    <col min="4101" max="4101" width="7.140625" style="48" customWidth="1"/>
    <col min="4102" max="4102" width="10.7109375" style="48" customWidth="1"/>
    <col min="4103" max="4103" width="9.42578125" style="48" customWidth="1"/>
    <col min="4104" max="4104" width="6.140625" style="48" customWidth="1"/>
    <col min="4105" max="4105" width="7.28515625" style="48" customWidth="1"/>
    <col min="4106" max="4352" width="9.140625" style="48"/>
    <col min="4353" max="4353" width="23.140625" style="48" customWidth="1"/>
    <col min="4354" max="4354" width="10.7109375" style="48" customWidth="1"/>
    <col min="4355" max="4355" width="9.140625" style="48" customWidth="1"/>
    <col min="4356" max="4356" width="6.140625" style="48" customWidth="1"/>
    <col min="4357" max="4357" width="7.140625" style="48" customWidth="1"/>
    <col min="4358" max="4358" width="10.7109375" style="48" customWidth="1"/>
    <col min="4359" max="4359" width="9.42578125" style="48" customWidth="1"/>
    <col min="4360" max="4360" width="6.140625" style="48" customWidth="1"/>
    <col min="4361" max="4361" width="7.28515625" style="48" customWidth="1"/>
    <col min="4362" max="4608" width="9.140625" style="48"/>
    <col min="4609" max="4609" width="23.140625" style="48" customWidth="1"/>
    <col min="4610" max="4610" width="10.7109375" style="48" customWidth="1"/>
    <col min="4611" max="4611" width="9.140625" style="48" customWidth="1"/>
    <col min="4612" max="4612" width="6.140625" style="48" customWidth="1"/>
    <col min="4613" max="4613" width="7.140625" style="48" customWidth="1"/>
    <col min="4614" max="4614" width="10.7109375" style="48" customWidth="1"/>
    <col min="4615" max="4615" width="9.42578125" style="48" customWidth="1"/>
    <col min="4616" max="4616" width="6.140625" style="48" customWidth="1"/>
    <col min="4617" max="4617" width="7.28515625" style="48" customWidth="1"/>
    <col min="4618" max="4864" width="9.140625" style="48"/>
    <col min="4865" max="4865" width="23.140625" style="48" customWidth="1"/>
    <col min="4866" max="4866" width="10.7109375" style="48" customWidth="1"/>
    <col min="4867" max="4867" width="9.140625" style="48" customWidth="1"/>
    <col min="4868" max="4868" width="6.140625" style="48" customWidth="1"/>
    <col min="4869" max="4869" width="7.140625" style="48" customWidth="1"/>
    <col min="4870" max="4870" width="10.7109375" style="48" customWidth="1"/>
    <col min="4871" max="4871" width="9.42578125" style="48" customWidth="1"/>
    <col min="4872" max="4872" width="6.140625" style="48" customWidth="1"/>
    <col min="4873" max="4873" width="7.28515625" style="48" customWidth="1"/>
    <col min="4874" max="5120" width="9.140625" style="48"/>
    <col min="5121" max="5121" width="23.140625" style="48" customWidth="1"/>
    <col min="5122" max="5122" width="10.7109375" style="48" customWidth="1"/>
    <col min="5123" max="5123" width="9.140625" style="48" customWidth="1"/>
    <col min="5124" max="5124" width="6.140625" style="48" customWidth="1"/>
    <col min="5125" max="5125" width="7.140625" style="48" customWidth="1"/>
    <col min="5126" max="5126" width="10.7109375" style="48" customWidth="1"/>
    <col min="5127" max="5127" width="9.42578125" style="48" customWidth="1"/>
    <col min="5128" max="5128" width="6.140625" style="48" customWidth="1"/>
    <col min="5129" max="5129" width="7.28515625" style="48" customWidth="1"/>
    <col min="5130" max="5376" width="9.140625" style="48"/>
    <col min="5377" max="5377" width="23.140625" style="48" customWidth="1"/>
    <col min="5378" max="5378" width="10.7109375" style="48" customWidth="1"/>
    <col min="5379" max="5379" width="9.140625" style="48" customWidth="1"/>
    <col min="5380" max="5380" width="6.140625" style="48" customWidth="1"/>
    <col min="5381" max="5381" width="7.140625" style="48" customWidth="1"/>
    <col min="5382" max="5382" width="10.7109375" style="48" customWidth="1"/>
    <col min="5383" max="5383" width="9.42578125" style="48" customWidth="1"/>
    <col min="5384" max="5384" width="6.140625" style="48" customWidth="1"/>
    <col min="5385" max="5385" width="7.28515625" style="48" customWidth="1"/>
    <col min="5386" max="5632" width="9.140625" style="48"/>
    <col min="5633" max="5633" width="23.140625" style="48" customWidth="1"/>
    <col min="5634" max="5634" width="10.7109375" style="48" customWidth="1"/>
    <col min="5635" max="5635" width="9.140625" style="48" customWidth="1"/>
    <col min="5636" max="5636" width="6.140625" style="48" customWidth="1"/>
    <col min="5637" max="5637" width="7.140625" style="48" customWidth="1"/>
    <col min="5638" max="5638" width="10.7109375" style="48" customWidth="1"/>
    <col min="5639" max="5639" width="9.42578125" style="48" customWidth="1"/>
    <col min="5640" max="5640" width="6.140625" style="48" customWidth="1"/>
    <col min="5641" max="5641" width="7.28515625" style="48" customWidth="1"/>
    <col min="5642" max="5888" width="9.140625" style="48"/>
    <col min="5889" max="5889" width="23.140625" style="48" customWidth="1"/>
    <col min="5890" max="5890" width="10.7109375" style="48" customWidth="1"/>
    <col min="5891" max="5891" width="9.140625" style="48" customWidth="1"/>
    <col min="5892" max="5892" width="6.140625" style="48" customWidth="1"/>
    <col min="5893" max="5893" width="7.140625" style="48" customWidth="1"/>
    <col min="5894" max="5894" width="10.7109375" style="48" customWidth="1"/>
    <col min="5895" max="5895" width="9.42578125" style="48" customWidth="1"/>
    <col min="5896" max="5896" width="6.140625" style="48" customWidth="1"/>
    <col min="5897" max="5897" width="7.28515625" style="48" customWidth="1"/>
    <col min="5898" max="6144" width="9.140625" style="48"/>
    <col min="6145" max="6145" width="23.140625" style="48" customWidth="1"/>
    <col min="6146" max="6146" width="10.7109375" style="48" customWidth="1"/>
    <col min="6147" max="6147" width="9.140625" style="48" customWidth="1"/>
    <col min="6148" max="6148" width="6.140625" style="48" customWidth="1"/>
    <col min="6149" max="6149" width="7.140625" style="48" customWidth="1"/>
    <col min="6150" max="6150" width="10.7109375" style="48" customWidth="1"/>
    <col min="6151" max="6151" width="9.42578125" style="48" customWidth="1"/>
    <col min="6152" max="6152" width="6.140625" style="48" customWidth="1"/>
    <col min="6153" max="6153" width="7.28515625" style="48" customWidth="1"/>
    <col min="6154" max="6400" width="9.140625" style="48"/>
    <col min="6401" max="6401" width="23.140625" style="48" customWidth="1"/>
    <col min="6402" max="6402" width="10.7109375" style="48" customWidth="1"/>
    <col min="6403" max="6403" width="9.140625" style="48" customWidth="1"/>
    <col min="6404" max="6404" width="6.140625" style="48" customWidth="1"/>
    <col min="6405" max="6405" width="7.140625" style="48" customWidth="1"/>
    <col min="6406" max="6406" width="10.7109375" style="48" customWidth="1"/>
    <col min="6407" max="6407" width="9.42578125" style="48" customWidth="1"/>
    <col min="6408" max="6408" width="6.140625" style="48" customWidth="1"/>
    <col min="6409" max="6409" width="7.28515625" style="48" customWidth="1"/>
    <col min="6410" max="6656" width="9.140625" style="48"/>
    <col min="6657" max="6657" width="23.140625" style="48" customWidth="1"/>
    <col min="6658" max="6658" width="10.7109375" style="48" customWidth="1"/>
    <col min="6659" max="6659" width="9.140625" style="48" customWidth="1"/>
    <col min="6660" max="6660" width="6.140625" style="48" customWidth="1"/>
    <col min="6661" max="6661" width="7.140625" style="48" customWidth="1"/>
    <col min="6662" max="6662" width="10.7109375" style="48" customWidth="1"/>
    <col min="6663" max="6663" width="9.42578125" style="48" customWidth="1"/>
    <col min="6664" max="6664" width="6.140625" style="48" customWidth="1"/>
    <col min="6665" max="6665" width="7.28515625" style="48" customWidth="1"/>
    <col min="6666" max="6912" width="9.140625" style="48"/>
    <col min="6913" max="6913" width="23.140625" style="48" customWidth="1"/>
    <col min="6914" max="6914" width="10.7109375" style="48" customWidth="1"/>
    <col min="6915" max="6915" width="9.140625" style="48" customWidth="1"/>
    <col min="6916" max="6916" width="6.140625" style="48" customWidth="1"/>
    <col min="6917" max="6917" width="7.140625" style="48" customWidth="1"/>
    <col min="6918" max="6918" width="10.7109375" style="48" customWidth="1"/>
    <col min="6919" max="6919" width="9.42578125" style="48" customWidth="1"/>
    <col min="6920" max="6920" width="6.140625" style="48" customWidth="1"/>
    <col min="6921" max="6921" width="7.28515625" style="48" customWidth="1"/>
    <col min="6922" max="7168" width="9.140625" style="48"/>
    <col min="7169" max="7169" width="23.140625" style="48" customWidth="1"/>
    <col min="7170" max="7170" width="10.7109375" style="48" customWidth="1"/>
    <col min="7171" max="7171" width="9.140625" style="48" customWidth="1"/>
    <col min="7172" max="7172" width="6.140625" style="48" customWidth="1"/>
    <col min="7173" max="7173" width="7.140625" style="48" customWidth="1"/>
    <col min="7174" max="7174" width="10.7109375" style="48" customWidth="1"/>
    <col min="7175" max="7175" width="9.42578125" style="48" customWidth="1"/>
    <col min="7176" max="7176" width="6.140625" style="48" customWidth="1"/>
    <col min="7177" max="7177" width="7.28515625" style="48" customWidth="1"/>
    <col min="7178" max="7424" width="9.140625" style="48"/>
    <col min="7425" max="7425" width="23.140625" style="48" customWidth="1"/>
    <col min="7426" max="7426" width="10.7109375" style="48" customWidth="1"/>
    <col min="7427" max="7427" width="9.140625" style="48" customWidth="1"/>
    <col min="7428" max="7428" width="6.140625" style="48" customWidth="1"/>
    <col min="7429" max="7429" width="7.140625" style="48" customWidth="1"/>
    <col min="7430" max="7430" width="10.7109375" style="48" customWidth="1"/>
    <col min="7431" max="7431" width="9.42578125" style="48" customWidth="1"/>
    <col min="7432" max="7432" width="6.140625" style="48" customWidth="1"/>
    <col min="7433" max="7433" width="7.28515625" style="48" customWidth="1"/>
    <col min="7434" max="7680" width="9.140625" style="48"/>
    <col min="7681" max="7681" width="23.140625" style="48" customWidth="1"/>
    <col min="7682" max="7682" width="10.7109375" style="48" customWidth="1"/>
    <col min="7683" max="7683" width="9.140625" style="48" customWidth="1"/>
    <col min="7684" max="7684" width="6.140625" style="48" customWidth="1"/>
    <col min="7685" max="7685" width="7.140625" style="48" customWidth="1"/>
    <col min="7686" max="7686" width="10.7109375" style="48" customWidth="1"/>
    <col min="7687" max="7687" width="9.42578125" style="48" customWidth="1"/>
    <col min="7688" max="7688" width="6.140625" style="48" customWidth="1"/>
    <col min="7689" max="7689" width="7.28515625" style="48" customWidth="1"/>
    <col min="7690" max="7936" width="9.140625" style="48"/>
    <col min="7937" max="7937" width="23.140625" style="48" customWidth="1"/>
    <col min="7938" max="7938" width="10.7109375" style="48" customWidth="1"/>
    <col min="7939" max="7939" width="9.140625" style="48" customWidth="1"/>
    <col min="7940" max="7940" width="6.140625" style="48" customWidth="1"/>
    <col min="7941" max="7941" width="7.140625" style="48" customWidth="1"/>
    <col min="7942" max="7942" width="10.7109375" style="48" customWidth="1"/>
    <col min="7943" max="7943" width="9.42578125" style="48" customWidth="1"/>
    <col min="7944" max="7944" width="6.140625" style="48" customWidth="1"/>
    <col min="7945" max="7945" width="7.28515625" style="48" customWidth="1"/>
    <col min="7946" max="8192" width="9.140625" style="48"/>
    <col min="8193" max="8193" width="23.140625" style="48" customWidth="1"/>
    <col min="8194" max="8194" width="10.7109375" style="48" customWidth="1"/>
    <col min="8195" max="8195" width="9.140625" style="48" customWidth="1"/>
    <col min="8196" max="8196" width="6.140625" style="48" customWidth="1"/>
    <col min="8197" max="8197" width="7.140625" style="48" customWidth="1"/>
    <col min="8198" max="8198" width="10.7109375" style="48" customWidth="1"/>
    <col min="8199" max="8199" width="9.42578125" style="48" customWidth="1"/>
    <col min="8200" max="8200" width="6.140625" style="48" customWidth="1"/>
    <col min="8201" max="8201" width="7.28515625" style="48" customWidth="1"/>
    <col min="8202" max="8448" width="9.140625" style="48"/>
    <col min="8449" max="8449" width="23.140625" style="48" customWidth="1"/>
    <col min="8450" max="8450" width="10.7109375" style="48" customWidth="1"/>
    <col min="8451" max="8451" width="9.140625" style="48" customWidth="1"/>
    <col min="8452" max="8452" width="6.140625" style="48" customWidth="1"/>
    <col min="8453" max="8453" width="7.140625" style="48" customWidth="1"/>
    <col min="8454" max="8454" width="10.7109375" style="48" customWidth="1"/>
    <col min="8455" max="8455" width="9.42578125" style="48" customWidth="1"/>
    <col min="8456" max="8456" width="6.140625" style="48" customWidth="1"/>
    <col min="8457" max="8457" width="7.28515625" style="48" customWidth="1"/>
    <col min="8458" max="8704" width="9.140625" style="48"/>
    <col min="8705" max="8705" width="23.140625" style="48" customWidth="1"/>
    <col min="8706" max="8706" width="10.7109375" style="48" customWidth="1"/>
    <col min="8707" max="8707" width="9.140625" style="48" customWidth="1"/>
    <col min="8708" max="8708" width="6.140625" style="48" customWidth="1"/>
    <col min="8709" max="8709" width="7.140625" style="48" customWidth="1"/>
    <col min="8710" max="8710" width="10.7109375" style="48" customWidth="1"/>
    <col min="8711" max="8711" width="9.42578125" style="48" customWidth="1"/>
    <col min="8712" max="8712" width="6.140625" style="48" customWidth="1"/>
    <col min="8713" max="8713" width="7.28515625" style="48" customWidth="1"/>
    <col min="8714" max="8960" width="9.140625" style="48"/>
    <col min="8961" max="8961" width="23.140625" style="48" customWidth="1"/>
    <col min="8962" max="8962" width="10.7109375" style="48" customWidth="1"/>
    <col min="8963" max="8963" width="9.140625" style="48" customWidth="1"/>
    <col min="8964" max="8964" width="6.140625" style="48" customWidth="1"/>
    <col min="8965" max="8965" width="7.140625" style="48" customWidth="1"/>
    <col min="8966" max="8966" width="10.7109375" style="48" customWidth="1"/>
    <col min="8967" max="8967" width="9.42578125" style="48" customWidth="1"/>
    <col min="8968" max="8968" width="6.140625" style="48" customWidth="1"/>
    <col min="8969" max="8969" width="7.28515625" style="48" customWidth="1"/>
    <col min="8970" max="9216" width="9.140625" style="48"/>
    <col min="9217" max="9217" width="23.140625" style="48" customWidth="1"/>
    <col min="9218" max="9218" width="10.7109375" style="48" customWidth="1"/>
    <col min="9219" max="9219" width="9.140625" style="48" customWidth="1"/>
    <col min="9220" max="9220" width="6.140625" style="48" customWidth="1"/>
    <col min="9221" max="9221" width="7.140625" style="48" customWidth="1"/>
    <col min="9222" max="9222" width="10.7109375" style="48" customWidth="1"/>
    <col min="9223" max="9223" width="9.42578125" style="48" customWidth="1"/>
    <col min="9224" max="9224" width="6.140625" style="48" customWidth="1"/>
    <col min="9225" max="9225" width="7.28515625" style="48" customWidth="1"/>
    <col min="9226" max="9472" width="9.140625" style="48"/>
    <col min="9473" max="9473" width="23.140625" style="48" customWidth="1"/>
    <col min="9474" max="9474" width="10.7109375" style="48" customWidth="1"/>
    <col min="9475" max="9475" width="9.140625" style="48" customWidth="1"/>
    <col min="9476" max="9476" width="6.140625" style="48" customWidth="1"/>
    <col min="9477" max="9477" width="7.140625" style="48" customWidth="1"/>
    <col min="9478" max="9478" width="10.7109375" style="48" customWidth="1"/>
    <col min="9479" max="9479" width="9.42578125" style="48" customWidth="1"/>
    <col min="9480" max="9480" width="6.140625" style="48" customWidth="1"/>
    <col min="9481" max="9481" width="7.28515625" style="48" customWidth="1"/>
    <col min="9482" max="9728" width="9.140625" style="48"/>
    <col min="9729" max="9729" width="23.140625" style="48" customWidth="1"/>
    <col min="9730" max="9730" width="10.7109375" style="48" customWidth="1"/>
    <col min="9731" max="9731" width="9.140625" style="48" customWidth="1"/>
    <col min="9732" max="9732" width="6.140625" style="48" customWidth="1"/>
    <col min="9733" max="9733" width="7.140625" style="48" customWidth="1"/>
    <col min="9734" max="9734" width="10.7109375" style="48" customWidth="1"/>
    <col min="9735" max="9735" width="9.42578125" style="48" customWidth="1"/>
    <col min="9736" max="9736" width="6.140625" style="48" customWidth="1"/>
    <col min="9737" max="9737" width="7.28515625" style="48" customWidth="1"/>
    <col min="9738" max="9984" width="9.140625" style="48"/>
    <col min="9985" max="9985" width="23.140625" style="48" customWidth="1"/>
    <col min="9986" max="9986" width="10.7109375" style="48" customWidth="1"/>
    <col min="9987" max="9987" width="9.140625" style="48" customWidth="1"/>
    <col min="9988" max="9988" width="6.140625" style="48" customWidth="1"/>
    <col min="9989" max="9989" width="7.140625" style="48" customWidth="1"/>
    <col min="9990" max="9990" width="10.7109375" style="48" customWidth="1"/>
    <col min="9991" max="9991" width="9.42578125" style="48" customWidth="1"/>
    <col min="9992" max="9992" width="6.140625" style="48" customWidth="1"/>
    <col min="9993" max="9993" width="7.28515625" style="48" customWidth="1"/>
    <col min="9994" max="10240" width="9.140625" style="48"/>
    <col min="10241" max="10241" width="23.140625" style="48" customWidth="1"/>
    <col min="10242" max="10242" width="10.7109375" style="48" customWidth="1"/>
    <col min="10243" max="10243" width="9.140625" style="48" customWidth="1"/>
    <col min="10244" max="10244" width="6.140625" style="48" customWidth="1"/>
    <col min="10245" max="10245" width="7.140625" style="48" customWidth="1"/>
    <col min="10246" max="10246" width="10.7109375" style="48" customWidth="1"/>
    <col min="10247" max="10247" width="9.42578125" style="48" customWidth="1"/>
    <col min="10248" max="10248" width="6.140625" style="48" customWidth="1"/>
    <col min="10249" max="10249" width="7.28515625" style="48" customWidth="1"/>
    <col min="10250" max="10496" width="9.140625" style="48"/>
    <col min="10497" max="10497" width="23.140625" style="48" customWidth="1"/>
    <col min="10498" max="10498" width="10.7109375" style="48" customWidth="1"/>
    <col min="10499" max="10499" width="9.140625" style="48" customWidth="1"/>
    <col min="10500" max="10500" width="6.140625" style="48" customWidth="1"/>
    <col min="10501" max="10501" width="7.140625" style="48" customWidth="1"/>
    <col min="10502" max="10502" width="10.7109375" style="48" customWidth="1"/>
    <col min="10503" max="10503" width="9.42578125" style="48" customWidth="1"/>
    <col min="10504" max="10504" width="6.140625" style="48" customWidth="1"/>
    <col min="10505" max="10505" width="7.28515625" style="48" customWidth="1"/>
    <col min="10506" max="10752" width="9.140625" style="48"/>
    <col min="10753" max="10753" width="23.140625" style="48" customWidth="1"/>
    <col min="10754" max="10754" width="10.7109375" style="48" customWidth="1"/>
    <col min="10755" max="10755" width="9.140625" style="48" customWidth="1"/>
    <col min="10756" max="10756" width="6.140625" style="48" customWidth="1"/>
    <col min="10757" max="10757" width="7.140625" style="48" customWidth="1"/>
    <col min="10758" max="10758" width="10.7109375" style="48" customWidth="1"/>
    <col min="10759" max="10759" width="9.42578125" style="48" customWidth="1"/>
    <col min="10760" max="10760" width="6.140625" style="48" customWidth="1"/>
    <col min="10761" max="10761" width="7.28515625" style="48" customWidth="1"/>
    <col min="10762" max="11008" width="9.140625" style="48"/>
    <col min="11009" max="11009" width="23.140625" style="48" customWidth="1"/>
    <col min="11010" max="11010" width="10.7109375" style="48" customWidth="1"/>
    <col min="11011" max="11011" width="9.140625" style="48" customWidth="1"/>
    <col min="11012" max="11012" width="6.140625" style="48" customWidth="1"/>
    <col min="11013" max="11013" width="7.140625" style="48" customWidth="1"/>
    <col min="11014" max="11014" width="10.7109375" style="48" customWidth="1"/>
    <col min="11015" max="11015" width="9.42578125" style="48" customWidth="1"/>
    <col min="11016" max="11016" width="6.140625" style="48" customWidth="1"/>
    <col min="11017" max="11017" width="7.28515625" style="48" customWidth="1"/>
    <col min="11018" max="11264" width="9.140625" style="48"/>
    <col min="11265" max="11265" width="23.140625" style="48" customWidth="1"/>
    <col min="11266" max="11266" width="10.7109375" style="48" customWidth="1"/>
    <col min="11267" max="11267" width="9.140625" style="48" customWidth="1"/>
    <col min="11268" max="11268" width="6.140625" style="48" customWidth="1"/>
    <col min="11269" max="11269" width="7.140625" style="48" customWidth="1"/>
    <col min="11270" max="11270" width="10.7109375" style="48" customWidth="1"/>
    <col min="11271" max="11271" width="9.42578125" style="48" customWidth="1"/>
    <col min="11272" max="11272" width="6.140625" style="48" customWidth="1"/>
    <col min="11273" max="11273" width="7.28515625" style="48" customWidth="1"/>
    <col min="11274" max="11520" width="9.140625" style="48"/>
    <col min="11521" max="11521" width="23.140625" style="48" customWidth="1"/>
    <col min="11522" max="11522" width="10.7109375" style="48" customWidth="1"/>
    <col min="11523" max="11523" width="9.140625" style="48" customWidth="1"/>
    <col min="11524" max="11524" width="6.140625" style="48" customWidth="1"/>
    <col min="11525" max="11525" width="7.140625" style="48" customWidth="1"/>
    <col min="11526" max="11526" width="10.7109375" style="48" customWidth="1"/>
    <col min="11527" max="11527" width="9.42578125" style="48" customWidth="1"/>
    <col min="11528" max="11528" width="6.140625" style="48" customWidth="1"/>
    <col min="11529" max="11529" width="7.28515625" style="48" customWidth="1"/>
    <col min="11530" max="11776" width="9.140625" style="48"/>
    <col min="11777" max="11777" width="23.140625" style="48" customWidth="1"/>
    <col min="11778" max="11778" width="10.7109375" style="48" customWidth="1"/>
    <col min="11779" max="11779" width="9.140625" style="48" customWidth="1"/>
    <col min="11780" max="11780" width="6.140625" style="48" customWidth="1"/>
    <col min="11781" max="11781" width="7.140625" style="48" customWidth="1"/>
    <col min="11782" max="11782" width="10.7109375" style="48" customWidth="1"/>
    <col min="11783" max="11783" width="9.42578125" style="48" customWidth="1"/>
    <col min="11784" max="11784" width="6.140625" style="48" customWidth="1"/>
    <col min="11785" max="11785" width="7.28515625" style="48" customWidth="1"/>
    <col min="11786" max="12032" width="9.140625" style="48"/>
    <col min="12033" max="12033" width="23.140625" style="48" customWidth="1"/>
    <col min="12034" max="12034" width="10.7109375" style="48" customWidth="1"/>
    <col min="12035" max="12035" width="9.140625" style="48" customWidth="1"/>
    <col min="12036" max="12036" width="6.140625" style="48" customWidth="1"/>
    <col min="12037" max="12037" width="7.140625" style="48" customWidth="1"/>
    <col min="12038" max="12038" width="10.7109375" style="48" customWidth="1"/>
    <col min="12039" max="12039" width="9.42578125" style="48" customWidth="1"/>
    <col min="12040" max="12040" width="6.140625" style="48" customWidth="1"/>
    <col min="12041" max="12041" width="7.28515625" style="48" customWidth="1"/>
    <col min="12042" max="12288" width="9.140625" style="48"/>
    <col min="12289" max="12289" width="23.140625" style="48" customWidth="1"/>
    <col min="12290" max="12290" width="10.7109375" style="48" customWidth="1"/>
    <col min="12291" max="12291" width="9.140625" style="48" customWidth="1"/>
    <col min="12292" max="12292" width="6.140625" style="48" customWidth="1"/>
    <col min="12293" max="12293" width="7.140625" style="48" customWidth="1"/>
    <col min="12294" max="12294" width="10.7109375" style="48" customWidth="1"/>
    <col min="12295" max="12295" width="9.42578125" style="48" customWidth="1"/>
    <col min="12296" max="12296" width="6.140625" style="48" customWidth="1"/>
    <col min="12297" max="12297" width="7.28515625" style="48" customWidth="1"/>
    <col min="12298" max="12544" width="9.140625" style="48"/>
    <col min="12545" max="12545" width="23.140625" style="48" customWidth="1"/>
    <col min="12546" max="12546" width="10.7109375" style="48" customWidth="1"/>
    <col min="12547" max="12547" width="9.140625" style="48" customWidth="1"/>
    <col min="12548" max="12548" width="6.140625" style="48" customWidth="1"/>
    <col min="12549" max="12549" width="7.140625" style="48" customWidth="1"/>
    <col min="12550" max="12550" width="10.7109375" style="48" customWidth="1"/>
    <col min="12551" max="12551" width="9.42578125" style="48" customWidth="1"/>
    <col min="12552" max="12552" width="6.140625" style="48" customWidth="1"/>
    <col min="12553" max="12553" width="7.28515625" style="48" customWidth="1"/>
    <col min="12554" max="12800" width="9.140625" style="48"/>
    <col min="12801" max="12801" width="23.140625" style="48" customWidth="1"/>
    <col min="12802" max="12802" width="10.7109375" style="48" customWidth="1"/>
    <col min="12803" max="12803" width="9.140625" style="48" customWidth="1"/>
    <col min="12804" max="12804" width="6.140625" style="48" customWidth="1"/>
    <col min="12805" max="12805" width="7.140625" style="48" customWidth="1"/>
    <col min="12806" max="12806" width="10.7109375" style="48" customWidth="1"/>
    <col min="12807" max="12807" width="9.42578125" style="48" customWidth="1"/>
    <col min="12808" max="12808" width="6.140625" style="48" customWidth="1"/>
    <col min="12809" max="12809" width="7.28515625" style="48" customWidth="1"/>
    <col min="12810" max="13056" width="9.140625" style="48"/>
    <col min="13057" max="13057" width="23.140625" style="48" customWidth="1"/>
    <col min="13058" max="13058" width="10.7109375" style="48" customWidth="1"/>
    <col min="13059" max="13059" width="9.140625" style="48" customWidth="1"/>
    <col min="13060" max="13060" width="6.140625" style="48" customWidth="1"/>
    <col min="13061" max="13061" width="7.140625" style="48" customWidth="1"/>
    <col min="13062" max="13062" width="10.7109375" style="48" customWidth="1"/>
    <col min="13063" max="13063" width="9.42578125" style="48" customWidth="1"/>
    <col min="13064" max="13064" width="6.140625" style="48" customWidth="1"/>
    <col min="13065" max="13065" width="7.28515625" style="48" customWidth="1"/>
    <col min="13066" max="13312" width="9.140625" style="48"/>
    <col min="13313" max="13313" width="23.140625" style="48" customWidth="1"/>
    <col min="13314" max="13314" width="10.7109375" style="48" customWidth="1"/>
    <col min="13315" max="13315" width="9.140625" style="48" customWidth="1"/>
    <col min="13316" max="13316" width="6.140625" style="48" customWidth="1"/>
    <col min="13317" max="13317" width="7.140625" style="48" customWidth="1"/>
    <col min="13318" max="13318" width="10.7109375" style="48" customWidth="1"/>
    <col min="13319" max="13319" width="9.42578125" style="48" customWidth="1"/>
    <col min="13320" max="13320" width="6.140625" style="48" customWidth="1"/>
    <col min="13321" max="13321" width="7.28515625" style="48" customWidth="1"/>
    <col min="13322" max="13568" width="9.140625" style="48"/>
    <col min="13569" max="13569" width="23.140625" style="48" customWidth="1"/>
    <col min="13570" max="13570" width="10.7109375" style="48" customWidth="1"/>
    <col min="13571" max="13571" width="9.140625" style="48" customWidth="1"/>
    <col min="13572" max="13572" width="6.140625" style="48" customWidth="1"/>
    <col min="13573" max="13573" width="7.140625" style="48" customWidth="1"/>
    <col min="13574" max="13574" width="10.7109375" style="48" customWidth="1"/>
    <col min="13575" max="13575" width="9.42578125" style="48" customWidth="1"/>
    <col min="13576" max="13576" width="6.140625" style="48" customWidth="1"/>
    <col min="13577" max="13577" width="7.28515625" style="48" customWidth="1"/>
    <col min="13578" max="13824" width="9.140625" style="48"/>
    <col min="13825" max="13825" width="23.140625" style="48" customWidth="1"/>
    <col min="13826" max="13826" width="10.7109375" style="48" customWidth="1"/>
    <col min="13827" max="13827" width="9.140625" style="48" customWidth="1"/>
    <col min="13828" max="13828" width="6.140625" style="48" customWidth="1"/>
    <col min="13829" max="13829" width="7.140625" style="48" customWidth="1"/>
    <col min="13830" max="13830" width="10.7109375" style="48" customWidth="1"/>
    <col min="13831" max="13831" width="9.42578125" style="48" customWidth="1"/>
    <col min="13832" max="13832" width="6.140625" style="48" customWidth="1"/>
    <col min="13833" max="13833" width="7.28515625" style="48" customWidth="1"/>
    <col min="13834" max="14080" width="9.140625" style="48"/>
    <col min="14081" max="14081" width="23.140625" style="48" customWidth="1"/>
    <col min="14082" max="14082" width="10.7109375" style="48" customWidth="1"/>
    <col min="14083" max="14083" width="9.140625" style="48" customWidth="1"/>
    <col min="14084" max="14084" width="6.140625" style="48" customWidth="1"/>
    <col min="14085" max="14085" width="7.140625" style="48" customWidth="1"/>
    <col min="14086" max="14086" width="10.7109375" style="48" customWidth="1"/>
    <col min="14087" max="14087" width="9.42578125" style="48" customWidth="1"/>
    <col min="14088" max="14088" width="6.140625" style="48" customWidth="1"/>
    <col min="14089" max="14089" width="7.28515625" style="48" customWidth="1"/>
    <col min="14090" max="14336" width="9.140625" style="48"/>
    <col min="14337" max="14337" width="23.140625" style="48" customWidth="1"/>
    <col min="14338" max="14338" width="10.7109375" style="48" customWidth="1"/>
    <col min="14339" max="14339" width="9.140625" style="48" customWidth="1"/>
    <col min="14340" max="14340" width="6.140625" style="48" customWidth="1"/>
    <col min="14341" max="14341" width="7.140625" style="48" customWidth="1"/>
    <col min="14342" max="14342" width="10.7109375" style="48" customWidth="1"/>
    <col min="14343" max="14343" width="9.42578125" style="48" customWidth="1"/>
    <col min="14344" max="14344" width="6.140625" style="48" customWidth="1"/>
    <col min="14345" max="14345" width="7.28515625" style="48" customWidth="1"/>
    <col min="14346" max="14592" width="9.140625" style="48"/>
    <col min="14593" max="14593" width="23.140625" style="48" customWidth="1"/>
    <col min="14594" max="14594" width="10.7109375" style="48" customWidth="1"/>
    <col min="14595" max="14595" width="9.140625" style="48" customWidth="1"/>
    <col min="14596" max="14596" width="6.140625" style="48" customWidth="1"/>
    <col min="14597" max="14597" width="7.140625" style="48" customWidth="1"/>
    <col min="14598" max="14598" width="10.7109375" style="48" customWidth="1"/>
    <col min="14599" max="14599" width="9.42578125" style="48" customWidth="1"/>
    <col min="14600" max="14600" width="6.140625" style="48" customWidth="1"/>
    <col min="14601" max="14601" width="7.28515625" style="48" customWidth="1"/>
    <col min="14602" max="14848" width="9.140625" style="48"/>
    <col min="14849" max="14849" width="23.140625" style="48" customWidth="1"/>
    <col min="14850" max="14850" width="10.7109375" style="48" customWidth="1"/>
    <col min="14851" max="14851" width="9.140625" style="48" customWidth="1"/>
    <col min="14852" max="14852" width="6.140625" style="48" customWidth="1"/>
    <col min="14853" max="14853" width="7.140625" style="48" customWidth="1"/>
    <col min="14854" max="14854" width="10.7109375" style="48" customWidth="1"/>
    <col min="14855" max="14855" width="9.42578125" style="48" customWidth="1"/>
    <col min="14856" max="14856" width="6.140625" style="48" customWidth="1"/>
    <col min="14857" max="14857" width="7.28515625" style="48" customWidth="1"/>
    <col min="14858" max="15104" width="9.140625" style="48"/>
    <col min="15105" max="15105" width="23.140625" style="48" customWidth="1"/>
    <col min="15106" max="15106" width="10.7109375" style="48" customWidth="1"/>
    <col min="15107" max="15107" width="9.140625" style="48" customWidth="1"/>
    <col min="15108" max="15108" width="6.140625" style="48" customWidth="1"/>
    <col min="15109" max="15109" width="7.140625" style="48" customWidth="1"/>
    <col min="15110" max="15110" width="10.7109375" style="48" customWidth="1"/>
    <col min="15111" max="15111" width="9.42578125" style="48" customWidth="1"/>
    <col min="15112" max="15112" width="6.140625" style="48" customWidth="1"/>
    <col min="15113" max="15113" width="7.28515625" style="48" customWidth="1"/>
    <col min="15114" max="15360" width="9.140625" style="48"/>
    <col min="15361" max="15361" width="23.140625" style="48" customWidth="1"/>
    <col min="15362" max="15362" width="10.7109375" style="48" customWidth="1"/>
    <col min="15363" max="15363" width="9.140625" style="48" customWidth="1"/>
    <col min="15364" max="15364" width="6.140625" style="48" customWidth="1"/>
    <col min="15365" max="15365" width="7.140625" style="48" customWidth="1"/>
    <col min="15366" max="15366" width="10.7109375" style="48" customWidth="1"/>
    <col min="15367" max="15367" width="9.42578125" style="48" customWidth="1"/>
    <col min="15368" max="15368" width="6.140625" style="48" customWidth="1"/>
    <col min="15369" max="15369" width="7.28515625" style="48" customWidth="1"/>
    <col min="15370" max="15616" width="9.140625" style="48"/>
    <col min="15617" max="15617" width="23.140625" style="48" customWidth="1"/>
    <col min="15618" max="15618" width="10.7109375" style="48" customWidth="1"/>
    <col min="15619" max="15619" width="9.140625" style="48" customWidth="1"/>
    <col min="15620" max="15620" width="6.140625" style="48" customWidth="1"/>
    <col min="15621" max="15621" width="7.140625" style="48" customWidth="1"/>
    <col min="15622" max="15622" width="10.7109375" style="48" customWidth="1"/>
    <col min="15623" max="15623" width="9.42578125" style="48" customWidth="1"/>
    <col min="15624" max="15624" width="6.140625" style="48" customWidth="1"/>
    <col min="15625" max="15625" width="7.28515625" style="48" customWidth="1"/>
    <col min="15626" max="15872" width="9.140625" style="48"/>
    <col min="15873" max="15873" width="23.140625" style="48" customWidth="1"/>
    <col min="15874" max="15874" width="10.7109375" style="48" customWidth="1"/>
    <col min="15875" max="15875" width="9.140625" style="48" customWidth="1"/>
    <col min="15876" max="15876" width="6.140625" style="48" customWidth="1"/>
    <col min="15877" max="15877" width="7.140625" style="48" customWidth="1"/>
    <col min="15878" max="15878" width="10.7109375" style="48" customWidth="1"/>
    <col min="15879" max="15879" width="9.42578125" style="48" customWidth="1"/>
    <col min="15880" max="15880" width="6.140625" style="48" customWidth="1"/>
    <col min="15881" max="15881" width="7.28515625" style="48" customWidth="1"/>
    <col min="15882" max="16128" width="9.140625" style="48"/>
    <col min="16129" max="16129" width="23.140625" style="48" customWidth="1"/>
    <col min="16130" max="16130" width="10.7109375" style="48" customWidth="1"/>
    <col min="16131" max="16131" width="9.140625" style="48" customWidth="1"/>
    <col min="16132" max="16132" width="6.140625" style="48" customWidth="1"/>
    <col min="16133" max="16133" width="7.140625" style="48" customWidth="1"/>
    <col min="16134" max="16134" width="10.7109375" style="48" customWidth="1"/>
    <col min="16135" max="16135" width="9.42578125" style="48" customWidth="1"/>
    <col min="16136" max="16136" width="6.140625" style="48" customWidth="1"/>
    <col min="16137" max="16137" width="7.28515625" style="48" customWidth="1"/>
    <col min="16138" max="16384" width="9.140625" style="48"/>
  </cols>
  <sheetData>
    <row r="1" spans="1:9" ht="12.75" x14ac:dyDescent="0.2">
      <c r="A1" s="45" t="s">
        <v>209</v>
      </c>
      <c r="B1" s="46"/>
      <c r="C1" s="46"/>
      <c r="D1" s="46"/>
      <c r="E1" s="46"/>
      <c r="F1" s="46"/>
      <c r="G1" s="46"/>
      <c r="H1" s="46"/>
      <c r="I1" s="47"/>
    </row>
    <row r="2" spans="1:9" ht="12.75" x14ac:dyDescent="0.2">
      <c r="A2" s="49" t="s">
        <v>210</v>
      </c>
      <c r="B2" s="49"/>
      <c r="C2" s="49"/>
      <c r="D2" s="49"/>
      <c r="E2" s="49"/>
      <c r="F2" s="49"/>
      <c r="G2" s="49"/>
    </row>
    <row r="3" spans="1:9" ht="15.75" x14ac:dyDescent="0.25">
      <c r="A3" s="50" t="s">
        <v>211</v>
      </c>
      <c r="B3" s="50"/>
      <c r="C3" s="50"/>
      <c r="D3" s="50"/>
      <c r="E3" s="50"/>
      <c r="F3" s="50"/>
      <c r="G3" s="50"/>
    </row>
    <row r="4" spans="1:9" ht="12.75" x14ac:dyDescent="0.2">
      <c r="A4" s="51"/>
      <c r="B4" s="52"/>
      <c r="C4" s="52"/>
      <c r="D4" s="52"/>
      <c r="E4" s="52"/>
      <c r="F4" s="52"/>
      <c r="G4" s="52"/>
    </row>
    <row r="5" spans="1:9" ht="12.75" x14ac:dyDescent="0.2">
      <c r="A5" s="53"/>
      <c r="B5" s="54" t="s">
        <v>1</v>
      </c>
      <c r="C5" s="55"/>
      <c r="D5" s="55"/>
      <c r="E5" s="56"/>
      <c r="F5" s="54" t="s">
        <v>2</v>
      </c>
      <c r="G5" s="57"/>
      <c r="H5" s="57"/>
      <c r="I5" s="57"/>
    </row>
    <row r="6" spans="1:9" ht="12.75" customHeight="1" x14ac:dyDescent="0.2">
      <c r="A6" s="58"/>
      <c r="B6" s="59" t="s">
        <v>212</v>
      </c>
      <c r="C6" s="54">
        <v>2017</v>
      </c>
      <c r="D6" s="55"/>
      <c r="E6" s="56"/>
      <c r="F6" s="59" t="s">
        <v>212</v>
      </c>
      <c r="G6" s="55">
        <v>2017</v>
      </c>
      <c r="H6" s="55"/>
      <c r="I6" s="55"/>
    </row>
    <row r="7" spans="1:9" ht="24.75" customHeight="1" x14ac:dyDescent="0.2">
      <c r="A7" s="58"/>
      <c r="B7" s="60"/>
      <c r="C7" s="59" t="s">
        <v>200</v>
      </c>
      <c r="D7" s="59" t="s">
        <v>213</v>
      </c>
      <c r="E7" s="59" t="s">
        <v>214</v>
      </c>
      <c r="F7" s="60"/>
      <c r="G7" s="59" t="s">
        <v>200</v>
      </c>
      <c r="H7" s="59" t="s">
        <v>213</v>
      </c>
      <c r="I7" s="61" t="s">
        <v>214</v>
      </c>
    </row>
    <row r="8" spans="1:9" ht="12.75" customHeight="1" x14ac:dyDescent="0.2">
      <c r="A8" s="58"/>
      <c r="B8" s="60"/>
      <c r="C8" s="60"/>
      <c r="D8" s="60"/>
      <c r="E8" s="60"/>
      <c r="F8" s="60"/>
      <c r="G8" s="60"/>
      <c r="H8" s="60"/>
      <c r="I8" s="61"/>
    </row>
    <row r="9" spans="1:9" ht="13.5" customHeight="1" x14ac:dyDescent="0.2">
      <c r="A9" s="62"/>
      <c r="B9" s="63"/>
      <c r="C9" s="63"/>
      <c r="D9" s="63"/>
      <c r="E9" s="63"/>
      <c r="F9" s="63"/>
      <c r="G9" s="63"/>
      <c r="H9" s="63"/>
      <c r="I9" s="64"/>
    </row>
    <row r="10" spans="1:9" ht="12.75" x14ac:dyDescent="0.2">
      <c r="A10" s="65"/>
      <c r="B10" s="66"/>
      <c r="C10" s="66"/>
      <c r="D10" s="66"/>
      <c r="E10" s="66"/>
      <c r="F10" s="66"/>
      <c r="G10" s="66"/>
      <c r="H10" s="66"/>
      <c r="I10" s="66"/>
    </row>
    <row r="11" spans="1:9" ht="12.75" customHeight="1" x14ac:dyDescent="0.2">
      <c r="A11" s="67" t="s">
        <v>215</v>
      </c>
      <c r="B11" s="68">
        <v>36361.699999999997</v>
      </c>
      <c r="C11" s="69">
        <v>43264.736014119997</v>
      </c>
      <c r="D11" s="70">
        <v>118.98432348999999</v>
      </c>
      <c r="E11" s="70">
        <v>100</v>
      </c>
      <c r="F11" s="71">
        <v>39249.79717079</v>
      </c>
      <c r="G11" s="69">
        <v>49607.1738559</v>
      </c>
      <c r="H11" s="70">
        <v>126.38835722</v>
      </c>
      <c r="I11" s="70">
        <v>100</v>
      </c>
    </row>
    <row r="12" spans="1:9" ht="12.75" customHeight="1" x14ac:dyDescent="0.2">
      <c r="A12" s="51" t="s">
        <v>216</v>
      </c>
      <c r="C12" s="72"/>
      <c r="D12" s="73"/>
      <c r="E12" s="73"/>
      <c r="G12" s="72"/>
      <c r="H12" s="73"/>
      <c r="I12" s="73"/>
    </row>
    <row r="13" spans="1:9" ht="25.5" x14ac:dyDescent="0.2">
      <c r="A13" s="51" t="s">
        <v>217</v>
      </c>
      <c r="B13" s="74">
        <v>775.03693678999991</v>
      </c>
      <c r="C13" s="72">
        <v>1108.7570195999999</v>
      </c>
      <c r="D13" s="73">
        <v>143.05860365999999</v>
      </c>
      <c r="E13" s="73">
        <v>2.56272688</v>
      </c>
      <c r="F13" s="74">
        <v>626.27908574000003</v>
      </c>
      <c r="G13" s="72">
        <v>731.54954480000004</v>
      </c>
      <c r="H13" s="73">
        <v>116.80887346999999</v>
      </c>
      <c r="I13" s="73">
        <v>1.4746849900000001</v>
      </c>
    </row>
    <row r="14" spans="1:9" ht="12.75" x14ac:dyDescent="0.2">
      <c r="A14" s="51" t="s">
        <v>218</v>
      </c>
      <c r="B14" s="74">
        <v>30.903448939999997</v>
      </c>
      <c r="C14" s="72">
        <v>45.708788569999996</v>
      </c>
      <c r="D14" s="73">
        <v>147.90837314000001</v>
      </c>
      <c r="E14" s="73">
        <v>0.10564906</v>
      </c>
      <c r="F14" s="74">
        <v>57.98098856</v>
      </c>
      <c r="G14" s="72">
        <v>57.432533199999995</v>
      </c>
      <c r="H14" s="73">
        <v>99.054077250000006</v>
      </c>
      <c r="I14" s="73">
        <v>0.11577465000000001</v>
      </c>
    </row>
    <row r="15" spans="1:9" ht="25.5" x14ac:dyDescent="0.2">
      <c r="A15" s="51" t="s">
        <v>9</v>
      </c>
      <c r="B15" s="74">
        <v>387.79188776000001</v>
      </c>
      <c r="C15" s="72">
        <v>531.24005943999998</v>
      </c>
      <c r="D15" s="73">
        <v>136.99101920999999</v>
      </c>
      <c r="E15" s="73">
        <v>1.22788236</v>
      </c>
      <c r="F15" s="74">
        <v>80.773401190000001</v>
      </c>
      <c r="G15" s="72">
        <v>112.02467479000001</v>
      </c>
      <c r="H15" s="73">
        <v>138.69005530999999</v>
      </c>
      <c r="I15" s="73">
        <v>0.22582353999999999</v>
      </c>
    </row>
    <row r="16" spans="1:9" ht="12.75" x14ac:dyDescent="0.2">
      <c r="A16" s="51" t="s">
        <v>10</v>
      </c>
      <c r="B16" s="74">
        <v>17.007305799999997</v>
      </c>
      <c r="C16" s="72">
        <v>26.376919559999997</v>
      </c>
      <c r="D16" s="73">
        <v>155.09169924</v>
      </c>
      <c r="E16" s="73">
        <v>6.0966319999999997E-2</v>
      </c>
      <c r="F16" s="74">
        <v>409.94789702999998</v>
      </c>
      <c r="G16" s="72">
        <v>455.44447842</v>
      </c>
      <c r="H16" s="73">
        <v>111.09813751999999</v>
      </c>
      <c r="I16" s="73">
        <v>0.91810205</v>
      </c>
    </row>
    <row r="17" spans="1:9" ht="38.25" x14ac:dyDescent="0.2">
      <c r="A17" s="51" t="s">
        <v>11</v>
      </c>
      <c r="B17" s="74">
        <v>330.52137587999999</v>
      </c>
      <c r="C17" s="72">
        <v>494.20729268000002</v>
      </c>
      <c r="D17" s="73">
        <v>149.52354937999999</v>
      </c>
      <c r="E17" s="73">
        <v>1.1422866199999999</v>
      </c>
      <c r="F17" s="74">
        <v>59.489472240000005</v>
      </c>
      <c r="G17" s="72">
        <v>84.884476660000004</v>
      </c>
      <c r="H17" s="73">
        <v>142.68823283</v>
      </c>
      <c r="I17" s="73">
        <v>0.17111330999999999</v>
      </c>
    </row>
    <row r="18" spans="1:9" ht="25.5" x14ac:dyDescent="0.2">
      <c r="A18" s="51" t="s">
        <v>12</v>
      </c>
      <c r="B18" s="74">
        <v>8.81291841</v>
      </c>
      <c r="C18" s="72">
        <v>11.223959349999999</v>
      </c>
      <c r="D18" s="73">
        <v>127.35803088</v>
      </c>
      <c r="E18" s="73">
        <v>2.5942509999999998E-2</v>
      </c>
      <c r="F18" s="74">
        <v>18.08732672</v>
      </c>
      <c r="G18" s="72">
        <v>21.763381730000003</v>
      </c>
      <c r="H18" s="73">
        <v>120.32392661999999</v>
      </c>
      <c r="I18" s="73">
        <v>4.3871439999999998E-2</v>
      </c>
    </row>
    <row r="19" spans="1:9" ht="12.75" customHeight="1" x14ac:dyDescent="0.2">
      <c r="A19" s="51"/>
      <c r="D19" s="75"/>
      <c r="E19" s="75"/>
    </row>
    <row r="20" spans="1:9" ht="25.5" x14ac:dyDescent="0.2">
      <c r="A20" s="51" t="s">
        <v>219</v>
      </c>
      <c r="B20" s="74">
        <v>8093.6936978000003</v>
      </c>
      <c r="C20" s="72">
        <v>9215.707865299999</v>
      </c>
      <c r="D20" s="73">
        <v>113.86281974000001</v>
      </c>
      <c r="E20" s="73">
        <v>21.30073754</v>
      </c>
      <c r="F20" s="74">
        <v>1284.8165114999999</v>
      </c>
      <c r="G20" s="72">
        <v>1368.0271230800001</v>
      </c>
      <c r="H20" s="73">
        <v>106.47645876999999</v>
      </c>
      <c r="I20" s="73">
        <v>2.7577203400000001</v>
      </c>
    </row>
    <row r="21" spans="1:9" ht="25.5" x14ac:dyDescent="0.2">
      <c r="A21" s="51" t="s">
        <v>14</v>
      </c>
      <c r="B21" s="74">
        <v>3.7037945699999999</v>
      </c>
      <c r="C21" s="72">
        <v>3.9566038699999999</v>
      </c>
      <c r="D21" s="73">
        <v>106.82568363999999</v>
      </c>
      <c r="E21" s="73">
        <v>9.1450999999999998E-3</v>
      </c>
      <c r="F21" s="74">
        <v>22.437723679999998</v>
      </c>
      <c r="G21" s="72">
        <v>27.164933659999999</v>
      </c>
      <c r="H21" s="73">
        <v>121.06813529</v>
      </c>
      <c r="I21" s="73">
        <v>5.4760089999999997E-2</v>
      </c>
    </row>
    <row r="22" spans="1:9" ht="12.75" x14ac:dyDescent="0.2">
      <c r="A22" s="51" t="s">
        <v>220</v>
      </c>
      <c r="B22" s="74">
        <v>152.64726517999998</v>
      </c>
      <c r="C22" s="72">
        <v>235.36928326</v>
      </c>
      <c r="D22" s="73">
        <v>154.19161489000001</v>
      </c>
      <c r="E22" s="73">
        <v>0.54402108000000005</v>
      </c>
      <c r="F22" s="74">
        <v>81.654686990000002</v>
      </c>
      <c r="G22" s="72">
        <v>75.99515006</v>
      </c>
      <c r="H22" s="73">
        <v>93.068938059999994</v>
      </c>
      <c r="I22" s="73">
        <v>0.15319387000000001</v>
      </c>
    </row>
    <row r="23" spans="1:9" ht="12.75" x14ac:dyDescent="0.2">
      <c r="A23" s="51" t="s">
        <v>221</v>
      </c>
      <c r="B23" s="74">
        <v>148.22188844999999</v>
      </c>
      <c r="C23" s="72">
        <v>195.28727008999999</v>
      </c>
      <c r="D23" s="73">
        <v>131.75332748</v>
      </c>
      <c r="E23" s="73">
        <v>0.45137747</v>
      </c>
      <c r="F23" s="74">
        <v>476.17974054999996</v>
      </c>
      <c r="G23" s="72">
        <v>477.25484121</v>
      </c>
      <c r="H23" s="73">
        <v>100.22577622999999</v>
      </c>
      <c r="I23" s="73">
        <v>0.96206818999999999</v>
      </c>
    </row>
    <row r="24" spans="1:9" ht="12.75" x14ac:dyDescent="0.2">
      <c r="A24" s="51" t="s">
        <v>17</v>
      </c>
      <c r="B24" s="74">
        <v>14.088390180000001</v>
      </c>
      <c r="C24" s="72">
        <v>13.609999910000001</v>
      </c>
      <c r="D24" s="73">
        <v>96.604365270000002</v>
      </c>
      <c r="E24" s="73">
        <v>3.1457489999999998E-2</v>
      </c>
      <c r="F24" s="74">
        <v>187.75986757999999</v>
      </c>
      <c r="G24" s="72">
        <v>194.13376694000002</v>
      </c>
      <c r="H24" s="73">
        <v>103.39470806</v>
      </c>
      <c r="I24" s="73">
        <v>0.39134212000000002</v>
      </c>
    </row>
    <row r="25" spans="1:9" ht="12.75" x14ac:dyDescent="0.2">
      <c r="A25" s="51" t="s">
        <v>18</v>
      </c>
      <c r="B25" s="74">
        <v>6073.9152672600003</v>
      </c>
      <c r="C25" s="72">
        <v>6501.1342930399996</v>
      </c>
      <c r="D25" s="73">
        <v>107.03366785999999</v>
      </c>
      <c r="E25" s="73">
        <v>15.02640463</v>
      </c>
      <c r="F25" s="74">
        <v>148.79974793000002</v>
      </c>
      <c r="G25" s="72">
        <v>176.75606281999998</v>
      </c>
      <c r="H25" s="73">
        <v>118.78787785999999</v>
      </c>
      <c r="I25" s="73">
        <v>0.3563115</v>
      </c>
    </row>
    <row r="26" spans="1:9" ht="38.25" x14ac:dyDescent="0.2">
      <c r="A26" s="51" t="s">
        <v>222</v>
      </c>
      <c r="B26" s="74">
        <v>138.6678828</v>
      </c>
      <c r="C26" s="72">
        <v>181.89137127999999</v>
      </c>
      <c r="D26" s="73">
        <v>131.17051158999999</v>
      </c>
      <c r="E26" s="73">
        <v>0.42041484000000001</v>
      </c>
      <c r="F26" s="74">
        <v>22.10564793</v>
      </c>
      <c r="G26" s="72">
        <v>32.240223620000002</v>
      </c>
      <c r="H26" s="73">
        <v>145.84609201000001</v>
      </c>
      <c r="I26" s="73">
        <v>6.4991049999999995E-2</v>
      </c>
    </row>
    <row r="27" spans="1:9" ht="25.5" x14ac:dyDescent="0.2">
      <c r="A27" s="51" t="s">
        <v>223</v>
      </c>
      <c r="B27" s="74">
        <v>1534.9951385300001</v>
      </c>
      <c r="C27" s="72">
        <v>2060.1213612199999</v>
      </c>
      <c r="D27" s="73">
        <v>134.21028572</v>
      </c>
      <c r="E27" s="73">
        <v>4.7616639999999997</v>
      </c>
      <c r="F27" s="74">
        <v>319.51830328</v>
      </c>
      <c r="G27" s="72">
        <v>358.26992826000003</v>
      </c>
      <c r="H27" s="73">
        <v>112.12813932</v>
      </c>
      <c r="I27" s="73">
        <v>0.72221394999999999</v>
      </c>
    </row>
    <row r="28" spans="1:9" ht="12.75" x14ac:dyDescent="0.2">
      <c r="A28" s="51" t="s">
        <v>224</v>
      </c>
      <c r="B28" s="74">
        <v>0.44328388000000002</v>
      </c>
      <c r="C28" s="72">
        <v>0.58745890000000001</v>
      </c>
      <c r="D28" s="73">
        <v>132.52430924999999</v>
      </c>
      <c r="E28" s="76">
        <v>1.35782E-3</v>
      </c>
      <c r="F28" s="74">
        <v>25.339774009999999</v>
      </c>
      <c r="G28" s="72">
        <v>25.23016681</v>
      </c>
      <c r="H28" s="73">
        <v>99.567449969999998</v>
      </c>
      <c r="I28" s="73">
        <v>5.0859920000000003E-2</v>
      </c>
    </row>
    <row r="29" spans="1:9" ht="25.5" x14ac:dyDescent="0.2">
      <c r="A29" s="51" t="s">
        <v>225</v>
      </c>
      <c r="B29" s="74">
        <v>27.01078695</v>
      </c>
      <c r="C29" s="72">
        <v>23.750223730000002</v>
      </c>
      <c r="D29" s="73">
        <v>87.928662630000005</v>
      </c>
      <c r="E29" s="73">
        <v>5.4895109999999997E-2</v>
      </c>
      <c r="F29" s="74">
        <v>1.0210195499999999</v>
      </c>
      <c r="G29" s="72">
        <v>0.98204970000000003</v>
      </c>
      <c r="H29" s="73">
        <v>96.183241550000005</v>
      </c>
      <c r="I29" s="76">
        <v>1.9796499999999999E-3</v>
      </c>
    </row>
    <row r="30" spans="1:9" ht="12.75" x14ac:dyDescent="0.2">
      <c r="A30" s="51"/>
      <c r="C30" s="72"/>
      <c r="D30" s="73"/>
      <c r="E30" s="73"/>
      <c r="G30" s="72"/>
      <c r="H30" s="73"/>
      <c r="I30" s="77"/>
    </row>
    <row r="31" spans="1:9" ht="38.25" x14ac:dyDescent="0.2">
      <c r="A31" s="51" t="s">
        <v>226</v>
      </c>
      <c r="B31" s="74">
        <v>3962.9758266599997</v>
      </c>
      <c r="C31" s="72">
        <v>4605.6661662400002</v>
      </c>
      <c r="D31" s="73">
        <v>116.21736713999999</v>
      </c>
      <c r="E31" s="73">
        <v>10.645312069999999</v>
      </c>
      <c r="F31" s="74">
        <v>245.95729405</v>
      </c>
      <c r="G31" s="72">
        <v>266.61638871000002</v>
      </c>
      <c r="H31" s="73">
        <v>108.39946412</v>
      </c>
      <c r="I31" s="73">
        <v>0.53745531000000002</v>
      </c>
    </row>
    <row r="32" spans="1:9" ht="12.75" x14ac:dyDescent="0.2">
      <c r="A32" s="51"/>
    </row>
    <row r="33" spans="1:9" ht="25.5" x14ac:dyDescent="0.2">
      <c r="A33" s="51" t="s">
        <v>227</v>
      </c>
      <c r="B33" s="74">
        <v>2450.0962150199998</v>
      </c>
      <c r="C33" s="72">
        <v>2826.72302842</v>
      </c>
      <c r="D33" s="73">
        <v>115.37191932</v>
      </c>
      <c r="E33" s="73">
        <v>6.5335497</v>
      </c>
      <c r="F33" s="74">
        <v>1734.0139477099999</v>
      </c>
      <c r="G33" s="72">
        <v>1935.0159014799999</v>
      </c>
      <c r="H33" s="73">
        <v>111.59171494</v>
      </c>
      <c r="I33" s="73">
        <v>3.90067757</v>
      </c>
    </row>
    <row r="34" spans="1:9" ht="12.75" x14ac:dyDescent="0.2">
      <c r="A34" s="51" t="s">
        <v>228</v>
      </c>
      <c r="B34" s="74">
        <v>14.32376661</v>
      </c>
      <c r="C34" s="72">
        <v>15.55125209</v>
      </c>
      <c r="D34" s="73">
        <v>108.56957190999999</v>
      </c>
      <c r="E34" s="73">
        <v>3.5944410000000003E-2</v>
      </c>
      <c r="F34" s="74">
        <v>61.724738259999995</v>
      </c>
      <c r="G34" s="72">
        <v>82.072267600000004</v>
      </c>
      <c r="H34" s="73">
        <v>132.96495038</v>
      </c>
      <c r="I34" s="73">
        <v>0.16544434999999999</v>
      </c>
    </row>
    <row r="35" spans="1:9" ht="25.5" x14ac:dyDescent="0.2">
      <c r="A35" s="51" t="s">
        <v>26</v>
      </c>
      <c r="B35" s="74">
        <v>352.00841136000003</v>
      </c>
      <c r="C35" s="72">
        <v>417.34938394000005</v>
      </c>
      <c r="D35" s="73">
        <v>118.56233274</v>
      </c>
      <c r="E35" s="73">
        <v>0.96464099999999997</v>
      </c>
      <c r="F35" s="74">
        <v>56.190742819999997</v>
      </c>
      <c r="G35" s="72">
        <v>47.590963219999999</v>
      </c>
      <c r="H35" s="73">
        <v>84.695380110000002</v>
      </c>
      <c r="I35" s="73">
        <v>9.5935649999999997E-2</v>
      </c>
    </row>
    <row r="36" spans="1:9" ht="25.5" x14ac:dyDescent="0.2">
      <c r="A36" s="51" t="s">
        <v>229</v>
      </c>
      <c r="B36" s="74">
        <v>162.20910190999999</v>
      </c>
      <c r="C36" s="72">
        <v>183.73622079</v>
      </c>
      <c r="D36" s="73">
        <v>113.27121513</v>
      </c>
      <c r="E36" s="73">
        <v>0.42467894</v>
      </c>
      <c r="F36" s="74">
        <v>217.08314042000001</v>
      </c>
      <c r="G36" s="72">
        <v>236.20639840000001</v>
      </c>
      <c r="H36" s="73">
        <v>108.80918617</v>
      </c>
      <c r="I36" s="73">
        <v>0.47615371000000001</v>
      </c>
    </row>
    <row r="37" spans="1:9" ht="12.75" x14ac:dyDescent="0.2">
      <c r="A37" s="51" t="s">
        <v>230</v>
      </c>
      <c r="B37" s="74">
        <v>212.45413696999998</v>
      </c>
      <c r="C37" s="72">
        <v>296.40833341000001</v>
      </c>
      <c r="D37" s="73">
        <v>139.51638581</v>
      </c>
      <c r="E37" s="73">
        <v>0.68510375999999995</v>
      </c>
      <c r="F37" s="74">
        <v>88.409940689999999</v>
      </c>
      <c r="G37" s="72">
        <v>117.82146877999999</v>
      </c>
      <c r="H37" s="73">
        <v>133.26721843999999</v>
      </c>
      <c r="I37" s="73">
        <v>0.23750893000000001</v>
      </c>
    </row>
    <row r="38" spans="1:9" ht="25.5" x14ac:dyDescent="0.2">
      <c r="A38" s="51" t="s">
        <v>29</v>
      </c>
      <c r="B38" s="74">
        <v>140.27866308</v>
      </c>
      <c r="C38" s="72">
        <v>176.49751444999998</v>
      </c>
      <c r="D38" s="73">
        <v>125.81921625</v>
      </c>
      <c r="E38" s="73">
        <v>0.40794774</v>
      </c>
      <c r="F38" s="74">
        <v>110.80472128</v>
      </c>
      <c r="G38" s="72">
        <v>142.35584057</v>
      </c>
      <c r="H38" s="73">
        <v>128.47452611</v>
      </c>
      <c r="I38" s="73">
        <v>0.28696623999999998</v>
      </c>
    </row>
    <row r="39" spans="1:9" ht="12.75" x14ac:dyDescent="0.2">
      <c r="A39" s="51" t="s">
        <v>231</v>
      </c>
      <c r="B39" s="74">
        <v>100.20893041000001</v>
      </c>
      <c r="C39" s="72">
        <v>121.04590911999999</v>
      </c>
      <c r="D39" s="73">
        <v>120.79353469</v>
      </c>
      <c r="E39" s="73">
        <v>0.27977961000000001</v>
      </c>
      <c r="F39" s="74">
        <v>328.39878926</v>
      </c>
      <c r="G39" s="72">
        <v>363.87744696999999</v>
      </c>
      <c r="H39" s="73">
        <v>110.80352877999999</v>
      </c>
      <c r="I39" s="73">
        <v>0.73351778999999995</v>
      </c>
    </row>
    <row r="40" spans="1:9" ht="12.75" x14ac:dyDescent="0.2">
      <c r="A40" s="51"/>
      <c r="B40" s="75"/>
      <c r="C40" s="75"/>
      <c r="D40" s="75"/>
      <c r="E40" s="75"/>
      <c r="F40" s="75"/>
      <c r="G40" s="75"/>
      <c r="H40" s="75"/>
      <c r="I40" s="75"/>
    </row>
    <row r="41" spans="1:9" ht="12.75" x14ac:dyDescent="0.2">
      <c r="A41" s="51"/>
      <c r="B41" s="75"/>
      <c r="C41" s="75"/>
      <c r="D41" s="75"/>
      <c r="E41" s="75"/>
      <c r="F41" s="75"/>
      <c r="G41" s="75"/>
      <c r="H41" s="75"/>
      <c r="I41" s="75"/>
    </row>
    <row r="42" spans="1:9" ht="12.75" x14ac:dyDescent="0.2">
      <c r="A42" s="45" t="s">
        <v>209</v>
      </c>
      <c r="B42" s="46"/>
      <c r="C42" s="46"/>
      <c r="D42" s="46"/>
      <c r="E42" s="46"/>
      <c r="F42" s="46"/>
      <c r="G42" s="46"/>
      <c r="H42" s="46"/>
      <c r="I42" s="47"/>
    </row>
    <row r="43" spans="1:9" ht="12.75" x14ac:dyDescent="0.2">
      <c r="A43" s="78"/>
      <c r="B43" s="78"/>
      <c r="C43" s="78"/>
      <c r="D43" s="78"/>
      <c r="E43" s="78"/>
      <c r="F43" s="78"/>
      <c r="G43" s="78"/>
      <c r="H43" s="78"/>
      <c r="I43" s="78"/>
    </row>
    <row r="44" spans="1:9" ht="12.75" x14ac:dyDescent="0.2">
      <c r="A44" s="79" t="s">
        <v>232</v>
      </c>
      <c r="B44" s="79"/>
      <c r="C44" s="79"/>
      <c r="D44" s="79"/>
      <c r="E44" s="79"/>
      <c r="F44" s="79"/>
      <c r="G44" s="79"/>
      <c r="H44" s="79"/>
      <c r="I44" s="79"/>
    </row>
    <row r="45" spans="1:9" ht="12.75" x14ac:dyDescent="0.2">
      <c r="A45" s="53"/>
      <c r="B45" s="54" t="s">
        <v>1</v>
      </c>
      <c r="C45" s="55"/>
      <c r="D45" s="55"/>
      <c r="E45" s="56"/>
      <c r="F45" s="54" t="s">
        <v>2</v>
      </c>
      <c r="G45" s="55"/>
      <c r="H45" s="55"/>
      <c r="I45" s="55"/>
    </row>
    <row r="46" spans="1:9" ht="12.75" customHeight="1" x14ac:dyDescent="0.2">
      <c r="A46" s="58"/>
      <c r="B46" s="59" t="s">
        <v>212</v>
      </c>
      <c r="C46" s="54">
        <v>2017</v>
      </c>
      <c r="D46" s="55"/>
      <c r="E46" s="56"/>
      <c r="F46" s="59" t="s">
        <v>212</v>
      </c>
      <c r="G46" s="55">
        <v>2017</v>
      </c>
      <c r="H46" s="55"/>
      <c r="I46" s="55"/>
    </row>
    <row r="47" spans="1:9" ht="12" customHeight="1" x14ac:dyDescent="0.2">
      <c r="A47" s="58"/>
      <c r="B47" s="60"/>
      <c r="C47" s="59" t="s">
        <v>200</v>
      </c>
      <c r="D47" s="59" t="s">
        <v>213</v>
      </c>
      <c r="E47" s="59" t="s">
        <v>214</v>
      </c>
      <c r="F47" s="60"/>
      <c r="G47" s="59" t="s">
        <v>200</v>
      </c>
      <c r="H47" s="59" t="s">
        <v>213</v>
      </c>
      <c r="I47" s="61" t="s">
        <v>214</v>
      </c>
    </row>
    <row r="48" spans="1:9" ht="12" customHeight="1" x14ac:dyDescent="0.2">
      <c r="A48" s="58"/>
      <c r="B48" s="60"/>
      <c r="C48" s="60"/>
      <c r="D48" s="60"/>
      <c r="E48" s="60"/>
      <c r="F48" s="60"/>
      <c r="G48" s="60"/>
      <c r="H48" s="60"/>
      <c r="I48" s="61"/>
    </row>
    <row r="49" spans="1:9" ht="24.75" customHeight="1" x14ac:dyDescent="0.2">
      <c r="A49" s="62"/>
      <c r="B49" s="63"/>
      <c r="C49" s="63"/>
      <c r="D49" s="63"/>
      <c r="E49" s="63"/>
      <c r="F49" s="63"/>
      <c r="G49" s="63"/>
      <c r="H49" s="63"/>
      <c r="I49" s="64"/>
    </row>
    <row r="50" spans="1:9" ht="12.75" x14ac:dyDescent="0.2">
      <c r="A50" s="65"/>
      <c r="B50" s="66"/>
      <c r="C50" s="66"/>
      <c r="D50" s="66"/>
      <c r="E50" s="66"/>
      <c r="F50" s="66"/>
      <c r="G50" s="66"/>
      <c r="H50" s="66"/>
      <c r="I50" s="66"/>
    </row>
    <row r="51" spans="1:9" ht="38.25" x14ac:dyDescent="0.2">
      <c r="A51" s="51" t="s">
        <v>233</v>
      </c>
      <c r="B51" s="74">
        <v>163.81347038999999</v>
      </c>
      <c r="C51" s="72">
        <v>209.23560151999999</v>
      </c>
      <c r="D51" s="73">
        <v>127.72795853</v>
      </c>
      <c r="E51" s="73">
        <v>0.48361695999999998</v>
      </c>
      <c r="F51" s="74">
        <v>289.53084401000001</v>
      </c>
      <c r="G51" s="72">
        <v>372.82994386000001</v>
      </c>
      <c r="H51" s="73">
        <v>128.77037164999999</v>
      </c>
      <c r="I51" s="73">
        <v>0.75156456999999999</v>
      </c>
    </row>
    <row r="52" spans="1:9" ht="25.5" x14ac:dyDescent="0.2">
      <c r="A52" s="51" t="s">
        <v>234</v>
      </c>
      <c r="B52" s="74">
        <v>982.98374578000005</v>
      </c>
      <c r="C52" s="72">
        <v>1051.17001682</v>
      </c>
      <c r="D52" s="73">
        <v>106.93666313</v>
      </c>
      <c r="E52" s="73">
        <v>2.4296230900000002</v>
      </c>
      <c r="F52" s="74">
        <v>151.6478147</v>
      </c>
      <c r="G52" s="72">
        <v>167.72027647000002</v>
      </c>
      <c r="H52" s="73">
        <v>110.59854493</v>
      </c>
      <c r="I52" s="73">
        <v>0.33809682000000002</v>
      </c>
    </row>
    <row r="53" spans="1:9" ht="25.5" x14ac:dyDescent="0.2">
      <c r="A53" s="51" t="s">
        <v>33</v>
      </c>
      <c r="B53" s="74">
        <v>321.81598851000001</v>
      </c>
      <c r="C53" s="72">
        <v>355.72879627999998</v>
      </c>
      <c r="D53" s="73">
        <v>110.53794994</v>
      </c>
      <c r="E53" s="73">
        <v>0.82221418000000002</v>
      </c>
      <c r="F53" s="74">
        <v>430.22321626999997</v>
      </c>
      <c r="G53" s="72">
        <v>404.54129560999996</v>
      </c>
      <c r="H53" s="73">
        <v>94.030559089999997</v>
      </c>
      <c r="I53" s="73">
        <v>0.81548949999999998</v>
      </c>
    </row>
    <row r="54" spans="1:9" ht="12.75" customHeight="1" x14ac:dyDescent="0.2">
      <c r="A54" s="51"/>
      <c r="C54" s="72"/>
      <c r="D54" s="73"/>
      <c r="E54" s="73"/>
      <c r="G54" s="72"/>
      <c r="H54" s="73"/>
      <c r="I54" s="73"/>
    </row>
    <row r="55" spans="1:9" ht="12.75" x14ac:dyDescent="0.2">
      <c r="A55" s="51" t="s">
        <v>235</v>
      </c>
      <c r="B55" s="74">
        <v>2728.7647998799998</v>
      </c>
      <c r="C55" s="72">
        <v>3947.7218735600004</v>
      </c>
      <c r="D55" s="73">
        <v>144.67065368999999</v>
      </c>
      <c r="E55" s="73">
        <v>9.1245717400000004</v>
      </c>
      <c r="F55" s="74">
        <v>8495.0244345699994</v>
      </c>
      <c r="G55" s="72">
        <v>12504.73243502</v>
      </c>
      <c r="H55" s="73">
        <v>147.20066471000001</v>
      </c>
      <c r="I55" s="73">
        <v>25.207508229999998</v>
      </c>
    </row>
    <row r="56" spans="1:9" ht="25.5" x14ac:dyDescent="0.2">
      <c r="A56" s="51" t="s">
        <v>35</v>
      </c>
      <c r="B56" s="74">
        <v>327.65812357999999</v>
      </c>
      <c r="C56" s="72">
        <v>421.76639840000001</v>
      </c>
      <c r="D56" s="73">
        <v>128.72148378</v>
      </c>
      <c r="E56" s="73">
        <v>0.97485027999999996</v>
      </c>
      <c r="F56" s="74">
        <v>195.20539952999999</v>
      </c>
      <c r="G56" s="72">
        <v>250.57025639</v>
      </c>
      <c r="H56" s="73">
        <v>128.36235934000001</v>
      </c>
      <c r="I56" s="73">
        <v>0.50510891000000002</v>
      </c>
    </row>
    <row r="57" spans="1:9" ht="12.75" x14ac:dyDescent="0.2">
      <c r="A57" s="51" t="s">
        <v>36</v>
      </c>
      <c r="B57" s="74">
        <v>1954.64942402</v>
      </c>
      <c r="C57" s="72">
        <v>2735.72756742</v>
      </c>
      <c r="D57" s="73">
        <v>139.96001194999999</v>
      </c>
      <c r="E57" s="73">
        <v>6.3232272299999996</v>
      </c>
      <c r="F57" s="74">
        <v>448.31899456000002</v>
      </c>
      <c r="G57" s="72">
        <v>554.58990989999995</v>
      </c>
      <c r="H57" s="73">
        <v>123.70430801000001</v>
      </c>
      <c r="I57" s="73">
        <v>1.11796312</v>
      </c>
    </row>
    <row r="58" spans="1:9" ht="38.25" x14ac:dyDescent="0.2">
      <c r="A58" s="51" t="s">
        <v>236</v>
      </c>
      <c r="B58" s="74">
        <v>446.45725228000003</v>
      </c>
      <c r="C58" s="72">
        <v>790.22790774000009</v>
      </c>
      <c r="D58" s="73">
        <v>176.99967996999999</v>
      </c>
      <c r="E58" s="73">
        <v>1.82649423</v>
      </c>
      <c r="F58" s="74">
        <v>7851.5000404800003</v>
      </c>
      <c r="G58" s="72">
        <v>11699.57226873</v>
      </c>
      <c r="H58" s="73">
        <v>149.01066304</v>
      </c>
      <c r="I58" s="73">
        <v>23.584436199999999</v>
      </c>
    </row>
    <row r="59" spans="1:9" ht="12.75" x14ac:dyDescent="0.2">
      <c r="A59" s="51"/>
      <c r="D59" s="75"/>
      <c r="E59" s="75"/>
      <c r="H59" s="75"/>
      <c r="I59" s="75"/>
    </row>
    <row r="60" spans="1:9" ht="38.25" x14ac:dyDescent="0.2">
      <c r="A60" s="51" t="s">
        <v>237</v>
      </c>
      <c r="B60" s="74">
        <v>1558.1732392200001</v>
      </c>
      <c r="C60" s="72">
        <v>1660.61182609</v>
      </c>
      <c r="D60" s="73">
        <v>106.57427456000001</v>
      </c>
      <c r="E60" s="73">
        <v>3.8382571599999999</v>
      </c>
      <c r="F60" s="74">
        <v>5619.5053532399997</v>
      </c>
      <c r="G60" s="72">
        <v>6545.8652254600001</v>
      </c>
      <c r="H60" s="73">
        <v>116.48472266</v>
      </c>
      <c r="I60" s="73">
        <v>13.19540042</v>
      </c>
    </row>
    <row r="61" spans="1:9" ht="25.5" x14ac:dyDescent="0.2">
      <c r="A61" s="51" t="s">
        <v>238</v>
      </c>
      <c r="B61" s="74">
        <v>631.09217230000002</v>
      </c>
      <c r="C61" s="72">
        <v>780.56990370999995</v>
      </c>
      <c r="D61" s="73">
        <v>123.68556258</v>
      </c>
      <c r="E61" s="73">
        <v>1.8041711899999999</v>
      </c>
      <c r="F61" s="74">
        <v>305.70884444999996</v>
      </c>
      <c r="G61" s="72">
        <v>378.95872297</v>
      </c>
      <c r="H61" s="73">
        <v>123.96066709999999</v>
      </c>
      <c r="I61" s="73">
        <v>0.76391918999999997</v>
      </c>
    </row>
    <row r="62" spans="1:9" ht="25.5" x14ac:dyDescent="0.2">
      <c r="A62" s="51" t="s">
        <v>239</v>
      </c>
      <c r="B62" s="74">
        <v>68.573807160000001</v>
      </c>
      <c r="C62" s="72">
        <v>141.14986223999998</v>
      </c>
      <c r="D62" s="73">
        <v>205.8364091</v>
      </c>
      <c r="E62" s="73">
        <v>0.32624691</v>
      </c>
      <c r="F62" s="74">
        <v>544.49732649999999</v>
      </c>
      <c r="G62" s="72">
        <v>609.955378</v>
      </c>
      <c r="H62" s="73">
        <v>112.02173974</v>
      </c>
      <c r="I62" s="73">
        <v>1.2295709100000001</v>
      </c>
    </row>
    <row r="63" spans="1:9" ht="25.5" x14ac:dyDescent="0.2">
      <c r="A63" s="51" t="s">
        <v>240</v>
      </c>
      <c r="B63" s="74">
        <v>184.1827807</v>
      </c>
      <c r="C63" s="72">
        <v>192.11131023999999</v>
      </c>
      <c r="D63" s="73">
        <v>104.30470726</v>
      </c>
      <c r="E63" s="73">
        <v>0.44403671</v>
      </c>
      <c r="F63" s="74">
        <v>1606.95630815</v>
      </c>
      <c r="G63" s="72">
        <v>1767.45579077</v>
      </c>
      <c r="H63" s="73">
        <v>109.98779381</v>
      </c>
      <c r="I63" s="73">
        <v>3.5629036200000002</v>
      </c>
    </row>
    <row r="64" spans="1:9" ht="12.75" x14ac:dyDescent="0.2">
      <c r="A64" s="51" t="s">
        <v>47</v>
      </c>
      <c r="B64" s="74">
        <v>328.17003571999999</v>
      </c>
      <c r="C64" s="72">
        <v>129.23375236000001</v>
      </c>
      <c r="D64" s="73">
        <v>39.380119540000003</v>
      </c>
      <c r="E64" s="73">
        <v>0.29870458999999999</v>
      </c>
      <c r="F64" s="74">
        <v>822.78532765</v>
      </c>
      <c r="G64" s="72">
        <v>1126.8273187699999</v>
      </c>
      <c r="H64" s="73">
        <v>136.9527726</v>
      </c>
      <c r="I64" s="73">
        <v>2.2715007300000001</v>
      </c>
    </row>
    <row r="65" spans="1:9" ht="12.75" x14ac:dyDescent="0.2">
      <c r="A65" s="51" t="s">
        <v>241</v>
      </c>
      <c r="B65" s="74">
        <v>68.330698670000004</v>
      </c>
      <c r="C65" s="72">
        <v>84.708593179999994</v>
      </c>
      <c r="D65" s="73">
        <v>123.96857464</v>
      </c>
      <c r="E65" s="73">
        <v>0.19579131</v>
      </c>
      <c r="F65" s="74">
        <v>315.22564093</v>
      </c>
      <c r="G65" s="72">
        <v>359.42416006999997</v>
      </c>
      <c r="H65" s="73">
        <v>114.02123222</v>
      </c>
      <c r="I65" s="73">
        <v>0.72454068999999999</v>
      </c>
    </row>
    <row r="66" spans="1:9" ht="12.75" x14ac:dyDescent="0.2">
      <c r="A66" s="51" t="s">
        <v>242</v>
      </c>
      <c r="B66" s="74">
        <v>93.267536590000006</v>
      </c>
      <c r="C66" s="72">
        <v>109.27643432000001</v>
      </c>
      <c r="D66" s="73">
        <v>117.16449079</v>
      </c>
      <c r="E66" s="73">
        <v>0.25257622000000002</v>
      </c>
      <c r="F66" s="74">
        <v>522.32658291999996</v>
      </c>
      <c r="G66" s="72">
        <v>599.66887988000008</v>
      </c>
      <c r="H66" s="73">
        <v>114.80726799999999</v>
      </c>
      <c r="I66" s="73">
        <v>1.2088350000000001</v>
      </c>
    </row>
    <row r="67" spans="1:9" ht="38.25" x14ac:dyDescent="0.2">
      <c r="A67" s="51" t="s">
        <v>243</v>
      </c>
      <c r="B67" s="74">
        <v>46.332110309999997</v>
      </c>
      <c r="C67" s="72">
        <v>52.846709510000004</v>
      </c>
      <c r="D67" s="73">
        <v>114.06065719</v>
      </c>
      <c r="E67" s="73">
        <v>0.12214731</v>
      </c>
      <c r="F67" s="74">
        <v>276.66175817999999</v>
      </c>
      <c r="G67" s="72">
        <v>303.3141253</v>
      </c>
      <c r="H67" s="73">
        <v>109.63355661999999</v>
      </c>
      <c r="I67" s="73">
        <v>0.61143197999999999</v>
      </c>
    </row>
    <row r="68" spans="1:9" ht="12.75" x14ac:dyDescent="0.2">
      <c r="A68" s="51" t="s">
        <v>51</v>
      </c>
      <c r="B68" s="74">
        <v>38.276178269999996</v>
      </c>
      <c r="C68" s="72">
        <v>48.448283789999998</v>
      </c>
      <c r="D68" s="73">
        <v>126.57555163000001</v>
      </c>
      <c r="E68" s="73">
        <v>0.111981</v>
      </c>
      <c r="F68" s="74">
        <v>95.612859259999993</v>
      </c>
      <c r="G68" s="72">
        <v>104.60015254</v>
      </c>
      <c r="H68" s="73">
        <v>109.39967003</v>
      </c>
      <c r="I68" s="73">
        <v>0.21085691000000001</v>
      </c>
    </row>
    <row r="69" spans="1:9" ht="25.5" x14ac:dyDescent="0.2">
      <c r="A69" s="51" t="s">
        <v>244</v>
      </c>
      <c r="B69" s="74">
        <v>11.359437470000001</v>
      </c>
      <c r="C69" s="72">
        <v>13.620666699999999</v>
      </c>
      <c r="D69" s="73">
        <v>119.90617261</v>
      </c>
      <c r="E69" s="73">
        <v>3.1482139999999999E-2</v>
      </c>
      <c r="F69" s="74">
        <v>10.148448179999999</v>
      </c>
      <c r="G69" s="72">
        <v>13.15870752</v>
      </c>
      <c r="H69" s="73">
        <v>129.66226251000001</v>
      </c>
      <c r="I69" s="73">
        <v>2.6525819999999999E-2</v>
      </c>
    </row>
    <row r="70" spans="1:9" ht="25.5" x14ac:dyDescent="0.2">
      <c r="A70" s="51" t="s">
        <v>53</v>
      </c>
      <c r="B70" s="74">
        <v>0.33487050000000002</v>
      </c>
      <c r="C70" s="72">
        <v>0.36577323</v>
      </c>
      <c r="D70" s="73">
        <v>109.22826286999999</v>
      </c>
      <c r="E70" s="76">
        <v>8.4542999999999999E-4</v>
      </c>
      <c r="F70" s="74">
        <v>27.752122530000001</v>
      </c>
      <c r="G70" s="72">
        <v>27.470084030000002</v>
      </c>
      <c r="H70" s="73">
        <v>98.983722779999994</v>
      </c>
      <c r="I70" s="73">
        <v>5.5375220000000003E-2</v>
      </c>
    </row>
    <row r="71" spans="1:9" ht="25.5" x14ac:dyDescent="0.2">
      <c r="A71" s="51" t="s">
        <v>54</v>
      </c>
      <c r="B71" s="74">
        <v>88.253611530000001</v>
      </c>
      <c r="C71" s="72">
        <v>108.28053681</v>
      </c>
      <c r="D71" s="73">
        <v>122.69247109</v>
      </c>
      <c r="E71" s="73">
        <v>0.25027434999999998</v>
      </c>
      <c r="F71" s="74">
        <v>1091.8301344900001</v>
      </c>
      <c r="G71" s="72">
        <v>1255.03190561</v>
      </c>
      <c r="H71" s="73">
        <v>114.94754229</v>
      </c>
      <c r="I71" s="73">
        <v>2.5299403499999999</v>
      </c>
    </row>
    <row r="72" spans="1:9" ht="12.75" x14ac:dyDescent="0.2">
      <c r="A72" s="51"/>
      <c r="C72" s="72"/>
      <c r="D72" s="73"/>
      <c r="E72" s="73"/>
      <c r="G72" s="72"/>
      <c r="H72" s="73"/>
      <c r="I72" s="73"/>
    </row>
    <row r="73" spans="1:9" ht="25.5" x14ac:dyDescent="0.2">
      <c r="A73" s="51" t="s">
        <v>245</v>
      </c>
      <c r="B73" s="74">
        <v>409.20371091000004</v>
      </c>
      <c r="C73" s="72">
        <v>561.13511072999995</v>
      </c>
      <c r="D73" s="73">
        <v>137.12854888000001</v>
      </c>
      <c r="E73" s="73">
        <v>1.2969803200000001</v>
      </c>
      <c r="F73" s="74">
        <v>2866.8800853600001</v>
      </c>
      <c r="G73" s="72">
        <v>3245.8003940599997</v>
      </c>
      <c r="H73" s="73">
        <v>113.21716631</v>
      </c>
      <c r="I73" s="73">
        <v>6.5430060599999997</v>
      </c>
    </row>
    <row r="74" spans="1:9" ht="25.5" x14ac:dyDescent="0.2">
      <c r="A74" s="51" t="s">
        <v>246</v>
      </c>
      <c r="B74" s="74">
        <v>333.95023255000001</v>
      </c>
      <c r="C74" s="72">
        <v>465.97314358</v>
      </c>
      <c r="D74" s="73">
        <v>139.53370837</v>
      </c>
      <c r="E74" s="73">
        <v>1.0770275899999999</v>
      </c>
      <c r="F74" s="74">
        <v>2201.1176103900002</v>
      </c>
      <c r="G74" s="72">
        <v>2460.3392946899999</v>
      </c>
      <c r="H74" s="73">
        <v>111.77682115</v>
      </c>
      <c r="I74" s="73">
        <v>4.9596441499999999</v>
      </c>
    </row>
    <row r="75" spans="1:9" ht="12.75" x14ac:dyDescent="0.2">
      <c r="A75" s="51" t="s">
        <v>247</v>
      </c>
      <c r="B75" s="74">
        <v>75.253478359999988</v>
      </c>
      <c r="C75" s="72">
        <v>95.161967149999995</v>
      </c>
      <c r="D75" s="73">
        <v>126.45524064</v>
      </c>
      <c r="E75" s="73">
        <v>0.21995273000000001</v>
      </c>
      <c r="F75" s="74">
        <v>665.76247496999997</v>
      </c>
      <c r="G75" s="72">
        <v>785.46109936999994</v>
      </c>
      <c r="H75" s="73">
        <v>117.9791786</v>
      </c>
      <c r="I75" s="73">
        <v>1.58336192</v>
      </c>
    </row>
    <row r="76" spans="1:9" ht="12.75" x14ac:dyDescent="0.2">
      <c r="A76" s="51"/>
      <c r="C76" s="72"/>
      <c r="D76" s="73"/>
      <c r="E76" s="73"/>
      <c r="G76" s="72"/>
      <c r="H76" s="73"/>
      <c r="I76" s="73"/>
    </row>
    <row r="77" spans="1:9" ht="25.5" x14ac:dyDescent="0.2">
      <c r="A77" s="51" t="s">
        <v>248</v>
      </c>
      <c r="B77" s="74">
        <v>121.96245302</v>
      </c>
      <c r="C77" s="72">
        <v>151.97317525999998</v>
      </c>
      <c r="D77" s="73">
        <v>124.60652561000001</v>
      </c>
      <c r="E77" s="73">
        <v>0.35126338000000001</v>
      </c>
      <c r="F77" s="74">
        <v>208.81763552999999</v>
      </c>
      <c r="G77" s="72">
        <v>251.30433527000002</v>
      </c>
      <c r="H77" s="73">
        <v>120.34631779999999</v>
      </c>
      <c r="I77" s="73">
        <v>0.5065887</v>
      </c>
    </row>
    <row r="78" spans="1:9" ht="12.75" x14ac:dyDescent="0.2">
      <c r="A78" s="51" t="s">
        <v>249</v>
      </c>
      <c r="B78" s="74">
        <v>64.736253950000005</v>
      </c>
      <c r="C78" s="72">
        <v>80.473078689999994</v>
      </c>
      <c r="D78" s="73">
        <v>124.30913712</v>
      </c>
      <c r="E78" s="73">
        <v>0.18600154999999999</v>
      </c>
      <c r="F78" s="74">
        <v>128.93886633</v>
      </c>
      <c r="G78" s="72">
        <v>159.01470043999998</v>
      </c>
      <c r="H78" s="73">
        <v>123.32565422</v>
      </c>
      <c r="I78" s="73">
        <v>0.32054779</v>
      </c>
    </row>
    <row r="79" spans="1:9" ht="12.75" x14ac:dyDescent="0.2">
      <c r="A79" s="51" t="s">
        <v>250</v>
      </c>
      <c r="B79" s="74">
        <v>40.342844989999996</v>
      </c>
      <c r="C79" s="72">
        <v>46.973248549999994</v>
      </c>
      <c r="D79" s="73">
        <v>116.43514125</v>
      </c>
      <c r="E79" s="73">
        <v>0.10857167</v>
      </c>
      <c r="F79" s="74">
        <v>75.573487249999999</v>
      </c>
      <c r="G79" s="72">
        <v>86.454282300000003</v>
      </c>
      <c r="H79" s="73">
        <v>114.39763526</v>
      </c>
      <c r="I79" s="73">
        <v>0.17427777999999999</v>
      </c>
    </row>
    <row r="81" spans="1:9" ht="12.75" x14ac:dyDescent="0.2">
      <c r="A81" s="45" t="s">
        <v>209</v>
      </c>
      <c r="B81" s="46"/>
      <c r="C81" s="46"/>
      <c r="D81" s="46"/>
      <c r="E81" s="46"/>
      <c r="F81" s="46"/>
      <c r="G81" s="46"/>
      <c r="H81" s="46"/>
      <c r="I81" s="47"/>
    </row>
    <row r="82" spans="1:9" ht="12.75" x14ac:dyDescent="0.2">
      <c r="A82" s="78"/>
      <c r="B82" s="78"/>
      <c r="C82" s="78"/>
      <c r="D82" s="78"/>
      <c r="E82" s="78"/>
      <c r="F82" s="78"/>
      <c r="G82" s="78"/>
      <c r="H82" s="78"/>
      <c r="I82" s="78"/>
    </row>
    <row r="83" spans="1:9" ht="12.75" x14ac:dyDescent="0.2">
      <c r="A83" s="79" t="s">
        <v>232</v>
      </c>
      <c r="B83" s="79"/>
      <c r="C83" s="79"/>
      <c r="D83" s="79"/>
      <c r="E83" s="79"/>
      <c r="F83" s="79"/>
      <c r="G83" s="79"/>
      <c r="H83" s="79"/>
      <c r="I83" s="79"/>
    </row>
    <row r="84" spans="1:9" ht="12.75" x14ac:dyDescent="0.2">
      <c r="A84" s="53"/>
      <c r="B84" s="54" t="s">
        <v>1</v>
      </c>
      <c r="C84" s="55"/>
      <c r="D84" s="55"/>
      <c r="E84" s="56"/>
      <c r="F84" s="54" t="s">
        <v>2</v>
      </c>
      <c r="G84" s="55"/>
      <c r="H84" s="55"/>
      <c r="I84" s="55"/>
    </row>
    <row r="85" spans="1:9" ht="12.75" customHeight="1" x14ac:dyDescent="0.2">
      <c r="A85" s="58"/>
      <c r="B85" s="59" t="s">
        <v>212</v>
      </c>
      <c r="C85" s="54">
        <v>2017</v>
      </c>
      <c r="D85" s="55"/>
      <c r="E85" s="56"/>
      <c r="F85" s="59" t="s">
        <v>212</v>
      </c>
      <c r="G85" s="55">
        <v>2017</v>
      </c>
      <c r="H85" s="55"/>
      <c r="I85" s="55"/>
    </row>
    <row r="86" spans="1:9" ht="12" customHeight="1" x14ac:dyDescent="0.2">
      <c r="A86" s="58"/>
      <c r="B86" s="60"/>
      <c r="C86" s="59" t="s">
        <v>200</v>
      </c>
      <c r="D86" s="59" t="s">
        <v>213</v>
      </c>
      <c r="E86" s="59" t="s">
        <v>214</v>
      </c>
      <c r="F86" s="60"/>
      <c r="G86" s="59" t="s">
        <v>200</v>
      </c>
      <c r="H86" s="59" t="s">
        <v>213</v>
      </c>
      <c r="I86" s="61" t="s">
        <v>214</v>
      </c>
    </row>
    <row r="87" spans="1:9" ht="12" customHeight="1" x14ac:dyDescent="0.2">
      <c r="A87" s="58"/>
      <c r="B87" s="60"/>
      <c r="C87" s="60"/>
      <c r="D87" s="60"/>
      <c r="E87" s="60"/>
      <c r="F87" s="60"/>
      <c r="G87" s="60"/>
      <c r="H87" s="60"/>
      <c r="I87" s="61"/>
    </row>
    <row r="88" spans="1:9" ht="25.5" customHeight="1" x14ac:dyDescent="0.2">
      <c r="A88" s="62"/>
      <c r="B88" s="63"/>
      <c r="C88" s="63"/>
      <c r="D88" s="63"/>
      <c r="E88" s="63"/>
      <c r="F88" s="63"/>
      <c r="G88" s="63"/>
      <c r="H88" s="63"/>
      <c r="I88" s="64"/>
    </row>
    <row r="89" spans="1:9" ht="12.75" x14ac:dyDescent="0.2">
      <c r="A89" s="65"/>
      <c r="B89" s="66"/>
      <c r="C89" s="66"/>
      <c r="D89" s="66"/>
      <c r="E89" s="66"/>
      <c r="F89" s="66"/>
      <c r="G89" s="66"/>
      <c r="H89" s="66"/>
      <c r="I89" s="66"/>
    </row>
    <row r="90" spans="1:9" ht="25.5" x14ac:dyDescent="0.2">
      <c r="A90" s="51" t="s">
        <v>61</v>
      </c>
      <c r="B90" s="74">
        <v>16.88335408</v>
      </c>
      <c r="C90" s="72">
        <v>24.526848020000003</v>
      </c>
      <c r="D90" s="73">
        <v>145.27236651999999</v>
      </c>
      <c r="E90" s="73">
        <v>5.6690160000000003E-2</v>
      </c>
      <c r="F90" s="74">
        <v>4.3052819499999995</v>
      </c>
      <c r="G90" s="72">
        <v>5.8353525299999998</v>
      </c>
      <c r="H90" s="73">
        <v>135.53938156999999</v>
      </c>
      <c r="I90" s="73">
        <v>1.176312E-2</v>
      </c>
    </row>
    <row r="91" spans="1:9" ht="12.75" x14ac:dyDescent="0.2">
      <c r="A91" s="51"/>
      <c r="C91" s="72"/>
      <c r="D91" s="73"/>
      <c r="E91" s="73"/>
      <c r="G91" s="72"/>
      <c r="H91" s="73"/>
      <c r="I91" s="73"/>
    </row>
    <row r="92" spans="1:9" ht="25.5" x14ac:dyDescent="0.2">
      <c r="A92" s="51" t="s">
        <v>251</v>
      </c>
      <c r="B92" s="74">
        <v>1131.5967690499999</v>
      </c>
      <c r="C92" s="72">
        <v>1205.9092307200001</v>
      </c>
      <c r="D92" s="73">
        <v>106.56704435</v>
      </c>
      <c r="E92" s="73">
        <v>2.7872797600000001</v>
      </c>
      <c r="F92" s="74">
        <v>196.73790190999998</v>
      </c>
      <c r="G92" s="72">
        <v>250.47147753000002</v>
      </c>
      <c r="H92" s="73">
        <v>127.31226423</v>
      </c>
      <c r="I92" s="73">
        <v>0.50490979000000002</v>
      </c>
    </row>
    <row r="93" spans="1:9" ht="25.5" x14ac:dyDescent="0.2">
      <c r="A93" s="51" t="s">
        <v>63</v>
      </c>
      <c r="B93" s="74">
        <v>1130.63387874</v>
      </c>
      <c r="C93" s="72">
        <v>1204.30798194</v>
      </c>
      <c r="D93" s="73">
        <v>106.51617686</v>
      </c>
      <c r="E93" s="73">
        <v>2.78357871</v>
      </c>
      <c r="F93" s="74">
        <v>187.44795327</v>
      </c>
      <c r="G93" s="72">
        <v>241.49292996</v>
      </c>
      <c r="H93" s="73">
        <v>128.83199083</v>
      </c>
      <c r="I93" s="73">
        <v>0.48681049999999998</v>
      </c>
    </row>
    <row r="94" spans="1:9" ht="12.75" x14ac:dyDescent="0.2">
      <c r="A94" s="51" t="s">
        <v>64</v>
      </c>
      <c r="B94" s="74">
        <v>0.29220359000000001</v>
      </c>
      <c r="C94" s="72">
        <v>0.46638395000000005</v>
      </c>
      <c r="D94" s="73">
        <v>159.6092471</v>
      </c>
      <c r="E94" s="76">
        <v>1.0779800000000001E-3</v>
      </c>
      <c r="F94" s="74">
        <v>7.5470560600000001</v>
      </c>
      <c r="G94" s="72">
        <v>7.2926871699999998</v>
      </c>
      <c r="H94" s="73">
        <v>96.629561409999994</v>
      </c>
      <c r="I94" s="73">
        <v>1.470087E-2</v>
      </c>
    </row>
    <row r="95" spans="1:9" ht="12.75" x14ac:dyDescent="0.2">
      <c r="A95" s="51" t="s">
        <v>252</v>
      </c>
      <c r="B95" s="74">
        <v>0.67068672000000007</v>
      </c>
      <c r="C95" s="72">
        <v>1.1348648299999999</v>
      </c>
      <c r="D95" s="73">
        <v>169.20937841</v>
      </c>
      <c r="E95" s="76">
        <v>2.6230699999999999E-3</v>
      </c>
      <c r="F95" s="74">
        <v>1.7428925799999999</v>
      </c>
      <c r="G95" s="72">
        <v>1.6858603999999999</v>
      </c>
      <c r="H95" s="73">
        <v>96.727728339999999</v>
      </c>
      <c r="I95" s="73">
        <v>3.3984200000000001E-3</v>
      </c>
    </row>
    <row r="96" spans="1:9" ht="12.75" x14ac:dyDescent="0.2">
      <c r="A96" s="65"/>
      <c r="C96" s="72"/>
      <c r="D96" s="73"/>
      <c r="E96" s="77"/>
      <c r="G96" s="72"/>
      <c r="H96" s="73"/>
      <c r="I96" s="77"/>
    </row>
    <row r="97" spans="1:9" ht="38.25" x14ac:dyDescent="0.2">
      <c r="A97" s="51" t="s">
        <v>66</v>
      </c>
      <c r="B97" s="74">
        <v>536.90341362999993</v>
      </c>
      <c r="C97" s="72">
        <v>518.03373865999993</v>
      </c>
      <c r="D97" s="73">
        <v>96.485461909999998</v>
      </c>
      <c r="E97" s="73">
        <v>1.19735791</v>
      </c>
      <c r="F97" s="74">
        <v>915.29667679000011</v>
      </c>
      <c r="G97" s="72">
        <v>954.96342668</v>
      </c>
      <c r="H97" s="73">
        <v>104.33375875999999</v>
      </c>
      <c r="I97" s="73">
        <v>1.9250510599999999</v>
      </c>
    </row>
    <row r="98" spans="1:9" ht="12.75" x14ac:dyDescent="0.2">
      <c r="A98" s="51" t="s">
        <v>67</v>
      </c>
      <c r="B98" s="74">
        <v>1.2144888800000002</v>
      </c>
      <c r="C98" s="72">
        <v>2.9907012100000001</v>
      </c>
      <c r="D98" s="73">
        <v>246.2518397</v>
      </c>
      <c r="E98" s="73">
        <v>6.9125599999999999E-3</v>
      </c>
      <c r="F98" s="74">
        <v>84.220032660000001</v>
      </c>
      <c r="G98" s="72">
        <v>112.20003345000001</v>
      </c>
      <c r="H98" s="73">
        <v>133.22250052000001</v>
      </c>
      <c r="I98" s="73">
        <v>0.22617703</v>
      </c>
    </row>
    <row r="99" spans="1:9" ht="12.75" x14ac:dyDescent="0.2">
      <c r="A99" s="51" t="s">
        <v>253</v>
      </c>
      <c r="B99" s="74">
        <v>471.72781400000002</v>
      </c>
      <c r="C99" s="72">
        <v>450.88861579000002</v>
      </c>
      <c r="D99" s="73">
        <v>95.58236814</v>
      </c>
      <c r="E99" s="73">
        <v>1.0421619499999999</v>
      </c>
      <c r="F99" s="74">
        <v>798.75429081000004</v>
      </c>
      <c r="G99" s="72">
        <v>813.83433001000003</v>
      </c>
      <c r="H99" s="73">
        <v>101.88794469</v>
      </c>
      <c r="I99" s="73">
        <v>1.64055774</v>
      </c>
    </row>
    <row r="100" spans="1:9" ht="12.75" x14ac:dyDescent="0.2">
      <c r="A100" s="51" t="s">
        <v>69</v>
      </c>
      <c r="B100" s="74">
        <v>63.961110750000003</v>
      </c>
      <c r="C100" s="72">
        <v>64.154421659999997</v>
      </c>
      <c r="D100" s="73">
        <v>100.30223195000001</v>
      </c>
      <c r="E100" s="73">
        <v>0.14828340000000001</v>
      </c>
      <c r="F100" s="74">
        <v>32.322353319999998</v>
      </c>
      <c r="G100" s="72">
        <v>28.92906322</v>
      </c>
      <c r="H100" s="73">
        <v>89.501723260000006</v>
      </c>
      <c r="I100" s="73">
        <v>5.831629E-2</v>
      </c>
    </row>
    <row r="101" spans="1:9" ht="12.75" x14ac:dyDescent="0.2">
      <c r="A101" s="51"/>
      <c r="D101" s="75"/>
      <c r="E101" s="75"/>
      <c r="H101" s="75"/>
      <c r="I101" s="75"/>
    </row>
    <row r="102" spans="1:9" ht="25.5" x14ac:dyDescent="0.2">
      <c r="A102" s="51" t="s">
        <v>254</v>
      </c>
      <c r="B102" s="74">
        <v>677.44553666999991</v>
      </c>
      <c r="C102" s="72">
        <v>759.50064569000006</v>
      </c>
      <c r="D102" s="73">
        <v>112.11242891000001</v>
      </c>
      <c r="E102" s="73">
        <v>1.7554727400000001</v>
      </c>
      <c r="F102" s="74">
        <v>1545.7487257600001</v>
      </c>
      <c r="G102" s="72">
        <v>1738.66261669</v>
      </c>
      <c r="H102" s="73">
        <v>112.48028788000001</v>
      </c>
      <c r="I102" s="73">
        <v>3.5048612600000002</v>
      </c>
    </row>
    <row r="103" spans="1:9" ht="12.75" x14ac:dyDescent="0.2">
      <c r="A103" s="51" t="s">
        <v>71</v>
      </c>
      <c r="B103" s="74">
        <v>3.4172969999999997E-2</v>
      </c>
      <c r="C103" s="72">
        <v>7.68412E-3</v>
      </c>
      <c r="D103" s="73">
        <v>22.485958929999999</v>
      </c>
      <c r="E103" s="76">
        <v>1.7759999999999999E-5</v>
      </c>
      <c r="F103" s="74">
        <v>1.18295485</v>
      </c>
      <c r="G103" s="72">
        <v>1.1559039199999999</v>
      </c>
      <c r="H103" s="73">
        <v>97.713274519999999</v>
      </c>
      <c r="I103" s="76">
        <v>2.3301099999999998E-3</v>
      </c>
    </row>
    <row r="104" spans="1:9" ht="12.75" x14ac:dyDescent="0.2">
      <c r="A104" s="51" t="s">
        <v>72</v>
      </c>
      <c r="B104" s="74">
        <v>4.1411406500000005</v>
      </c>
      <c r="C104" s="72">
        <v>5.0940842599999998</v>
      </c>
      <c r="D104" s="73">
        <v>123.01162145000001</v>
      </c>
      <c r="E104" s="76">
        <v>1.177422E-2</v>
      </c>
      <c r="F104" s="74">
        <v>43.097297619999999</v>
      </c>
      <c r="G104" s="72">
        <v>47.747028180000001</v>
      </c>
      <c r="H104" s="73">
        <v>110.78891443000001</v>
      </c>
      <c r="I104" s="76">
        <v>9.6250249999999996E-2</v>
      </c>
    </row>
    <row r="105" spans="1:9" ht="12.75" x14ac:dyDescent="0.2">
      <c r="A105" s="51" t="s">
        <v>255</v>
      </c>
      <c r="B105" s="74">
        <v>2.7244728</v>
      </c>
      <c r="C105" s="72">
        <v>2.59994682</v>
      </c>
      <c r="D105" s="73">
        <v>95.429354989999993</v>
      </c>
      <c r="E105" s="76">
        <v>6.0093899999999999E-3</v>
      </c>
      <c r="F105" s="74">
        <v>148.70927087000001</v>
      </c>
      <c r="G105" s="72">
        <v>157.27331808999998</v>
      </c>
      <c r="H105" s="73">
        <v>105.75891951</v>
      </c>
      <c r="I105" s="76">
        <v>0.31703745</v>
      </c>
    </row>
    <row r="106" spans="1:9" ht="12.75" x14ac:dyDescent="0.2">
      <c r="A106" s="51" t="s">
        <v>74</v>
      </c>
      <c r="B106" s="74">
        <v>1.41409735</v>
      </c>
      <c r="C106" s="72">
        <v>0.99352636999999999</v>
      </c>
      <c r="D106" s="73">
        <v>70.258696830000005</v>
      </c>
      <c r="E106" s="76">
        <v>2.2963900000000001E-3</v>
      </c>
      <c r="F106" s="74">
        <v>10.04785564</v>
      </c>
      <c r="G106" s="72">
        <v>10.715781569999999</v>
      </c>
      <c r="H106" s="73">
        <v>106.64744751000001</v>
      </c>
      <c r="I106" s="73">
        <v>2.1601269999999999E-2</v>
      </c>
    </row>
    <row r="107" spans="1:9" ht="25.5" x14ac:dyDescent="0.2">
      <c r="A107" s="51" t="s">
        <v>75</v>
      </c>
      <c r="B107" s="74">
        <v>7.9523297099999999</v>
      </c>
      <c r="C107" s="72">
        <v>9.8640547299999994</v>
      </c>
      <c r="D107" s="73">
        <v>124.03981084</v>
      </c>
      <c r="E107" s="76">
        <v>2.279929E-2</v>
      </c>
      <c r="F107" s="74">
        <v>208.73608519000001</v>
      </c>
      <c r="G107" s="72">
        <v>222.91616208000002</v>
      </c>
      <c r="H107" s="73">
        <v>106.79330403</v>
      </c>
      <c r="I107" s="73">
        <v>0.44936274999999998</v>
      </c>
    </row>
    <row r="108" spans="1:9" ht="25.5" x14ac:dyDescent="0.2">
      <c r="A108" s="51" t="s">
        <v>76</v>
      </c>
      <c r="B108" s="74">
        <v>16.990748840000002</v>
      </c>
      <c r="C108" s="72">
        <v>21.425184890000001</v>
      </c>
      <c r="D108" s="73">
        <v>126.09912070999999</v>
      </c>
      <c r="E108" s="76">
        <v>4.9521129999999997E-2</v>
      </c>
      <c r="F108" s="74">
        <v>204.62996246</v>
      </c>
      <c r="G108" s="72">
        <v>211.89682214999999</v>
      </c>
      <c r="H108" s="73">
        <v>103.55121977</v>
      </c>
      <c r="I108" s="73">
        <v>0.42714954999999999</v>
      </c>
    </row>
    <row r="109" spans="1:9" ht="12.75" x14ac:dyDescent="0.2">
      <c r="A109" s="51" t="s">
        <v>256</v>
      </c>
      <c r="B109" s="74">
        <v>54.782858689999998</v>
      </c>
      <c r="C109" s="72">
        <v>66.596293529999997</v>
      </c>
      <c r="D109" s="73">
        <v>121.56410805</v>
      </c>
      <c r="E109" s="76">
        <v>0.15392742000000001</v>
      </c>
      <c r="F109" s="74">
        <v>123.61299031</v>
      </c>
      <c r="G109" s="72">
        <v>138.66420371000001</v>
      </c>
      <c r="H109" s="73">
        <v>112.17607742</v>
      </c>
      <c r="I109" s="73">
        <v>0.27952450000000001</v>
      </c>
    </row>
    <row r="110" spans="1:9" ht="12.75" x14ac:dyDescent="0.2">
      <c r="A110" s="51" t="s">
        <v>257</v>
      </c>
      <c r="B110" s="74">
        <v>6.2103391300000004</v>
      </c>
      <c r="C110" s="72">
        <v>11.487032230000001</v>
      </c>
      <c r="D110" s="73">
        <v>184.96626334999999</v>
      </c>
      <c r="E110" s="76">
        <v>2.6550569999999999E-2</v>
      </c>
      <c r="F110" s="74">
        <v>28.869750209999999</v>
      </c>
      <c r="G110" s="72">
        <v>37.276513340000001</v>
      </c>
      <c r="H110" s="73">
        <v>129.11962545</v>
      </c>
      <c r="I110" s="73">
        <v>7.5143390000000004E-2</v>
      </c>
    </row>
    <row r="111" spans="1:9" ht="12.75" x14ac:dyDescent="0.2">
      <c r="A111" s="51" t="s">
        <v>258</v>
      </c>
      <c r="B111" s="74">
        <v>3.5219967000000003</v>
      </c>
      <c r="C111" s="72">
        <v>3.76304697</v>
      </c>
      <c r="D111" s="73">
        <v>106.84413674</v>
      </c>
      <c r="E111" s="76">
        <v>8.6977200000000008E-3</v>
      </c>
      <c r="F111" s="74">
        <v>48.682803160000006</v>
      </c>
      <c r="G111" s="72">
        <v>57.401512789999998</v>
      </c>
      <c r="H111" s="73">
        <v>117.90921858</v>
      </c>
      <c r="I111" s="73">
        <v>0.11571212</v>
      </c>
    </row>
    <row r="112" spans="1:9" ht="12.75" x14ac:dyDescent="0.2">
      <c r="A112" s="51" t="s">
        <v>259</v>
      </c>
      <c r="B112" s="74">
        <v>9.1753741400000006</v>
      </c>
      <c r="C112" s="72">
        <v>8.6182037999999999</v>
      </c>
      <c r="D112" s="73">
        <v>93.927546370000002</v>
      </c>
      <c r="E112" s="76">
        <v>1.9919699999999999E-2</v>
      </c>
      <c r="F112" s="74">
        <v>101.14245465</v>
      </c>
      <c r="G112" s="72">
        <v>134.27619869</v>
      </c>
      <c r="H112" s="73">
        <v>132.75948181999999</v>
      </c>
      <c r="I112" s="73">
        <v>0.27067899000000001</v>
      </c>
    </row>
    <row r="113" spans="1:9" ht="12.75" x14ac:dyDescent="0.2">
      <c r="A113" s="51" t="s">
        <v>82</v>
      </c>
      <c r="B113" s="74">
        <v>7.7650210299999998</v>
      </c>
      <c r="C113" s="72">
        <v>12.230002259999999</v>
      </c>
      <c r="D113" s="73">
        <v>157.50121232999999</v>
      </c>
      <c r="E113" s="76">
        <v>2.8267830000000001E-2</v>
      </c>
      <c r="F113" s="74">
        <v>86.174761899999993</v>
      </c>
      <c r="G113" s="72">
        <v>108.64364793999999</v>
      </c>
      <c r="H113" s="73">
        <v>126.07362706000001</v>
      </c>
      <c r="I113" s="73">
        <v>0.21900794000000001</v>
      </c>
    </row>
    <row r="114" spans="1:9" ht="25.5" x14ac:dyDescent="0.2">
      <c r="A114" s="51" t="s">
        <v>83</v>
      </c>
      <c r="B114" s="74">
        <v>107.33413057</v>
      </c>
      <c r="C114" s="72">
        <v>121.89509995</v>
      </c>
      <c r="D114" s="73">
        <v>113.56601978</v>
      </c>
      <c r="E114" s="76">
        <v>0.28174239000000001</v>
      </c>
      <c r="F114" s="74">
        <v>160.72376624999998</v>
      </c>
      <c r="G114" s="72">
        <v>185.98021109999999</v>
      </c>
      <c r="H114" s="73">
        <v>115.71419426</v>
      </c>
      <c r="I114" s="73">
        <v>0.37490588000000002</v>
      </c>
    </row>
    <row r="115" spans="1:9" ht="25.5" x14ac:dyDescent="0.2">
      <c r="A115" s="51" t="s">
        <v>260</v>
      </c>
      <c r="B115" s="74">
        <v>355.07674873000002</v>
      </c>
      <c r="C115" s="72">
        <v>378.72117417000004</v>
      </c>
      <c r="D115" s="73">
        <v>106.65896191</v>
      </c>
      <c r="E115" s="76">
        <v>0.87535764000000005</v>
      </c>
      <c r="F115" s="74">
        <v>176.77168280999999</v>
      </c>
      <c r="G115" s="72">
        <v>187.91962703000002</v>
      </c>
      <c r="H115" s="73">
        <v>106.30640837999999</v>
      </c>
      <c r="I115" s="73">
        <v>0.37881543000000001</v>
      </c>
    </row>
    <row r="116" spans="1:9" ht="25.5" x14ac:dyDescent="0.2">
      <c r="A116" s="51" t="s">
        <v>85</v>
      </c>
      <c r="B116" s="74">
        <v>100.32210535999999</v>
      </c>
      <c r="C116" s="72">
        <v>116.20531158999999</v>
      </c>
      <c r="D116" s="73">
        <v>115.83220983</v>
      </c>
      <c r="E116" s="76">
        <v>0.26859128999999998</v>
      </c>
      <c r="F116" s="74">
        <v>203.36708984000001</v>
      </c>
      <c r="G116" s="72">
        <v>236.79568609999998</v>
      </c>
      <c r="H116" s="73">
        <v>116.43756435</v>
      </c>
      <c r="I116" s="73">
        <v>0.47734162000000002</v>
      </c>
    </row>
    <row r="117" spans="1:9" ht="12.75" x14ac:dyDescent="0.2">
      <c r="A117" s="51"/>
      <c r="C117" s="72"/>
      <c r="D117" s="73"/>
      <c r="E117" s="76"/>
      <c r="G117" s="72"/>
      <c r="H117" s="73"/>
      <c r="I117" s="73"/>
    </row>
    <row r="118" spans="1:9" ht="25.5" x14ac:dyDescent="0.2">
      <c r="A118" s="51" t="s">
        <v>261</v>
      </c>
      <c r="B118" s="74">
        <v>163.82132597999998</v>
      </c>
      <c r="C118" s="72">
        <v>180.44268135999999</v>
      </c>
      <c r="D118" s="73">
        <v>110.14602664</v>
      </c>
      <c r="E118" s="76">
        <v>0.41706641</v>
      </c>
      <c r="F118" s="74">
        <v>269.41436930000003</v>
      </c>
      <c r="G118" s="72">
        <v>267.07908669000005</v>
      </c>
      <c r="H118" s="73">
        <v>99.133200419999994</v>
      </c>
      <c r="I118" s="73">
        <v>0.53838803000000002</v>
      </c>
    </row>
    <row r="119" spans="1:9" ht="12.75" x14ac:dyDescent="0.2">
      <c r="A119" s="51" t="s">
        <v>87</v>
      </c>
      <c r="B119" s="74">
        <v>154.50590166000001</v>
      </c>
      <c r="C119" s="72">
        <v>171.32548861000001</v>
      </c>
      <c r="D119" s="73">
        <v>110.88604822000001</v>
      </c>
      <c r="E119" s="76">
        <v>0.39599338000000001</v>
      </c>
      <c r="F119" s="74">
        <v>251.98434671000001</v>
      </c>
      <c r="G119" s="72">
        <v>247.34720138</v>
      </c>
      <c r="H119" s="73">
        <v>98.159748649999997</v>
      </c>
      <c r="I119" s="73">
        <v>0.49861176000000001</v>
      </c>
    </row>
    <row r="120" spans="1:9" ht="12.75" x14ac:dyDescent="0.2">
      <c r="A120" s="51" t="s">
        <v>262</v>
      </c>
      <c r="B120" s="74">
        <v>3.0614835</v>
      </c>
      <c r="C120" s="72">
        <v>3.2988147100000003</v>
      </c>
      <c r="D120" s="73">
        <v>107.75216362</v>
      </c>
      <c r="E120" s="76">
        <v>7.6247199999999998E-3</v>
      </c>
      <c r="F120" s="74">
        <v>7.4941345899999998</v>
      </c>
      <c r="G120" s="72">
        <v>9.3433349799999998</v>
      </c>
      <c r="H120" s="73">
        <v>124.67530264</v>
      </c>
      <c r="I120" s="73">
        <v>1.883464E-2</v>
      </c>
    </row>
    <row r="121" spans="1:9" ht="12.75" x14ac:dyDescent="0.2">
      <c r="A121" s="51" t="s">
        <v>263</v>
      </c>
      <c r="B121" s="74">
        <v>5.8648522100000005</v>
      </c>
      <c r="C121" s="72">
        <v>5.5103192600000002</v>
      </c>
      <c r="D121" s="73">
        <v>93.954955089999999</v>
      </c>
      <c r="E121" s="76">
        <v>1.2736280000000001E-2</v>
      </c>
      <c r="F121" s="74">
        <v>3.9097845699999998</v>
      </c>
      <c r="G121" s="72">
        <v>3.6434453899999997</v>
      </c>
      <c r="H121" s="73">
        <v>93.187880939999999</v>
      </c>
      <c r="I121" s="73">
        <v>7.3445899999999998E-3</v>
      </c>
    </row>
    <row r="122" spans="1:9" ht="12.75" x14ac:dyDescent="0.2">
      <c r="A122" s="51" t="s">
        <v>264</v>
      </c>
      <c r="B122" s="74">
        <v>0.38908861</v>
      </c>
      <c r="C122" s="72">
        <v>0.30805878000000003</v>
      </c>
      <c r="D122" s="73">
        <v>79.174453349999993</v>
      </c>
      <c r="E122" s="76">
        <v>7.1203E-4</v>
      </c>
      <c r="F122" s="74">
        <v>6.02610343</v>
      </c>
      <c r="G122" s="72">
        <v>6.74510494</v>
      </c>
      <c r="H122" s="73">
        <v>111.93144986999999</v>
      </c>
      <c r="I122" s="73">
        <v>1.3597039999999999E-2</v>
      </c>
    </row>
    <row r="123" spans="1:9" ht="12.75" x14ac:dyDescent="0.2">
      <c r="A123" s="51"/>
    </row>
    <row r="124" spans="1:9" ht="25.5" x14ac:dyDescent="0.2">
      <c r="A124" s="51" t="s">
        <v>265</v>
      </c>
      <c r="B124" s="74">
        <v>298.54169863999999</v>
      </c>
      <c r="C124" s="72">
        <v>363.93573645000004</v>
      </c>
      <c r="D124" s="73">
        <v>121.90449043</v>
      </c>
      <c r="E124" s="73">
        <v>0.84118331000000002</v>
      </c>
      <c r="F124" s="74">
        <v>605.82104816999993</v>
      </c>
      <c r="G124" s="72">
        <v>651.36711774000003</v>
      </c>
      <c r="H124" s="72">
        <v>107.51807315000001</v>
      </c>
      <c r="I124" s="72">
        <v>1.3130502399999999</v>
      </c>
    </row>
    <row r="125" spans="1:9" ht="12.75" x14ac:dyDescent="0.2">
      <c r="A125" s="51"/>
      <c r="B125" s="80"/>
      <c r="C125" s="74"/>
      <c r="D125" s="81"/>
      <c r="E125" s="81"/>
      <c r="F125" s="80"/>
      <c r="G125" s="74"/>
      <c r="H125" s="81"/>
      <c r="I125" s="81"/>
    </row>
    <row r="126" spans="1:9" ht="12.75" x14ac:dyDescent="0.2">
      <c r="A126" s="51"/>
      <c r="B126" s="80"/>
      <c r="C126" s="74"/>
      <c r="D126" s="81"/>
      <c r="E126" s="81"/>
      <c r="F126" s="80"/>
      <c r="G126" s="74"/>
      <c r="H126" s="81"/>
      <c r="I126" s="81"/>
    </row>
    <row r="127" spans="1:9" ht="12.75" x14ac:dyDescent="0.2">
      <c r="A127" s="45" t="s">
        <v>209</v>
      </c>
      <c r="B127" s="46"/>
      <c r="C127" s="46"/>
      <c r="D127" s="46"/>
      <c r="E127" s="46"/>
      <c r="F127" s="46"/>
      <c r="G127" s="46"/>
      <c r="H127" s="46"/>
      <c r="I127" s="47"/>
    </row>
    <row r="128" spans="1:9" ht="12.75" x14ac:dyDescent="0.2">
      <c r="A128" s="78"/>
      <c r="B128" s="78"/>
      <c r="C128" s="78"/>
      <c r="D128" s="78"/>
      <c r="E128" s="78"/>
      <c r="F128" s="78"/>
      <c r="G128" s="78"/>
      <c r="H128" s="78"/>
      <c r="I128" s="78"/>
    </row>
    <row r="129" spans="1:9" ht="12.75" x14ac:dyDescent="0.2">
      <c r="A129" s="79" t="s">
        <v>232</v>
      </c>
      <c r="B129" s="79"/>
      <c r="C129" s="79"/>
      <c r="D129" s="79"/>
      <c r="E129" s="79"/>
      <c r="F129" s="79"/>
      <c r="G129" s="79"/>
      <c r="H129" s="79"/>
      <c r="I129" s="79"/>
    </row>
    <row r="130" spans="1:9" ht="12.75" customHeight="1" x14ac:dyDescent="0.2">
      <c r="A130" s="53"/>
      <c r="B130" s="54" t="s">
        <v>1</v>
      </c>
      <c r="C130" s="55"/>
      <c r="D130" s="55"/>
      <c r="E130" s="56"/>
      <c r="F130" s="54" t="s">
        <v>2</v>
      </c>
      <c r="G130" s="55"/>
      <c r="H130" s="55"/>
      <c r="I130" s="55"/>
    </row>
    <row r="131" spans="1:9" ht="12" customHeight="1" x14ac:dyDescent="0.2">
      <c r="A131" s="58"/>
      <c r="B131" s="59" t="s">
        <v>212</v>
      </c>
      <c r="C131" s="54">
        <v>2017</v>
      </c>
      <c r="D131" s="55"/>
      <c r="E131" s="56"/>
      <c r="F131" s="59" t="s">
        <v>212</v>
      </c>
      <c r="G131" s="55">
        <v>2017</v>
      </c>
      <c r="H131" s="55"/>
      <c r="I131" s="55"/>
    </row>
    <row r="132" spans="1:9" ht="12" customHeight="1" x14ac:dyDescent="0.2">
      <c r="A132" s="58"/>
      <c r="B132" s="60"/>
      <c r="C132" s="59" t="s">
        <v>200</v>
      </c>
      <c r="D132" s="59" t="s">
        <v>213</v>
      </c>
      <c r="E132" s="59" t="s">
        <v>214</v>
      </c>
      <c r="F132" s="60"/>
      <c r="G132" s="59" t="s">
        <v>200</v>
      </c>
      <c r="H132" s="59" t="s">
        <v>213</v>
      </c>
      <c r="I132" s="61" t="s">
        <v>214</v>
      </c>
    </row>
    <row r="133" spans="1:9" ht="27" customHeight="1" x14ac:dyDescent="0.2">
      <c r="A133" s="58"/>
      <c r="B133" s="60"/>
      <c r="C133" s="60"/>
      <c r="D133" s="60"/>
      <c r="E133" s="60"/>
      <c r="F133" s="60"/>
      <c r="G133" s="60"/>
      <c r="H133" s="60"/>
      <c r="I133" s="61"/>
    </row>
    <row r="134" spans="1:9" x14ac:dyDescent="0.2">
      <c r="A134" s="62"/>
      <c r="B134" s="63"/>
      <c r="C134" s="63"/>
      <c r="D134" s="63"/>
      <c r="E134" s="63"/>
      <c r="F134" s="63"/>
      <c r="G134" s="63"/>
      <c r="H134" s="63"/>
      <c r="I134" s="64"/>
    </row>
    <row r="136" spans="1:9" ht="25.5" x14ac:dyDescent="0.2">
      <c r="A136" s="51" t="s">
        <v>92</v>
      </c>
      <c r="B136" s="74">
        <v>72.137142980000007</v>
      </c>
      <c r="C136" s="72">
        <v>88.40602942999999</v>
      </c>
      <c r="D136" s="72">
        <v>122.55271802999999</v>
      </c>
      <c r="E136" s="72">
        <v>0.20433738000000001</v>
      </c>
      <c r="F136" s="74">
        <v>186.66194805000001</v>
      </c>
      <c r="G136" s="72">
        <v>182.27688552999999</v>
      </c>
      <c r="H136" s="72">
        <v>97.650799980000002</v>
      </c>
      <c r="I136" s="72">
        <v>0.36744058000000002</v>
      </c>
    </row>
    <row r="137" spans="1:9" ht="12.75" x14ac:dyDescent="0.2">
      <c r="A137" s="51" t="s">
        <v>93</v>
      </c>
      <c r="B137" s="82">
        <v>111.41693816999999</v>
      </c>
      <c r="C137" s="72">
        <v>138.26651637000001</v>
      </c>
      <c r="D137" s="72">
        <v>124.09829119</v>
      </c>
      <c r="E137" s="72">
        <v>0.31958248</v>
      </c>
      <c r="F137" s="74">
        <v>173.05552939</v>
      </c>
      <c r="G137" s="72">
        <v>177.95945527000001</v>
      </c>
      <c r="H137" s="72">
        <v>102.83372967</v>
      </c>
      <c r="I137" s="72">
        <v>0.35873734000000002</v>
      </c>
    </row>
    <row r="138" spans="1:9" ht="12.75" x14ac:dyDescent="0.2">
      <c r="A138" s="51" t="s">
        <v>94</v>
      </c>
      <c r="B138" s="82">
        <v>114.98761749000001</v>
      </c>
      <c r="C138" s="72">
        <v>137.26319065000001</v>
      </c>
      <c r="D138" s="72">
        <v>119.37214949</v>
      </c>
      <c r="E138" s="72">
        <v>0.31726344000000001</v>
      </c>
      <c r="F138" s="74">
        <v>246.10357073</v>
      </c>
      <c r="G138" s="72">
        <v>291.13077694000003</v>
      </c>
      <c r="H138" s="72">
        <v>118.29603938</v>
      </c>
      <c r="I138" s="72">
        <v>0.58687233000000005</v>
      </c>
    </row>
    <row r="139" spans="1:9" ht="12.75" x14ac:dyDescent="0.2">
      <c r="A139" s="51"/>
      <c r="C139" s="72"/>
      <c r="D139" s="72"/>
      <c r="E139" s="72"/>
      <c r="G139" s="72"/>
      <c r="H139" s="72"/>
      <c r="I139" s="72"/>
    </row>
    <row r="140" spans="1:9" ht="51" x14ac:dyDescent="0.2">
      <c r="A140" s="51" t="s">
        <v>95</v>
      </c>
      <c r="B140" s="74">
        <v>51.957816939999994</v>
      </c>
      <c r="C140" s="72">
        <v>103.63949430000001</v>
      </c>
      <c r="D140" s="72">
        <v>199.46853121000001</v>
      </c>
      <c r="E140" s="72">
        <v>0.23954727000000001</v>
      </c>
      <c r="F140" s="74">
        <v>67.314941260000012</v>
      </c>
      <c r="G140" s="72">
        <v>54.5959073</v>
      </c>
      <c r="H140" s="72">
        <v>81.105184489999999</v>
      </c>
      <c r="I140" s="72">
        <v>0.11005648</v>
      </c>
    </row>
    <row r="141" spans="1:9" ht="12.75" x14ac:dyDescent="0.2">
      <c r="A141" s="51"/>
      <c r="C141" s="72"/>
      <c r="D141" s="72"/>
      <c r="E141" s="72"/>
      <c r="G141" s="72"/>
      <c r="H141" s="72"/>
      <c r="I141" s="72"/>
    </row>
    <row r="142" spans="1:9" ht="25.5" x14ac:dyDescent="0.2">
      <c r="A142" s="51" t="s">
        <v>96</v>
      </c>
      <c r="B142" s="74">
        <v>8338.8545757600004</v>
      </c>
      <c r="C142" s="72">
        <v>10124.613268610001</v>
      </c>
      <c r="D142" s="72">
        <v>121.41491588</v>
      </c>
      <c r="E142" s="72">
        <v>23.401537149999999</v>
      </c>
      <c r="F142" s="74">
        <v>2306.4761036599998</v>
      </c>
      <c r="G142" s="72">
        <v>3012.75319962</v>
      </c>
      <c r="H142" s="72">
        <v>130.62147901</v>
      </c>
      <c r="I142" s="72">
        <v>6.0732207999999996</v>
      </c>
    </row>
    <row r="143" spans="1:9" ht="12.75" x14ac:dyDescent="0.2">
      <c r="A143" s="51" t="s">
        <v>97</v>
      </c>
      <c r="B143" s="74">
        <v>7247.2491878199999</v>
      </c>
      <c r="C143" s="72">
        <v>8666.24835059</v>
      </c>
      <c r="D143" s="72">
        <v>119.57983127</v>
      </c>
      <c r="E143" s="72">
        <v>20.03074363</v>
      </c>
      <c r="F143" s="74">
        <v>798.49976190999996</v>
      </c>
      <c r="G143" s="72">
        <v>1134.6491283199998</v>
      </c>
      <c r="H143" s="72">
        <v>142.09761635999999</v>
      </c>
      <c r="I143" s="72">
        <v>2.28726823</v>
      </c>
    </row>
    <row r="144" spans="1:9" ht="12.75" x14ac:dyDescent="0.2">
      <c r="A144" s="51" t="s">
        <v>266</v>
      </c>
      <c r="B144" s="74">
        <v>689.79362384000001</v>
      </c>
      <c r="C144" s="72">
        <v>896.54017367000006</v>
      </c>
      <c r="D144" s="72">
        <v>129.97223266</v>
      </c>
      <c r="E144" s="72">
        <v>2.07221922</v>
      </c>
      <c r="F144" s="74">
        <v>647.20670453000002</v>
      </c>
      <c r="G144" s="72">
        <v>807.16378237000004</v>
      </c>
      <c r="H144" s="72">
        <v>124.71499086</v>
      </c>
      <c r="I144" s="72">
        <v>1.627111</v>
      </c>
    </row>
    <row r="145" spans="1:9" ht="12.75" x14ac:dyDescent="0.2">
      <c r="A145" s="51" t="s">
        <v>99</v>
      </c>
      <c r="B145" s="74">
        <v>74.682303910000002</v>
      </c>
      <c r="C145" s="72">
        <v>132.52364423999998</v>
      </c>
      <c r="D145" s="72">
        <v>177.44986068</v>
      </c>
      <c r="E145" s="72">
        <v>0.30630868999999999</v>
      </c>
      <c r="F145" s="74">
        <v>57.81835332</v>
      </c>
      <c r="G145" s="72">
        <v>89.543104439999993</v>
      </c>
      <c r="H145" s="72">
        <v>154.86968981000001</v>
      </c>
      <c r="I145" s="72">
        <v>0.18050435000000001</v>
      </c>
    </row>
    <row r="146" spans="1:9" ht="25.5" x14ac:dyDescent="0.2">
      <c r="A146" s="51" t="s">
        <v>267</v>
      </c>
      <c r="B146" s="74">
        <v>6.2949749400000004</v>
      </c>
      <c r="C146" s="72">
        <v>5.6441314499999997</v>
      </c>
      <c r="D146" s="72">
        <v>89.660904189999997</v>
      </c>
      <c r="E146" s="72">
        <v>1.3045569999999999E-2</v>
      </c>
      <c r="F146" s="74">
        <v>86.690485289999998</v>
      </c>
      <c r="G146" s="72">
        <v>76.307806580000005</v>
      </c>
      <c r="H146" s="72">
        <v>88.023277669999999</v>
      </c>
      <c r="I146" s="72">
        <v>0.15382414</v>
      </c>
    </row>
    <row r="147" spans="1:9" ht="25.5" x14ac:dyDescent="0.2">
      <c r="A147" s="51" t="s">
        <v>268</v>
      </c>
      <c r="B147" s="74">
        <v>92.682908010000006</v>
      </c>
      <c r="C147" s="72">
        <v>129.21655777000001</v>
      </c>
      <c r="D147" s="72">
        <v>139.41789327000001</v>
      </c>
      <c r="E147" s="72">
        <v>0.29866484999999998</v>
      </c>
      <c r="F147" s="74">
        <v>274.03209096</v>
      </c>
      <c r="G147" s="72">
        <v>368.63470318999998</v>
      </c>
      <c r="H147" s="72">
        <v>134.52245753</v>
      </c>
      <c r="I147" s="72">
        <v>0.74310765000000001</v>
      </c>
    </row>
    <row r="148" spans="1:9" ht="25.5" x14ac:dyDescent="0.2">
      <c r="A148" s="51" t="s">
        <v>269</v>
      </c>
      <c r="B148" s="74">
        <v>29.321769849999999</v>
      </c>
      <c r="C148" s="72">
        <v>44.701524589999998</v>
      </c>
      <c r="D148" s="72">
        <v>152.45165901999999</v>
      </c>
      <c r="E148" s="72">
        <v>0.10332092</v>
      </c>
      <c r="F148" s="74">
        <v>5.0488096100000002</v>
      </c>
      <c r="G148" s="72">
        <v>12.60110424</v>
      </c>
      <c r="H148" s="72">
        <v>249.58564916</v>
      </c>
      <c r="I148" s="72">
        <v>2.5401779999999999E-2</v>
      </c>
    </row>
    <row r="149" spans="1:9" ht="12.75" x14ac:dyDescent="0.2">
      <c r="A149" s="51" t="s">
        <v>103</v>
      </c>
      <c r="B149" s="74">
        <v>1.7659279999999999E-2</v>
      </c>
      <c r="C149" s="72">
        <v>6.4449779999999998E-2</v>
      </c>
      <c r="D149" s="72">
        <v>364.96267117999997</v>
      </c>
      <c r="E149" s="72">
        <v>1.4897000000000001E-4</v>
      </c>
      <c r="F149" s="74">
        <v>45.984388460000005</v>
      </c>
      <c r="G149" s="72">
        <v>73.090188429999998</v>
      </c>
      <c r="H149" s="72">
        <v>158.94565716</v>
      </c>
      <c r="I149" s="72">
        <v>0.14733794</v>
      </c>
    </row>
    <row r="150" spans="1:9" ht="12.75" x14ac:dyDescent="0.2">
      <c r="A150" s="51" t="s">
        <v>104</v>
      </c>
      <c r="B150" s="74">
        <v>1.9726109999999998E-2</v>
      </c>
      <c r="C150" s="72">
        <v>0.17210871999999999</v>
      </c>
      <c r="D150" s="72">
        <v>872.49194088000002</v>
      </c>
      <c r="E150" s="72">
        <v>3.9780000000000002E-4</v>
      </c>
      <c r="F150" s="74">
        <v>2.85474432</v>
      </c>
      <c r="G150" s="72">
        <v>4.9362632299999998</v>
      </c>
      <c r="H150" s="72">
        <v>172.91437259</v>
      </c>
      <c r="I150" s="72">
        <v>9.9506999999999998E-3</v>
      </c>
    </row>
    <row r="151" spans="1:9" ht="25.5" x14ac:dyDescent="0.2">
      <c r="A151" s="51" t="s">
        <v>270</v>
      </c>
      <c r="B151" s="74">
        <v>77.889669259999991</v>
      </c>
      <c r="C151" s="72">
        <v>95.619320979999998</v>
      </c>
      <c r="D151" s="72">
        <v>122.76252023000001</v>
      </c>
      <c r="E151" s="72">
        <v>0.22100982999999999</v>
      </c>
      <c r="F151" s="74">
        <v>49.58739568</v>
      </c>
      <c r="G151" s="72">
        <v>45.019237849999996</v>
      </c>
      <c r="H151" s="72">
        <v>90.787663339999995</v>
      </c>
      <c r="I151" s="72">
        <v>9.0751470000000001E-2</v>
      </c>
    </row>
    <row r="152" spans="1:9" ht="25.5" x14ac:dyDescent="0.2">
      <c r="A152" s="51" t="s">
        <v>106</v>
      </c>
      <c r="B152" s="74">
        <v>17.305122390000001</v>
      </c>
      <c r="C152" s="72">
        <v>22.103136289999998</v>
      </c>
      <c r="D152" s="72">
        <v>127.72597496</v>
      </c>
      <c r="E152" s="72">
        <v>5.1088109999999999E-2</v>
      </c>
      <c r="F152" s="74">
        <v>157.63655262</v>
      </c>
      <c r="G152" s="72">
        <v>194.11368636</v>
      </c>
      <c r="H152" s="72">
        <v>123.1400225</v>
      </c>
      <c r="I152" s="72">
        <v>0.39130164000000001</v>
      </c>
    </row>
    <row r="153" spans="1:9" ht="25.5" x14ac:dyDescent="0.2">
      <c r="A153" s="51" t="s">
        <v>107</v>
      </c>
      <c r="B153" s="74">
        <v>103.59763035</v>
      </c>
      <c r="C153" s="72">
        <v>131.77987052999998</v>
      </c>
      <c r="D153" s="72">
        <v>127.20355677000001</v>
      </c>
      <c r="E153" s="72">
        <v>0.30458955999999998</v>
      </c>
      <c r="F153" s="74">
        <v>181.11681695999999</v>
      </c>
      <c r="G153" s="72">
        <v>206.69419461000001</v>
      </c>
      <c r="H153" s="72">
        <v>114.12203355</v>
      </c>
      <c r="I153" s="72">
        <v>0.41666189999999997</v>
      </c>
    </row>
    <row r="154" spans="1:9" ht="12.75" x14ac:dyDescent="0.2">
      <c r="A154" s="51"/>
      <c r="D154" s="75"/>
      <c r="E154" s="75"/>
      <c r="H154" s="75"/>
      <c r="I154" s="75"/>
    </row>
    <row r="155" spans="1:9" ht="51" x14ac:dyDescent="0.2">
      <c r="A155" s="51" t="s">
        <v>108</v>
      </c>
      <c r="B155" s="74">
        <v>3637.9460150600003</v>
      </c>
      <c r="C155" s="72">
        <v>4276.8321388499999</v>
      </c>
      <c r="D155" s="72">
        <v>117.56172635</v>
      </c>
      <c r="E155" s="72">
        <v>9.8852611499999998</v>
      </c>
      <c r="F155" s="74">
        <v>7889.3652462299997</v>
      </c>
      <c r="G155" s="72">
        <v>9902.6228742799995</v>
      </c>
      <c r="H155" s="72">
        <v>125.51862622</v>
      </c>
      <c r="I155" s="72">
        <v>19.962078269999999</v>
      </c>
    </row>
    <row r="156" spans="1:9" ht="25.5" x14ac:dyDescent="0.2">
      <c r="A156" s="51" t="s">
        <v>109</v>
      </c>
      <c r="B156" s="74">
        <v>1561.2562633100001</v>
      </c>
      <c r="C156" s="72">
        <v>1728</v>
      </c>
      <c r="D156" s="72">
        <v>110.68352876</v>
      </c>
      <c r="E156" s="72">
        <v>3.9941386099999998</v>
      </c>
      <c r="F156" s="74">
        <v>4686.1400650599999</v>
      </c>
      <c r="G156" s="72">
        <v>5776.8180109599998</v>
      </c>
      <c r="H156" s="72">
        <v>123.27454858</v>
      </c>
      <c r="I156" s="72">
        <v>11.65</v>
      </c>
    </row>
    <row r="157" spans="1:9" ht="12.75" x14ac:dyDescent="0.2">
      <c r="A157" s="51" t="s">
        <v>110</v>
      </c>
      <c r="B157" s="74">
        <v>2076.6897517500001</v>
      </c>
      <c r="C157" s="72">
        <v>2548.7786137000003</v>
      </c>
      <c r="D157" s="72">
        <v>122.7327583</v>
      </c>
      <c r="E157" s="72">
        <v>5.8911225399999996</v>
      </c>
      <c r="F157" s="74">
        <v>3203.2251811700003</v>
      </c>
      <c r="G157" s="72">
        <v>4125.8048633199996</v>
      </c>
      <c r="H157" s="72">
        <v>128.80158684</v>
      </c>
      <c r="I157" s="72">
        <v>8.3169520499999994</v>
      </c>
    </row>
    <row r="158" spans="1:9" ht="12.75" x14ac:dyDescent="0.2">
      <c r="A158" s="51"/>
      <c r="C158" s="72"/>
      <c r="D158" s="72"/>
      <c r="E158" s="72"/>
      <c r="G158" s="72"/>
      <c r="H158" s="72"/>
      <c r="I158" s="72"/>
    </row>
    <row r="159" spans="1:9" ht="38.25" x14ac:dyDescent="0.2">
      <c r="A159" s="51" t="s">
        <v>271</v>
      </c>
      <c r="B159" s="74">
        <v>555.65977406000002</v>
      </c>
      <c r="C159" s="72">
        <v>625.88600262</v>
      </c>
      <c r="D159" s="72">
        <v>112.63835027</v>
      </c>
      <c r="E159" s="72">
        <v>1.44664237</v>
      </c>
      <c r="F159" s="74">
        <v>2959.4946755599999</v>
      </c>
      <c r="G159" s="72">
        <v>4182.0871054199997</v>
      </c>
      <c r="H159" s="72">
        <v>141.3108508</v>
      </c>
      <c r="I159" s="72">
        <v>8.4304079000000005</v>
      </c>
    </row>
    <row r="160" spans="1:9" ht="12.75" x14ac:dyDescent="0.2">
      <c r="A160" s="51" t="s">
        <v>272</v>
      </c>
      <c r="B160" s="74">
        <v>237.77632248999998</v>
      </c>
      <c r="C160" s="72">
        <v>219.66362692999999</v>
      </c>
      <c r="D160" s="72">
        <v>92.382464589999998</v>
      </c>
      <c r="E160" s="72">
        <v>0.50771979</v>
      </c>
      <c r="F160" s="74">
        <v>81.909024699999989</v>
      </c>
      <c r="G160" s="72">
        <v>168.26170341</v>
      </c>
      <c r="H160" s="72">
        <v>205.42510917000001</v>
      </c>
      <c r="I160" s="72">
        <v>0.33918825000000002</v>
      </c>
    </row>
    <row r="161" spans="1:9" ht="38.25" x14ac:dyDescent="0.2">
      <c r="A161" s="51" t="s">
        <v>273</v>
      </c>
      <c r="B161" s="74">
        <v>132.48539868</v>
      </c>
      <c r="C161" s="72">
        <v>132.68723853</v>
      </c>
      <c r="D161" s="72">
        <v>100.15234875</v>
      </c>
      <c r="E161" s="72">
        <v>0.30668680999999998</v>
      </c>
      <c r="F161" s="74">
        <v>2814.0216658499999</v>
      </c>
      <c r="G161" s="72">
        <v>3965.6895768400004</v>
      </c>
      <c r="H161" s="72">
        <v>140.92604989</v>
      </c>
      <c r="I161" s="72">
        <v>7.9941856600000003</v>
      </c>
    </row>
    <row r="162" spans="1:9" ht="12.75" x14ac:dyDescent="0.2">
      <c r="A162" s="51" t="s">
        <v>114</v>
      </c>
      <c r="B162" s="74">
        <v>78.942764870000005</v>
      </c>
      <c r="C162" s="72">
        <v>29.029109090000002</v>
      </c>
      <c r="D162" s="72">
        <v>36.7723491</v>
      </c>
      <c r="E162" s="72">
        <v>6.7096470000000005E-2</v>
      </c>
      <c r="F162" s="74">
        <v>50.469928099999997</v>
      </c>
      <c r="G162" s="72">
        <v>28.704996780000002</v>
      </c>
      <c r="H162" s="72">
        <v>56.875446150000002</v>
      </c>
      <c r="I162" s="72">
        <v>5.7864609999999997E-2</v>
      </c>
    </row>
    <row r="163" spans="1:9" ht="12.75" x14ac:dyDescent="0.2">
      <c r="A163" s="51" t="s">
        <v>115</v>
      </c>
      <c r="B163" s="74">
        <v>106.45528802000001</v>
      </c>
      <c r="C163" s="72">
        <v>244.50602807000001</v>
      </c>
      <c r="D163" s="72">
        <v>229.6795515</v>
      </c>
      <c r="E163" s="72">
        <v>0.56513930000000001</v>
      </c>
      <c r="F163" s="74">
        <v>13.094056909999999</v>
      </c>
      <c r="G163" s="72">
        <v>19.430828389999999</v>
      </c>
      <c r="H163" s="72">
        <v>148.39425643999999</v>
      </c>
      <c r="I163" s="72">
        <v>3.9169389999999998E-2</v>
      </c>
    </row>
    <row r="164" spans="1:9" ht="12.75" x14ac:dyDescent="0.2">
      <c r="A164" s="51"/>
      <c r="C164" s="72"/>
      <c r="D164" s="72"/>
      <c r="E164" s="72"/>
      <c r="G164" s="72"/>
      <c r="H164" s="72"/>
      <c r="I164" s="72"/>
    </row>
    <row r="165" spans="1:9" ht="25.5" x14ac:dyDescent="0.2">
      <c r="A165" s="51" t="s">
        <v>116</v>
      </c>
      <c r="B165" s="74">
        <v>145.69068755999999</v>
      </c>
      <c r="C165" s="72">
        <v>151.56665101000002</v>
      </c>
      <c r="D165" s="72">
        <v>104.0331771</v>
      </c>
      <c r="E165" s="72">
        <v>0.35032375999999998</v>
      </c>
      <c r="F165" s="74">
        <v>580.18610964000004</v>
      </c>
      <c r="G165" s="72">
        <v>782.95234716999994</v>
      </c>
      <c r="H165" s="72">
        <v>134.94848189999999</v>
      </c>
      <c r="I165" s="72">
        <v>1.57830468</v>
      </c>
    </row>
    <row r="166" spans="1:9" ht="12.75" x14ac:dyDescent="0.2">
      <c r="A166" s="45" t="s">
        <v>209</v>
      </c>
      <c r="B166" s="46"/>
      <c r="C166" s="46"/>
      <c r="D166" s="46"/>
      <c r="E166" s="46"/>
      <c r="F166" s="46"/>
      <c r="G166" s="46"/>
      <c r="H166" s="46"/>
      <c r="I166" s="47"/>
    </row>
    <row r="167" spans="1:9" ht="12.75" x14ac:dyDescent="0.2">
      <c r="A167" s="78"/>
      <c r="B167" s="78"/>
      <c r="C167" s="78"/>
      <c r="D167" s="78"/>
      <c r="E167" s="78"/>
      <c r="F167" s="78"/>
      <c r="G167" s="78"/>
      <c r="H167" s="78"/>
      <c r="I167" s="78"/>
    </row>
    <row r="168" spans="1:9" ht="12.75" x14ac:dyDescent="0.2">
      <c r="A168" s="79" t="s">
        <v>232</v>
      </c>
      <c r="B168" s="79"/>
      <c r="C168" s="79"/>
      <c r="D168" s="79"/>
      <c r="E168" s="79"/>
      <c r="F168" s="79"/>
      <c r="G168" s="79"/>
      <c r="H168" s="79"/>
      <c r="I168" s="79"/>
    </row>
    <row r="169" spans="1:9" ht="12.75" x14ac:dyDescent="0.2">
      <c r="A169" s="53"/>
      <c r="B169" s="54" t="s">
        <v>1</v>
      </c>
      <c r="C169" s="55"/>
      <c r="D169" s="55"/>
      <c r="E169" s="56"/>
      <c r="F169" s="54" t="s">
        <v>2</v>
      </c>
      <c r="G169" s="55"/>
      <c r="H169" s="55"/>
      <c r="I169" s="55"/>
    </row>
    <row r="170" spans="1:9" ht="12.75" x14ac:dyDescent="0.2">
      <c r="A170" s="58"/>
      <c r="B170" s="59" t="s">
        <v>212</v>
      </c>
      <c r="C170" s="54">
        <v>2017</v>
      </c>
      <c r="D170" s="55"/>
      <c r="E170" s="56"/>
      <c r="F170" s="59" t="s">
        <v>274</v>
      </c>
      <c r="G170" s="54">
        <v>2017</v>
      </c>
      <c r="H170" s="55"/>
      <c r="I170" s="55"/>
    </row>
    <row r="171" spans="1:9" x14ac:dyDescent="0.2">
      <c r="A171" s="58"/>
      <c r="B171" s="60"/>
      <c r="C171" s="59" t="s">
        <v>200</v>
      </c>
      <c r="D171" s="59" t="s">
        <v>213</v>
      </c>
      <c r="E171" s="59" t="s">
        <v>214</v>
      </c>
      <c r="F171" s="60"/>
      <c r="G171" s="59" t="s">
        <v>200</v>
      </c>
      <c r="H171" s="59" t="s">
        <v>213</v>
      </c>
      <c r="I171" s="83" t="s">
        <v>214</v>
      </c>
    </row>
    <row r="172" spans="1:9" ht="27.75" customHeight="1" x14ac:dyDescent="0.2">
      <c r="A172" s="58"/>
      <c r="B172" s="60"/>
      <c r="C172" s="60"/>
      <c r="D172" s="60"/>
      <c r="E172" s="60"/>
      <c r="F172" s="60"/>
      <c r="G172" s="60"/>
      <c r="H172" s="60"/>
      <c r="I172" s="84"/>
    </row>
    <row r="173" spans="1:9" x14ac:dyDescent="0.2">
      <c r="A173" s="62"/>
      <c r="B173" s="63"/>
      <c r="C173" s="63"/>
      <c r="D173" s="63"/>
      <c r="E173" s="63"/>
      <c r="F173" s="63"/>
      <c r="G173" s="63"/>
      <c r="H173" s="63"/>
      <c r="I173" s="85"/>
    </row>
    <row r="174" spans="1:9" ht="12.75" x14ac:dyDescent="0.2">
      <c r="A174" s="65"/>
      <c r="B174" s="66"/>
      <c r="C174" s="66"/>
      <c r="D174" s="66"/>
      <c r="E174" s="66"/>
      <c r="F174" s="66"/>
      <c r="G174" s="66"/>
      <c r="H174" s="66"/>
      <c r="I174" s="66"/>
    </row>
    <row r="175" spans="1:9" ht="25.5" x14ac:dyDescent="0.2">
      <c r="A175" s="51" t="s">
        <v>275</v>
      </c>
      <c r="B175" s="74">
        <v>143.25396713999999</v>
      </c>
      <c r="C175" s="72">
        <v>148.58888487999999</v>
      </c>
      <c r="D175" s="72">
        <v>103.72409773</v>
      </c>
      <c r="E175" s="72">
        <v>0.3434411</v>
      </c>
      <c r="F175" s="74">
        <v>563.38936650999995</v>
      </c>
      <c r="G175" s="72">
        <v>762.45968625</v>
      </c>
      <c r="H175" s="72">
        <v>135.33441196999999</v>
      </c>
      <c r="I175" s="72">
        <v>1.5369948099999999</v>
      </c>
    </row>
    <row r="176" spans="1:9" ht="12.75" x14ac:dyDescent="0.2">
      <c r="A176" s="51" t="s">
        <v>276</v>
      </c>
      <c r="B176" s="82">
        <v>1.9947612799999999</v>
      </c>
      <c r="C176" s="72">
        <v>2.5466343400000002</v>
      </c>
      <c r="D176" s="72">
        <v>127.66612053</v>
      </c>
      <c r="E176" s="72">
        <v>5.8861699999999996E-3</v>
      </c>
      <c r="F176" s="74">
        <v>11.18880966</v>
      </c>
      <c r="G176" s="72">
        <v>13.704573099999999</v>
      </c>
      <c r="H176" s="72">
        <v>122.48463882</v>
      </c>
      <c r="I176" s="72">
        <v>2.7626189999999998E-2</v>
      </c>
    </row>
    <row r="177" spans="1:9" ht="12.75" x14ac:dyDescent="0.2">
      <c r="A177" s="51" t="s">
        <v>119</v>
      </c>
      <c r="B177" s="82">
        <v>0.44195913999999997</v>
      </c>
      <c r="C177" s="72">
        <v>0.43113179000000001</v>
      </c>
      <c r="D177" s="72">
        <v>97.550146830000003</v>
      </c>
      <c r="E177" s="72">
        <v>9.9649999999999999E-4</v>
      </c>
      <c r="F177" s="74">
        <v>5.6079334699999999</v>
      </c>
      <c r="G177" s="72">
        <v>6.7880878199999994</v>
      </c>
      <c r="H177" s="72">
        <v>121.04437145</v>
      </c>
      <c r="I177" s="72">
        <v>1.368368E-2</v>
      </c>
    </row>
    <row r="178" spans="1:9" ht="12.75" customHeight="1" x14ac:dyDescent="0.2">
      <c r="A178" s="51"/>
      <c r="C178" s="72"/>
      <c r="D178" s="72"/>
      <c r="E178" s="72"/>
      <c r="G178" s="72"/>
      <c r="H178" s="72"/>
      <c r="I178" s="72"/>
    </row>
    <row r="179" spans="1:9" ht="25.5" customHeight="1" x14ac:dyDescent="0.2">
      <c r="A179" s="51" t="s">
        <v>277</v>
      </c>
      <c r="B179" s="74">
        <v>537.06022794</v>
      </c>
      <c r="C179" s="72">
        <v>721.08257114000003</v>
      </c>
      <c r="D179" s="72">
        <v>134.26474977000001</v>
      </c>
      <c r="E179" s="72">
        <v>1.6666750699999999</v>
      </c>
      <c r="F179" s="74">
        <v>626.28171386999998</v>
      </c>
      <c r="G179" s="72">
        <v>719.92115575000003</v>
      </c>
      <c r="H179" s="72">
        <v>114.95164871999999</v>
      </c>
      <c r="I179" s="72">
        <v>1.45124404</v>
      </c>
    </row>
    <row r="180" spans="1:9" ht="12.75" customHeight="1" x14ac:dyDescent="0.2">
      <c r="A180" s="51" t="s">
        <v>278</v>
      </c>
      <c r="B180" s="74">
        <v>397.82655963999997</v>
      </c>
      <c r="C180" s="72">
        <v>542.30923639000002</v>
      </c>
      <c r="D180" s="72">
        <v>136.31800673999999</v>
      </c>
      <c r="E180" s="72">
        <v>1.2534671100000001</v>
      </c>
      <c r="F180" s="74">
        <v>213.18400761000001</v>
      </c>
      <c r="G180" s="72">
        <v>257.00494437999998</v>
      </c>
      <c r="H180" s="72">
        <v>120.55545219</v>
      </c>
      <c r="I180" s="72">
        <v>0.51808019999999999</v>
      </c>
    </row>
    <row r="181" spans="1:9" ht="12.75" customHeight="1" x14ac:dyDescent="0.2">
      <c r="A181" s="51" t="s">
        <v>279</v>
      </c>
      <c r="B181" s="74">
        <v>73.690539369999996</v>
      </c>
      <c r="C181" s="72">
        <v>95.610084050000012</v>
      </c>
      <c r="D181" s="72">
        <v>129.74539862</v>
      </c>
      <c r="E181" s="72">
        <v>0.22098847999999999</v>
      </c>
      <c r="F181" s="74">
        <v>192.33278502000002</v>
      </c>
      <c r="G181" s="72">
        <v>215.53683781000001</v>
      </c>
      <c r="H181" s="72">
        <v>112.06453325</v>
      </c>
      <c r="I181" s="72">
        <v>0.43448723</v>
      </c>
    </row>
    <row r="182" spans="1:9" ht="12.75" customHeight="1" x14ac:dyDescent="0.2">
      <c r="A182" s="51" t="s">
        <v>123</v>
      </c>
      <c r="B182" s="74">
        <v>65.543128930000009</v>
      </c>
      <c r="C182" s="72">
        <v>83.163250700000006</v>
      </c>
      <c r="D182" s="72">
        <v>126.88324781</v>
      </c>
      <c r="E182" s="72">
        <v>0.19221948</v>
      </c>
      <c r="F182" s="74">
        <v>220.76492124000001</v>
      </c>
      <c r="G182" s="72">
        <v>247.37937356</v>
      </c>
      <c r="H182" s="72">
        <v>112.05556217</v>
      </c>
      <c r="I182" s="72">
        <v>0.49867661000000002</v>
      </c>
    </row>
    <row r="183" spans="1:9" ht="12.75" customHeight="1" x14ac:dyDescent="0.2">
      <c r="A183" s="51"/>
      <c r="C183" s="72"/>
      <c r="D183" s="72"/>
      <c r="E183" s="72"/>
      <c r="G183" s="72"/>
      <c r="H183" s="72"/>
      <c r="I183" s="72"/>
    </row>
    <row r="184" spans="1:9" ht="12.75" customHeight="1" x14ac:dyDescent="0.2">
      <c r="A184" s="51" t="s">
        <v>280</v>
      </c>
      <c r="B184" s="82">
        <v>0.2</v>
      </c>
      <c r="C184" s="72">
        <v>0.24037839999999999</v>
      </c>
      <c r="D184" s="72">
        <v>131.69612235</v>
      </c>
      <c r="E184" s="72">
        <v>5.5559999999999995E-4</v>
      </c>
      <c r="F184" s="82">
        <v>1.30468227</v>
      </c>
      <c r="G184" s="72">
        <v>0.75789774999999993</v>
      </c>
      <c r="H184" s="72">
        <v>58.090599330000003</v>
      </c>
      <c r="I184" s="72">
        <v>1.5277999999999999E-3</v>
      </c>
    </row>
    <row r="185" spans="1:9" ht="12.75" x14ac:dyDescent="0.2">
      <c r="A185" s="51"/>
      <c r="C185" s="72"/>
      <c r="D185" s="72"/>
      <c r="E185" s="72"/>
      <c r="G185" s="72"/>
      <c r="H185" s="72"/>
      <c r="I185" s="72"/>
    </row>
    <row r="186" spans="1:9" ht="12.75" x14ac:dyDescent="0.2">
      <c r="A186" s="51" t="s">
        <v>125</v>
      </c>
      <c r="B186" s="82">
        <v>3.9</v>
      </c>
      <c r="C186" s="72">
        <v>5.0684928300000003</v>
      </c>
      <c r="D186" s="72">
        <v>130.56833904000001</v>
      </c>
      <c r="E186" s="72">
        <v>1.1715069999999999E-2</v>
      </c>
      <c r="F186" s="82">
        <v>165.05260724999999</v>
      </c>
      <c r="G186" s="72">
        <v>200.047481</v>
      </c>
      <c r="H186" s="72">
        <v>121.20225444</v>
      </c>
      <c r="I186" s="72">
        <v>0.40326320999999998</v>
      </c>
    </row>
  </sheetData>
  <mergeCells count="76">
    <mergeCell ref="F170:F173"/>
    <mergeCell ref="G170:I170"/>
    <mergeCell ref="C171:C173"/>
    <mergeCell ref="D171:D173"/>
    <mergeCell ref="E171:E173"/>
    <mergeCell ref="G171:G173"/>
    <mergeCell ref="H171:H173"/>
    <mergeCell ref="I171:I173"/>
    <mergeCell ref="G132:G134"/>
    <mergeCell ref="H132:H134"/>
    <mergeCell ref="I132:I134"/>
    <mergeCell ref="A166:I166"/>
    <mergeCell ref="A168:I168"/>
    <mergeCell ref="A169:A173"/>
    <mergeCell ref="B169:E169"/>
    <mergeCell ref="F169:I169"/>
    <mergeCell ref="B170:B173"/>
    <mergeCell ref="C170:E170"/>
    <mergeCell ref="A130:A134"/>
    <mergeCell ref="B130:E130"/>
    <mergeCell ref="F130:I130"/>
    <mergeCell ref="B131:B134"/>
    <mergeCell ref="C131:E131"/>
    <mergeCell ref="F131:F134"/>
    <mergeCell ref="G131:I131"/>
    <mergeCell ref="C132:C134"/>
    <mergeCell ref="D132:D134"/>
    <mergeCell ref="E132:E134"/>
    <mergeCell ref="E86:E88"/>
    <mergeCell ref="G86:G88"/>
    <mergeCell ref="H86:H88"/>
    <mergeCell ref="I86:I88"/>
    <mergeCell ref="A127:I127"/>
    <mergeCell ref="A129:I129"/>
    <mergeCell ref="A83:I83"/>
    <mergeCell ref="A84:A88"/>
    <mergeCell ref="B84:E84"/>
    <mergeCell ref="F84:I84"/>
    <mergeCell ref="B85:B88"/>
    <mergeCell ref="C85:E85"/>
    <mergeCell ref="F85:F88"/>
    <mergeCell ref="G85:I85"/>
    <mergeCell ref="C86:C88"/>
    <mergeCell ref="D86:D88"/>
    <mergeCell ref="D47:D49"/>
    <mergeCell ref="E47:E49"/>
    <mergeCell ref="G47:G49"/>
    <mergeCell ref="H47:H49"/>
    <mergeCell ref="I47:I49"/>
    <mergeCell ref="A81:I81"/>
    <mergeCell ref="A42:I42"/>
    <mergeCell ref="A44:I44"/>
    <mergeCell ref="A45:A49"/>
    <mergeCell ref="B45:E45"/>
    <mergeCell ref="F45:I45"/>
    <mergeCell ref="B46:B49"/>
    <mergeCell ref="C46:E46"/>
    <mergeCell ref="F46:F49"/>
    <mergeCell ref="G46:I46"/>
    <mergeCell ref="C47:C49"/>
    <mergeCell ref="C7:C9"/>
    <mergeCell ref="D7:D9"/>
    <mergeCell ref="E7:E9"/>
    <mergeCell ref="G7:G9"/>
    <mergeCell ref="H7:H9"/>
    <mergeCell ref="I7:I9"/>
    <mergeCell ref="A1:I1"/>
    <mergeCell ref="A3:G3"/>
    <mergeCell ref="B4:G4"/>
    <mergeCell ref="A5:A9"/>
    <mergeCell ref="B5:E5"/>
    <mergeCell ref="F5:I5"/>
    <mergeCell ref="B6:B9"/>
    <mergeCell ref="C6:E6"/>
    <mergeCell ref="F6:F9"/>
    <mergeCell ref="G6:I6"/>
  </mergeCells>
  <pageMargins left="0.78740157480314965" right="0.78740157480314965" top="0.59055118110236227" bottom="0.59055118110236227" header="0.31496062992125984" footer="0.31496062992125984"/>
  <pageSetup paperSize="9" firstPageNumber="47" orientation="portrait" useFirstPageNumber="1" r:id="rId1"/>
  <headerFooter differentOddEven="1">
    <oddFooter>&amp;L__________________________________________________________________________________________________________ Зовнішня торгівля України товарами та послугами у 2017 році&amp;R &amp;P</oddFooter>
    <evenFooter>&amp;L&amp;P&amp;R____________________________________________________________________________________________________________Державна служба статистики України</even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3" workbookViewId="0">
      <selection activeCell="B21" sqref="B21"/>
    </sheetView>
  </sheetViews>
  <sheetFormatPr defaultRowHeight="15" x14ac:dyDescent="0.25"/>
  <cols>
    <col min="1" max="1" width="33.5703125" customWidth="1"/>
  </cols>
  <sheetData>
    <row r="1" spans="1:3" ht="15.75" x14ac:dyDescent="0.25">
      <c r="A1" s="50" t="s">
        <v>211</v>
      </c>
      <c r="B1" s="50"/>
      <c r="C1" s="50"/>
    </row>
    <row r="2" spans="1:3" x14ac:dyDescent="0.25">
      <c r="A2" s="51"/>
      <c r="B2" s="52"/>
      <c r="C2" s="52"/>
    </row>
    <row r="3" spans="1:3" x14ac:dyDescent="0.25">
      <c r="A3" s="53"/>
      <c r="B3" s="103" t="s">
        <v>1</v>
      </c>
      <c r="C3" s="104" t="s">
        <v>2</v>
      </c>
    </row>
    <row r="4" spans="1:3" ht="15" customHeight="1" x14ac:dyDescent="0.25">
      <c r="A4" s="58"/>
      <c r="B4" s="102">
        <v>2017</v>
      </c>
      <c r="C4" s="103">
        <v>2017</v>
      </c>
    </row>
    <row r="5" spans="1:3" ht="15" customHeight="1" x14ac:dyDescent="0.25">
      <c r="A5" s="58"/>
      <c r="B5" s="59" t="s">
        <v>200</v>
      </c>
      <c r="C5" s="59" t="s">
        <v>200</v>
      </c>
    </row>
    <row r="6" spans="1:3" x14ac:dyDescent="0.25">
      <c r="A6" s="58"/>
      <c r="B6" s="60"/>
      <c r="C6" s="60"/>
    </row>
    <row r="7" spans="1:3" x14ac:dyDescent="0.25">
      <c r="A7" s="62"/>
      <c r="B7" s="63"/>
      <c r="C7" s="63"/>
    </row>
    <row r="8" spans="1:3" x14ac:dyDescent="0.25">
      <c r="A8" s="65"/>
      <c r="B8" s="66"/>
      <c r="C8" s="66"/>
    </row>
    <row r="9" spans="1:3" x14ac:dyDescent="0.25">
      <c r="A9" s="67" t="s">
        <v>215</v>
      </c>
      <c r="B9" s="69">
        <v>43264.736014119997</v>
      </c>
      <c r="C9" s="69">
        <v>49607.1738559</v>
      </c>
    </row>
    <row r="10" spans="1:3" ht="37.5" customHeight="1" x14ac:dyDescent="0.25">
      <c r="A10" s="51" t="s">
        <v>217</v>
      </c>
      <c r="B10" s="72">
        <v>1108.7570195999999</v>
      </c>
      <c r="C10" s="72">
        <v>731.54954480000004</v>
      </c>
    </row>
    <row r="11" spans="1:3" ht="25.5" customHeight="1" x14ac:dyDescent="0.25">
      <c r="A11" s="51" t="s">
        <v>219</v>
      </c>
      <c r="B11" s="72">
        <v>9215.707865299999</v>
      </c>
      <c r="C11" s="72">
        <v>1368.0271230800001</v>
      </c>
    </row>
    <row r="12" spans="1:3" ht="27" customHeight="1" x14ac:dyDescent="0.25">
      <c r="A12" s="51" t="s">
        <v>226</v>
      </c>
      <c r="B12" s="72">
        <v>4605.6661662400002</v>
      </c>
      <c r="C12" s="72">
        <v>266.61638871000002</v>
      </c>
    </row>
    <row r="13" spans="1:3" ht="27" customHeight="1" x14ac:dyDescent="0.25">
      <c r="A13" s="51" t="s">
        <v>227</v>
      </c>
      <c r="B13" s="72">
        <v>2826.72302842</v>
      </c>
      <c r="C13" s="72">
        <v>1935.0159014799999</v>
      </c>
    </row>
    <row r="14" spans="1:3" x14ac:dyDescent="0.25">
      <c r="A14" s="51" t="s">
        <v>235</v>
      </c>
      <c r="B14" s="72">
        <v>3947.7218735600004</v>
      </c>
      <c r="C14" s="72">
        <v>12504.73243502</v>
      </c>
    </row>
    <row r="15" spans="1:3" ht="29.25" customHeight="1" x14ac:dyDescent="0.25">
      <c r="A15" s="51" t="s">
        <v>237</v>
      </c>
      <c r="B15" s="72">
        <v>1660.61182609</v>
      </c>
      <c r="C15" s="72">
        <v>6545.8652254600001</v>
      </c>
    </row>
    <row r="16" spans="1:3" ht="32.25" customHeight="1" x14ac:dyDescent="0.25">
      <c r="A16" s="51" t="s">
        <v>245</v>
      </c>
      <c r="B16" s="72">
        <v>561.13511072999995</v>
      </c>
      <c r="C16" s="72">
        <v>3245.8003940599997</v>
      </c>
    </row>
    <row r="17" spans="1:3" ht="33" customHeight="1" x14ac:dyDescent="0.25">
      <c r="A17" s="51" t="s">
        <v>248</v>
      </c>
      <c r="B17" s="72">
        <v>151.97317525999998</v>
      </c>
      <c r="C17" s="72">
        <v>251.30433527000002</v>
      </c>
    </row>
    <row r="18" spans="1:3" ht="23.25" customHeight="1" x14ac:dyDescent="0.25">
      <c r="A18" s="51" t="s">
        <v>251</v>
      </c>
      <c r="B18" s="72">
        <v>1205.9092307200001</v>
      </c>
      <c r="C18" s="72">
        <v>250.47147753000002</v>
      </c>
    </row>
    <row r="19" spans="1:3" ht="21.75" customHeight="1" x14ac:dyDescent="0.25">
      <c r="A19" s="51" t="s">
        <v>66</v>
      </c>
      <c r="B19" s="72">
        <v>518.03373865999993</v>
      </c>
      <c r="C19" s="72">
        <v>954.96342668</v>
      </c>
    </row>
    <row r="20" spans="1:3" ht="34.5" customHeight="1" x14ac:dyDescent="0.25">
      <c r="A20" s="51" t="s">
        <v>254</v>
      </c>
      <c r="B20" s="72">
        <v>759.50064569000006</v>
      </c>
      <c r="C20" s="72">
        <v>1738.66261669</v>
      </c>
    </row>
    <row r="21" spans="1:3" ht="21.75" customHeight="1" x14ac:dyDescent="0.25">
      <c r="A21" s="51" t="s">
        <v>261</v>
      </c>
      <c r="B21" s="72">
        <v>180.44268135999999</v>
      </c>
      <c r="C21" s="72">
        <v>267.07908669000005</v>
      </c>
    </row>
    <row r="22" spans="1:3" ht="18" customHeight="1" x14ac:dyDescent="0.25">
      <c r="A22" s="51" t="s">
        <v>265</v>
      </c>
      <c r="B22" s="72">
        <v>363.93573645000004</v>
      </c>
      <c r="C22" s="72">
        <v>651.36711774000003</v>
      </c>
    </row>
    <row r="23" spans="1:3" ht="34.5" customHeight="1" x14ac:dyDescent="0.25">
      <c r="A23" s="51" t="s">
        <v>95</v>
      </c>
      <c r="B23" s="72">
        <v>103.63949430000001</v>
      </c>
      <c r="C23" s="72">
        <v>54.5959073</v>
      </c>
    </row>
    <row r="24" spans="1:3" ht="34.5" customHeight="1" x14ac:dyDescent="0.25">
      <c r="A24" s="51" t="s">
        <v>96</v>
      </c>
      <c r="B24" s="72">
        <v>10124.613268610001</v>
      </c>
      <c r="C24" s="72">
        <v>3012.75319962</v>
      </c>
    </row>
    <row r="25" spans="1:3" ht="46.5" customHeight="1" x14ac:dyDescent="0.25">
      <c r="A25" s="51" t="s">
        <v>108</v>
      </c>
      <c r="B25" s="72">
        <v>4276.8321388499999</v>
      </c>
      <c r="C25" s="72">
        <v>9902.6228742799995</v>
      </c>
    </row>
    <row r="26" spans="1:3" ht="25.5" customHeight="1" x14ac:dyDescent="0.25">
      <c r="A26" s="51" t="s">
        <v>271</v>
      </c>
      <c r="B26" s="72">
        <v>625.88600262</v>
      </c>
      <c r="C26" s="72">
        <v>4182.0871054199997</v>
      </c>
    </row>
    <row r="27" spans="1:3" ht="30" customHeight="1" x14ac:dyDescent="0.25">
      <c r="A27" s="51" t="s">
        <v>116</v>
      </c>
      <c r="B27" s="72">
        <v>151.56665101000002</v>
      </c>
      <c r="C27" s="72">
        <v>782.95234716999994</v>
      </c>
    </row>
    <row r="28" spans="1:3" x14ac:dyDescent="0.25">
      <c r="A28" s="51" t="s">
        <v>277</v>
      </c>
      <c r="B28" s="72">
        <v>721.08257114000003</v>
      </c>
      <c r="C28" s="72">
        <v>719.92115575000003</v>
      </c>
    </row>
    <row r="29" spans="1:3" x14ac:dyDescent="0.25">
      <c r="A29" s="51" t="s">
        <v>280</v>
      </c>
      <c r="B29" s="72">
        <v>0.24037839999999999</v>
      </c>
      <c r="C29" s="72">
        <v>0.75789774999999993</v>
      </c>
    </row>
  </sheetData>
  <mergeCells count="5">
    <mergeCell ref="C5:C7"/>
    <mergeCell ref="A1:C1"/>
    <mergeCell ref="B2:C2"/>
    <mergeCell ref="A3:A7"/>
    <mergeCell ref="B5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7" sqref="A7:B20"/>
    </sheetView>
  </sheetViews>
  <sheetFormatPr defaultRowHeight="12" x14ac:dyDescent="0.2"/>
  <cols>
    <col min="1" max="1" width="53.140625" style="48" customWidth="1"/>
    <col min="2" max="2" width="10.5703125" style="48" customWidth="1"/>
    <col min="3" max="253" width="9.140625" style="48"/>
    <col min="254" max="254" width="53.140625" style="48" customWidth="1"/>
    <col min="255" max="255" width="10.28515625" style="48" customWidth="1"/>
    <col min="256" max="256" width="10.5703125" style="48" customWidth="1"/>
    <col min="257" max="257" width="9.7109375" style="48" customWidth="1"/>
    <col min="258" max="258" width="6.140625" style="48" customWidth="1"/>
    <col min="259" max="509" width="9.140625" style="48"/>
    <col min="510" max="510" width="53.140625" style="48" customWidth="1"/>
    <col min="511" max="511" width="10.28515625" style="48" customWidth="1"/>
    <col min="512" max="512" width="10.5703125" style="48" customWidth="1"/>
    <col min="513" max="513" width="9.7109375" style="48" customWidth="1"/>
    <col min="514" max="514" width="6.140625" style="48" customWidth="1"/>
    <col min="515" max="765" width="9.140625" style="48"/>
    <col min="766" max="766" width="53.140625" style="48" customWidth="1"/>
    <col min="767" max="767" width="10.28515625" style="48" customWidth="1"/>
    <col min="768" max="768" width="10.5703125" style="48" customWidth="1"/>
    <col min="769" max="769" width="9.7109375" style="48" customWidth="1"/>
    <col min="770" max="770" width="6.140625" style="48" customWidth="1"/>
    <col min="771" max="1021" width="9.140625" style="48"/>
    <col min="1022" max="1022" width="53.140625" style="48" customWidth="1"/>
    <col min="1023" max="1023" width="10.28515625" style="48" customWidth="1"/>
    <col min="1024" max="1024" width="10.5703125" style="48" customWidth="1"/>
    <col min="1025" max="1025" width="9.7109375" style="48" customWidth="1"/>
    <col min="1026" max="1026" width="6.140625" style="48" customWidth="1"/>
    <col min="1027" max="1277" width="9.140625" style="48"/>
    <col min="1278" max="1278" width="53.140625" style="48" customWidth="1"/>
    <col min="1279" max="1279" width="10.28515625" style="48" customWidth="1"/>
    <col min="1280" max="1280" width="10.5703125" style="48" customWidth="1"/>
    <col min="1281" max="1281" width="9.7109375" style="48" customWidth="1"/>
    <col min="1282" max="1282" width="6.140625" style="48" customWidth="1"/>
    <col min="1283" max="1533" width="9.140625" style="48"/>
    <col min="1534" max="1534" width="53.140625" style="48" customWidth="1"/>
    <col min="1535" max="1535" width="10.28515625" style="48" customWidth="1"/>
    <col min="1536" max="1536" width="10.5703125" style="48" customWidth="1"/>
    <col min="1537" max="1537" width="9.7109375" style="48" customWidth="1"/>
    <col min="1538" max="1538" width="6.140625" style="48" customWidth="1"/>
    <col min="1539" max="1789" width="9.140625" style="48"/>
    <col min="1790" max="1790" width="53.140625" style="48" customWidth="1"/>
    <col min="1791" max="1791" width="10.28515625" style="48" customWidth="1"/>
    <col min="1792" max="1792" width="10.5703125" style="48" customWidth="1"/>
    <col min="1793" max="1793" width="9.7109375" style="48" customWidth="1"/>
    <col min="1794" max="1794" width="6.140625" style="48" customWidth="1"/>
    <col min="1795" max="2045" width="9.140625" style="48"/>
    <col min="2046" max="2046" width="53.140625" style="48" customWidth="1"/>
    <col min="2047" max="2047" width="10.28515625" style="48" customWidth="1"/>
    <col min="2048" max="2048" width="10.5703125" style="48" customWidth="1"/>
    <col min="2049" max="2049" width="9.7109375" style="48" customWidth="1"/>
    <col min="2050" max="2050" width="6.140625" style="48" customWidth="1"/>
    <col min="2051" max="2301" width="9.140625" style="48"/>
    <col min="2302" max="2302" width="53.140625" style="48" customWidth="1"/>
    <col min="2303" max="2303" width="10.28515625" style="48" customWidth="1"/>
    <col min="2304" max="2304" width="10.5703125" style="48" customWidth="1"/>
    <col min="2305" max="2305" width="9.7109375" style="48" customWidth="1"/>
    <col min="2306" max="2306" width="6.140625" style="48" customWidth="1"/>
    <col min="2307" max="2557" width="9.140625" style="48"/>
    <col min="2558" max="2558" width="53.140625" style="48" customWidth="1"/>
    <col min="2559" max="2559" width="10.28515625" style="48" customWidth="1"/>
    <col min="2560" max="2560" width="10.5703125" style="48" customWidth="1"/>
    <col min="2561" max="2561" width="9.7109375" style="48" customWidth="1"/>
    <col min="2562" max="2562" width="6.140625" style="48" customWidth="1"/>
    <col min="2563" max="2813" width="9.140625" style="48"/>
    <col min="2814" max="2814" width="53.140625" style="48" customWidth="1"/>
    <col min="2815" max="2815" width="10.28515625" style="48" customWidth="1"/>
    <col min="2816" max="2816" width="10.5703125" style="48" customWidth="1"/>
    <col min="2817" max="2817" width="9.7109375" style="48" customWidth="1"/>
    <col min="2818" max="2818" width="6.140625" style="48" customWidth="1"/>
    <col min="2819" max="3069" width="9.140625" style="48"/>
    <col min="3070" max="3070" width="53.140625" style="48" customWidth="1"/>
    <col min="3071" max="3071" width="10.28515625" style="48" customWidth="1"/>
    <col min="3072" max="3072" width="10.5703125" style="48" customWidth="1"/>
    <col min="3073" max="3073" width="9.7109375" style="48" customWidth="1"/>
    <col min="3074" max="3074" width="6.140625" style="48" customWidth="1"/>
    <col min="3075" max="3325" width="9.140625" style="48"/>
    <col min="3326" max="3326" width="53.140625" style="48" customWidth="1"/>
    <col min="3327" max="3327" width="10.28515625" style="48" customWidth="1"/>
    <col min="3328" max="3328" width="10.5703125" style="48" customWidth="1"/>
    <col min="3329" max="3329" width="9.7109375" style="48" customWidth="1"/>
    <col min="3330" max="3330" width="6.140625" style="48" customWidth="1"/>
    <col min="3331" max="3581" width="9.140625" style="48"/>
    <col min="3582" max="3582" width="53.140625" style="48" customWidth="1"/>
    <col min="3583" max="3583" width="10.28515625" style="48" customWidth="1"/>
    <col min="3584" max="3584" width="10.5703125" style="48" customWidth="1"/>
    <col min="3585" max="3585" width="9.7109375" style="48" customWidth="1"/>
    <col min="3586" max="3586" width="6.140625" style="48" customWidth="1"/>
    <col min="3587" max="3837" width="9.140625" style="48"/>
    <col min="3838" max="3838" width="53.140625" style="48" customWidth="1"/>
    <col min="3839" max="3839" width="10.28515625" style="48" customWidth="1"/>
    <col min="3840" max="3840" width="10.5703125" style="48" customWidth="1"/>
    <col min="3841" max="3841" width="9.7109375" style="48" customWidth="1"/>
    <col min="3842" max="3842" width="6.140625" style="48" customWidth="1"/>
    <col min="3843" max="4093" width="9.140625" style="48"/>
    <col min="4094" max="4094" width="53.140625" style="48" customWidth="1"/>
    <col min="4095" max="4095" width="10.28515625" style="48" customWidth="1"/>
    <col min="4096" max="4096" width="10.5703125" style="48" customWidth="1"/>
    <col min="4097" max="4097" width="9.7109375" style="48" customWidth="1"/>
    <col min="4098" max="4098" width="6.140625" style="48" customWidth="1"/>
    <col min="4099" max="4349" width="9.140625" style="48"/>
    <col min="4350" max="4350" width="53.140625" style="48" customWidth="1"/>
    <col min="4351" max="4351" width="10.28515625" style="48" customWidth="1"/>
    <col min="4352" max="4352" width="10.5703125" style="48" customWidth="1"/>
    <col min="4353" max="4353" width="9.7109375" style="48" customWidth="1"/>
    <col min="4354" max="4354" width="6.140625" style="48" customWidth="1"/>
    <col min="4355" max="4605" width="9.140625" style="48"/>
    <col min="4606" max="4606" width="53.140625" style="48" customWidth="1"/>
    <col min="4607" max="4607" width="10.28515625" style="48" customWidth="1"/>
    <col min="4608" max="4608" width="10.5703125" style="48" customWidth="1"/>
    <col min="4609" max="4609" width="9.7109375" style="48" customWidth="1"/>
    <col min="4610" max="4610" width="6.140625" style="48" customWidth="1"/>
    <col min="4611" max="4861" width="9.140625" style="48"/>
    <col min="4862" max="4862" width="53.140625" style="48" customWidth="1"/>
    <col min="4863" max="4863" width="10.28515625" style="48" customWidth="1"/>
    <col min="4864" max="4864" width="10.5703125" style="48" customWidth="1"/>
    <col min="4865" max="4865" width="9.7109375" style="48" customWidth="1"/>
    <col min="4866" max="4866" width="6.140625" style="48" customWidth="1"/>
    <col min="4867" max="5117" width="9.140625" style="48"/>
    <col min="5118" max="5118" width="53.140625" style="48" customWidth="1"/>
    <col min="5119" max="5119" width="10.28515625" style="48" customWidth="1"/>
    <col min="5120" max="5120" width="10.5703125" style="48" customWidth="1"/>
    <col min="5121" max="5121" width="9.7109375" style="48" customWidth="1"/>
    <col min="5122" max="5122" width="6.140625" style="48" customWidth="1"/>
    <col min="5123" max="5373" width="9.140625" style="48"/>
    <col min="5374" max="5374" width="53.140625" style="48" customWidth="1"/>
    <col min="5375" max="5375" width="10.28515625" style="48" customWidth="1"/>
    <col min="5376" max="5376" width="10.5703125" style="48" customWidth="1"/>
    <col min="5377" max="5377" width="9.7109375" style="48" customWidth="1"/>
    <col min="5378" max="5378" width="6.140625" style="48" customWidth="1"/>
    <col min="5379" max="5629" width="9.140625" style="48"/>
    <col min="5630" max="5630" width="53.140625" style="48" customWidth="1"/>
    <col min="5631" max="5631" width="10.28515625" style="48" customWidth="1"/>
    <col min="5632" max="5632" width="10.5703125" style="48" customWidth="1"/>
    <col min="5633" max="5633" width="9.7109375" style="48" customWidth="1"/>
    <col min="5634" max="5634" width="6.140625" style="48" customWidth="1"/>
    <col min="5635" max="5885" width="9.140625" style="48"/>
    <col min="5886" max="5886" width="53.140625" style="48" customWidth="1"/>
    <col min="5887" max="5887" width="10.28515625" style="48" customWidth="1"/>
    <col min="5888" max="5888" width="10.5703125" style="48" customWidth="1"/>
    <col min="5889" max="5889" width="9.7109375" style="48" customWidth="1"/>
    <col min="5890" max="5890" width="6.140625" style="48" customWidth="1"/>
    <col min="5891" max="6141" width="9.140625" style="48"/>
    <col min="6142" max="6142" width="53.140625" style="48" customWidth="1"/>
    <col min="6143" max="6143" width="10.28515625" style="48" customWidth="1"/>
    <col min="6144" max="6144" width="10.5703125" style="48" customWidth="1"/>
    <col min="6145" max="6145" width="9.7109375" style="48" customWidth="1"/>
    <col min="6146" max="6146" width="6.140625" style="48" customWidth="1"/>
    <col min="6147" max="6397" width="9.140625" style="48"/>
    <col min="6398" max="6398" width="53.140625" style="48" customWidth="1"/>
    <col min="6399" max="6399" width="10.28515625" style="48" customWidth="1"/>
    <col min="6400" max="6400" width="10.5703125" style="48" customWidth="1"/>
    <col min="6401" max="6401" width="9.7109375" style="48" customWidth="1"/>
    <col min="6402" max="6402" width="6.140625" style="48" customWidth="1"/>
    <col min="6403" max="6653" width="9.140625" style="48"/>
    <col min="6654" max="6654" width="53.140625" style="48" customWidth="1"/>
    <col min="6655" max="6655" width="10.28515625" style="48" customWidth="1"/>
    <col min="6656" max="6656" width="10.5703125" style="48" customWidth="1"/>
    <col min="6657" max="6657" width="9.7109375" style="48" customWidth="1"/>
    <col min="6658" max="6658" width="6.140625" style="48" customWidth="1"/>
    <col min="6659" max="6909" width="9.140625" style="48"/>
    <col min="6910" max="6910" width="53.140625" style="48" customWidth="1"/>
    <col min="6911" max="6911" width="10.28515625" style="48" customWidth="1"/>
    <col min="6912" max="6912" width="10.5703125" style="48" customWidth="1"/>
    <col min="6913" max="6913" width="9.7109375" style="48" customWidth="1"/>
    <col min="6914" max="6914" width="6.140625" style="48" customWidth="1"/>
    <col min="6915" max="7165" width="9.140625" style="48"/>
    <col min="7166" max="7166" width="53.140625" style="48" customWidth="1"/>
    <col min="7167" max="7167" width="10.28515625" style="48" customWidth="1"/>
    <col min="7168" max="7168" width="10.5703125" style="48" customWidth="1"/>
    <col min="7169" max="7169" width="9.7109375" style="48" customWidth="1"/>
    <col min="7170" max="7170" width="6.140625" style="48" customWidth="1"/>
    <col min="7171" max="7421" width="9.140625" style="48"/>
    <col min="7422" max="7422" width="53.140625" style="48" customWidth="1"/>
    <col min="7423" max="7423" width="10.28515625" style="48" customWidth="1"/>
    <col min="7424" max="7424" width="10.5703125" style="48" customWidth="1"/>
    <col min="7425" max="7425" width="9.7109375" style="48" customWidth="1"/>
    <col min="7426" max="7426" width="6.140625" style="48" customWidth="1"/>
    <col min="7427" max="7677" width="9.140625" style="48"/>
    <col min="7678" max="7678" width="53.140625" style="48" customWidth="1"/>
    <col min="7679" max="7679" width="10.28515625" style="48" customWidth="1"/>
    <col min="7680" max="7680" width="10.5703125" style="48" customWidth="1"/>
    <col min="7681" max="7681" width="9.7109375" style="48" customWidth="1"/>
    <col min="7682" max="7682" width="6.140625" style="48" customWidth="1"/>
    <col min="7683" max="7933" width="9.140625" style="48"/>
    <col min="7934" max="7934" width="53.140625" style="48" customWidth="1"/>
    <col min="7935" max="7935" width="10.28515625" style="48" customWidth="1"/>
    <col min="7936" max="7936" width="10.5703125" style="48" customWidth="1"/>
    <col min="7937" max="7937" width="9.7109375" style="48" customWidth="1"/>
    <col min="7938" max="7938" width="6.140625" style="48" customWidth="1"/>
    <col min="7939" max="8189" width="9.140625" style="48"/>
    <col min="8190" max="8190" width="53.140625" style="48" customWidth="1"/>
    <col min="8191" max="8191" width="10.28515625" style="48" customWidth="1"/>
    <col min="8192" max="8192" width="10.5703125" style="48" customWidth="1"/>
    <col min="8193" max="8193" width="9.7109375" style="48" customWidth="1"/>
    <col min="8194" max="8194" width="6.140625" style="48" customWidth="1"/>
    <col min="8195" max="8445" width="9.140625" style="48"/>
    <col min="8446" max="8446" width="53.140625" style="48" customWidth="1"/>
    <col min="8447" max="8447" width="10.28515625" style="48" customWidth="1"/>
    <col min="8448" max="8448" width="10.5703125" style="48" customWidth="1"/>
    <col min="8449" max="8449" width="9.7109375" style="48" customWidth="1"/>
    <col min="8450" max="8450" width="6.140625" style="48" customWidth="1"/>
    <col min="8451" max="8701" width="9.140625" style="48"/>
    <col min="8702" max="8702" width="53.140625" style="48" customWidth="1"/>
    <col min="8703" max="8703" width="10.28515625" style="48" customWidth="1"/>
    <col min="8704" max="8704" width="10.5703125" style="48" customWidth="1"/>
    <col min="8705" max="8705" width="9.7109375" style="48" customWidth="1"/>
    <col min="8706" max="8706" width="6.140625" style="48" customWidth="1"/>
    <col min="8707" max="8957" width="9.140625" style="48"/>
    <col min="8958" max="8958" width="53.140625" style="48" customWidth="1"/>
    <col min="8959" max="8959" width="10.28515625" style="48" customWidth="1"/>
    <col min="8960" max="8960" width="10.5703125" style="48" customWidth="1"/>
    <col min="8961" max="8961" width="9.7109375" style="48" customWidth="1"/>
    <col min="8962" max="8962" width="6.140625" style="48" customWidth="1"/>
    <col min="8963" max="9213" width="9.140625" style="48"/>
    <col min="9214" max="9214" width="53.140625" style="48" customWidth="1"/>
    <col min="9215" max="9215" width="10.28515625" style="48" customWidth="1"/>
    <col min="9216" max="9216" width="10.5703125" style="48" customWidth="1"/>
    <col min="9217" max="9217" width="9.7109375" style="48" customWidth="1"/>
    <col min="9218" max="9218" width="6.140625" style="48" customWidth="1"/>
    <col min="9219" max="9469" width="9.140625" style="48"/>
    <col min="9470" max="9470" width="53.140625" style="48" customWidth="1"/>
    <col min="9471" max="9471" width="10.28515625" style="48" customWidth="1"/>
    <col min="9472" max="9472" width="10.5703125" style="48" customWidth="1"/>
    <col min="9473" max="9473" width="9.7109375" style="48" customWidth="1"/>
    <col min="9474" max="9474" width="6.140625" style="48" customWidth="1"/>
    <col min="9475" max="9725" width="9.140625" style="48"/>
    <col min="9726" max="9726" width="53.140625" style="48" customWidth="1"/>
    <col min="9727" max="9727" width="10.28515625" style="48" customWidth="1"/>
    <col min="9728" max="9728" width="10.5703125" style="48" customWidth="1"/>
    <col min="9729" max="9729" width="9.7109375" style="48" customWidth="1"/>
    <col min="9730" max="9730" width="6.140625" style="48" customWidth="1"/>
    <col min="9731" max="9981" width="9.140625" style="48"/>
    <col min="9982" max="9982" width="53.140625" style="48" customWidth="1"/>
    <col min="9983" max="9983" width="10.28515625" style="48" customWidth="1"/>
    <col min="9984" max="9984" width="10.5703125" style="48" customWidth="1"/>
    <col min="9985" max="9985" width="9.7109375" style="48" customWidth="1"/>
    <col min="9986" max="9986" width="6.140625" style="48" customWidth="1"/>
    <col min="9987" max="10237" width="9.140625" style="48"/>
    <col min="10238" max="10238" width="53.140625" style="48" customWidth="1"/>
    <col min="10239" max="10239" width="10.28515625" style="48" customWidth="1"/>
    <col min="10240" max="10240" width="10.5703125" style="48" customWidth="1"/>
    <col min="10241" max="10241" width="9.7109375" style="48" customWidth="1"/>
    <col min="10242" max="10242" width="6.140625" style="48" customWidth="1"/>
    <col min="10243" max="10493" width="9.140625" style="48"/>
    <col min="10494" max="10494" width="53.140625" style="48" customWidth="1"/>
    <col min="10495" max="10495" width="10.28515625" style="48" customWidth="1"/>
    <col min="10496" max="10496" width="10.5703125" style="48" customWidth="1"/>
    <col min="10497" max="10497" width="9.7109375" style="48" customWidth="1"/>
    <col min="10498" max="10498" width="6.140625" style="48" customWidth="1"/>
    <col min="10499" max="10749" width="9.140625" style="48"/>
    <col min="10750" max="10750" width="53.140625" style="48" customWidth="1"/>
    <col min="10751" max="10751" width="10.28515625" style="48" customWidth="1"/>
    <col min="10752" max="10752" width="10.5703125" style="48" customWidth="1"/>
    <col min="10753" max="10753" width="9.7109375" style="48" customWidth="1"/>
    <col min="10754" max="10754" width="6.140625" style="48" customWidth="1"/>
    <col min="10755" max="11005" width="9.140625" style="48"/>
    <col min="11006" max="11006" width="53.140625" style="48" customWidth="1"/>
    <col min="11007" max="11007" width="10.28515625" style="48" customWidth="1"/>
    <col min="11008" max="11008" width="10.5703125" style="48" customWidth="1"/>
    <col min="11009" max="11009" width="9.7109375" style="48" customWidth="1"/>
    <col min="11010" max="11010" width="6.140625" style="48" customWidth="1"/>
    <col min="11011" max="11261" width="9.140625" style="48"/>
    <col min="11262" max="11262" width="53.140625" style="48" customWidth="1"/>
    <col min="11263" max="11263" width="10.28515625" style="48" customWidth="1"/>
    <col min="11264" max="11264" width="10.5703125" style="48" customWidth="1"/>
    <col min="11265" max="11265" width="9.7109375" style="48" customWidth="1"/>
    <col min="11266" max="11266" width="6.140625" style="48" customWidth="1"/>
    <col min="11267" max="11517" width="9.140625" style="48"/>
    <col min="11518" max="11518" width="53.140625" style="48" customWidth="1"/>
    <col min="11519" max="11519" width="10.28515625" style="48" customWidth="1"/>
    <col min="11520" max="11520" width="10.5703125" style="48" customWidth="1"/>
    <col min="11521" max="11521" width="9.7109375" style="48" customWidth="1"/>
    <col min="11522" max="11522" width="6.140625" style="48" customWidth="1"/>
    <col min="11523" max="11773" width="9.140625" style="48"/>
    <col min="11774" max="11774" width="53.140625" style="48" customWidth="1"/>
    <col min="11775" max="11775" width="10.28515625" style="48" customWidth="1"/>
    <col min="11776" max="11776" width="10.5703125" style="48" customWidth="1"/>
    <col min="11777" max="11777" width="9.7109375" style="48" customWidth="1"/>
    <col min="11778" max="11778" width="6.140625" style="48" customWidth="1"/>
    <col min="11779" max="12029" width="9.140625" style="48"/>
    <col min="12030" max="12030" width="53.140625" style="48" customWidth="1"/>
    <col min="12031" max="12031" width="10.28515625" style="48" customWidth="1"/>
    <col min="12032" max="12032" width="10.5703125" style="48" customWidth="1"/>
    <col min="12033" max="12033" width="9.7109375" style="48" customWidth="1"/>
    <col min="12034" max="12034" width="6.140625" style="48" customWidth="1"/>
    <col min="12035" max="12285" width="9.140625" style="48"/>
    <col min="12286" max="12286" width="53.140625" style="48" customWidth="1"/>
    <col min="12287" max="12287" width="10.28515625" style="48" customWidth="1"/>
    <col min="12288" max="12288" width="10.5703125" style="48" customWidth="1"/>
    <col min="12289" max="12289" width="9.7109375" style="48" customWidth="1"/>
    <col min="12290" max="12290" width="6.140625" style="48" customWidth="1"/>
    <col min="12291" max="12541" width="9.140625" style="48"/>
    <col min="12542" max="12542" width="53.140625" style="48" customWidth="1"/>
    <col min="12543" max="12543" width="10.28515625" style="48" customWidth="1"/>
    <col min="12544" max="12544" width="10.5703125" style="48" customWidth="1"/>
    <col min="12545" max="12545" width="9.7109375" style="48" customWidth="1"/>
    <col min="12546" max="12546" width="6.140625" style="48" customWidth="1"/>
    <col min="12547" max="12797" width="9.140625" style="48"/>
    <col min="12798" max="12798" width="53.140625" style="48" customWidth="1"/>
    <col min="12799" max="12799" width="10.28515625" style="48" customWidth="1"/>
    <col min="12800" max="12800" width="10.5703125" style="48" customWidth="1"/>
    <col min="12801" max="12801" width="9.7109375" style="48" customWidth="1"/>
    <col min="12802" max="12802" width="6.140625" style="48" customWidth="1"/>
    <col min="12803" max="13053" width="9.140625" style="48"/>
    <col min="13054" max="13054" width="53.140625" style="48" customWidth="1"/>
    <col min="13055" max="13055" width="10.28515625" style="48" customWidth="1"/>
    <col min="13056" max="13056" width="10.5703125" style="48" customWidth="1"/>
    <col min="13057" max="13057" width="9.7109375" style="48" customWidth="1"/>
    <col min="13058" max="13058" width="6.140625" style="48" customWidth="1"/>
    <col min="13059" max="13309" width="9.140625" style="48"/>
    <col min="13310" max="13310" width="53.140625" style="48" customWidth="1"/>
    <col min="13311" max="13311" width="10.28515625" style="48" customWidth="1"/>
    <col min="13312" max="13312" width="10.5703125" style="48" customWidth="1"/>
    <col min="13313" max="13313" width="9.7109375" style="48" customWidth="1"/>
    <col min="13314" max="13314" width="6.140625" style="48" customWidth="1"/>
    <col min="13315" max="13565" width="9.140625" style="48"/>
    <col min="13566" max="13566" width="53.140625" style="48" customWidth="1"/>
    <col min="13567" max="13567" width="10.28515625" style="48" customWidth="1"/>
    <col min="13568" max="13568" width="10.5703125" style="48" customWidth="1"/>
    <col min="13569" max="13569" width="9.7109375" style="48" customWidth="1"/>
    <col min="13570" max="13570" width="6.140625" style="48" customWidth="1"/>
    <col min="13571" max="13821" width="9.140625" style="48"/>
    <col min="13822" max="13822" width="53.140625" style="48" customWidth="1"/>
    <col min="13823" max="13823" width="10.28515625" style="48" customWidth="1"/>
    <col min="13824" max="13824" width="10.5703125" style="48" customWidth="1"/>
    <col min="13825" max="13825" width="9.7109375" style="48" customWidth="1"/>
    <col min="13826" max="13826" width="6.140625" style="48" customWidth="1"/>
    <col min="13827" max="14077" width="9.140625" style="48"/>
    <col min="14078" max="14078" width="53.140625" style="48" customWidth="1"/>
    <col min="14079" max="14079" width="10.28515625" style="48" customWidth="1"/>
    <col min="14080" max="14080" width="10.5703125" style="48" customWidth="1"/>
    <col min="14081" max="14081" width="9.7109375" style="48" customWidth="1"/>
    <col min="14082" max="14082" width="6.140625" style="48" customWidth="1"/>
    <col min="14083" max="14333" width="9.140625" style="48"/>
    <col min="14334" max="14334" width="53.140625" style="48" customWidth="1"/>
    <col min="14335" max="14335" width="10.28515625" style="48" customWidth="1"/>
    <col min="14336" max="14336" width="10.5703125" style="48" customWidth="1"/>
    <col min="14337" max="14337" width="9.7109375" style="48" customWidth="1"/>
    <col min="14338" max="14338" width="6.140625" style="48" customWidth="1"/>
    <col min="14339" max="14589" width="9.140625" style="48"/>
    <col min="14590" max="14590" width="53.140625" style="48" customWidth="1"/>
    <col min="14591" max="14591" width="10.28515625" style="48" customWidth="1"/>
    <col min="14592" max="14592" width="10.5703125" style="48" customWidth="1"/>
    <col min="14593" max="14593" width="9.7109375" style="48" customWidth="1"/>
    <col min="14594" max="14594" width="6.140625" style="48" customWidth="1"/>
    <col min="14595" max="14845" width="9.140625" style="48"/>
    <col min="14846" max="14846" width="53.140625" style="48" customWidth="1"/>
    <col min="14847" max="14847" width="10.28515625" style="48" customWidth="1"/>
    <col min="14848" max="14848" width="10.5703125" style="48" customWidth="1"/>
    <col min="14849" max="14849" width="9.7109375" style="48" customWidth="1"/>
    <col min="14850" max="14850" width="6.140625" style="48" customWidth="1"/>
    <col min="14851" max="15101" width="9.140625" style="48"/>
    <col min="15102" max="15102" width="53.140625" style="48" customWidth="1"/>
    <col min="15103" max="15103" width="10.28515625" style="48" customWidth="1"/>
    <col min="15104" max="15104" width="10.5703125" style="48" customWidth="1"/>
    <col min="15105" max="15105" width="9.7109375" style="48" customWidth="1"/>
    <col min="15106" max="15106" width="6.140625" style="48" customWidth="1"/>
    <col min="15107" max="15357" width="9.140625" style="48"/>
    <col min="15358" max="15358" width="53.140625" style="48" customWidth="1"/>
    <col min="15359" max="15359" width="10.28515625" style="48" customWidth="1"/>
    <col min="15360" max="15360" width="10.5703125" style="48" customWidth="1"/>
    <col min="15361" max="15361" width="9.7109375" style="48" customWidth="1"/>
    <col min="15362" max="15362" width="6.140625" style="48" customWidth="1"/>
    <col min="15363" max="15613" width="9.140625" style="48"/>
    <col min="15614" max="15614" width="53.140625" style="48" customWidth="1"/>
    <col min="15615" max="15615" width="10.28515625" style="48" customWidth="1"/>
    <col min="15616" max="15616" width="10.5703125" style="48" customWidth="1"/>
    <col min="15617" max="15617" width="9.7109375" style="48" customWidth="1"/>
    <col min="15618" max="15618" width="6.140625" style="48" customWidth="1"/>
    <col min="15619" max="15869" width="9.140625" style="48"/>
    <col min="15870" max="15870" width="53.140625" style="48" customWidth="1"/>
    <col min="15871" max="15871" width="10.28515625" style="48" customWidth="1"/>
    <col min="15872" max="15872" width="10.5703125" style="48" customWidth="1"/>
    <col min="15873" max="15873" width="9.7109375" style="48" customWidth="1"/>
    <col min="15874" max="15874" width="6.140625" style="48" customWidth="1"/>
    <col min="15875" max="16125" width="9.140625" style="48"/>
    <col min="16126" max="16126" width="53.140625" style="48" customWidth="1"/>
    <col min="16127" max="16127" width="10.28515625" style="48" customWidth="1"/>
    <col min="16128" max="16128" width="10.5703125" style="48" customWidth="1"/>
    <col min="16129" max="16129" width="9.7109375" style="48" customWidth="1"/>
    <col min="16130" max="16130" width="6.140625" style="48" customWidth="1"/>
    <col min="16131" max="16384" width="9.140625" style="48"/>
  </cols>
  <sheetData>
    <row r="1" spans="1:2" ht="12.75" x14ac:dyDescent="0.2">
      <c r="A1" s="86" t="s">
        <v>281</v>
      </c>
      <c r="B1" s="87"/>
    </row>
    <row r="2" spans="1:2" ht="12.75" x14ac:dyDescent="0.2">
      <c r="A2" s="88"/>
      <c r="B2" s="88"/>
    </row>
    <row r="3" spans="1:2" ht="15.75" x14ac:dyDescent="0.25">
      <c r="A3" s="89" t="s">
        <v>282</v>
      </c>
      <c r="B3" s="90"/>
    </row>
    <row r="4" spans="1:2" ht="12.75" x14ac:dyDescent="0.2">
      <c r="A4" s="91" t="s">
        <v>283</v>
      </c>
      <c r="B4" s="92"/>
    </row>
    <row r="5" spans="1:2" ht="12.75" x14ac:dyDescent="0.2">
      <c r="A5" s="93" t="s">
        <v>284</v>
      </c>
      <c r="B5" s="94" t="s">
        <v>285</v>
      </c>
    </row>
    <row r="7" spans="1:2" s="97" customFormat="1" ht="12.75" x14ac:dyDescent="0.2">
      <c r="A7" s="95" t="s">
        <v>215</v>
      </c>
      <c r="B7" s="96">
        <v>10714369.52</v>
      </c>
    </row>
    <row r="8" spans="1:2" s="97" customFormat="1" ht="12.75" x14ac:dyDescent="0.2">
      <c r="A8" s="95" t="s">
        <v>165</v>
      </c>
      <c r="B8" s="96">
        <v>1419720.34</v>
      </c>
    </row>
    <row r="9" spans="1:2" s="97" customFormat="1" ht="25.5" x14ac:dyDescent="0.2">
      <c r="A9" s="95" t="s">
        <v>169</v>
      </c>
      <c r="B9" s="96">
        <v>243965.81</v>
      </c>
    </row>
    <row r="10" spans="1:2" s="97" customFormat="1" ht="12.75" x14ac:dyDescent="0.2">
      <c r="A10" s="95" t="s">
        <v>170</v>
      </c>
      <c r="B10" s="96">
        <v>5861405.6299999999</v>
      </c>
    </row>
    <row r="11" spans="1:2" s="97" customFormat="1" ht="12.75" x14ac:dyDescent="0.2">
      <c r="A11" s="95" t="s">
        <v>180</v>
      </c>
      <c r="B11" s="96">
        <v>242748.2</v>
      </c>
    </row>
    <row r="12" spans="1:2" s="97" customFormat="1" ht="12.75" x14ac:dyDescent="0.2">
      <c r="A12" s="95" t="s">
        <v>181</v>
      </c>
      <c r="B12" s="96">
        <v>102256.37</v>
      </c>
    </row>
    <row r="13" spans="1:2" s="97" customFormat="1" ht="12.75" x14ac:dyDescent="0.2">
      <c r="A13" s="95" t="s">
        <v>182</v>
      </c>
      <c r="B13" s="96">
        <v>39799.35</v>
      </c>
    </row>
    <row r="14" spans="1:2" s="97" customFormat="1" ht="12.75" x14ac:dyDescent="0.2">
      <c r="A14" s="95" t="s">
        <v>183</v>
      </c>
      <c r="B14" s="96">
        <v>74211.740000000005</v>
      </c>
    </row>
    <row r="15" spans="1:2" s="97" customFormat="1" ht="25.5" x14ac:dyDescent="0.2">
      <c r="A15" s="95" t="s">
        <v>184</v>
      </c>
      <c r="B15" s="96">
        <v>29079.599999999999</v>
      </c>
    </row>
    <row r="16" spans="1:2" s="97" customFormat="1" ht="25.5" x14ac:dyDescent="0.2">
      <c r="A16" s="95" t="s">
        <v>286</v>
      </c>
      <c r="B16" s="96">
        <v>1760794.58</v>
      </c>
    </row>
    <row r="17" spans="1:2" s="97" customFormat="1" ht="12.75" x14ac:dyDescent="0.2">
      <c r="A17" s="95" t="s">
        <v>189</v>
      </c>
      <c r="B17" s="96">
        <v>921837.51</v>
      </c>
    </row>
    <row r="18" spans="1:2" s="97" customFormat="1" ht="12.75" x14ac:dyDescent="0.2">
      <c r="A18" s="95" t="s">
        <v>198</v>
      </c>
      <c r="B18" s="96">
        <v>14737.52</v>
      </c>
    </row>
    <row r="19" spans="1:2" s="97" customFormat="1" ht="12.75" x14ac:dyDescent="0.2">
      <c r="A19" s="95" t="s">
        <v>199</v>
      </c>
      <c r="B19" s="96">
        <v>3812.87</v>
      </c>
    </row>
    <row r="20" spans="1:2" ht="12.75" x14ac:dyDescent="0.2">
      <c r="A20" s="98"/>
      <c r="B20" s="101"/>
    </row>
    <row r="21" spans="1:2" ht="12.75" x14ac:dyDescent="0.2">
      <c r="A21" s="98"/>
    </row>
    <row r="22" spans="1:2" ht="12.75" x14ac:dyDescent="0.2">
      <c r="A22" s="100"/>
      <c r="B22" s="99"/>
    </row>
    <row r="23" spans="1:2" s="97" customFormat="1" ht="12.75" x14ac:dyDescent="0.2">
      <c r="A23" s="95"/>
      <c r="B23" s="99"/>
    </row>
  </sheetData>
  <mergeCells count="3">
    <mergeCell ref="A1:B1"/>
    <mergeCell ref="A3:B3"/>
    <mergeCell ref="A4:B4"/>
  </mergeCells>
  <pageMargins left="0.78740157480314965" right="0.78740157480314965" top="0.59055118110236227" bottom="0.59055118110236227" header="0.31496062992125984" footer="0.31496062992125984"/>
  <pageSetup paperSize="9" firstPageNumber="119" orientation="portrait" useFirstPageNumber="1" horizontalDpi="4294967295" r:id="rId1"/>
  <headerFooter>
    <oddFooter>&amp;L___________________________________________________________________________________________________________ Зовнішня торгівля України товарами та послугами у 2017 році&amp;R&amp;P</oddFooter>
    <evenFooter>&amp;L&amp;P&amp;R___________________________________________________________________________________________________________ Державна служба статистики України</even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A3" sqref="A3:C18"/>
    </sheetView>
  </sheetViews>
  <sheetFormatPr defaultRowHeight="12" x14ac:dyDescent="0.2"/>
  <cols>
    <col min="1" max="1" width="53.28515625" style="48" customWidth="1"/>
    <col min="2" max="2" width="9.7109375" style="48" customWidth="1"/>
    <col min="3" max="253" width="9.140625" style="48"/>
    <col min="254" max="254" width="53.28515625" style="48" customWidth="1"/>
    <col min="255" max="255" width="10.140625" style="48" customWidth="1"/>
    <col min="256" max="256" width="9.7109375" style="48" customWidth="1"/>
    <col min="257" max="257" width="9.28515625" style="48" customWidth="1"/>
    <col min="258" max="258" width="6.85546875" style="48" customWidth="1"/>
    <col min="259" max="509" width="9.140625" style="48"/>
    <col min="510" max="510" width="53.28515625" style="48" customWidth="1"/>
    <col min="511" max="511" width="10.140625" style="48" customWidth="1"/>
    <col min="512" max="512" width="9.7109375" style="48" customWidth="1"/>
    <col min="513" max="513" width="9.28515625" style="48" customWidth="1"/>
    <col min="514" max="514" width="6.85546875" style="48" customWidth="1"/>
    <col min="515" max="765" width="9.140625" style="48"/>
    <col min="766" max="766" width="53.28515625" style="48" customWidth="1"/>
    <col min="767" max="767" width="10.140625" style="48" customWidth="1"/>
    <col min="768" max="768" width="9.7109375" style="48" customWidth="1"/>
    <col min="769" max="769" width="9.28515625" style="48" customWidth="1"/>
    <col min="770" max="770" width="6.85546875" style="48" customWidth="1"/>
    <col min="771" max="1021" width="9.140625" style="48"/>
    <col min="1022" max="1022" width="53.28515625" style="48" customWidth="1"/>
    <col min="1023" max="1023" width="10.140625" style="48" customWidth="1"/>
    <col min="1024" max="1024" width="9.7109375" style="48" customWidth="1"/>
    <col min="1025" max="1025" width="9.28515625" style="48" customWidth="1"/>
    <col min="1026" max="1026" width="6.85546875" style="48" customWidth="1"/>
    <col min="1027" max="1277" width="9.140625" style="48"/>
    <col min="1278" max="1278" width="53.28515625" style="48" customWidth="1"/>
    <col min="1279" max="1279" width="10.140625" style="48" customWidth="1"/>
    <col min="1280" max="1280" width="9.7109375" style="48" customWidth="1"/>
    <col min="1281" max="1281" width="9.28515625" style="48" customWidth="1"/>
    <col min="1282" max="1282" width="6.85546875" style="48" customWidth="1"/>
    <col min="1283" max="1533" width="9.140625" style="48"/>
    <col min="1534" max="1534" width="53.28515625" style="48" customWidth="1"/>
    <col min="1535" max="1535" width="10.140625" style="48" customWidth="1"/>
    <col min="1536" max="1536" width="9.7109375" style="48" customWidth="1"/>
    <col min="1537" max="1537" width="9.28515625" style="48" customWidth="1"/>
    <col min="1538" max="1538" width="6.85546875" style="48" customWidth="1"/>
    <col min="1539" max="1789" width="9.140625" style="48"/>
    <col min="1790" max="1790" width="53.28515625" style="48" customWidth="1"/>
    <col min="1791" max="1791" width="10.140625" style="48" customWidth="1"/>
    <col min="1792" max="1792" width="9.7109375" style="48" customWidth="1"/>
    <col min="1793" max="1793" width="9.28515625" style="48" customWidth="1"/>
    <col min="1794" max="1794" width="6.85546875" style="48" customWidth="1"/>
    <col min="1795" max="2045" width="9.140625" style="48"/>
    <col min="2046" max="2046" width="53.28515625" style="48" customWidth="1"/>
    <col min="2047" max="2047" width="10.140625" style="48" customWidth="1"/>
    <col min="2048" max="2048" width="9.7109375" style="48" customWidth="1"/>
    <col min="2049" max="2049" width="9.28515625" style="48" customWidth="1"/>
    <col min="2050" max="2050" width="6.85546875" style="48" customWidth="1"/>
    <col min="2051" max="2301" width="9.140625" style="48"/>
    <col min="2302" max="2302" width="53.28515625" style="48" customWidth="1"/>
    <col min="2303" max="2303" width="10.140625" style="48" customWidth="1"/>
    <col min="2304" max="2304" width="9.7109375" style="48" customWidth="1"/>
    <col min="2305" max="2305" width="9.28515625" style="48" customWidth="1"/>
    <col min="2306" max="2306" width="6.85546875" style="48" customWidth="1"/>
    <col min="2307" max="2557" width="9.140625" style="48"/>
    <col min="2558" max="2558" width="53.28515625" style="48" customWidth="1"/>
    <col min="2559" max="2559" width="10.140625" style="48" customWidth="1"/>
    <col min="2560" max="2560" width="9.7109375" style="48" customWidth="1"/>
    <col min="2561" max="2561" width="9.28515625" style="48" customWidth="1"/>
    <col min="2562" max="2562" width="6.85546875" style="48" customWidth="1"/>
    <col min="2563" max="2813" width="9.140625" style="48"/>
    <col min="2814" max="2814" width="53.28515625" style="48" customWidth="1"/>
    <col min="2815" max="2815" width="10.140625" style="48" customWidth="1"/>
    <col min="2816" max="2816" width="9.7109375" style="48" customWidth="1"/>
    <col min="2817" max="2817" width="9.28515625" style="48" customWidth="1"/>
    <col min="2818" max="2818" width="6.85546875" style="48" customWidth="1"/>
    <col min="2819" max="3069" width="9.140625" style="48"/>
    <col min="3070" max="3070" width="53.28515625" style="48" customWidth="1"/>
    <col min="3071" max="3071" width="10.140625" style="48" customWidth="1"/>
    <col min="3072" max="3072" width="9.7109375" style="48" customWidth="1"/>
    <col min="3073" max="3073" width="9.28515625" style="48" customWidth="1"/>
    <col min="3074" max="3074" width="6.85546875" style="48" customWidth="1"/>
    <col min="3075" max="3325" width="9.140625" style="48"/>
    <col min="3326" max="3326" width="53.28515625" style="48" customWidth="1"/>
    <col min="3327" max="3327" width="10.140625" style="48" customWidth="1"/>
    <col min="3328" max="3328" width="9.7109375" style="48" customWidth="1"/>
    <col min="3329" max="3329" width="9.28515625" style="48" customWidth="1"/>
    <col min="3330" max="3330" width="6.85546875" style="48" customWidth="1"/>
    <col min="3331" max="3581" width="9.140625" style="48"/>
    <col min="3582" max="3582" width="53.28515625" style="48" customWidth="1"/>
    <col min="3583" max="3583" width="10.140625" style="48" customWidth="1"/>
    <col min="3584" max="3584" width="9.7109375" style="48" customWidth="1"/>
    <col min="3585" max="3585" width="9.28515625" style="48" customWidth="1"/>
    <col min="3586" max="3586" width="6.85546875" style="48" customWidth="1"/>
    <col min="3587" max="3837" width="9.140625" style="48"/>
    <col min="3838" max="3838" width="53.28515625" style="48" customWidth="1"/>
    <col min="3839" max="3839" width="10.140625" style="48" customWidth="1"/>
    <col min="3840" max="3840" width="9.7109375" style="48" customWidth="1"/>
    <col min="3841" max="3841" width="9.28515625" style="48" customWidth="1"/>
    <col min="3842" max="3842" width="6.85546875" style="48" customWidth="1"/>
    <col min="3843" max="4093" width="9.140625" style="48"/>
    <col min="4094" max="4094" width="53.28515625" style="48" customWidth="1"/>
    <col min="4095" max="4095" width="10.140625" style="48" customWidth="1"/>
    <col min="4096" max="4096" width="9.7109375" style="48" customWidth="1"/>
    <col min="4097" max="4097" width="9.28515625" style="48" customWidth="1"/>
    <col min="4098" max="4098" width="6.85546875" style="48" customWidth="1"/>
    <col min="4099" max="4349" width="9.140625" style="48"/>
    <col min="4350" max="4350" width="53.28515625" style="48" customWidth="1"/>
    <col min="4351" max="4351" width="10.140625" style="48" customWidth="1"/>
    <col min="4352" max="4352" width="9.7109375" style="48" customWidth="1"/>
    <col min="4353" max="4353" width="9.28515625" style="48" customWidth="1"/>
    <col min="4354" max="4354" width="6.85546875" style="48" customWidth="1"/>
    <col min="4355" max="4605" width="9.140625" style="48"/>
    <col min="4606" max="4606" width="53.28515625" style="48" customWidth="1"/>
    <col min="4607" max="4607" width="10.140625" style="48" customWidth="1"/>
    <col min="4608" max="4608" width="9.7109375" style="48" customWidth="1"/>
    <col min="4609" max="4609" width="9.28515625" style="48" customWidth="1"/>
    <col min="4610" max="4610" width="6.85546875" style="48" customWidth="1"/>
    <col min="4611" max="4861" width="9.140625" style="48"/>
    <col min="4862" max="4862" width="53.28515625" style="48" customWidth="1"/>
    <col min="4863" max="4863" width="10.140625" style="48" customWidth="1"/>
    <col min="4864" max="4864" width="9.7109375" style="48" customWidth="1"/>
    <col min="4865" max="4865" width="9.28515625" style="48" customWidth="1"/>
    <col min="4866" max="4866" width="6.85546875" style="48" customWidth="1"/>
    <col min="4867" max="5117" width="9.140625" style="48"/>
    <col min="5118" max="5118" width="53.28515625" style="48" customWidth="1"/>
    <col min="5119" max="5119" width="10.140625" style="48" customWidth="1"/>
    <col min="5120" max="5120" width="9.7109375" style="48" customWidth="1"/>
    <col min="5121" max="5121" width="9.28515625" style="48" customWidth="1"/>
    <col min="5122" max="5122" width="6.85546875" style="48" customWidth="1"/>
    <col min="5123" max="5373" width="9.140625" style="48"/>
    <col min="5374" max="5374" width="53.28515625" style="48" customWidth="1"/>
    <col min="5375" max="5375" width="10.140625" style="48" customWidth="1"/>
    <col min="5376" max="5376" width="9.7109375" style="48" customWidth="1"/>
    <col min="5377" max="5377" width="9.28515625" style="48" customWidth="1"/>
    <col min="5378" max="5378" width="6.85546875" style="48" customWidth="1"/>
    <col min="5379" max="5629" width="9.140625" style="48"/>
    <col min="5630" max="5630" width="53.28515625" style="48" customWidth="1"/>
    <col min="5631" max="5631" width="10.140625" style="48" customWidth="1"/>
    <col min="5632" max="5632" width="9.7109375" style="48" customWidth="1"/>
    <col min="5633" max="5633" width="9.28515625" style="48" customWidth="1"/>
    <col min="5634" max="5634" width="6.85546875" style="48" customWidth="1"/>
    <col min="5635" max="5885" width="9.140625" style="48"/>
    <col min="5886" max="5886" width="53.28515625" style="48" customWidth="1"/>
    <col min="5887" max="5887" width="10.140625" style="48" customWidth="1"/>
    <col min="5888" max="5888" width="9.7109375" style="48" customWidth="1"/>
    <col min="5889" max="5889" width="9.28515625" style="48" customWidth="1"/>
    <col min="5890" max="5890" width="6.85546875" style="48" customWidth="1"/>
    <col min="5891" max="6141" width="9.140625" style="48"/>
    <col min="6142" max="6142" width="53.28515625" style="48" customWidth="1"/>
    <col min="6143" max="6143" width="10.140625" style="48" customWidth="1"/>
    <col min="6144" max="6144" width="9.7109375" style="48" customWidth="1"/>
    <col min="6145" max="6145" width="9.28515625" style="48" customWidth="1"/>
    <col min="6146" max="6146" width="6.85546875" style="48" customWidth="1"/>
    <col min="6147" max="6397" width="9.140625" style="48"/>
    <col min="6398" max="6398" width="53.28515625" style="48" customWidth="1"/>
    <col min="6399" max="6399" width="10.140625" style="48" customWidth="1"/>
    <col min="6400" max="6400" width="9.7109375" style="48" customWidth="1"/>
    <col min="6401" max="6401" width="9.28515625" style="48" customWidth="1"/>
    <col min="6402" max="6402" width="6.85546875" style="48" customWidth="1"/>
    <col min="6403" max="6653" width="9.140625" style="48"/>
    <col min="6654" max="6654" width="53.28515625" style="48" customWidth="1"/>
    <col min="6655" max="6655" width="10.140625" style="48" customWidth="1"/>
    <col min="6656" max="6656" width="9.7109375" style="48" customWidth="1"/>
    <col min="6657" max="6657" width="9.28515625" style="48" customWidth="1"/>
    <col min="6658" max="6658" width="6.85546875" style="48" customWidth="1"/>
    <col min="6659" max="6909" width="9.140625" style="48"/>
    <col min="6910" max="6910" width="53.28515625" style="48" customWidth="1"/>
    <col min="6911" max="6911" width="10.140625" style="48" customWidth="1"/>
    <col min="6912" max="6912" width="9.7109375" style="48" customWidth="1"/>
    <col min="6913" max="6913" width="9.28515625" style="48" customWidth="1"/>
    <col min="6914" max="6914" width="6.85546875" style="48" customWidth="1"/>
    <col min="6915" max="7165" width="9.140625" style="48"/>
    <col min="7166" max="7166" width="53.28515625" style="48" customWidth="1"/>
    <col min="7167" max="7167" width="10.140625" style="48" customWidth="1"/>
    <col min="7168" max="7168" width="9.7109375" style="48" customWidth="1"/>
    <col min="7169" max="7169" width="9.28515625" style="48" customWidth="1"/>
    <col min="7170" max="7170" width="6.85546875" style="48" customWidth="1"/>
    <col min="7171" max="7421" width="9.140625" style="48"/>
    <col min="7422" max="7422" width="53.28515625" style="48" customWidth="1"/>
    <col min="7423" max="7423" width="10.140625" style="48" customWidth="1"/>
    <col min="7424" max="7424" width="9.7109375" style="48" customWidth="1"/>
    <col min="7425" max="7425" width="9.28515625" style="48" customWidth="1"/>
    <col min="7426" max="7426" width="6.85546875" style="48" customWidth="1"/>
    <col min="7427" max="7677" width="9.140625" style="48"/>
    <col min="7678" max="7678" width="53.28515625" style="48" customWidth="1"/>
    <col min="7679" max="7679" width="10.140625" style="48" customWidth="1"/>
    <col min="7680" max="7680" width="9.7109375" style="48" customWidth="1"/>
    <col min="7681" max="7681" width="9.28515625" style="48" customWidth="1"/>
    <col min="7682" max="7682" width="6.85546875" style="48" customWidth="1"/>
    <col min="7683" max="7933" width="9.140625" style="48"/>
    <col min="7934" max="7934" width="53.28515625" style="48" customWidth="1"/>
    <col min="7935" max="7935" width="10.140625" style="48" customWidth="1"/>
    <col min="7936" max="7936" width="9.7109375" style="48" customWidth="1"/>
    <col min="7937" max="7937" width="9.28515625" style="48" customWidth="1"/>
    <col min="7938" max="7938" width="6.85546875" style="48" customWidth="1"/>
    <col min="7939" max="8189" width="9.140625" style="48"/>
    <col min="8190" max="8190" width="53.28515625" style="48" customWidth="1"/>
    <col min="8191" max="8191" width="10.140625" style="48" customWidth="1"/>
    <col min="8192" max="8192" width="9.7109375" style="48" customWidth="1"/>
    <col min="8193" max="8193" width="9.28515625" style="48" customWidth="1"/>
    <col min="8194" max="8194" width="6.85546875" style="48" customWidth="1"/>
    <col min="8195" max="8445" width="9.140625" style="48"/>
    <col min="8446" max="8446" width="53.28515625" style="48" customWidth="1"/>
    <col min="8447" max="8447" width="10.140625" style="48" customWidth="1"/>
    <col min="8448" max="8448" width="9.7109375" style="48" customWidth="1"/>
    <col min="8449" max="8449" width="9.28515625" style="48" customWidth="1"/>
    <col min="8450" max="8450" width="6.85546875" style="48" customWidth="1"/>
    <col min="8451" max="8701" width="9.140625" style="48"/>
    <col min="8702" max="8702" width="53.28515625" style="48" customWidth="1"/>
    <col min="8703" max="8703" width="10.140625" style="48" customWidth="1"/>
    <col min="8704" max="8704" width="9.7109375" style="48" customWidth="1"/>
    <col min="8705" max="8705" width="9.28515625" style="48" customWidth="1"/>
    <col min="8706" max="8706" width="6.85546875" style="48" customWidth="1"/>
    <col min="8707" max="8957" width="9.140625" style="48"/>
    <col min="8958" max="8958" width="53.28515625" style="48" customWidth="1"/>
    <col min="8959" max="8959" width="10.140625" style="48" customWidth="1"/>
    <col min="8960" max="8960" width="9.7109375" style="48" customWidth="1"/>
    <col min="8961" max="8961" width="9.28515625" style="48" customWidth="1"/>
    <col min="8962" max="8962" width="6.85546875" style="48" customWidth="1"/>
    <col min="8963" max="9213" width="9.140625" style="48"/>
    <col min="9214" max="9214" width="53.28515625" style="48" customWidth="1"/>
    <col min="9215" max="9215" width="10.140625" style="48" customWidth="1"/>
    <col min="9216" max="9216" width="9.7109375" style="48" customWidth="1"/>
    <col min="9217" max="9217" width="9.28515625" style="48" customWidth="1"/>
    <col min="9218" max="9218" width="6.85546875" style="48" customWidth="1"/>
    <col min="9219" max="9469" width="9.140625" style="48"/>
    <col min="9470" max="9470" width="53.28515625" style="48" customWidth="1"/>
    <col min="9471" max="9471" width="10.140625" style="48" customWidth="1"/>
    <col min="9472" max="9472" width="9.7109375" style="48" customWidth="1"/>
    <col min="9473" max="9473" width="9.28515625" style="48" customWidth="1"/>
    <col min="9474" max="9474" width="6.85546875" style="48" customWidth="1"/>
    <col min="9475" max="9725" width="9.140625" style="48"/>
    <col min="9726" max="9726" width="53.28515625" style="48" customWidth="1"/>
    <col min="9727" max="9727" width="10.140625" style="48" customWidth="1"/>
    <col min="9728" max="9728" width="9.7109375" style="48" customWidth="1"/>
    <col min="9729" max="9729" width="9.28515625" style="48" customWidth="1"/>
    <col min="9730" max="9730" width="6.85546875" style="48" customWidth="1"/>
    <col min="9731" max="9981" width="9.140625" style="48"/>
    <col min="9982" max="9982" width="53.28515625" style="48" customWidth="1"/>
    <col min="9983" max="9983" width="10.140625" style="48" customWidth="1"/>
    <col min="9984" max="9984" width="9.7109375" style="48" customWidth="1"/>
    <col min="9985" max="9985" width="9.28515625" style="48" customWidth="1"/>
    <col min="9986" max="9986" width="6.85546875" style="48" customWidth="1"/>
    <col min="9987" max="10237" width="9.140625" style="48"/>
    <col min="10238" max="10238" width="53.28515625" style="48" customWidth="1"/>
    <col min="10239" max="10239" width="10.140625" style="48" customWidth="1"/>
    <col min="10240" max="10240" width="9.7109375" style="48" customWidth="1"/>
    <col min="10241" max="10241" width="9.28515625" style="48" customWidth="1"/>
    <col min="10242" max="10242" width="6.85546875" style="48" customWidth="1"/>
    <col min="10243" max="10493" width="9.140625" style="48"/>
    <col min="10494" max="10494" width="53.28515625" style="48" customWidth="1"/>
    <col min="10495" max="10495" width="10.140625" style="48" customWidth="1"/>
    <col min="10496" max="10496" width="9.7109375" style="48" customWidth="1"/>
    <col min="10497" max="10497" width="9.28515625" style="48" customWidth="1"/>
    <col min="10498" max="10498" width="6.85546875" style="48" customWidth="1"/>
    <col min="10499" max="10749" width="9.140625" style="48"/>
    <col min="10750" max="10750" width="53.28515625" style="48" customWidth="1"/>
    <col min="10751" max="10751" width="10.140625" style="48" customWidth="1"/>
    <col min="10752" max="10752" width="9.7109375" style="48" customWidth="1"/>
    <col min="10753" max="10753" width="9.28515625" style="48" customWidth="1"/>
    <col min="10754" max="10754" width="6.85546875" style="48" customWidth="1"/>
    <col min="10755" max="11005" width="9.140625" style="48"/>
    <col min="11006" max="11006" width="53.28515625" style="48" customWidth="1"/>
    <col min="11007" max="11007" width="10.140625" style="48" customWidth="1"/>
    <col min="11008" max="11008" width="9.7109375" style="48" customWidth="1"/>
    <col min="11009" max="11009" width="9.28515625" style="48" customWidth="1"/>
    <col min="11010" max="11010" width="6.85546875" style="48" customWidth="1"/>
    <col min="11011" max="11261" width="9.140625" style="48"/>
    <col min="11262" max="11262" width="53.28515625" style="48" customWidth="1"/>
    <col min="11263" max="11263" width="10.140625" style="48" customWidth="1"/>
    <col min="11264" max="11264" width="9.7109375" style="48" customWidth="1"/>
    <col min="11265" max="11265" width="9.28515625" style="48" customWidth="1"/>
    <col min="11266" max="11266" width="6.85546875" style="48" customWidth="1"/>
    <col min="11267" max="11517" width="9.140625" style="48"/>
    <col min="11518" max="11518" width="53.28515625" style="48" customWidth="1"/>
    <col min="11519" max="11519" width="10.140625" style="48" customWidth="1"/>
    <col min="11520" max="11520" width="9.7109375" style="48" customWidth="1"/>
    <col min="11521" max="11521" width="9.28515625" style="48" customWidth="1"/>
    <col min="11522" max="11522" width="6.85546875" style="48" customWidth="1"/>
    <col min="11523" max="11773" width="9.140625" style="48"/>
    <col min="11774" max="11774" width="53.28515625" style="48" customWidth="1"/>
    <col min="11775" max="11775" width="10.140625" style="48" customWidth="1"/>
    <col min="11776" max="11776" width="9.7109375" style="48" customWidth="1"/>
    <col min="11777" max="11777" width="9.28515625" style="48" customWidth="1"/>
    <col min="11778" max="11778" width="6.85546875" style="48" customWidth="1"/>
    <col min="11779" max="12029" width="9.140625" style="48"/>
    <col min="12030" max="12030" width="53.28515625" style="48" customWidth="1"/>
    <col min="12031" max="12031" width="10.140625" style="48" customWidth="1"/>
    <col min="12032" max="12032" width="9.7109375" style="48" customWidth="1"/>
    <col min="12033" max="12033" width="9.28515625" style="48" customWidth="1"/>
    <col min="12034" max="12034" width="6.85546875" style="48" customWidth="1"/>
    <col min="12035" max="12285" width="9.140625" style="48"/>
    <col min="12286" max="12286" width="53.28515625" style="48" customWidth="1"/>
    <col min="12287" max="12287" width="10.140625" style="48" customWidth="1"/>
    <col min="12288" max="12288" width="9.7109375" style="48" customWidth="1"/>
    <col min="12289" max="12289" width="9.28515625" style="48" customWidth="1"/>
    <col min="12290" max="12290" width="6.85546875" style="48" customWidth="1"/>
    <col min="12291" max="12541" width="9.140625" style="48"/>
    <col min="12542" max="12542" width="53.28515625" style="48" customWidth="1"/>
    <col min="12543" max="12543" width="10.140625" style="48" customWidth="1"/>
    <col min="12544" max="12544" width="9.7109375" style="48" customWidth="1"/>
    <col min="12545" max="12545" width="9.28515625" style="48" customWidth="1"/>
    <col min="12546" max="12546" width="6.85546875" style="48" customWidth="1"/>
    <col min="12547" max="12797" width="9.140625" style="48"/>
    <col min="12798" max="12798" width="53.28515625" style="48" customWidth="1"/>
    <col min="12799" max="12799" width="10.140625" style="48" customWidth="1"/>
    <col min="12800" max="12800" width="9.7109375" style="48" customWidth="1"/>
    <col min="12801" max="12801" width="9.28515625" style="48" customWidth="1"/>
    <col min="12802" max="12802" width="6.85546875" style="48" customWidth="1"/>
    <col min="12803" max="13053" width="9.140625" style="48"/>
    <col min="13054" max="13054" width="53.28515625" style="48" customWidth="1"/>
    <col min="13055" max="13055" width="10.140625" style="48" customWidth="1"/>
    <col min="13056" max="13056" width="9.7109375" style="48" customWidth="1"/>
    <col min="13057" max="13057" width="9.28515625" style="48" customWidth="1"/>
    <col min="13058" max="13058" width="6.85546875" style="48" customWidth="1"/>
    <col min="13059" max="13309" width="9.140625" style="48"/>
    <col min="13310" max="13310" width="53.28515625" style="48" customWidth="1"/>
    <col min="13311" max="13311" width="10.140625" style="48" customWidth="1"/>
    <col min="13312" max="13312" width="9.7109375" style="48" customWidth="1"/>
    <col min="13313" max="13313" width="9.28515625" style="48" customWidth="1"/>
    <col min="13314" max="13314" width="6.85546875" style="48" customWidth="1"/>
    <col min="13315" max="13565" width="9.140625" style="48"/>
    <col min="13566" max="13566" width="53.28515625" style="48" customWidth="1"/>
    <col min="13567" max="13567" width="10.140625" style="48" customWidth="1"/>
    <col min="13568" max="13568" width="9.7109375" style="48" customWidth="1"/>
    <col min="13569" max="13569" width="9.28515625" style="48" customWidth="1"/>
    <col min="13570" max="13570" width="6.85546875" style="48" customWidth="1"/>
    <col min="13571" max="13821" width="9.140625" style="48"/>
    <col min="13822" max="13822" width="53.28515625" style="48" customWidth="1"/>
    <col min="13823" max="13823" width="10.140625" style="48" customWidth="1"/>
    <col min="13824" max="13824" width="9.7109375" style="48" customWidth="1"/>
    <col min="13825" max="13825" width="9.28515625" style="48" customWidth="1"/>
    <col min="13826" max="13826" width="6.85546875" style="48" customWidth="1"/>
    <col min="13827" max="14077" width="9.140625" style="48"/>
    <col min="14078" max="14078" width="53.28515625" style="48" customWidth="1"/>
    <col min="14079" max="14079" width="10.140625" style="48" customWidth="1"/>
    <col min="14080" max="14080" width="9.7109375" style="48" customWidth="1"/>
    <col min="14081" max="14081" width="9.28515625" style="48" customWidth="1"/>
    <col min="14082" max="14082" width="6.85546875" style="48" customWidth="1"/>
    <col min="14083" max="14333" width="9.140625" style="48"/>
    <col min="14334" max="14334" width="53.28515625" style="48" customWidth="1"/>
    <col min="14335" max="14335" width="10.140625" style="48" customWidth="1"/>
    <col min="14336" max="14336" width="9.7109375" style="48" customWidth="1"/>
    <col min="14337" max="14337" width="9.28515625" style="48" customWidth="1"/>
    <col min="14338" max="14338" width="6.85546875" style="48" customWidth="1"/>
    <col min="14339" max="14589" width="9.140625" style="48"/>
    <col min="14590" max="14590" width="53.28515625" style="48" customWidth="1"/>
    <col min="14591" max="14591" width="10.140625" style="48" customWidth="1"/>
    <col min="14592" max="14592" width="9.7109375" style="48" customWidth="1"/>
    <col min="14593" max="14593" width="9.28515625" style="48" customWidth="1"/>
    <col min="14594" max="14594" width="6.85546875" style="48" customWidth="1"/>
    <col min="14595" max="14845" width="9.140625" style="48"/>
    <col min="14846" max="14846" width="53.28515625" style="48" customWidth="1"/>
    <col min="14847" max="14847" width="10.140625" style="48" customWidth="1"/>
    <col min="14848" max="14848" width="9.7109375" style="48" customWidth="1"/>
    <col min="14849" max="14849" width="9.28515625" style="48" customWidth="1"/>
    <col min="14850" max="14850" width="6.85546875" style="48" customWidth="1"/>
    <col min="14851" max="15101" width="9.140625" style="48"/>
    <col min="15102" max="15102" width="53.28515625" style="48" customWidth="1"/>
    <col min="15103" max="15103" width="10.140625" style="48" customWidth="1"/>
    <col min="15104" max="15104" width="9.7109375" style="48" customWidth="1"/>
    <col min="15105" max="15105" width="9.28515625" style="48" customWidth="1"/>
    <col min="15106" max="15106" width="6.85546875" style="48" customWidth="1"/>
    <col min="15107" max="15357" width="9.140625" style="48"/>
    <col min="15358" max="15358" width="53.28515625" style="48" customWidth="1"/>
    <col min="15359" max="15359" width="10.140625" style="48" customWidth="1"/>
    <col min="15360" max="15360" width="9.7109375" style="48" customWidth="1"/>
    <col min="15361" max="15361" width="9.28515625" style="48" customWidth="1"/>
    <col min="15362" max="15362" width="6.85546875" style="48" customWidth="1"/>
    <col min="15363" max="15613" width="9.140625" style="48"/>
    <col min="15614" max="15614" width="53.28515625" style="48" customWidth="1"/>
    <col min="15615" max="15615" width="10.140625" style="48" customWidth="1"/>
    <col min="15616" max="15616" width="9.7109375" style="48" customWidth="1"/>
    <col min="15617" max="15617" width="9.28515625" style="48" customWidth="1"/>
    <col min="15618" max="15618" width="6.85546875" style="48" customWidth="1"/>
    <col min="15619" max="15869" width="9.140625" style="48"/>
    <col min="15870" max="15870" width="53.28515625" style="48" customWidth="1"/>
    <col min="15871" max="15871" width="10.140625" style="48" customWidth="1"/>
    <col min="15872" max="15872" width="9.7109375" style="48" customWidth="1"/>
    <col min="15873" max="15873" width="9.28515625" style="48" customWidth="1"/>
    <col min="15874" max="15874" width="6.85546875" style="48" customWidth="1"/>
    <col min="15875" max="16125" width="9.140625" style="48"/>
    <col min="16126" max="16126" width="53.28515625" style="48" customWidth="1"/>
    <col min="16127" max="16127" width="10.140625" style="48" customWidth="1"/>
    <col min="16128" max="16128" width="9.7109375" style="48" customWidth="1"/>
    <col min="16129" max="16129" width="9.28515625" style="48" customWidth="1"/>
    <col min="16130" max="16130" width="6.85546875" style="48" customWidth="1"/>
    <col min="16131" max="16384" width="9.140625" style="48"/>
  </cols>
  <sheetData>
    <row r="1" spans="1:3" ht="12.75" x14ac:dyDescent="0.2">
      <c r="A1" s="86" t="s">
        <v>281</v>
      </c>
      <c r="B1" s="87"/>
    </row>
    <row r="2" spans="1:3" ht="12.75" x14ac:dyDescent="0.2">
      <c r="A2" s="88"/>
      <c r="B2" s="88"/>
    </row>
    <row r="3" spans="1:3" ht="15.75" x14ac:dyDescent="0.25">
      <c r="A3" s="89" t="s">
        <v>287</v>
      </c>
      <c r="B3" s="90"/>
    </row>
    <row r="4" spans="1:3" ht="12.75" x14ac:dyDescent="0.2">
      <c r="A4" s="91" t="s">
        <v>283</v>
      </c>
      <c r="B4" s="92"/>
    </row>
    <row r="5" spans="1:3" ht="12.75" x14ac:dyDescent="0.2">
      <c r="A5" s="93" t="s">
        <v>284</v>
      </c>
      <c r="B5" s="94" t="s">
        <v>285</v>
      </c>
    </row>
    <row r="6" spans="1:3" s="97" customFormat="1" ht="12.75" x14ac:dyDescent="0.2">
      <c r="A6" s="95" t="s">
        <v>215</v>
      </c>
      <c r="B6" s="96">
        <v>5476148.9299999997</v>
      </c>
      <c r="C6" s="97">
        <v>5476.1489299999994</v>
      </c>
    </row>
    <row r="7" spans="1:3" s="97" customFormat="1" ht="12.75" x14ac:dyDescent="0.2">
      <c r="A7" s="95" t="s">
        <v>165</v>
      </c>
      <c r="B7" s="96">
        <v>2703.87</v>
      </c>
      <c r="C7" s="97">
        <v>2.7038699999999998</v>
      </c>
    </row>
    <row r="8" spans="1:3" s="105" customFormat="1" ht="25.5" x14ac:dyDescent="0.2">
      <c r="A8" s="95" t="s">
        <v>169</v>
      </c>
      <c r="B8" s="96">
        <v>71591.13</v>
      </c>
      <c r="C8" s="97">
        <v>71.591130000000007</v>
      </c>
    </row>
    <row r="9" spans="1:3" s="97" customFormat="1" ht="12.75" x14ac:dyDescent="0.2">
      <c r="A9" s="95" t="s">
        <v>170</v>
      </c>
      <c r="B9" s="96">
        <v>1213073.6299999999</v>
      </c>
      <c r="C9" s="97">
        <v>1213.0736299999999</v>
      </c>
    </row>
    <row r="10" spans="1:3" s="97" customFormat="1" ht="12.75" x14ac:dyDescent="0.2">
      <c r="A10" s="95" t="s">
        <v>180</v>
      </c>
      <c r="B10" s="96">
        <v>794973.93</v>
      </c>
      <c r="C10" s="97">
        <v>794.97393</v>
      </c>
    </row>
    <row r="11" spans="1:3" s="97" customFormat="1" ht="12.75" x14ac:dyDescent="0.2">
      <c r="A11" s="95" t="s">
        <v>181</v>
      </c>
      <c r="B11" s="96">
        <v>106650.18</v>
      </c>
      <c r="C11" s="97">
        <v>106.65017999999999</v>
      </c>
    </row>
    <row r="12" spans="1:3" s="97" customFormat="1" ht="12.75" x14ac:dyDescent="0.2">
      <c r="A12" s="95" t="s">
        <v>182</v>
      </c>
      <c r="B12" s="96">
        <v>128456.94</v>
      </c>
      <c r="C12" s="97">
        <v>128.45694</v>
      </c>
    </row>
    <row r="13" spans="1:3" s="97" customFormat="1" ht="12.75" x14ac:dyDescent="0.2">
      <c r="A13" s="95" t="s">
        <v>183</v>
      </c>
      <c r="B13" s="96">
        <v>424453.35</v>
      </c>
      <c r="C13" s="97">
        <v>424.45335</v>
      </c>
    </row>
    <row r="14" spans="1:3" s="105" customFormat="1" ht="25.5" x14ac:dyDescent="0.2">
      <c r="A14" s="95" t="s">
        <v>184</v>
      </c>
      <c r="B14" s="96">
        <v>406199.74</v>
      </c>
      <c r="C14" s="97">
        <v>406.19973999999996</v>
      </c>
    </row>
    <row r="15" spans="1:3" s="105" customFormat="1" ht="25.5" x14ac:dyDescent="0.2">
      <c r="A15" s="95" t="s">
        <v>286</v>
      </c>
      <c r="B15" s="96">
        <v>423969.8</v>
      </c>
      <c r="C15" s="97">
        <v>423.96979999999996</v>
      </c>
    </row>
    <row r="16" spans="1:3" s="97" customFormat="1" ht="12.75" x14ac:dyDescent="0.2">
      <c r="A16" s="95" t="s">
        <v>189</v>
      </c>
      <c r="B16" s="96">
        <v>828231.06</v>
      </c>
      <c r="C16" s="97">
        <v>828.23106000000007</v>
      </c>
    </row>
    <row r="17" spans="1:3" s="97" customFormat="1" ht="12.75" x14ac:dyDescent="0.2">
      <c r="A17" s="95" t="s">
        <v>198</v>
      </c>
      <c r="B17" s="96">
        <v>20573.96</v>
      </c>
      <c r="C17" s="97">
        <v>20.57396</v>
      </c>
    </row>
    <row r="18" spans="1:3" s="97" customFormat="1" ht="12.75" x14ac:dyDescent="0.2">
      <c r="A18" s="95" t="s">
        <v>199</v>
      </c>
      <c r="B18" s="96">
        <v>1055271.3400000001</v>
      </c>
      <c r="C18" s="97">
        <v>1055.27134</v>
      </c>
    </row>
    <row r="19" spans="1:3" ht="12.75" x14ac:dyDescent="0.2">
      <c r="A19" s="98"/>
      <c r="B19" s="99"/>
    </row>
    <row r="20" spans="1:3" ht="12.75" x14ac:dyDescent="0.2">
      <c r="A20" s="106"/>
    </row>
    <row r="22" spans="1:3" ht="12.75" customHeight="1" x14ac:dyDescent="0.2"/>
    <row r="23" spans="1:3" ht="12.75" customHeight="1" x14ac:dyDescent="0.2"/>
    <row r="24" spans="1:3" ht="12.75" customHeight="1" x14ac:dyDescent="0.2"/>
    <row r="25" spans="1:3" ht="12.75" customHeight="1" x14ac:dyDescent="0.2"/>
    <row r="26" spans="1:3" ht="12.75" customHeight="1" x14ac:dyDescent="0.2"/>
    <row r="27" spans="1:3" ht="12.75" customHeight="1" x14ac:dyDescent="0.2"/>
    <row r="28" spans="1:3" ht="12.75" customHeight="1" x14ac:dyDescent="0.2"/>
    <row r="29" spans="1:3" ht="12.75" customHeight="1" x14ac:dyDescent="0.2"/>
    <row r="30" spans="1:3" ht="12.75" customHeight="1" x14ac:dyDescent="0.2"/>
    <row r="31" spans="1:3" ht="12.75" customHeight="1" x14ac:dyDescent="0.2"/>
    <row r="32" spans="1: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</sheetData>
  <mergeCells count="3">
    <mergeCell ref="A1:B1"/>
    <mergeCell ref="A3:B3"/>
    <mergeCell ref="A4:B4"/>
  </mergeCells>
  <pageMargins left="0.78740157480314965" right="0.78740157480314965" top="0.59055118110236227" bottom="0.59055118110236227" header="0.31496062992125984" footer="0.31496062992125984"/>
  <pageSetup paperSize="9" firstPageNumber="120" orientation="portrait" useFirstPageNumber="1" horizontalDpi="4294967295" r:id="rId1"/>
  <headerFooter>
    <oddFooter>&amp;L&amp;P&amp;R___________________________________________________________________________________________________________ Державна служба статистики України</oddFooter>
    <evenFooter>&amp;L&amp;P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Лист1 (2)</vt:lpstr>
      <vt:lpstr>2012</vt:lpstr>
      <vt:lpstr>Лист1</vt:lpstr>
      <vt:lpstr>Лист2</vt:lpstr>
      <vt:lpstr>Лист3</vt:lpstr>
      <vt:lpstr>2.11.</vt:lpstr>
      <vt:lpstr>Sheet3</vt:lpstr>
      <vt:lpstr>3.8</vt:lpstr>
      <vt:lpstr>3.9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cp:lastPrinted>2014-10-10T15:57:20Z</cp:lastPrinted>
  <dcterms:created xsi:type="dcterms:W3CDTF">2014-10-10T13:11:59Z</dcterms:created>
  <dcterms:modified xsi:type="dcterms:W3CDTF">2019-05-28T08:40:11Z</dcterms:modified>
</cp:coreProperties>
</file>