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9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266" i="25" l="1"/>
  <c r="K266" i="25"/>
  <c r="I266" i="25"/>
  <c r="B266" i="25"/>
  <c r="D266" i="25"/>
  <c r="L410" i="10"/>
  <c r="M410" i="10"/>
  <c r="I410" i="10"/>
  <c r="C410" i="10"/>
  <c r="L409" i="9"/>
  <c r="M409" i="9"/>
  <c r="I409" i="9"/>
  <c r="C409" i="9"/>
  <c r="L409" i="11"/>
  <c r="M409" i="11"/>
  <c r="I409" i="11"/>
  <c r="C409" i="11"/>
  <c r="L409" i="12"/>
  <c r="M409" i="12"/>
  <c r="I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S320" i="20" l="1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267" i="25"/>
  <c r="B268" i="25"/>
  <c r="B269" i="25"/>
  <c r="B270" i="25"/>
  <c r="B271" i="25"/>
  <c r="B272" i="25"/>
  <c r="B321" i="20"/>
  <c r="B322" i="20"/>
  <c r="B323" i="20"/>
  <c r="B324" i="20"/>
  <c r="B325" i="20"/>
  <c r="M415" i="10"/>
  <c r="M414" i="10"/>
  <c r="M413" i="10"/>
  <c r="M412" i="10"/>
  <c r="M411" i="10"/>
  <c r="D410" i="10"/>
  <c r="I409" i="10"/>
  <c r="D409" i="9"/>
  <c r="I408" i="9"/>
  <c r="D409" i="11"/>
  <c r="I408" i="11"/>
  <c r="D409" i="12"/>
  <c r="G409" i="12" s="1"/>
  <c r="I408" i="12"/>
  <c r="D403" i="8"/>
  <c r="D403" i="7"/>
  <c r="D402" i="6"/>
  <c r="D403" i="5"/>
  <c r="E410" i="10" l="1"/>
  <c r="H410" i="10"/>
  <c r="G410" i="10"/>
  <c r="E409" i="9"/>
  <c r="H409" i="9"/>
  <c r="G409" i="9"/>
  <c r="E409" i="11"/>
  <c r="H409" i="11"/>
  <c r="G409" i="11"/>
  <c r="E403" i="8"/>
  <c r="H403" i="8" s="1"/>
  <c r="G403" i="8"/>
  <c r="E403" i="7"/>
  <c r="H403" i="7"/>
  <c r="G403" i="7"/>
  <c r="E402" i="6"/>
  <c r="G402" i="6"/>
  <c r="H402" i="6"/>
  <c r="E403" i="5"/>
  <c r="G403" i="5"/>
  <c r="H403" i="5"/>
  <c r="AX320" i="20"/>
  <c r="AD320" i="20"/>
  <c r="Z320" i="20"/>
  <c r="I402" i="7"/>
  <c r="L402" i="7"/>
  <c r="L401" i="7"/>
  <c r="H401" i="6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A1" i="27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E401" i="6" s="1"/>
  <c r="M401" i="6"/>
  <c r="C401" i="6"/>
  <c r="L402" i="5"/>
  <c r="D402" i="5" s="1"/>
  <c r="M402" i="5"/>
  <c r="C402" i="5"/>
  <c r="AX319" i="20" l="1"/>
  <c r="AD319" i="20"/>
  <c r="Z319" i="20"/>
  <c r="E402" i="8"/>
  <c r="H402" i="8" s="1"/>
  <c r="D408" i="12"/>
  <c r="G408" i="12" s="1"/>
  <c r="E409" i="10"/>
  <c r="G409" i="10"/>
  <c r="H409" i="10"/>
  <c r="E408" i="9"/>
  <c r="G408" i="9"/>
  <c r="H408" i="9"/>
  <c r="E408" i="11"/>
  <c r="H408" i="11"/>
  <c r="G408" i="11"/>
  <c r="G402" i="8"/>
  <c r="H402" i="7"/>
  <c r="E402" i="7"/>
  <c r="G401" i="6"/>
  <c r="G402" i="5"/>
  <c r="E402" i="5"/>
  <c r="H402" i="5"/>
  <c r="M264" i="25"/>
  <c r="K264" i="25"/>
  <c r="I264" i="25"/>
  <c r="E401" i="5" s="1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H401" i="5" l="1"/>
  <c r="S318" i="20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E408" i="10" l="1"/>
  <c r="G408" i="10"/>
  <c r="H408" i="10"/>
  <c r="E407" i="9"/>
  <c r="G407" i="9"/>
  <c r="H407" i="9"/>
  <c r="E407" i="11"/>
  <c r="G407" i="11"/>
  <c r="H407" i="11"/>
  <c r="E401" i="8"/>
  <c r="H401" i="8" s="1"/>
  <c r="G401" i="8"/>
  <c r="E401" i="7"/>
  <c r="G401" i="7"/>
  <c r="H401" i="7"/>
  <c r="E400" i="6"/>
  <c r="G400" i="6"/>
  <c r="H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E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E400" i="5"/>
  <c r="D407" i="10"/>
  <c r="I406" i="10"/>
  <c r="D406" i="9"/>
  <c r="I405" i="9"/>
  <c r="D406" i="11"/>
  <c r="I405" i="11"/>
  <c r="D406" i="12"/>
  <c r="G406" i="12" s="1"/>
  <c r="I405" i="12"/>
  <c r="I399" i="5"/>
  <c r="H400" i="5" l="1"/>
  <c r="H399" i="6"/>
  <c r="H400" i="7"/>
  <c r="E400" i="7"/>
  <c r="E400" i="8"/>
  <c r="H400" i="8" s="1"/>
  <c r="E407" i="10"/>
  <c r="G407" i="10"/>
  <c r="H407" i="10"/>
  <c r="E406" i="9"/>
  <c r="G406" i="9"/>
  <c r="H406" i="9"/>
  <c r="G406" i="11"/>
  <c r="E406" i="11"/>
  <c r="H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E406" i="10" s="1"/>
  <c r="L405" i="9"/>
  <c r="M405" i="9"/>
  <c r="I404" i="9"/>
  <c r="C405" i="9"/>
  <c r="D405" i="9"/>
  <c r="E405" i="9" s="1"/>
  <c r="L405" i="11"/>
  <c r="M405" i="11"/>
  <c r="I404" i="11"/>
  <c r="C405" i="11"/>
  <c r="D405" i="11"/>
  <c r="E405" i="11" s="1"/>
  <c r="L405" i="12"/>
  <c r="M405" i="12"/>
  <c r="C405" i="12"/>
  <c r="D405" i="12"/>
  <c r="G405" i="12" s="1"/>
  <c r="L399" i="8"/>
  <c r="D399" i="8" s="1"/>
  <c r="E399" i="8" s="1"/>
  <c r="H399" i="8" s="1"/>
  <c r="M399" i="8"/>
  <c r="I399" i="8"/>
  <c r="C399" i="8"/>
  <c r="L399" i="7"/>
  <c r="D399" i="7" s="1"/>
  <c r="E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H406" i="10"/>
  <c r="H405" i="9"/>
  <c r="G405" i="9"/>
  <c r="H405" i="11"/>
  <c r="G405" i="11"/>
  <c r="G399" i="8"/>
  <c r="H399" i="7"/>
  <c r="G399" i="7"/>
  <c r="E398" i="6"/>
  <c r="H398" i="6"/>
  <c r="G398" i="6"/>
  <c r="E399" i="5"/>
  <c r="G399" i="5"/>
  <c r="H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E405" i="10" l="1"/>
  <c r="G405" i="10"/>
  <c r="H405" i="10"/>
  <c r="E404" i="9"/>
  <c r="G404" i="9"/>
  <c r="H404" i="9"/>
  <c r="E404" i="11"/>
  <c r="G404" i="11"/>
  <c r="H404" i="11"/>
  <c r="E398" i="8"/>
  <c r="H398" i="8" s="1"/>
  <c r="G398" i="8"/>
  <c r="E398" i="7"/>
  <c r="H398" i="7"/>
  <c r="G398" i="7"/>
  <c r="E397" i="6"/>
  <c r="H397" i="6"/>
  <c r="G397" i="6"/>
  <c r="E398" i="5"/>
  <c r="H398" i="5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E404" i="10" s="1"/>
  <c r="L403" i="9"/>
  <c r="M403" i="9"/>
  <c r="I402" i="9"/>
  <c r="C403" i="9"/>
  <c r="D403" i="9"/>
  <c r="E403" i="9" s="1"/>
  <c r="L403" i="11"/>
  <c r="M403" i="11"/>
  <c r="I402" i="11"/>
  <c r="C403" i="11"/>
  <c r="D403" i="11"/>
  <c r="E403" i="11" s="1"/>
  <c r="L403" i="12"/>
  <c r="M403" i="12"/>
  <c r="C403" i="12"/>
  <c r="D403" i="12"/>
  <c r="G403" i="12" s="1"/>
  <c r="L397" i="8"/>
  <c r="M397" i="8"/>
  <c r="I397" i="8"/>
  <c r="C397" i="8"/>
  <c r="D397" i="8"/>
  <c r="E397" i="8" s="1"/>
  <c r="H397" i="8" s="1"/>
  <c r="L397" i="7"/>
  <c r="M397" i="7"/>
  <c r="I397" i="7"/>
  <c r="C397" i="7"/>
  <c r="D397" i="7"/>
  <c r="H397" i="7" s="1"/>
  <c r="E397" i="7"/>
  <c r="L396" i="6"/>
  <c r="D396" i="6" s="1"/>
  <c r="M396" i="6"/>
  <c r="I396" i="6"/>
  <c r="C396" i="6"/>
  <c r="L397" i="5"/>
  <c r="D397" i="5" s="1"/>
  <c r="E397" i="5" s="1"/>
  <c r="M397" i="5"/>
  <c r="C397" i="5"/>
  <c r="AC314" i="20" l="1"/>
  <c r="Y314" i="20"/>
  <c r="AE314" i="20"/>
  <c r="G404" i="10"/>
  <c r="H404" i="10"/>
  <c r="G403" i="9"/>
  <c r="H403" i="9"/>
  <c r="G403" i="11"/>
  <c r="H403" i="11"/>
  <c r="G397" i="8"/>
  <c r="G397" i="7"/>
  <c r="G396" i="6"/>
  <c r="E396" i="6"/>
  <c r="H396" i="6"/>
  <c r="G397" i="5"/>
  <c r="H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E403" i="10" s="1"/>
  <c r="L402" i="9"/>
  <c r="M402" i="9"/>
  <c r="I401" i="9"/>
  <c r="G402" i="9"/>
  <c r="C402" i="9"/>
  <c r="D402" i="9"/>
  <c r="E402" i="9" s="1"/>
  <c r="L402" i="11"/>
  <c r="M402" i="11"/>
  <c r="I401" i="11"/>
  <c r="G402" i="11"/>
  <c r="C402" i="11"/>
  <c r="D402" i="11"/>
  <c r="E402" i="11" s="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H396" i="5"/>
  <c r="H395" i="6"/>
  <c r="H396" i="7"/>
  <c r="G403" i="10"/>
  <c r="H403" i="10"/>
  <c r="H402" i="9"/>
  <c r="H402" i="11"/>
  <c r="E396" i="8"/>
  <c r="H396" i="8" s="1"/>
  <c r="G396" i="8"/>
  <c r="E396" i="7"/>
  <c r="G396" i="7"/>
  <c r="E395" i="6"/>
  <c r="G395" i="6"/>
  <c r="E396" i="5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E402" i="10"/>
  <c r="G402" i="10"/>
  <c r="H402" i="10"/>
  <c r="E401" i="9"/>
  <c r="H401" i="9"/>
  <c r="G401" i="9"/>
  <c r="E401" i="11"/>
  <c r="G401" i="11"/>
  <c r="H401" i="11"/>
  <c r="E395" i="8"/>
  <c r="H395" i="8" s="1"/>
  <c r="G395" i="8"/>
  <c r="G395" i="7"/>
  <c r="E395" i="7"/>
  <c r="H395" i="7"/>
  <c r="G394" i="6"/>
  <c r="E394" i="6"/>
  <c r="H394" i="6"/>
  <c r="E395" i="5"/>
  <c r="H395" i="5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E400" i="9" s="1"/>
  <c r="L400" i="11"/>
  <c r="M400" i="11"/>
  <c r="I399" i="11"/>
  <c r="C400" i="11"/>
  <c r="D400" i="11"/>
  <c r="E400" i="11" s="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E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E401" i="10"/>
  <c r="H401" i="10"/>
  <c r="G401" i="10"/>
  <c r="G400" i="9"/>
  <c r="H400" i="9"/>
  <c r="G400" i="11"/>
  <c r="H400" i="11"/>
  <c r="E394" i="8"/>
  <c r="H394" i="8" s="1"/>
  <c r="G394" i="8"/>
  <c r="H394" i="7"/>
  <c r="G394" i="7"/>
  <c r="E394" i="7"/>
  <c r="E393" i="6"/>
  <c r="H393" i="6"/>
  <c r="G393" i="6"/>
  <c r="H394" i="5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E400" i="10" l="1"/>
  <c r="H400" i="10"/>
  <c r="G400" i="10"/>
  <c r="G399" i="9"/>
  <c r="E399" i="9"/>
  <c r="H399" i="9"/>
  <c r="H399" i="11"/>
  <c r="G399" i="11"/>
  <c r="E399" i="11"/>
  <c r="E393" i="8"/>
  <c r="H393" i="8" s="1"/>
  <c r="G393" i="8"/>
  <c r="G393" i="7"/>
  <c r="E393" i="7"/>
  <c r="H393" i="7"/>
  <c r="E392" i="6"/>
  <c r="G392" i="6"/>
  <c r="H392" i="6"/>
  <c r="E393" i="5"/>
  <c r="H393" i="5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E399" i="10" s="1"/>
  <c r="L398" i="9"/>
  <c r="M398" i="9"/>
  <c r="I397" i="9"/>
  <c r="G398" i="9"/>
  <c r="C398" i="9"/>
  <c r="D398" i="9"/>
  <c r="E398" i="9" s="1"/>
  <c r="L398" i="11"/>
  <c r="M398" i="11"/>
  <c r="I397" i="11"/>
  <c r="G398" i="11"/>
  <c r="C398" i="11"/>
  <c r="D398" i="11"/>
  <c r="E398" i="11" s="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H392" i="7" s="1"/>
  <c r="L391" i="6"/>
  <c r="M391" i="6"/>
  <c r="I391" i="6"/>
  <c r="C391" i="6"/>
  <c r="D391" i="6"/>
  <c r="E391" i="6" s="1"/>
  <c r="L392" i="5"/>
  <c r="M392" i="5"/>
  <c r="I392" i="5"/>
  <c r="C392" i="5"/>
  <c r="D392" i="5"/>
  <c r="E392" i="5" s="1"/>
  <c r="AE309" i="20" l="1"/>
  <c r="AC309" i="20"/>
  <c r="W309" i="20"/>
  <c r="AV309" i="20"/>
  <c r="AB309" i="20"/>
  <c r="X309" i="20"/>
  <c r="AX309" i="20"/>
  <c r="AD309" i="20"/>
  <c r="Z309" i="20"/>
  <c r="H399" i="10"/>
  <c r="H398" i="9"/>
  <c r="H398" i="11"/>
  <c r="E392" i="8"/>
  <c r="H392" i="8" s="1"/>
  <c r="G392" i="8"/>
  <c r="E392" i="7"/>
  <c r="G392" i="7"/>
  <c r="G391" i="6"/>
  <c r="H391" i="6"/>
  <c r="G392" i="5"/>
  <c r="H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E391" i="7" s="1"/>
  <c r="B254" i="25"/>
  <c r="D254" i="25"/>
  <c r="L398" i="10"/>
  <c r="M398" i="10"/>
  <c r="I397" i="10"/>
  <c r="C398" i="10"/>
  <c r="D398" i="10"/>
  <c r="E398" i="10" s="1"/>
  <c r="L397" i="9"/>
  <c r="M397" i="9"/>
  <c r="I396" i="9"/>
  <c r="C397" i="9"/>
  <c r="D397" i="9"/>
  <c r="E397" i="9" s="1"/>
  <c r="L397" i="11"/>
  <c r="M397" i="11"/>
  <c r="I396" i="11"/>
  <c r="G397" i="11"/>
  <c r="C397" i="11"/>
  <c r="D397" i="11"/>
  <c r="E397" i="11" s="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H391" i="7" s="1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H391" i="5"/>
  <c r="E391" i="8"/>
  <c r="H391" i="8" s="1"/>
  <c r="H390" i="6"/>
  <c r="G398" i="10"/>
  <c r="H398" i="10"/>
  <c r="G397" i="9"/>
  <c r="H397" i="9"/>
  <c r="H397" i="11"/>
  <c r="E390" i="6"/>
  <c r="G390" i="6"/>
  <c r="E391" i="5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H397" i="10" s="1"/>
  <c r="E397" i="10"/>
  <c r="L396" i="9"/>
  <c r="M396" i="9"/>
  <c r="I395" i="9"/>
  <c r="G396" i="9"/>
  <c r="C396" i="9"/>
  <c r="D396" i="9"/>
  <c r="H396" i="9" s="1"/>
  <c r="E396" i="9"/>
  <c r="L396" i="11"/>
  <c r="M396" i="11"/>
  <c r="I395" i="11"/>
  <c r="G396" i="11"/>
  <c r="C396" i="11"/>
  <c r="D396" i="11"/>
  <c r="E396" i="11" s="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E390" i="7" s="1"/>
  <c r="L389" i="6"/>
  <c r="D389" i="6" s="1"/>
  <c r="M389" i="6"/>
  <c r="I389" i="6"/>
  <c r="C389" i="6"/>
  <c r="L390" i="5"/>
  <c r="M390" i="5"/>
  <c r="I390" i="5"/>
  <c r="C390" i="5"/>
  <c r="D390" i="5"/>
  <c r="E390" i="5" s="1"/>
  <c r="H396" i="11" l="1"/>
  <c r="G390" i="8"/>
  <c r="E390" i="8"/>
  <c r="H390" i="8" s="1"/>
  <c r="H390" i="7"/>
  <c r="G390" i="7"/>
  <c r="G389" i="6"/>
  <c r="E389" i="6"/>
  <c r="H389" i="6"/>
  <c r="G390" i="5"/>
  <c r="H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E396" i="10"/>
  <c r="G396" i="10"/>
  <c r="H396" i="10"/>
  <c r="E395" i="9"/>
  <c r="H395" i="9"/>
  <c r="G395" i="9"/>
  <c r="E395" i="11"/>
  <c r="H395" i="11"/>
  <c r="G395" i="11"/>
  <c r="E389" i="8"/>
  <c r="H389" i="8" s="1"/>
  <c r="G389" i="8"/>
  <c r="E389" i="7"/>
  <c r="H389" i="7"/>
  <c r="G389" i="7"/>
  <c r="E388" i="6"/>
  <c r="G388" i="6"/>
  <c r="H388" i="6"/>
  <c r="E389" i="5"/>
  <c r="H389" i="5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E395" i="10" l="1"/>
  <c r="G395" i="10"/>
  <c r="H395" i="10"/>
  <c r="G394" i="9"/>
  <c r="H394" i="9"/>
  <c r="E394" i="9"/>
  <c r="E394" i="11"/>
  <c r="G394" i="11"/>
  <c r="H394" i="11"/>
  <c r="E388" i="8"/>
  <c r="H388" i="8" s="1"/>
  <c r="G388" i="8"/>
  <c r="E388" i="7"/>
  <c r="G388" i="7"/>
  <c r="H388" i="7"/>
  <c r="E387" i="6"/>
  <c r="G387" i="6"/>
  <c r="H387" i="6"/>
  <c r="E388" i="5"/>
  <c r="H388" i="5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H386" i="5" s="1"/>
  <c r="M386" i="5"/>
  <c r="I386" i="5"/>
  <c r="C386" i="5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D385" i="5" s="1"/>
  <c r="E385" i="5" s="1"/>
  <c r="M385" i="5"/>
  <c r="I385" i="5"/>
  <c r="C385" i="5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D384" i="5" s="1"/>
  <c r="E384" i="5" s="1"/>
  <c r="M384" i="5"/>
  <c r="I384" i="5"/>
  <c r="C384" i="5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E382" i="5" l="1"/>
  <c r="G382" i="5"/>
  <c r="AC299" i="20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D379" i="5" s="1"/>
  <c r="E379" i="5" s="1"/>
  <c r="M379" i="5"/>
  <c r="I378" i="5"/>
  <c r="C379" i="5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D377" i="5" s="1"/>
  <c r="M377" i="5"/>
  <c r="I377" i="5"/>
  <c r="C377" i="5"/>
  <c r="E377" i="5" l="1"/>
  <c r="G377" i="5"/>
  <c r="AX294" i="20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C362" i="5"/>
  <c r="D362" i="5"/>
  <c r="H362" i="5" s="1"/>
  <c r="E362" i="5" l="1"/>
  <c r="G362" i="5"/>
  <c r="G369" i="10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H356" i="5" s="1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C353" i="5"/>
  <c r="D353" i="5"/>
  <c r="H353" i="5" s="1"/>
  <c r="E353" i="5"/>
  <c r="G353" i="5" l="1"/>
  <c r="BJ270" i="20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D341" i="5" s="1"/>
  <c r="G341" i="5" s="1"/>
  <c r="M341" i="5"/>
  <c r="C341" i="5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D332" i="5" s="1"/>
  <c r="G332" i="5" s="1"/>
  <c r="M332" i="5"/>
  <c r="I332" i="5"/>
  <c r="C332" i="5"/>
  <c r="E332" i="5" l="1"/>
  <c r="BD252" i="20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D331" i="5" s="1"/>
  <c r="H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 l="1"/>
  <c r="W232" i="20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D310" i="5" s="1"/>
  <c r="M310" i="5"/>
  <c r="I310" i="5"/>
  <c r="C310" i="5"/>
  <c r="H310" i="5" l="1"/>
  <c r="E310" i="5"/>
  <c r="G310" i="5"/>
  <c r="H309" i="6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D305" i="5" s="1"/>
  <c r="M305" i="5"/>
  <c r="I305" i="5"/>
  <c r="C305" i="5"/>
  <c r="H305" i="5" l="1"/>
  <c r="E305" i="5"/>
  <c r="AC225" i="20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D299" i="5" s="1"/>
  <c r="E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H294" i="5" s="1"/>
  <c r="M294" i="5"/>
  <c r="I294" i="5"/>
  <c r="C294" i="5"/>
  <c r="D294" i="8"/>
  <c r="D294" i="7"/>
  <c r="D293" i="6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D292" i="5" s="1"/>
  <c r="M292" i="5"/>
  <c r="I292" i="5"/>
  <c r="C292" i="5"/>
  <c r="H292" i="5" l="1"/>
  <c r="E292" i="5"/>
  <c r="G292" i="5"/>
  <c r="BJ215" i="20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<sst xmlns="http://schemas.openxmlformats.org/spreadsheetml/2006/main" count="550" uniqueCount="454">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</sst>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2" sqref="D12"/>
    </sheetView>
  </sheetViews>
  <sheetFormatPr defaultRowHeight="13.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>
      <c r="A1" s="1">
        <f>D11</f>
        <v>42972</v>
      </c>
    </row>
    <row r="2" spans="1:14">
      <c r="A2" t="s">
        <v>390</v>
      </c>
      <c r="B2" s="39">
        <v>6.6596599999999997</v>
      </c>
      <c r="C2" s="1">
        <v>42972</v>
      </c>
      <c r="D2" s="41">
        <v>13</v>
      </c>
    </row>
    <row r="3" spans="1:14">
      <c r="A3" t="s">
        <v>391</v>
      </c>
      <c r="B3" s="39">
        <v>6.6595000000000004</v>
      </c>
      <c r="C3" s="1">
        <v>42972</v>
      </c>
      <c r="D3" s="41">
        <v>16</v>
      </c>
      <c r="J3" s="91"/>
      <c r="K3" s="92"/>
      <c r="L3" s="93"/>
    </row>
    <row r="4" spans="1:14">
      <c r="A4" t="s">
        <v>392</v>
      </c>
      <c r="B4" s="39">
        <v>6.6436400000000004</v>
      </c>
      <c r="C4" s="1">
        <v>42973</v>
      </c>
      <c r="D4" s="41">
        <v>4</v>
      </c>
      <c r="J4" s="68"/>
      <c r="K4" s="69"/>
      <c r="L4" s="70"/>
    </row>
    <row r="5" spans="1:14">
      <c r="A5" t="s">
        <v>348</v>
      </c>
      <c r="B5" s="39">
        <v>3795.7543999999998</v>
      </c>
      <c r="C5" s="41">
        <v>3734.6457999999998</v>
      </c>
      <c r="D5" s="25">
        <v>1.6400000000000001E-2</v>
      </c>
      <c r="J5" s="71"/>
      <c r="K5" s="72"/>
      <c r="L5" s="73"/>
      <c r="M5" s="74"/>
    </row>
    <row r="6" spans="1:14">
      <c r="A6" t="s">
        <v>349</v>
      </c>
      <c r="B6" s="39">
        <v>3331.5221000000001</v>
      </c>
      <c r="C6" s="41">
        <v>3271.5117</v>
      </c>
      <c r="D6" s="25">
        <v>1.83E-2</v>
      </c>
      <c r="J6" s="75"/>
      <c r="K6" s="76"/>
      <c r="L6" s="77"/>
      <c r="M6" s="78"/>
    </row>
    <row r="7" spans="1:14">
      <c r="A7" t="s">
        <v>350</v>
      </c>
      <c r="B7">
        <v>1812.8779999999999</v>
      </c>
      <c r="C7" s="39">
        <v>1795.739</v>
      </c>
      <c r="D7" s="25">
        <v>9.4999999999999998E-3</v>
      </c>
      <c r="H7" s="96"/>
      <c r="J7" s="79"/>
      <c r="K7" s="80"/>
      <c r="L7" s="81"/>
      <c r="M7" s="82"/>
    </row>
    <row r="8" spans="1:14">
      <c r="A8" t="s">
        <v>351</v>
      </c>
      <c r="B8">
        <v>10659.009</v>
      </c>
      <c r="C8" s="39">
        <v>10552.962</v>
      </c>
      <c r="D8" s="25">
        <v>0.01</v>
      </c>
      <c r="J8" s="83"/>
      <c r="K8" s="84"/>
      <c r="L8" s="85"/>
      <c r="M8" s="86"/>
    </row>
    <row r="9" spans="1:14">
      <c r="A9" t="s">
        <v>352</v>
      </c>
      <c r="B9">
        <v>6346.5304999999998</v>
      </c>
      <c r="C9" s="39">
        <v>6278.59</v>
      </c>
      <c r="D9" s="25">
        <v>1.0800000000000001E-2</v>
      </c>
      <c r="J9" s="87"/>
      <c r="K9" s="88"/>
      <c r="L9" s="89"/>
      <c r="M9" s="90"/>
    </row>
    <row r="10" spans="1:14">
      <c r="A10" t="s">
        <v>353</v>
      </c>
      <c r="B10">
        <v>13.74</v>
      </c>
      <c r="C10" s="39">
        <v>13.930999999999999</v>
      </c>
      <c r="D10" s="1">
        <v>42972</v>
      </c>
    </row>
    <row r="11" spans="1:14">
      <c r="A11" t="s">
        <v>354</v>
      </c>
      <c r="B11">
        <v>14.28</v>
      </c>
      <c r="C11" s="39">
        <v>14.2624</v>
      </c>
      <c r="D11" s="1">
        <v>42972</v>
      </c>
    </row>
    <row r="12" spans="1:14">
      <c r="A12" t="s">
        <v>355</v>
      </c>
      <c r="B12">
        <v>7.87</v>
      </c>
      <c r="C12" s="39">
        <v>7.8620000000000001</v>
      </c>
      <c r="D12" s="1">
        <v>42972</v>
      </c>
      <c r="J12" s="53"/>
      <c r="K12" s="56"/>
      <c r="L12" s="59"/>
      <c r="M12" s="62"/>
      <c r="N12" s="65"/>
    </row>
    <row r="13" spans="1:14">
      <c r="A13" t="s">
        <v>356</v>
      </c>
      <c r="B13">
        <v>45.8</v>
      </c>
      <c r="C13" s="39">
        <v>45.73</v>
      </c>
      <c r="D13" s="1">
        <v>42972</v>
      </c>
      <c r="J13" s="54"/>
      <c r="K13" s="57"/>
      <c r="L13" s="60"/>
      <c r="M13" s="63"/>
      <c r="N13" s="66"/>
    </row>
    <row r="14" spans="1:14">
      <c r="A14" t="s">
        <v>357</v>
      </c>
      <c r="B14">
        <v>44.21</v>
      </c>
      <c r="C14" s="39">
        <v>44.04</v>
      </c>
      <c r="D14" s="1">
        <v>42972</v>
      </c>
      <c r="J14" s="55"/>
      <c r="K14" s="58"/>
      <c r="L14" s="61"/>
      <c r="M14" s="64"/>
      <c r="N14" s="67"/>
    </row>
    <row r="15" spans="1:14">
      <c r="A15" t="s">
        <v>358</v>
      </c>
      <c r="B15">
        <v>32.829000000000001</v>
      </c>
      <c r="C15">
        <v>32.820399999999999</v>
      </c>
      <c r="D15" s="1">
        <v>42972</v>
      </c>
    </row>
    <row r="16" spans="1:14">
      <c r="A16" t="s">
        <v>359</v>
      </c>
      <c r="B16">
        <v>29.05</v>
      </c>
      <c r="C16">
        <v>28.916</v>
      </c>
      <c r="D16" s="1">
        <v>42972</v>
      </c>
    </row>
    <row r="17" spans="1:16">
      <c r="A17" t="s">
        <v>360</v>
      </c>
      <c r="B17">
        <v>34.880000000000003</v>
      </c>
      <c r="C17" s="39">
        <v>34.850999999999999</v>
      </c>
      <c r="D17" s="1">
        <v>42972</v>
      </c>
    </row>
    <row r="18" spans="1:16">
      <c r="A18" t="s">
        <v>361</v>
      </c>
      <c r="B18">
        <v>12088.02</v>
      </c>
      <c r="C18" s="1"/>
      <c r="D18" s="1"/>
    </row>
    <row r="19" spans="1:16">
      <c r="A19" t="s">
        <v>362</v>
      </c>
      <c r="B19">
        <v>19455.22</v>
      </c>
      <c r="C19" s="1"/>
      <c r="D19" s="94"/>
    </row>
    <row r="20" spans="1:16" s="97" customFormat="1">
      <c r="A20" s="100" t="s">
        <v>400</v>
      </c>
      <c r="B20" s="100">
        <v>6.6578999999999997</v>
      </c>
      <c r="C20" s="98">
        <v>42974</v>
      </c>
      <c r="D20" s="99">
        <v>0.22916666666666666</v>
      </c>
    </row>
    <row r="21" spans="1:16" s="97" customFormat="1">
      <c r="A21" s="97" t="s">
        <v>363</v>
      </c>
      <c r="B21" s="97">
        <v>931</v>
      </c>
      <c r="C21" s="98">
        <v>935</v>
      </c>
      <c r="D21" s="99">
        <v>940</v>
      </c>
      <c r="E21" s="97" t="s">
        <v>364</v>
      </c>
      <c r="F21" s="97" t="s">
        <v>365</v>
      </c>
      <c r="G21" s="97" t="s">
        <v>366</v>
      </c>
      <c r="H21" s="97" t="s">
        <v>367</v>
      </c>
      <c r="I21" s="97" t="s">
        <v>368</v>
      </c>
      <c r="J21" s="97" t="s">
        <v>369</v>
      </c>
      <c r="K21" s="97" t="s">
        <v>370</v>
      </c>
      <c r="L21" s="97" t="s">
        <v>371</v>
      </c>
      <c r="M21" s="97" t="s">
        <v>372</v>
      </c>
      <c r="N21" s="97" t="s">
        <v>373</v>
      </c>
      <c r="O21" s="97" t="s">
        <v>374</v>
      </c>
      <c r="P21" s="97" t="s">
        <v>375</v>
      </c>
    </row>
    <row r="22" spans="1:16">
      <c r="A22">
        <v>3271.4607999999998</v>
      </c>
      <c r="B22">
        <v>3277.0138999999999</v>
      </c>
      <c r="C22" s="41">
        <v>3278.6754000000001</v>
      </c>
      <c r="D22" s="41">
        <v>3284.8026</v>
      </c>
      <c r="E22">
        <v>3309.31</v>
      </c>
      <c r="F22">
        <v>3309.31</v>
      </c>
      <c r="G22">
        <v>3271.4607999999998</v>
      </c>
      <c r="H22">
        <v>1130</v>
      </c>
      <c r="I22">
        <v>930</v>
      </c>
      <c r="J22">
        <v>3309.31</v>
      </c>
      <c r="K22">
        <v>3316.1914000000002</v>
      </c>
      <c r="L22">
        <v>3331.6641</v>
      </c>
      <c r="M22">
        <v>3331.6641</v>
      </c>
      <c r="N22">
        <v>3309.31</v>
      </c>
      <c r="O22">
        <v>1500</v>
      </c>
      <c r="P22">
        <v>1300</v>
      </c>
    </row>
    <row r="23" spans="1:16">
      <c r="C23" s="1"/>
      <c r="D23" s="41"/>
    </row>
    <row r="25" spans="1:16">
      <c r="A25" s="39"/>
      <c r="B25" s="39"/>
      <c r="C25" s="39"/>
      <c r="D25" s="39"/>
    </row>
    <row r="26" spans="1:16">
      <c r="C26" s="39"/>
      <c r="D26" s="1"/>
    </row>
    <row r="27" spans="1:16">
      <c r="D27" s="1"/>
    </row>
    <row r="28" spans="1:16">
      <c r="D28" s="25"/>
    </row>
    <row r="29" spans="1:16">
      <c r="D29" s="1"/>
    </row>
    <row r="30" spans="1:16">
      <c r="C30" s="1"/>
      <c r="D30" s="94"/>
    </row>
    <row r="31" spans="1:16">
      <c r="C31" s="1"/>
      <c r="D31" s="1"/>
    </row>
    <row r="32" spans="1:16">
      <c r="D32" s="1"/>
    </row>
    <row r="33" spans="3:4">
      <c r="D33" s="1"/>
    </row>
    <row r="34" spans="3:4">
      <c r="C34" s="1"/>
      <c r="D34" s="1"/>
    </row>
    <row r="35" spans="3:4">
      <c r="D35" s="1"/>
    </row>
    <row r="36" spans="3:4">
      <c r="D36" s="1"/>
    </row>
    <row r="37" spans="3:4">
      <c r="D37" s="1"/>
    </row>
    <row r="38" spans="3:4">
      <c r="D38" s="1"/>
    </row>
    <row r="39" spans="3:4">
      <c r="C39" s="1"/>
      <c r="D39" s="1"/>
    </row>
    <row r="40" spans="3:4">
      <c r="C40" s="1"/>
      <c r="D40" s="94"/>
    </row>
    <row r="41" spans="3:4">
      <c r="D41" s="1"/>
    </row>
    <row r="42" spans="3:4">
      <c r="D42" s="1"/>
    </row>
    <row r="43" spans="3:4">
      <c r="D43" s="1"/>
    </row>
    <row r="44" spans="3:4">
      <c r="D44" s="1"/>
    </row>
    <row r="45" spans="3:4">
      <c r="C45" s="1"/>
      <c r="D45" s="1"/>
    </row>
    <row r="46" spans="3:4">
      <c r="D46" s="1"/>
    </row>
    <row r="47" spans="3:4">
      <c r="D47" s="1"/>
    </row>
    <row r="48" spans="3:4">
      <c r="D48" s="25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1"/>
    </row>
    <row r="54" spans="3:4">
      <c r="D54" s="1"/>
    </row>
    <row r="55" spans="3:4">
      <c r="D55" s="1"/>
    </row>
    <row r="56" spans="3:4">
      <c r="C56" s="1"/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C64" s="1"/>
      <c r="D64" s="94"/>
    </row>
    <row r="65" spans="3:4">
      <c r="C65" s="1"/>
      <c r="D65" s="94"/>
    </row>
    <row r="66" spans="3:4">
      <c r="D66" s="1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25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101" spans="3:4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72"/>
  <sheetViews>
    <sheetView zoomScale="115" zoomScaleNormal="115" workbookViewId="0">
      <pane xSplit="1" ySplit="1" topLeftCell="B238" activePane="bottomRight" state="frozen"/>
      <selection pane="topRight" activeCell="B1" sqref="B1"/>
      <selection pane="bottomLeft" activeCell="A2" sqref="A2"/>
      <selection pane="bottomRight" activeCell="C267" sqref="C267"/>
    </sheetView>
  </sheetViews>
  <sheetFormatPr defaultRowHeight="13.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67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266" si="15">LN(C220/C219)</f>
        <v>5.8655326653686257E-5</v>
      </c>
      <c r="H220">
        <v>6.8302350000000001</v>
      </c>
      <c r="I220" s="25">
        <f t="shared" ref="I220:I266" si="16">LN(H220/H219)</f>
        <v>1.1859738836099735E-4</v>
      </c>
      <c r="J220">
        <v>6.8346549999999997</v>
      </c>
      <c r="K220" s="25">
        <f t="shared" ref="K220:K266" si="17">LN(J220/J219)</f>
        <v>6.0958008553464011E-4</v>
      </c>
      <c r="L220">
        <v>6.837275</v>
      </c>
      <c r="M220" s="25">
        <f t="shared" ref="M220:M26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>
      <c r="A267" s="98">
        <v>42972</v>
      </c>
      <c r="B267" s="41">
        <f t="shared" si="14"/>
        <v>5</v>
      </c>
    </row>
    <row r="268" spans="1:14">
      <c r="A268" s="98">
        <v>42975</v>
      </c>
      <c r="B268" s="41">
        <f t="shared" ref="B268:B272" si="19">WEEKDAY(A268,2)</f>
        <v>1</v>
      </c>
    </row>
    <row r="269" spans="1:14">
      <c r="A269" s="98">
        <v>42976</v>
      </c>
      <c r="B269" s="41">
        <f t="shared" si="19"/>
        <v>2</v>
      </c>
    </row>
    <row r="270" spans="1:14">
      <c r="A270" s="98">
        <v>42977</v>
      </c>
      <c r="B270" s="41">
        <f t="shared" si="19"/>
        <v>3</v>
      </c>
    </row>
    <row r="271" spans="1:14">
      <c r="A271" s="98">
        <v>42978</v>
      </c>
      <c r="B271" s="41">
        <f t="shared" si="19"/>
        <v>4</v>
      </c>
    </row>
    <row r="272" spans="1:14">
      <c r="A272" s="98">
        <v>42979</v>
      </c>
      <c r="B272" s="41">
        <f t="shared" si="19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25"/>
  <sheetViews>
    <sheetView zoomScale="115" zoomScaleNormal="115" workbookViewId="0">
      <pane xSplit="2" ySplit="6" topLeftCell="AX297" activePane="bottomRight" state="frozen"/>
      <selection pane="topRight" activeCell="C1" sqref="C1"/>
      <selection pane="bottomLeft" activeCell="A3" sqref="A3"/>
      <selection pane="bottomRight" activeCell="BC316" sqref="BC316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20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>
      <c r="A302" s="1">
        <v>42948</v>
      </c>
      <c r="B302" s="41">
        <f t="shared" ref="B302:B325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2">
      <c r="A321" s="98">
        <v>42975</v>
      </c>
      <c r="B321" s="41">
        <f t="shared" si="2996"/>
        <v>1</v>
      </c>
    </row>
    <row r="322" spans="1:2">
      <c r="A322" s="98">
        <v>42976</v>
      </c>
      <c r="B322" s="41">
        <f t="shared" si="2996"/>
        <v>2</v>
      </c>
    </row>
    <row r="323" spans="1:2">
      <c r="A323" s="98">
        <v>42977</v>
      </c>
      <c r="B323" s="41">
        <f t="shared" si="2996"/>
        <v>3</v>
      </c>
    </row>
    <row r="324" spans="1:2">
      <c r="A324" s="98">
        <v>42978</v>
      </c>
      <c r="B324" s="41">
        <f t="shared" si="2996"/>
        <v>4</v>
      </c>
    </row>
    <row r="325" spans="1:2">
      <c r="A325" s="98">
        <v>42979</v>
      </c>
      <c r="B325" s="41">
        <f t="shared" si="299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08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A404" sqref="A404:A408"/>
    </sheetView>
  </sheetViews>
  <sheetFormatPr defaultRowHeight="13.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03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3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3">
      <c r="A402" s="1">
        <v>42971</v>
      </c>
      <c r="B402">
        <v>13.4</v>
      </c>
      <c r="C402" s="101">
        <f>B402/B401-1</f>
        <v>2.9940119760478723E-3</v>
      </c>
      <c r="D402" s="26">
        <f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6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7">+K402/J402-1</f>
        <v>-3.5620444838823095E-3</v>
      </c>
      <c r="M402" s="100">
        <f t="shared" ref="M402" si="488">WEEKDAY(A402,2)</f>
        <v>4</v>
      </c>
    </row>
    <row r="403" spans="1:13">
      <c r="A403" s="1">
        <v>42972</v>
      </c>
      <c r="B403">
        <v>13.74</v>
      </c>
      <c r="C403" s="101">
        <f>B403/B402-1</f>
        <v>2.5373134328358304E-2</v>
      </c>
      <c r="D403" s="26">
        <f>+F402*(1+L403)</f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89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0">+K403/J403-1</f>
        <v>2.1318553190770251E-2</v>
      </c>
      <c r="M403" s="100">
        <f t="shared" ref="M403" si="491">WEEKDAY(A403,2)</f>
        <v>5</v>
      </c>
    </row>
    <row r="404" spans="1:13">
      <c r="A404" s="98">
        <v>42975</v>
      </c>
    </row>
    <row r="405" spans="1:13">
      <c r="A405" s="98">
        <v>42976</v>
      </c>
    </row>
    <row r="406" spans="1:13">
      <c r="A406" s="98">
        <v>42977</v>
      </c>
    </row>
    <row r="407" spans="1:13">
      <c r="A407" s="98">
        <v>42978</v>
      </c>
    </row>
    <row r="408" spans="1:13">
      <c r="A408" s="98">
        <v>42979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07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A403" sqref="A403:A407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0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>
      <c r="A403" s="98">
        <v>42975</v>
      </c>
    </row>
    <row r="404" spans="1:13">
      <c r="A404" s="98">
        <v>42976</v>
      </c>
    </row>
    <row r="405" spans="1:13">
      <c r="A405" s="98">
        <v>42977</v>
      </c>
    </row>
    <row r="406" spans="1:13">
      <c r="A406" s="98">
        <v>42978</v>
      </c>
    </row>
    <row r="407" spans="1:13">
      <c r="A407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08"/>
  <sheetViews>
    <sheetView zoomScale="115" zoomScaleNormal="115" workbookViewId="0">
      <pane xSplit="1" ySplit="2" topLeftCell="B371" activePane="bottomRight" state="frozen"/>
      <selection pane="topRight" activeCell="B1" sqref="B1"/>
      <selection pane="bottomLeft" activeCell="A3" sqref="A3"/>
      <selection pane="bottomRight" activeCell="A404" sqref="A404:A408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>
      <c r="J1" t="s">
        <v>217</v>
      </c>
    </row>
    <row r="2" spans="1:13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9.75</v>
      </c>
      <c r="M57">
        <f t="shared" si="5"/>
        <v>4</v>
      </c>
    </row>
    <row r="58" spans="1:13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t="s">
        <v>436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t="s">
        <v>442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</row>
    <row r="400" spans="1:14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</row>
    <row r="401" spans="1:13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>+K401/J401-1</f>
        <v>-4.1599629735746824E-3</v>
      </c>
      <c r="M401" s="100">
        <f t="shared" ref="M401" si="506">WEEKDAY(A401,2)</f>
        <v>3</v>
      </c>
    </row>
    <row r="402" spans="1:13">
      <c r="A402" s="1">
        <v>42971</v>
      </c>
      <c r="B402">
        <v>7.78</v>
      </c>
      <c r="C402" s="101">
        <f t="shared" ref="C402" si="507">B402/B401-1</f>
        <v>-1.5189873417721489E-2</v>
      </c>
      <c r="D402" s="38">
        <f t="shared" ref="D402" si="508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09">+B402/D402-1</f>
        <v>-1.2256309326167392E-3</v>
      </c>
      <c r="H402" s="42">
        <f>(+B402/(D402*(1-VLOOKUP(A402,FX!A:K,9,0)))-1)</f>
        <v>-2.4178719952755445E-3</v>
      </c>
      <c r="I402" s="101">
        <f>+B402/F402-1</f>
        <v>-7.7061392242483429E-4</v>
      </c>
      <c r="J402" s="100">
        <v>1807.37</v>
      </c>
      <c r="K402" s="100">
        <v>1795.739</v>
      </c>
      <c r="L402" s="101">
        <f>+K402/J402-1</f>
        <v>-6.4353176162046388E-3</v>
      </c>
      <c r="M402" s="100">
        <f t="shared" ref="M402" si="510">WEEKDAY(A402,2)</f>
        <v>4</v>
      </c>
    </row>
    <row r="403" spans="1:13">
      <c r="A403" s="1">
        <v>42972</v>
      </c>
      <c r="B403">
        <v>7.87</v>
      </c>
      <c r="C403" s="101">
        <f t="shared" ref="C403" si="511">B403/B402-1</f>
        <v>1.1568123393316254E-2</v>
      </c>
      <c r="D403" s="38">
        <f t="shared" ref="D403" si="512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3">+B403/D403-1</f>
        <v>1.232570885728812E-3</v>
      </c>
      <c r="H403" s="42">
        <f>(+B403/(D403*(1-VLOOKUP(A403,FX!A:K,9,0)))-1)</f>
        <v>1.7260601729067737E-3</v>
      </c>
      <c r="I403" s="101">
        <f>+B403/F403-1</f>
        <v>1.0175527855507127E-3</v>
      </c>
      <c r="J403">
        <v>1795.739</v>
      </c>
      <c r="K403">
        <v>1812.8779999999999</v>
      </c>
      <c r="L403" s="101">
        <f>+K403/J403-1</f>
        <v>9.5442600511543851E-3</v>
      </c>
      <c r="M403" s="100">
        <f t="shared" ref="M403" si="514">WEEKDAY(A403,2)</f>
        <v>5</v>
      </c>
    </row>
    <row r="404" spans="1:13">
      <c r="A404" s="98">
        <v>42975</v>
      </c>
    </row>
    <row r="405" spans="1:13">
      <c r="A405" s="98">
        <v>42976</v>
      </c>
    </row>
    <row r="406" spans="1:13">
      <c r="A406" s="98">
        <v>42977</v>
      </c>
    </row>
    <row r="407" spans="1:13">
      <c r="A407" s="98">
        <v>42978</v>
      </c>
    </row>
    <row r="408" spans="1:13">
      <c r="A408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8"/>
  <sheetViews>
    <sheetView zoomScale="115" zoomScaleNormal="115" workbookViewId="0">
      <pane xSplit="1" ySplit="2" topLeftCell="B374" activePane="bottomRight" state="frozen"/>
      <selection pane="topRight" activeCell="B1" sqref="B1"/>
      <selection pane="bottomLeft" activeCell="A3" sqref="A3"/>
      <selection pane="bottomRight" activeCell="A404" sqref="A404:A408"/>
    </sheetView>
  </sheetViews>
  <sheetFormatPr defaultRowHeight="13.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39</v>
      </c>
      <c r="M57">
        <f t="shared" si="5"/>
        <v>4</v>
      </c>
    </row>
    <row r="58" spans="1:13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03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</row>
    <row r="400" spans="1:14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t="s">
        <v>447</v>
      </c>
    </row>
    <row r="401" spans="1:14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t="s">
        <v>449</v>
      </c>
    </row>
    <row r="402" spans="1:14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</row>
    <row r="403" spans="1:14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</row>
    <row r="404" spans="1:14">
      <c r="A404" s="98">
        <v>42975</v>
      </c>
    </row>
    <row r="405" spans="1:14">
      <c r="A405" s="98">
        <v>42976</v>
      </c>
    </row>
    <row r="406" spans="1:14">
      <c r="A406" s="98">
        <v>42977</v>
      </c>
    </row>
    <row r="407" spans="1:14">
      <c r="A407" s="98">
        <v>42978</v>
      </c>
    </row>
    <row r="408" spans="1:14">
      <c r="A408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14"/>
  <sheetViews>
    <sheetView zoomScale="115" zoomScaleNormal="115" workbookViewId="0">
      <pane xSplit="1" ySplit="2" topLeftCell="B380" activePane="bottomRight" state="frozen"/>
      <selection pane="topRight" activeCell="B1" sqref="B1"/>
      <selection pane="bottomLeft" activeCell="A3" sqref="A3"/>
      <selection pane="bottomRight" activeCell="A410" sqref="A410:A414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0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>+F406*(1+L407)</f>
        <v>42.92</v>
      </c>
      <c r="E407" s="100"/>
      <c r="F407">
        <v>43.32</v>
      </c>
      <c r="G407" s="42">
        <f t="shared" ref="G407" si="488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89">+K407/J407-1</f>
        <v>0</v>
      </c>
      <c r="M407" s="100">
        <f t="shared" ref="M407" si="490">WEEKDAY(A407,2)</f>
        <v>3</v>
      </c>
    </row>
    <row r="408" spans="1:13">
      <c r="A408" s="1">
        <v>42971</v>
      </c>
      <c r="B408">
        <v>43.51</v>
      </c>
      <c r="C408" s="101">
        <f t="shared" ref="C408" si="491">B408/B407-1</f>
        <v>3.6908881199537724E-3</v>
      </c>
      <c r="D408" s="38">
        <f>+F407*(1+L408)</f>
        <v>43.7224578413906</v>
      </c>
      <c r="E408" s="100"/>
      <c r="F408">
        <v>43.32</v>
      </c>
      <c r="G408" s="42">
        <f t="shared" ref="G408" si="492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3">+K408/J408-1</f>
        <v>9.290347215849426E-3</v>
      </c>
      <c r="M408" s="100">
        <f t="shared" ref="M408" si="494">WEEKDAY(A408,2)</f>
        <v>4</v>
      </c>
    </row>
    <row r="409" spans="1:13">
      <c r="A409" s="1">
        <v>42972</v>
      </c>
      <c r="B409">
        <v>44.21</v>
      </c>
      <c r="C409" s="101">
        <f t="shared" ref="C409" si="495">B409/B408-1</f>
        <v>1.6088255573431409E-2</v>
      </c>
      <c r="D409" s="38">
        <f>+F408*(1+L409)</f>
        <v>44.041060935825371</v>
      </c>
      <c r="E409" s="100"/>
      <c r="F409">
        <v>44.04</v>
      </c>
      <c r="G409" s="42">
        <f t="shared" ref="G409" si="496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7">+K409/J409-1</f>
        <v>1.6644989284980927E-2</v>
      </c>
      <c r="M409" s="100">
        <f t="shared" ref="M409" si="498">WEEKDAY(A409,2)</f>
        <v>5</v>
      </c>
    </row>
    <row r="410" spans="1:13">
      <c r="A410" s="98">
        <v>42975</v>
      </c>
    </row>
    <row r="411" spans="1:13">
      <c r="A411" s="98">
        <v>42976</v>
      </c>
    </row>
    <row r="412" spans="1:13">
      <c r="A412" s="98">
        <v>42977</v>
      </c>
    </row>
    <row r="413" spans="1:13">
      <c r="A413" s="98">
        <v>42978</v>
      </c>
    </row>
    <row r="414" spans="1:13">
      <c r="A414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14"/>
  <sheetViews>
    <sheetView zoomScale="115" zoomScaleNormal="115" workbookViewId="0">
      <pane xSplit="1" ySplit="2" topLeftCell="B380" activePane="bottomRight" state="frozen"/>
      <selection pane="topRight" activeCell="B1" sqref="B1"/>
      <selection pane="bottomLeft" activeCell="A3" sqref="A3"/>
      <selection pane="bottomRight" activeCell="A410" sqref="A410:A414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0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>
      <c r="A410" s="98">
        <v>42975</v>
      </c>
    </row>
    <row r="411" spans="1:14">
      <c r="A411" s="98">
        <v>42976</v>
      </c>
    </row>
    <row r="412" spans="1:14">
      <c r="A412" s="98">
        <v>42977</v>
      </c>
    </row>
    <row r="413" spans="1:14">
      <c r="A413" s="98">
        <v>42978</v>
      </c>
    </row>
    <row r="414" spans="1:14">
      <c r="A414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14"/>
  <sheetViews>
    <sheetView tabSelected="1" zoomScale="115" zoomScaleNormal="115" workbookViewId="0">
      <pane xSplit="1" ySplit="2" topLeftCell="B394" activePane="bottomRight" state="frozen"/>
      <selection pane="topRight" activeCell="B1" sqref="B1"/>
      <selection pane="bottomLeft" activeCell="A3" sqref="A3"/>
      <selection pane="bottomRight" activeCell="J408" sqref="J408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0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>
      <c r="A410" s="98">
        <v>42975</v>
      </c>
    </row>
    <row r="411" spans="1:14">
      <c r="A411" s="98">
        <v>42976</v>
      </c>
    </row>
    <row r="412" spans="1:14">
      <c r="A412" s="98">
        <v>42977</v>
      </c>
    </row>
    <row r="413" spans="1:14">
      <c r="A413" s="98">
        <v>42978</v>
      </c>
    </row>
    <row r="414" spans="1:14">
      <c r="A414" s="98">
        <v>42979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15"/>
  <sheetViews>
    <sheetView zoomScale="115" zoomScaleNormal="115" workbookViewId="0">
      <pane xSplit="1" ySplit="2" topLeftCell="B387" activePane="bottomRight" state="frozen"/>
      <selection pane="topRight" activeCell="B1" sqref="B1"/>
      <selection pane="bottomLeft" activeCell="A3" sqref="A3"/>
      <selection pane="bottomRight" activeCell="F411" sqref="F411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1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>
      <c r="A411" s="98">
        <v>42975</v>
      </c>
      <c r="M411">
        <f t="shared" ref="M410:M415" si="502">WEEKDAY(A411,2)</f>
        <v>1</v>
      </c>
    </row>
    <row r="412" spans="1:14">
      <c r="A412" s="98">
        <v>42976</v>
      </c>
      <c r="M412">
        <f t="shared" si="502"/>
        <v>2</v>
      </c>
    </row>
    <row r="413" spans="1:14">
      <c r="A413" s="98">
        <v>42977</v>
      </c>
      <c r="M413">
        <f t="shared" si="502"/>
        <v>3</v>
      </c>
    </row>
    <row r="414" spans="1:14">
      <c r="A414" s="98">
        <v>42978</v>
      </c>
      <c r="M414">
        <f t="shared" si="502"/>
        <v>4</v>
      </c>
    </row>
    <row r="415" spans="1:14">
      <c r="A415" s="98">
        <v>42979</v>
      </c>
      <c r="M415">
        <f t="shared" si="502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2017-08-26T22:27:26Z</dcterms:modified>
</cp:coreProperties>
</file>