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82" i="20" l="1"/>
  <c r="B481" i="20"/>
  <c r="B480" i="20"/>
  <c r="B479" i="20"/>
  <c r="B478" i="20"/>
  <c r="BD477" i="20"/>
  <c r="B435" i="25"/>
  <c r="D435" i="25"/>
  <c r="M435" i="25"/>
  <c r="K435" i="25"/>
  <c r="I435" i="25"/>
  <c r="G580" i="10"/>
  <c r="C580" i="10"/>
  <c r="L579" i="10"/>
  <c r="M579" i="10"/>
  <c r="I578" i="10"/>
  <c r="C579" i="10"/>
  <c r="L578" i="9"/>
  <c r="M578" i="9"/>
  <c r="I577" i="9"/>
  <c r="C578" i="9"/>
  <c r="G579" i="11"/>
  <c r="C579" i="11"/>
  <c r="L578" i="11"/>
  <c r="M578" i="11"/>
  <c r="I577" i="11"/>
  <c r="C578" i="11"/>
  <c r="G579" i="12"/>
  <c r="C579" i="12"/>
  <c r="L578" i="12"/>
  <c r="M578" i="12"/>
  <c r="I577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S477" i="20"/>
  <c r="T477" i="20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AT477" i="20"/>
  <c r="AU477" i="20"/>
  <c r="AW477" i="20"/>
  <c r="AY477" i="20"/>
  <c r="AZ477" i="20"/>
  <c r="BA477" i="20"/>
  <c r="BB477" i="20"/>
  <c r="BC477" i="20"/>
  <c r="D579" i="10"/>
  <c r="D578" i="9"/>
  <c r="E578" i="9" s="1"/>
  <c r="D578" i="11"/>
  <c r="E578" i="11" s="1"/>
  <c r="D578" i="12"/>
  <c r="G578" i="12" s="1"/>
  <c r="D572" i="8"/>
  <c r="D572" i="7"/>
  <c r="D571" i="6"/>
  <c r="D572" i="5"/>
  <c r="Z477" i="20" l="1"/>
  <c r="Y477" i="20"/>
  <c r="X477" i="20"/>
  <c r="AD477" i="20"/>
  <c r="AB477" i="20"/>
  <c r="AX477" i="20"/>
  <c r="AV477" i="20"/>
  <c r="E579" i="10"/>
  <c r="G579" i="10"/>
  <c r="H579" i="10"/>
  <c r="H578" i="9"/>
  <c r="G578" i="9"/>
  <c r="H578" i="11"/>
  <c r="G578" i="11"/>
  <c r="E572" i="8"/>
  <c r="H572" i="8" s="1"/>
  <c r="G572" i="8"/>
  <c r="E572" i="7"/>
  <c r="G572" i="7"/>
  <c r="H572" i="7"/>
  <c r="E571" i="6"/>
  <c r="G571" i="6"/>
  <c r="H571" i="6"/>
  <c r="E572" i="5"/>
  <c r="G572" i="5"/>
  <c r="H572" i="5"/>
  <c r="AE477" i="20"/>
  <c r="W477" i="20"/>
  <c r="S476" i="20"/>
  <c r="T476" i="20"/>
  <c r="U476" i="20"/>
  <c r="V476" i="20"/>
  <c r="AC476" i="20" s="1"/>
  <c r="X476" i="20"/>
  <c r="Z476" i="20"/>
  <c r="AA476" i="20"/>
  <c r="AB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AT476" i="20"/>
  <c r="AU476" i="20"/>
  <c r="AV476" i="20"/>
  <c r="AW476" i="20"/>
  <c r="AX476" i="20"/>
  <c r="AY476" i="20"/>
  <c r="AZ476" i="20"/>
  <c r="BA476" i="20"/>
  <c r="BB476" i="20"/>
  <c r="BC476" i="20"/>
  <c r="BD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M577" i="12"/>
  <c r="I576" i="12"/>
  <c r="C577" i="12"/>
  <c r="D577" i="12"/>
  <c r="G577" i="12" s="1"/>
  <c r="L571" i="8"/>
  <c r="M571" i="8"/>
  <c r="I571" i="8"/>
  <c r="C571" i="8"/>
  <c r="D571" i="8"/>
  <c r="E571" i="8" s="1"/>
  <c r="H571" i="8" s="1"/>
  <c r="L571" i="7"/>
  <c r="M571" i="7"/>
  <c r="I571" i="7"/>
  <c r="C571" i="7"/>
  <c r="D571" i="7"/>
  <c r="H571" i="7" s="1"/>
  <c r="L570" i="6"/>
  <c r="M570" i="6"/>
  <c r="I570" i="6"/>
  <c r="C570" i="6"/>
  <c r="D570" i="6"/>
  <c r="E570" i="6" s="1"/>
  <c r="L571" i="5"/>
  <c r="D571" i="5" s="1"/>
  <c r="M571" i="5"/>
  <c r="I570" i="5"/>
  <c r="C571" i="5"/>
  <c r="Y476" i="20" l="1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5" i="20"/>
  <c r="U475" i="20"/>
  <c r="AB475" i="20" s="1"/>
  <c r="V475" i="20"/>
  <c r="Y475" i="20"/>
  <c r="AA475" i="20"/>
  <c r="AC475" i="20"/>
  <c r="AE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AT475" i="20"/>
  <c r="AU475" i="20"/>
  <c r="AW475" i="20"/>
  <c r="AY475" i="20"/>
  <c r="AZ475" i="20"/>
  <c r="BA475" i="20"/>
  <c r="BB475" i="20"/>
  <c r="BC475" i="20"/>
  <c r="BD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M576" i="12"/>
  <c r="I575" i="12"/>
  <c r="C576" i="12"/>
  <c r="D576" i="12"/>
  <c r="G576" i="12" s="1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M569" i="6"/>
  <c r="I569" i="6"/>
  <c r="C569" i="6"/>
  <c r="D569" i="6"/>
  <c r="E569" i="6" s="1"/>
  <c r="L570" i="5"/>
  <c r="M570" i="5"/>
  <c r="I569" i="5"/>
  <c r="C570" i="5"/>
  <c r="D570" i="5"/>
  <c r="E570" i="5" s="1"/>
  <c r="AX475" i="20" l="1"/>
  <c r="Z475" i="20"/>
  <c r="AV475" i="20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4" i="20"/>
  <c r="U474" i="20"/>
  <c r="AB474" i="20" s="1"/>
  <c r="V474" i="20"/>
  <c r="Y474" i="20"/>
  <c r="AA474" i="20"/>
  <c r="AC474" i="20"/>
  <c r="AE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AT474" i="20"/>
  <c r="AU474" i="20"/>
  <c r="AW474" i="20"/>
  <c r="AY474" i="20"/>
  <c r="AZ474" i="20"/>
  <c r="BA474" i="20"/>
  <c r="BB474" i="20"/>
  <c r="BC474" i="20"/>
  <c r="BD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M569" i="8"/>
  <c r="I569" i="8"/>
  <c r="C569" i="8"/>
  <c r="D569" i="8"/>
  <c r="G569" i="8" s="1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M569" i="5"/>
  <c r="I568" i="5"/>
  <c r="C569" i="5"/>
  <c r="D569" i="5"/>
  <c r="E569" i="5" s="1"/>
  <c r="AX474" i="20" l="1"/>
  <c r="Z474" i="20"/>
  <c r="AV474" i="20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H567" i="6"/>
  <c r="I567" i="6"/>
  <c r="I566" i="6"/>
  <c r="S473" i="20"/>
  <c r="T473" i="20"/>
  <c r="U473" i="20"/>
  <c r="W473" i="20" s="1"/>
  <c r="V473" i="20"/>
  <c r="AC473" i="20" s="1"/>
  <c r="X473" i="20"/>
  <c r="Z473" i="20"/>
  <c r="AA473" i="20"/>
  <c r="AB473" i="20"/>
  <c r="AD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AT473" i="20"/>
  <c r="AU473" i="20"/>
  <c r="AV473" i="20"/>
  <c r="AW473" i="20"/>
  <c r="AX473" i="20"/>
  <c r="AY473" i="20"/>
  <c r="AZ473" i="20"/>
  <c r="BA473" i="20"/>
  <c r="BB473" i="20"/>
  <c r="BC473" i="20"/>
  <c r="BD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M574" i="12"/>
  <c r="I573" i="12"/>
  <c r="C574" i="12"/>
  <c r="D574" i="12"/>
  <c r="G574" i="12" s="1"/>
  <c r="L568" i="8"/>
  <c r="M568" i="8"/>
  <c r="I568" i="8"/>
  <c r="C568" i="8"/>
  <c r="D568" i="8"/>
  <c r="E568" i="8" s="1"/>
  <c r="H568" i="8" s="1"/>
  <c r="L568" i="7"/>
  <c r="M568" i="7"/>
  <c r="C568" i="7"/>
  <c r="D568" i="7"/>
  <c r="G568" i="7" s="1"/>
  <c r="L567" i="6"/>
  <c r="M567" i="6"/>
  <c r="C567" i="6"/>
  <c r="D567" i="6"/>
  <c r="E567" i="6" s="1"/>
  <c r="L568" i="5"/>
  <c r="M568" i="5"/>
  <c r="I567" i="5"/>
  <c r="C568" i="5"/>
  <c r="D568" i="5"/>
  <c r="E568" i="5" s="1"/>
  <c r="Y473" i="20" l="1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D472" i="20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2" i="20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AT472" i="20"/>
  <c r="AU472" i="20"/>
  <c r="AW472" i="20"/>
  <c r="AY472" i="20"/>
  <c r="AZ472" i="20"/>
  <c r="BA472" i="20"/>
  <c r="BB472" i="20"/>
  <c r="BC472" i="20"/>
  <c r="D574" i="10"/>
  <c r="D573" i="9"/>
  <c r="I572" i="9"/>
  <c r="D573" i="11"/>
  <c r="D573" i="12"/>
  <c r="G573" i="12" s="1"/>
  <c r="I572" i="12"/>
  <c r="D567" i="8"/>
  <c r="D567" i="7"/>
  <c r="D566" i="6"/>
  <c r="D567" i="5"/>
  <c r="A1" i="27"/>
  <c r="Y472" i="20" l="1"/>
  <c r="AX472" i="20"/>
  <c r="AE472" i="20"/>
  <c r="W472" i="20"/>
  <c r="AD472" i="20"/>
  <c r="AV472" i="20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1" i="20"/>
  <c r="U471" i="20"/>
  <c r="AB471" i="20" s="1"/>
  <c r="V471" i="20"/>
  <c r="AE471" i="20" s="1"/>
  <c r="Y471" i="20"/>
  <c r="AA471" i="20"/>
  <c r="AC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AT471" i="20"/>
  <c r="AU471" i="20"/>
  <c r="AW471" i="20"/>
  <c r="AY471" i="20"/>
  <c r="AZ471" i="20"/>
  <c r="BA471" i="20"/>
  <c r="BB471" i="20"/>
  <c r="BC471" i="20"/>
  <c r="BD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M566" i="8"/>
  <c r="I566" i="8"/>
  <c r="G566" i="8"/>
  <c r="C566" i="8"/>
  <c r="D566" i="8"/>
  <c r="E566" i="8"/>
  <c r="H566" i="8" s="1"/>
  <c r="L566" i="7"/>
  <c r="M566" i="7"/>
  <c r="C566" i="7"/>
  <c r="D566" i="7"/>
  <c r="E566" i="7" s="1"/>
  <c r="L565" i="6"/>
  <c r="M565" i="6"/>
  <c r="C565" i="6"/>
  <c r="D565" i="6"/>
  <c r="E565" i="6" s="1"/>
  <c r="L566" i="5"/>
  <c r="M566" i="5"/>
  <c r="I565" i="5"/>
  <c r="C566" i="5"/>
  <c r="D566" i="5"/>
  <c r="E566" i="5" s="1"/>
  <c r="AX471" i="20" l="1"/>
  <c r="Z471" i="20"/>
  <c r="AV471" i="20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0" i="20"/>
  <c r="U470" i="20"/>
  <c r="AD470" i="20" s="1"/>
  <c r="V470" i="20"/>
  <c r="Y470" i="20"/>
  <c r="AA470" i="20"/>
  <c r="AC470" i="20"/>
  <c r="AE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AT470" i="20"/>
  <c r="AU470" i="20"/>
  <c r="AW470" i="20"/>
  <c r="AY470" i="20"/>
  <c r="AZ470" i="20"/>
  <c r="BA470" i="20"/>
  <c r="BB470" i="20"/>
  <c r="BC470" i="20"/>
  <c r="BD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M571" i="12"/>
  <c r="I570" i="12"/>
  <c r="C571" i="12"/>
  <c r="D571" i="12"/>
  <c r="G571" i="12" s="1"/>
  <c r="L565" i="8"/>
  <c r="M565" i="8"/>
  <c r="I565" i="8"/>
  <c r="C565" i="8"/>
  <c r="D565" i="8"/>
  <c r="E565" i="8" s="1"/>
  <c r="H565" i="8" s="1"/>
  <c r="L565" i="7"/>
  <c r="M565" i="7"/>
  <c r="I565" i="7"/>
  <c r="C565" i="7"/>
  <c r="D565" i="7"/>
  <c r="E565" i="7" s="1"/>
  <c r="L564" i="6"/>
  <c r="M564" i="6"/>
  <c r="I564" i="6"/>
  <c r="C564" i="6"/>
  <c r="D564" i="6"/>
  <c r="E564" i="6" s="1"/>
  <c r="L565" i="5"/>
  <c r="M565" i="5"/>
  <c r="I564" i="5"/>
  <c r="C565" i="5"/>
  <c r="D565" i="5"/>
  <c r="E565" i="5" s="1"/>
  <c r="AB470" i="20" l="1"/>
  <c r="AX470" i="20"/>
  <c r="Z470" i="20"/>
  <c r="X470" i="20"/>
  <c r="W470" i="20"/>
  <c r="AV470" i="20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T468" i="20"/>
  <c r="T469" i="20"/>
  <c r="AG468" i="20"/>
  <c r="AG469" i="20"/>
  <c r="AP468" i="20"/>
  <c r="AP469" i="20"/>
  <c r="S469" i="20"/>
  <c r="U469" i="20"/>
  <c r="AB469" i="20" s="1"/>
  <c r="V469" i="20"/>
  <c r="AE469" i="20" s="1"/>
  <c r="Y469" i="20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AT469" i="20"/>
  <c r="AU469" i="20"/>
  <c r="AW469" i="20"/>
  <c r="AY469" i="20"/>
  <c r="AZ469" i="20"/>
  <c r="BA469" i="20"/>
  <c r="BB469" i="20"/>
  <c r="BC469" i="20"/>
  <c r="BD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M570" i="12"/>
  <c r="I569" i="12"/>
  <c r="C570" i="12"/>
  <c r="D570" i="12"/>
  <c r="G570" i="12" s="1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M563" i="6"/>
  <c r="I563" i="6"/>
  <c r="C563" i="6"/>
  <c r="D563" i="6"/>
  <c r="H563" i="6" s="1"/>
  <c r="L564" i="5"/>
  <c r="M564" i="5"/>
  <c r="I563" i="5"/>
  <c r="C564" i="5"/>
  <c r="D564" i="5"/>
  <c r="E564" i="5" s="1"/>
  <c r="AX469" i="20" l="1"/>
  <c r="Z469" i="20"/>
  <c r="AV469" i="20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BC468" i="20"/>
  <c r="BA468" i="20"/>
  <c r="BB468" i="20"/>
  <c r="BD468" i="20"/>
  <c r="S468" i="20"/>
  <c r="U468" i="20"/>
  <c r="AB468" i="20" s="1"/>
  <c r="V468" i="20"/>
  <c r="AE468" i="20" s="1"/>
  <c r="AC468" i="20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M563" i="5"/>
  <c r="I562" i="5"/>
  <c r="C563" i="5"/>
  <c r="D563" i="5"/>
  <c r="E563" i="5" s="1"/>
  <c r="Y468" i="20" l="1"/>
  <c r="AX468" i="20"/>
  <c r="Z468" i="20"/>
  <c r="AV468" i="20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M561" i="5"/>
  <c r="I559" i="5"/>
  <c r="C561" i="5"/>
  <c r="D561" i="5"/>
  <c r="E561" i="5" s="1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M566" i="12"/>
  <c r="I565" i="12"/>
  <c r="C566" i="12"/>
  <c r="D566" i="12"/>
  <c r="G566" i="12" s="1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Z467" i="20" l="1"/>
  <c r="Y467" i="20"/>
  <c r="AV467" i="20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Y466" i="20"/>
  <c r="AA466" i="20"/>
  <c r="AC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M565" i="12"/>
  <c r="I564" i="12"/>
  <c r="C565" i="12"/>
  <c r="D565" i="12"/>
  <c r="G565" i="12" s="1"/>
  <c r="L559" i="8"/>
  <c r="M559" i="8"/>
  <c r="C559" i="8"/>
  <c r="D559" i="8"/>
  <c r="G559" i="8" s="1"/>
  <c r="L559" i="7"/>
  <c r="M559" i="7"/>
  <c r="C559" i="7"/>
  <c r="D559" i="7"/>
  <c r="E559" i="7" s="1"/>
  <c r="L558" i="6"/>
  <c r="M558" i="6"/>
  <c r="C558" i="6"/>
  <c r="D558" i="6"/>
  <c r="E558" i="6" s="1"/>
  <c r="L559" i="5"/>
  <c r="M559" i="5"/>
  <c r="I556" i="5"/>
  <c r="C559" i="5"/>
  <c r="D559" i="5"/>
  <c r="E559" i="5" s="1"/>
  <c r="BD467" i="20" l="1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Y465" i="20"/>
  <c r="AA465" i="20"/>
  <c r="AC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BB466" i="20" l="1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W463" i="20"/>
  <c r="X463" i="20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BD464" i="20" l="1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Y462" i="20"/>
  <c r="AA462" i="20"/>
  <c r="AC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BB463" i="20" l="1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BD461" i="20" l="1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Y458" i="20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BD459" i="20" l="1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W457" i="20" s="1"/>
  <c r="V457" i="20"/>
  <c r="AC457" i="20" s="1"/>
  <c r="AA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AB457" i="20" l="1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BD457" i="20" l="1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AX455" i="20" l="1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Z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V453" i="20"/>
  <c r="BA454" i="20" s="1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Y453" i="20" l="1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V451" i="20"/>
  <c r="BA452" i="20" s="1"/>
  <c r="AW451" i="20"/>
  <c r="AX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BD452" i="20" l="1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BB451" i="20" l="1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V448" i="20"/>
  <c r="BA449" i="20" s="1"/>
  <c r="AW448" i="20"/>
  <c r="AX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BD449" i="20" l="1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7" i="20" s="1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45" i="12"/>
  <c r="G545" i="12" s="1"/>
  <c r="D539" i="8"/>
  <c r="D539" i="7"/>
  <c r="D538" i="6"/>
  <c r="D539" i="5"/>
  <c r="BD447" i="20" l="1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D442" i="20" l="1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E384" i="20" l="1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<sst xmlns="http://schemas.openxmlformats.org/spreadsheetml/2006/main" count="888" uniqueCount="789">
  <si>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</si>
  <si>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</si>
  <si>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</si>
  <si>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</si>
  <si>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</si>
  <si>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</si>
  <si>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</si>
  <si>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</si>
  <si>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</si>
  <si>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</si>
  <si>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</si>
  <si>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</si>
  <si>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</si>
  <si>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</si>
  <si>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</si>
  <si>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</si>
  <si>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</si>
  <si>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</si>
  <si>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</si>
  <si>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</si>
  <si>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</si>
  <si>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</si>
  <si>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</si>
  <si>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</si>
  <si>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</si>
  <si>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</si>
  <si>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</si>
  <si>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</si>
  <si>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</si>
  <si>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</si>
  <si>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</si>
  <si>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</si>
  <si>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</si>
  <si>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</si>
  <si>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</si>
  <si>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</si>
  <si>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</si>
  <si>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</si>
  <si>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</si>
  <si>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</si>
  <si>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</si>
  <si>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</si>
  <si>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</si>
  <si>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</si>
  <si>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</si>
  <si>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</si>
  <si>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</si>
  <si>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</si>
  <si>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</si>
  <si>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</si>
  <si>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</si>
  <si>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</si>
  <si>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</si>
  <si>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</si>
  <si>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</si>
  <si>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</si>
  <si>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</si>
  <si>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</si>
  <si>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</si>
  <si>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</si>
  <si>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</si>
  <si>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</si>
  <si>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</si>
  <si>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</si>
  <si>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</si>
  <si>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</si>
  <si>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</si>
  <si>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</si>
  <si>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</si>
  <si>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</si>
  <si>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</si>
  <si>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</si>
  <si>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</si>
  <si>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</si>
  <si>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</si>
  <si>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</si>
  <si>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</si>
  <si>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</si>
  <si>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</si>
  <si>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</si>
  <si>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</si>
  <si>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</si>
  <si>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</si>
  <si>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</si>
  <si>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</si>
  <si>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</si>
  <si>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</si>
  <si>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</si>
  <si>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</si>
  <si>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</si>
  <si>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</si>
  <si>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</si>
  <si>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</si>
  <si>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</si>
  <si>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</si>
  <si>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</si>
  <si>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</si>
  <si>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</si>
  <si>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</si>
  <si>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</si>
  <si>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</si>
  <si>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</si>
  <si>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</si>
  <si>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</si>
  <si>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</si>
  <si>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</si>
  <si>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</si>
  <si>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</si>
  <si>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</si>
  <si>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</si>
  <si>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</si>
  <si>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</si>
  <si>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</si>
  <si>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</si>
  <si>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</si>
  <si>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</si>
  <si>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</si>
  <si>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</si>
  <si>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</si>
  <si>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</si>
  <si>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</si>
  <si>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</si>
  <si>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</si>
  <si>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</si>
  <si>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</si>
  <si>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</si>
  <si>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</si>
  <si>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</si>
  <si>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</si>
  <si>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</si>
  <si>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</si>
  <si>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</si>
  <si>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</si>
  <si>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</si>
  <si>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</si>
  <si>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</si>
  <si>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</si>
  <si>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</si>
  <si>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</si>
  <si>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</si>
  <si>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</si>
  <si>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</si>
  <si>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</si>
  <si>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</si>
  <si>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</si>
  <si>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</si>
  <si>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</si>
  <si>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</si>
  <si>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</si>
  <si>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</si>
  <si>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</si>
  <si>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</si>
  <si>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</si>
  <si>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</si>
  <si>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</si>
  <si>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</si>
  <si>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</si>
  <si>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</si>
  <si>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</si>
  <si>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</si>
  <si>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</si>
  <si>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</si>
  <si>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</si>
  <si>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</si>
  <si>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</si>
  <si>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</si>
  <si>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</si>
  <si>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</si>
  <si>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</si>
  <si>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</si>
  <si>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</si>
  <si>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</si>
  <si>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</si>
  <si>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</si>
  <si>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</si>
  <si>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</si>
  <si>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</si>
  <si>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</si>
  <si>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</si>
  <si>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</si>
  <si>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</si>
  <si>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</si>
  <si>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</si>
  <si>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</si>
  <si>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</si>
  <si>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</si>
  <si>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</si>
  <si>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</si>
  <si>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</si>
  <si>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</si>
  <si>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</si>
  <si>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</si>
  <si>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</si>
  <si>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</si>
  <si>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</si>
  <si>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</si>
  <si>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</si>
  <si>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</si>
  <si>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</si>
  <si>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</si>
  <si>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</si>
  <si>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</si>
  <si>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</si>
  <si>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</si>
  <si>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</si>
  <si>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</si>
  <si>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</si>
  <si>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</si>
  <si>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</si>
  <si>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</si>
  <si>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</si>
  <si>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</si>
  <si>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</si>
  <si>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</si>
  <si>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</si>
  <si>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</si>
  <si>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</si>
  <si>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</si>
  <si>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</si>
  <si>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</si>
  <si>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</si>
  <si>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</si>
  <si>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</si>
  <si>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</si>
  <si>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</si>
  <si>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</si>
  <si>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</si>
  <si>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</si>
  <si>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</si>
  <si>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</si>
  <si>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</si>
  <si>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</si>
  <si>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</si>
  <si>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</si>
  <si>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</si>
  <si>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</si>
  <si>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</si>
  <si>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</si>
  <si>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</si>
  <si>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</si>
  <si>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</si>
  <si>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</si>
  <si>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</si>
  <si>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</si>
  <si>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</si>
  <si>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</si>
  <si>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</si>
  <si>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</si>
  <si>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</si>
  <si>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</si>
  <si>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</si>
  <si>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</si>
  <si>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</si>
  <si>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</si>
  <si>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</si>
  <si>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</si>
  <si>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</si>
  <si>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</si>
  <si>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</si>
  <si>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</si>
  <si>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</si>
  <si>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</si>
  <si>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</si>
  <si>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</si>
  <si>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</si>
  <si>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</si>
  <si>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</si>
  <si>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</si>
  <si>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</si>
  <si>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</si>
  <si>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</si>
  <si>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</si>
  <si>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</si>
  <si>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</si>
  <si>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</si>
  <si>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</si>
  <si>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</si>
  <si>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</si>
  <si>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</si>
  <si>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</si>
  <si>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</si>
  <si>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</si>
  <si>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</si>
  <si>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</si>
  <si>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</si>
  <si>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</si>
  <si>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</si>
  <si>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</si>
  <si>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</si>
  <si>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</si>
  <si>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</si>
  <si>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</si>
  <si>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</si>
  <si>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</si>
  <si>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</si>
  <si>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</si>
  <si>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</si>
  <si>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</si>
  <si>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</si>
  <si>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</si>
  <si>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</si>
  <si>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</si>
  <si>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</si>
  <si>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</si>
  <si>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</si>
  <si>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</si>
  <si>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</si>
  <si>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</si>
  <si>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</si>
  <si>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</si>
  <si>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</si>
  <si>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</si>
  <si>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</si>
  <si>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</si>
  <si>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</si>
  <si>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</si>
  <si>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</si>
  <si>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</si>
  <si>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</si>
  <si>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</si>
  <si>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</si>
  <si>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</si>
  <si>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</si>
  <si>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</si>
  <si>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</si>
  <si>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</si>
  <si>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</si>
  <si>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</si>
  <si>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</si>
  <si>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</si>
  <si>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</si>
  <si>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</si>
  <si>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</si>
  <si>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</si>
  <si>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</si>
  <si>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</si>
  <si>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</si>
  <si>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</si>
  <si>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</si>
  <si>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</si>
  <si>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</si>
  <si>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</si>
  <si>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</si>
  <si>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</si>
  <si>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</si>
  <si>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</si>
  <si>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</si>
  <si>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</si>
  <si>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</si>
  <si>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</si>
  <si>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</si>
  <si>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</si>
  <si>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</si>
  <si>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</si>
  <si>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</si>
  <si>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</si>
  <si>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</si>
  <si>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</si>
  <si>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</si>
  <si>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</si>
  <si>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</si>
  <si>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</si>
  <si>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</si>
  <si>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</si>
  <si>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</si>
  <si>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</si>
  <si>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</si>
  <si>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</si>
  <si>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</si>
  <si>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</si>
  <si>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</si>
  <si>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</si>
  <si>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</si>
  <si>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</si>
  <si>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</si>
  <si>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</si>
  <si>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</si>
  <si>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</si>
  <si>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</si>
  <si>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</si>
  <si>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</si>
  <si>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</si>
  <si>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</si>
  <si>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</si>
  <si>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</si>
  <si>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</si>
  <si>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</si>
  <si>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</si>
  <si>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</si>
  <si>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</si>
  <si>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</si>
  <si>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</si>
  <si>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</si>
  <si>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</si>
  <si>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</si>
  <si>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</si>
  <si>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</si>
  <si>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</si>
  <si>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</si>
  <si>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</si>
  <si>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</si>
  <si>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</si>
  <si>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</si>
  <si>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</si>
  <si>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</si>
  <si>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</si>
  <si>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</si>
  <si>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</si>
  <si>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</si>
  <si>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</si>
  <si>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</si>
  <si>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</si>
  <si>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</si>
  <si>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</si>
  <si>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</si>
  <si>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</si>
  <si>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</si>
  <si>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</si>
  <si>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</si>
  <si>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</si>
  <si>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</si>
  <si>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</si>
  <si>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</si>
  <si>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</si>
  <si>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</si>
  <si>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</si>
  <si>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</si>
  <si>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</si>
  <si>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</si>
  <si>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</si>
  <si>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</si>
  <si>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</si>
  <si>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</si>
  <si>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</si>
  <si>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</si>
  <si>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</si>
  <si>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</si>
  <si>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</si>
  <si>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</si>
  <si>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</si>
  <si>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</si>
  <si>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</si>
  <si>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</si>
  <si>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</si>
  <si>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</si>
  <si>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</si>
  <si>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</si>
  <si>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</si>
  <si>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</si>
  <si>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</si>
  <si>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</si>
  <si>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</si>
  <si>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</si>
  <si>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</si>
  <si>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</si>
  <si>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</si>
  <si>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</si>
  <si>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</si>
  <si>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</si>
  <si>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</si>
  <si>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</si>
  <si>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</si>
  <si>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</si>
  <si>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</si>
  <si>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</si>
  <si>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</si>
  <si>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</si>
  <si>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</si>
  <si>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</si>
  <si>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</si>
  <si>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</si>
  <si>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</si>
  <si>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</si>
  <si>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</si>
  <si>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</si>
  <si>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</si>
  <si>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</si>
  <si>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</si>
  <si>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</si>
  <si>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</si>
  <si>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</si>
  <si>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</si>
  <si>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</si>
  <si>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</si>
  <si>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</si>
  <si>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</si>
  <si>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</si>
  <si>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</si>
  <si>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</si>
  <si>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</si>
  <si>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</si>
  <si>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</si>
  <si>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</si>
  <si>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</si>
  <si>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</si>
  <si>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</si>
  <si>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</si>
  <si>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</si>
  <si>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</si>
  <si>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</si>
  <si>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</si>
  <si>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</si>
  <si>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</si>
  <si>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</si>
  <si>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</si>
  <si>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</si>
  <si>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</si>
  <si>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</si>
  <si>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</si>
  <si>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</si>
  <si>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</si>
  <si>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</si>
  <si>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</si>
  <si>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</si>
  <si>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</si>
  <si>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</si>
  <si>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</si>
  <si>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</si>
  <si>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</si>
  <si>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</si>
  <si>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</si>
  <si>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</si>
  <si>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</si>
  <si>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</si>
  <si>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</si>
  <si>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</si>
  <si>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</si>
  <si>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</si>
  <si>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</si>
  <si>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</si>
  <si>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</si>
  <si>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</si>
  <si>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</si>
  <si>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</si>
  <si>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</si>
  <si>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</si>
  <si>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</si>
  <si>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</si>
  <si>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</si>
  <si>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</si>
  <si>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</si>
  <si>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</si>
  <si>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</si>
  <si>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</si>
  <si>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</si>
  <si>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</si>
  <si>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</si>
  <si>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</si>
  <si>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</si>
  <si>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</si>
  <si>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</si>
  <si>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</si>
  <si>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</si>
  <si>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</si>
  <si>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</si>
  <si>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</si>
  <si>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</si>
  <si>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</si>
  <si>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</si>
  <si>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</si>
  <si>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</si>
  <si>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</si>
  <si>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</si>
  <si>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</si>
  <si>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</si>
  <si>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</si>
  <si>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</si>
  <si>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</si>
  <si>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</si>
  <si>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</si>
  <si>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</si>
  <si>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</si>
  <si>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</si>
  <si>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</si>
  <si>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</si>
  <si>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</si>
  <si>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</si>
  <si>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</si>
  <si>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</si>
  <si>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</si>
  <si>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</si>
  <si>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</si>
  <si>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</si>
  <si>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</si>
  <si>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</si>
  <si>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</si>
  <si>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</si>
  <si>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</si>
  <si>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</si>
  <si>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</si>
  <si>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</si>
  <si>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</si>
  <si>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</si>
  <si>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</si>
  <si>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</si>
  <si>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</si>
  <si>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</si>
  <si>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</si>
  <si>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</si>
  <si>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</si>
  <si>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</si>
  <si>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</si>
  <si>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</si>
  <si>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</si>
  <si>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</si>
  <si>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</si>
  <si>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</si>
  <si>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</si>
  <si>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</si>
  <si>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</si>
  <si>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</si>
  <si>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</si>
  <si>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</si>
  <si>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</si>
  <si>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</si>
  <si>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</si>
  <si>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</si>
  <si>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</si>
  <si>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</si>
  <si>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</si>
  <si>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</si>
  <si>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</si>
  <si>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</si>
  <si>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</si>
  <si>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</si>
  <si>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</si>
  <si>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</si>
  <si>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</si>
  <si>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</si>
  <si>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</si>
  <si>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</si>
  <si>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</si>
  <si>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</si>
  <si>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</si>
  <si>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</si>
  <si>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</si>
  <si>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</si>
  <si>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</si>
  <si>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</si>
  <si>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</si>
  <si>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</si>
  <si>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</si>
  <si>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</si>
  <si>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</si>
  <si>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</si>
  <si>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</si>
  <si>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</si>
  <si>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</si>
  <si>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</si>
  <si>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</si>
  <si>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</si>
  <si>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</si>
  <si>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</si>
  <si>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</si>
  <si>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</si>
  <si>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</si>
  <si>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</si>
  <si>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</si>
  <si>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</si>
  <si>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</si>
  <si>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</si>
  <si>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</si>
  <si>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</si>
  <si>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</si>
  <si>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</si>
  <si>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</si>
  <si>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</si>
  <si>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</si>
  <si>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</si>
  <si>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</si>
  <si>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</si>
  <si>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</si>
  <si>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</si>
  <si>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</si>
  <si>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</si>
  <si>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</si>
  <si>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</si>
  <si>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</si>
  <si>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</si>
  <si>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</si>
  <si>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</si>
  <si>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</si>
  <si>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</si>
  <si>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</si>
  <si>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</si>
  <si>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</si>
  <si>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</si>
  <si>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</si>
  <si>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</si>
  <si>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</si>
  <si>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</si>
  <si>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</si>
  <si>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</si>
  <si>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</si>
  <si>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</si>
  <si>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</si>
  <si>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</si>
  <si>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</si>
  <si>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</si>
  <si>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</si>
  <si>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</si>
  <si>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</si>
  <si>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</si>
  <si>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</si>
  <si>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</si>
  <si>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</si>
  <si>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</si>
  <si>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</si>
  <si>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</si>
  <si>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</si>
  <si>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</si>
  <si>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</si>
  <si>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</si>
  <si>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</si>
  <si>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</si>
  <si>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</si>
  <si>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</si>
  <si>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</si>
  <si>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</si>
  <si>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</si>
  <si>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</si>
  <si>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</si>
  <si>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</si>
  <si>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</si>
  <si>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</si>
  <si>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</si>
  <si>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</si>
  <si>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</si>
  <si>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</si>
  <si>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</si>
  <si>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</si>
  <si>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</si>
  <si>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</si>
  <si>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</si>
  <si>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</si>
  <si>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</si>
  <si>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</si>
  <si>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</si>
  <si>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</si>
  <si>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</si>
  <si>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</si>
  <si>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</si>
  <si>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</si>
  <si>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</si>
  <si>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</si>
  <si>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</si>
  <si>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</si>
  <si>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</si>
  <si>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</si>
  <si>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</si>
  <si>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</si>
  <si>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</si>
  <si>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</si>
  <si>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</si>
  <si>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</si>
  <si>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</si>
  <si>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</si>
  <si>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</si>
  <si>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</si>
  <si>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</si>
  <si>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</si>
  <si>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</si>
  <si>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</si>
  <si>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</si>
  <si>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</si>
  <si>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</si>
  <si>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</si>
  <si>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</si>
  <si>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</si>
  <si>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</si>
  <si>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</si>
  <si>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</si>
  <si>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</si>
  <si>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</si>
  <si>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</si>
  <si>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</si>
  <si>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</si>
  <si>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</si>
  <si>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</si>
  <si>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</si>
  <si>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</si>
  <si>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</si>
  <si>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</si>
  <si>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</si>
  <si>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</si>
  <si>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</si>
  <si>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</si>
  <si>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</si>
  <si>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2018-04-20T18:25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</si>
</sst>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" sqref="D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D14</f>
        <v>43210</v>
      </c>
    </row>
    <row r="2" spans="1:16" x14ac:dyDescent="0.25">
      <c r="A2" s="39" t="s">
        <v>766</v>
      </c>
      <c r="B2" s="39">
        <v>6.2759749999999999</v>
      </c>
      <c r="C2" s="88">
        <v>43210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6.2838000000000003</v>
      </c>
      <c r="C3" s="88">
        <v>43210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6.2803599999999999</v>
      </c>
      <c r="C4" s="88">
        <v>43211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3760.85</v>
      </c>
      <c r="C5" s="39">
        <v>3811.84</v>
      </c>
      <c r="D5" s="91">
        <v>-1.34E-2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3071.54</v>
      </c>
      <c r="C6" s="39">
        <v>3117.38</v>
      </c>
      <c r="D6" s="91">
        <v>-1.47E-2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1782.81</v>
      </c>
      <c r="C7" s="39">
        <v>1820.28</v>
      </c>
      <c r="D7" s="91">
        <v>-2.06E-2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10408.91</v>
      </c>
      <c r="C8" s="39">
        <v>10598.35</v>
      </c>
      <c r="D8" s="91">
        <v>-1.7899999999999999E-2</v>
      </c>
      <c r="J8" s="75"/>
      <c r="K8" s="76"/>
      <c r="L8" s="77"/>
      <c r="M8" s="78"/>
    </row>
    <row r="9" spans="1:16" x14ac:dyDescent="0.25">
      <c r="A9" s="39" t="s">
        <v>525</v>
      </c>
      <c r="B9" s="39">
        <v>5880.84</v>
      </c>
      <c r="C9" s="39">
        <v>6004.73</v>
      </c>
      <c r="D9" s="91">
        <v>-2.06E-2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2647.38</v>
      </c>
      <c r="C10" s="39">
        <v>2682.55</v>
      </c>
      <c r="D10" s="91">
        <v>-1.3100000000000001E-2</v>
      </c>
    </row>
    <row r="11" spans="1:16" x14ac:dyDescent="0.25">
      <c r="A11" s="39" t="s">
        <v>527</v>
      </c>
      <c r="B11" s="39">
        <v>14.52</v>
      </c>
      <c r="C11" s="39">
        <v>14.752000000000001</v>
      </c>
      <c r="D11" s="88">
        <v>43209</v>
      </c>
    </row>
    <row r="12" spans="1:16" x14ac:dyDescent="0.25">
      <c r="A12" s="39" t="s">
        <v>528</v>
      </c>
      <c r="B12" s="39">
        <v>14.86</v>
      </c>
      <c r="C12" s="39">
        <v>14.9488</v>
      </c>
      <c r="D12" s="88">
        <v>43210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7.99</v>
      </c>
      <c r="C13" s="39">
        <v>8.0419999999999998</v>
      </c>
      <c r="D13" s="88">
        <v>43210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47.7</v>
      </c>
      <c r="C14" s="39">
        <v>47.752000000000002</v>
      </c>
      <c r="D14" s="88">
        <v>43210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46.42</v>
      </c>
      <c r="C15" s="39">
        <v>47.48</v>
      </c>
      <c r="D15" s="88">
        <v>43209</v>
      </c>
      <c r="E15" t="s">
        <v>788</v>
      </c>
      <c r="F15">
        <v>46.45</v>
      </c>
    </row>
    <row r="16" spans="1:16" x14ac:dyDescent="0.25">
      <c r="A16" s="39" t="s">
        <v>532</v>
      </c>
      <c r="B16" s="39">
        <v>33.395000000000003</v>
      </c>
      <c r="C16" s="39">
        <v>34.052</v>
      </c>
      <c r="D16" s="88">
        <v>43209</v>
      </c>
      <c r="E16" t="s">
        <v>788</v>
      </c>
      <c r="F16">
        <v>33.39</v>
      </c>
    </row>
    <row r="17" spans="1:16" x14ac:dyDescent="0.25">
      <c r="A17" s="39" t="s">
        <v>533</v>
      </c>
      <c r="B17" s="39">
        <v>29.65</v>
      </c>
      <c r="C17" s="39">
        <v>30.228999999999999</v>
      </c>
      <c r="D17" s="88">
        <v>43209</v>
      </c>
    </row>
    <row r="18" spans="1:16" x14ac:dyDescent="0.25">
      <c r="A18" s="39" t="s">
        <v>534</v>
      </c>
      <c r="B18" s="39">
        <v>33.69</v>
      </c>
      <c r="C18" s="41">
        <v>34.555100000000003</v>
      </c>
      <c r="D18" s="88">
        <v>43209</v>
      </c>
      <c r="E18" t="s">
        <v>788</v>
      </c>
      <c r="F18">
        <v>33.69</v>
      </c>
    </row>
    <row r="19" spans="1:16" x14ac:dyDescent="0.25">
      <c r="A19" s="39" t="s">
        <v>535</v>
      </c>
      <c r="B19" s="39">
        <v>12247.25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21104.28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6.2831999999999999</v>
      </c>
      <c r="C21" s="88">
        <v>43209</v>
      </c>
      <c r="D21" s="89">
        <v>0.63042824074074078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3105.46</v>
      </c>
      <c r="B23" s="39">
        <v>3106.26</v>
      </c>
      <c r="C23" s="39">
        <v>3099.86</v>
      </c>
      <c r="D23" s="39">
        <v>3105.02</v>
      </c>
      <c r="E23" s="39">
        <v>3080.01</v>
      </c>
      <c r="F23" s="39">
        <v>3110.91</v>
      </c>
      <c r="G23" s="39">
        <v>3079.77</v>
      </c>
      <c r="H23" s="39">
        <v>1014</v>
      </c>
      <c r="I23" s="39">
        <v>1129</v>
      </c>
      <c r="J23" s="39">
        <v>3079.69</v>
      </c>
      <c r="K23" s="39">
        <v>3072.94</v>
      </c>
      <c r="L23" s="39">
        <v>3071.54</v>
      </c>
      <c r="M23" s="39">
        <v>3079.69</v>
      </c>
      <c r="N23" s="39">
        <v>3065.92</v>
      </c>
      <c r="O23" s="39">
        <v>1300</v>
      </c>
      <c r="P23" s="39">
        <v>1346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82"/>
  <sheetViews>
    <sheetView zoomScale="115" zoomScaleNormal="115" workbookViewId="0">
      <pane xSplit="2" ySplit="6" topLeftCell="C470" activePane="bottomRight" state="frozen"/>
      <selection pane="topRight" activeCell="C1" sqref="C1"/>
      <selection pane="bottomLeft" activeCell="A3" sqref="A3"/>
      <selection pane="bottomRight" activeCell="A478" sqref="A478:A48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82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77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</row>
    <row r="479" spans="1:57" x14ac:dyDescent="0.25">
      <c r="A479" s="88">
        <v>43214</v>
      </c>
      <c r="B479" s="41">
        <f t="shared" si="5028"/>
        <v>2</v>
      </c>
    </row>
    <row r="480" spans="1:57" x14ac:dyDescent="0.25">
      <c r="A480" s="88">
        <v>43215</v>
      </c>
      <c r="B480" s="41">
        <f t="shared" si="5028"/>
        <v>3</v>
      </c>
    </row>
    <row r="481" spans="1:2" x14ac:dyDescent="0.25">
      <c r="A481" s="88">
        <v>43216</v>
      </c>
      <c r="B481" s="41">
        <f t="shared" si="5028"/>
        <v>4</v>
      </c>
    </row>
    <row r="482" spans="1:2" x14ac:dyDescent="0.25">
      <c r="A482" s="88">
        <v>43217</v>
      </c>
      <c r="B482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40"/>
  <sheetViews>
    <sheetView zoomScale="115" zoomScaleNormal="115" workbookViewId="0">
      <pane xSplit="1" ySplit="1" topLeftCell="B422" activePane="bottomRight" state="frozen"/>
      <selection pane="topRight" activeCell="B1" sqref="B1"/>
      <selection pane="bottomLeft" activeCell="A2" sqref="A2"/>
      <selection pane="bottomRight" activeCell="A436" sqref="A436:A44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3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35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35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35" si="22">LN(H344/H343)</f>
        <v>5.9509246834607457E-4</v>
      </c>
      <c r="J344">
        <v>6.6237849999999998</v>
      </c>
      <c r="K344" s="91">
        <f t="shared" ref="K344:K435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3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3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3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3" x14ac:dyDescent="0.25">
      <c r="A436" s="88">
        <v>43213</v>
      </c>
    </row>
    <row r="437" spans="1:13" x14ac:dyDescent="0.25">
      <c r="A437" s="88">
        <v>43214</v>
      </c>
    </row>
    <row r="438" spans="1:13" x14ac:dyDescent="0.25">
      <c r="A438" s="88">
        <v>43215</v>
      </c>
    </row>
    <row r="439" spans="1:13" x14ac:dyDescent="0.25">
      <c r="A439" s="88">
        <v>43216</v>
      </c>
    </row>
    <row r="440" spans="1:13" x14ac:dyDescent="0.25">
      <c r="A440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77"/>
  <sheetViews>
    <sheetView zoomScale="115" zoomScaleNormal="115" workbookViewId="0">
      <pane xSplit="1" ySplit="2" topLeftCell="B560" activePane="bottomRight" state="frozen"/>
      <selection pane="topRight" activeCell="B1" sqref="B1"/>
      <selection pane="bottomLeft" activeCell="A3" sqref="A3"/>
      <selection pane="bottomRight" activeCell="A573" sqref="A573:A57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71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</row>
    <row r="574" spans="1:13" x14ac:dyDescent="0.25">
      <c r="A574" s="88">
        <v>43214</v>
      </c>
    </row>
    <row r="575" spans="1:13" x14ac:dyDescent="0.25">
      <c r="A575" s="88">
        <v>43215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76"/>
  <sheetViews>
    <sheetView zoomScale="115" zoomScaleNormal="115" workbookViewId="0">
      <pane xSplit="1" ySplit="2" topLeftCell="B555" activePane="bottomRight" state="frozen"/>
      <selection pane="topRight" activeCell="B1" sqref="B1"/>
      <selection pane="bottomLeft" activeCell="A3" sqref="A3"/>
      <selection pane="bottomRight" activeCell="A572" sqref="A572:A57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>+B567/F567-1</f>
        <v>-1.4997500416596976E-3</v>
      </c>
      <c r="J567">
        <v>12596.33</v>
      </c>
      <c r="K567">
        <v>12298.17</v>
      </c>
      <c r="L567" s="91">
        <f t="shared" ref="L567" si="998">+K567/J567-1</f>
        <v>-2.36703865332204E-2</v>
      </c>
      <c r="M567" s="90">
        <f t="shared" ref="M567" si="999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0">B568/(B567-O568)-1</f>
        <v>-1.4686248331108209E-2</v>
      </c>
      <c r="D568" s="26">
        <f t="shared" ref="D568" si="1001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2">+B568/D568-1</f>
        <v>-3.5755578438281255E-3</v>
      </c>
      <c r="H568" s="91">
        <f>(+B568/(D568*(1-VLOOKUP(A568,FX!A:K,9,0)))-1)</f>
        <v>-4.8919051505615929E-3</v>
      </c>
      <c r="I568" s="91">
        <f>+B568/F568-1</f>
        <v>-6.0003636584035069E-3</v>
      </c>
      <c r="J568">
        <v>12298.17</v>
      </c>
      <c r="K568">
        <v>12142.8</v>
      </c>
      <c r="L568" s="91">
        <f t="shared" ref="L568" si="1003">+K568/J568-1</f>
        <v>-1.2633586948302078E-2</v>
      </c>
      <c r="M568" s="90">
        <f t="shared" ref="M568" si="1004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5">B569/(B568-O569)-1</f>
        <v>8.1300813008131634E-3</v>
      </c>
      <c r="D569" s="26">
        <f t="shared" ref="D569" si="1006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7">+B569/D569-1</f>
        <v>-1.8122512108236233E-3</v>
      </c>
      <c r="H569" s="91">
        <f>(+B569/(D569*(1-VLOOKUP(A569,FX!A:K,9,0)))-1)</f>
        <v>-1.3476283808888656E-4</v>
      </c>
      <c r="I569" s="91">
        <f>+B569/F569-1</f>
        <v>7.5325513827606549E-4</v>
      </c>
      <c r="J569">
        <v>12142.8</v>
      </c>
      <c r="K569">
        <v>12190.16</v>
      </c>
      <c r="L569" s="91">
        <f t="shared" ref="L569" si="1008">+K569/J569-1</f>
        <v>3.9002536482524164E-3</v>
      </c>
      <c r="M569" s="90">
        <f t="shared" ref="M569" si="1009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0">B570/(B569-O570)-1</f>
        <v>1.8817204301075252E-2</v>
      </c>
      <c r="D570" s="26">
        <f t="shared" ref="D570" si="1011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2">+B570/D570-1</f>
        <v>4.2216445537854863E-3</v>
      </c>
      <c r="H570" s="91">
        <f>(+B570/(D570*(1-VLOOKUP(A570,FX!A:K,9,0)))-1)</f>
        <v>3.3112040945693089E-4</v>
      </c>
      <c r="I570" s="91">
        <f>+B570/F570-1</f>
        <v>1.1490761163868157E-3</v>
      </c>
      <c r="J570">
        <v>12190.16</v>
      </c>
      <c r="K570">
        <v>12376.65</v>
      </c>
      <c r="L570" s="91">
        <f t="shared" ref="L570" si="1013">+K570/J570-1</f>
        <v>1.5298404614869643E-2</v>
      </c>
      <c r="M570" s="90">
        <f t="shared" ref="M570" si="1014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5">B571/(B570-O571)-1</f>
        <v>-1.9788918205804751E-2</v>
      </c>
      <c r="D571" s="26">
        <f t="shared" ref="D571" si="1016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7">+B571/D571-1</f>
        <v>-8.2941259392625977E-3</v>
      </c>
      <c r="H571" s="91">
        <f>(+B571/(D571*(1-VLOOKUP(A571,FX!A:K,9,0)))-1)</f>
        <v>-5.7999454251501659E-3</v>
      </c>
      <c r="I571" s="91">
        <f>+B571/F571-1</f>
        <v>-5.9402761425666473E-3</v>
      </c>
      <c r="J571">
        <v>12376.65</v>
      </c>
      <c r="K571">
        <v>12247.25</v>
      </c>
      <c r="L571" s="91">
        <f t="shared" ref="L571" si="1018">+K571/J571-1</f>
        <v>-1.0455171633681148E-2</v>
      </c>
      <c r="M571" s="90">
        <f t="shared" ref="M571" si="1019">WEEKDAY(A571,2)</f>
        <v>5</v>
      </c>
    </row>
    <row r="572" spans="1:13" x14ac:dyDescent="0.25">
      <c r="A572" s="88">
        <v>43213</v>
      </c>
    </row>
    <row r="573" spans="1:13" x14ac:dyDescent="0.25">
      <c r="A573" s="88">
        <v>43214</v>
      </c>
    </row>
    <row r="574" spans="1:13" x14ac:dyDescent="0.25">
      <c r="A574" s="88">
        <v>43215</v>
      </c>
    </row>
    <row r="575" spans="1:13" x14ac:dyDescent="0.25">
      <c r="A575" s="88">
        <v>43216</v>
      </c>
    </row>
    <row r="576" spans="1:13" x14ac:dyDescent="0.25">
      <c r="A576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77"/>
  <sheetViews>
    <sheetView zoomScale="115" zoomScaleNormal="115" workbookViewId="0">
      <pane xSplit="1" ySplit="2" topLeftCell="B561" activePane="bottomRight" state="frozen"/>
      <selection pane="topRight" activeCell="B1" sqref="B1"/>
      <selection pane="bottomLeft" activeCell="A3" sqref="A3"/>
      <selection pane="bottomRight" activeCell="A577" sqref="A5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2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</row>
    <row r="574" spans="1:13" x14ac:dyDescent="0.25">
      <c r="A574" s="88">
        <v>43214</v>
      </c>
    </row>
    <row r="575" spans="1:13" x14ac:dyDescent="0.25">
      <c r="A575" s="88">
        <v>43215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77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A573" sqref="A573:A577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2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</row>
    <row r="574" spans="1:13" x14ac:dyDescent="0.25">
      <c r="A574" s="88">
        <v>43214</v>
      </c>
    </row>
    <row r="575" spans="1:13" x14ac:dyDescent="0.25">
      <c r="A575" s="88">
        <v>43215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83"/>
  <sheetViews>
    <sheetView zoomScale="115" zoomScaleNormal="115" workbookViewId="0">
      <pane xSplit="1" ySplit="2" topLeftCell="B564" activePane="bottomRight" state="frozen"/>
      <selection pane="topRight" activeCell="B1" sqref="B1"/>
      <selection pane="bottomLeft" activeCell="A3" sqref="A3"/>
      <selection pane="bottomRight" activeCell="A579" sqref="A579:A58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77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3" x14ac:dyDescent="0.25">
      <c r="A577" s="88">
        <v>43209</v>
      </c>
      <c r="B577">
        <v>47.08</v>
      </c>
      <c r="C577" s="91">
        <f t="shared" ref="C577:C578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:G578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3" x14ac:dyDescent="0.25">
      <c r="A578" s="88">
        <v>43210</v>
      </c>
      <c r="B578">
        <v>46.42</v>
      </c>
      <c r="C578" s="91">
        <f t="shared" ref="C578:C579" si="1159">B578/B577-1</f>
        <v>-1.4018691588784993E-2</v>
      </c>
      <c r="D578" s="38">
        <f t="shared" ref="D578" si="1160">+(F577-O578)*(1+L578)</f>
        <v>46.730231531290791</v>
      </c>
      <c r="E578" s="90"/>
      <c r="G578" s="42">
        <f t="shared" ref="G578:G579" si="1161">+B578/D578-1</f>
        <v>-6.6387758229500271E-3</v>
      </c>
      <c r="H578" s="90"/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3" x14ac:dyDescent="0.25">
      <c r="A579" s="88">
        <v>43213</v>
      </c>
      <c r="B579">
        <v>46.45</v>
      </c>
      <c r="C579" s="91">
        <f t="shared" si="1159"/>
        <v>6.4627315812160191E-4</v>
      </c>
      <c r="D579">
        <v>46.730231531290791</v>
      </c>
      <c r="G579" s="42">
        <f t="shared" si="1161"/>
        <v>-5.9967931274456099E-3</v>
      </c>
    </row>
    <row r="580" spans="1:13" x14ac:dyDescent="0.25">
      <c r="A580" s="88">
        <v>43214</v>
      </c>
    </row>
    <row r="581" spans="1:13" x14ac:dyDescent="0.25">
      <c r="A581" s="88">
        <v>43215</v>
      </c>
    </row>
    <row r="582" spans="1:13" x14ac:dyDescent="0.25">
      <c r="A582" s="88">
        <v>43216</v>
      </c>
    </row>
    <row r="583" spans="1:13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83"/>
  <sheetViews>
    <sheetView zoomScale="115" zoomScaleNormal="115" workbookViewId="0">
      <pane xSplit="1" ySplit="2" topLeftCell="B565" activePane="bottomRight" state="frozen"/>
      <selection pane="topRight" activeCell="B1" sqref="B1"/>
      <selection pane="bottomLeft" activeCell="A3" sqref="A3"/>
      <selection pane="bottomRight" activeCell="A579" sqref="A579:A5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77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:C578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:G578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:C579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G578" s="42">
        <f t="shared" ref="G578:G579" si="1348">+B578/D578-1</f>
        <v>1.3178519412644363E-3</v>
      </c>
      <c r="H578" s="91">
        <f>(B578/(D578*(1-VLOOKUP(A578,FX!A:M,13,0))))-1</f>
        <v>1.4518053735850245E-3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33.39</v>
      </c>
      <c r="C579" s="91">
        <f t="shared" si="1346"/>
        <v>-1.497230124271054E-4</v>
      </c>
      <c r="D579">
        <v>33.351048256312218</v>
      </c>
      <c r="G579" s="42">
        <f t="shared" si="1348"/>
        <v>1.1679316160748687E-3</v>
      </c>
    </row>
    <row r="580" spans="1:13" x14ac:dyDescent="0.25">
      <c r="A580" s="88">
        <v>43214</v>
      </c>
    </row>
    <row r="581" spans="1:13" x14ac:dyDescent="0.25">
      <c r="A581" s="88">
        <v>43215</v>
      </c>
    </row>
    <row r="582" spans="1:13" x14ac:dyDescent="0.25">
      <c r="A582" s="88">
        <v>43216</v>
      </c>
    </row>
    <row r="583" spans="1:13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83"/>
  <sheetViews>
    <sheetView tabSelected="1" zoomScale="115" zoomScaleNormal="115" workbookViewId="0">
      <pane xSplit="1" ySplit="2" topLeftCell="B563" activePane="bottomRight" state="frozen"/>
      <selection pane="topRight" activeCell="B1" sqref="B1"/>
      <selection pane="bottomLeft" activeCell="A3" sqref="A3"/>
      <selection pane="bottomRight" activeCell="A579" sqref="A579:A5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77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3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3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3" x14ac:dyDescent="0.25">
      <c r="A579" s="88">
        <v>43213</v>
      </c>
    </row>
    <row r="580" spans="1:13" x14ac:dyDescent="0.25">
      <c r="A580" s="88">
        <v>43214</v>
      </c>
    </row>
    <row r="581" spans="1:13" x14ac:dyDescent="0.25">
      <c r="A581" s="88">
        <v>43215</v>
      </c>
    </row>
    <row r="582" spans="1:13" x14ac:dyDescent="0.25">
      <c r="A582" s="88">
        <v>43216</v>
      </c>
    </row>
    <row r="583" spans="1:13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84"/>
  <sheetViews>
    <sheetView zoomScale="115" zoomScaleNormal="115" workbookViewId="0">
      <pane xSplit="1" ySplit="2" topLeftCell="B564" activePane="bottomRight" state="frozen"/>
      <selection pane="topRight" activeCell="B1" sqref="B1"/>
      <selection pane="bottomLeft" activeCell="A3" sqref="A3"/>
      <selection pane="bottomRight" activeCell="D580" sqref="D58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78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:C579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:G579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:C580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G579" s="91">
        <f t="shared" ref="G579:G580" si="1346">+B579/D579-1</f>
        <v>-4.4960731832024425E-3</v>
      </c>
      <c r="H579" s="91">
        <f>(B579/(D579*(1-VLOOKUP(A579,FX!A:M,13,0))))-1</f>
        <v>-4.3628975211215115E-3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33.69</v>
      </c>
      <c r="C580" s="91">
        <f t="shared" si="1344"/>
        <v>0</v>
      </c>
      <c r="D580">
        <v>33.84215681371186</v>
      </c>
      <c r="G580" s="91">
        <f t="shared" si="1346"/>
        <v>-4.4960731832024425E-3</v>
      </c>
    </row>
    <row r="581" spans="1:13" x14ac:dyDescent="0.25">
      <c r="A581" s="88">
        <v>43214</v>
      </c>
    </row>
    <row r="582" spans="1:13" x14ac:dyDescent="0.25">
      <c r="A582" s="88">
        <v>43215</v>
      </c>
    </row>
    <row r="583" spans="1:13" x14ac:dyDescent="0.25">
      <c r="A583" s="88">
        <v>43216</v>
      </c>
    </row>
    <row r="584" spans="1:13" x14ac:dyDescent="0.25">
      <c r="A584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2018-04-20T22:33:09Z</dcterms:modified>
</cp:coreProperties>
</file>