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99" i="20" l="1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399" i="20"/>
  <c r="U399" i="20"/>
  <c r="Z399" i="20" s="1"/>
  <c r="V399" i="20"/>
  <c r="Y399" i="20" s="1"/>
  <c r="W399" i="20"/>
  <c r="X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AT399" i="20"/>
  <c r="AU399" i="20"/>
  <c r="AV399" i="20"/>
  <c r="AW399" i="20"/>
  <c r="AX399" i="20"/>
  <c r="AY399" i="20"/>
  <c r="AZ399" i="20"/>
  <c r="BA399" i="20"/>
  <c r="BB399" i="20"/>
  <c r="BC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M493" i="12"/>
  <c r="I492" i="12"/>
  <c r="C493" i="12"/>
  <c r="D493" i="12"/>
  <c r="G493" i="12" s="1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H494" i="10" l="1"/>
  <c r="G494" i="10"/>
  <c r="H493" i="9"/>
  <c r="G493" i="9"/>
  <c r="H493" i="11"/>
  <c r="G493" i="11"/>
  <c r="H487" i="7"/>
  <c r="G487" i="7"/>
  <c r="G486" i="6"/>
  <c r="H486" i="6"/>
  <c r="G487" i="5"/>
  <c r="H487" i="5"/>
  <c r="BD398" i="20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8" i="20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AT398" i="20"/>
  <c r="AU398" i="20"/>
  <c r="AW398" i="20"/>
  <c r="AY398" i="20"/>
  <c r="AZ398" i="20"/>
  <c r="BA398" i="20"/>
  <c r="BB398" i="20"/>
  <c r="BC398" i="20"/>
  <c r="D493" i="10"/>
  <c r="D492" i="9"/>
  <c r="D492" i="11"/>
  <c r="D492" i="12"/>
  <c r="G492" i="12" s="1"/>
  <c r="D486" i="8"/>
  <c r="D486" i="7"/>
  <c r="AE398" i="20" l="1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X398" i="20"/>
  <c r="W398" i="20"/>
  <c r="AD398" i="20"/>
  <c r="I484" i="5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M491" i="12"/>
  <c r="I490" i="12"/>
  <c r="C491" i="12"/>
  <c r="D491" i="12"/>
  <c r="G491" i="12" s="1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M490" i="12"/>
  <c r="I489" i="12"/>
  <c r="C490" i="12"/>
  <c r="D490" i="12"/>
  <c r="G490" i="12" s="1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D489" i="12"/>
  <c r="G489" i="12" s="1"/>
  <c r="I488" i="12"/>
  <c r="D483" i="8"/>
  <c r="D483" i="7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M488" i="12"/>
  <c r="I487" i="12"/>
  <c r="C488" i="12"/>
  <c r="D488" i="12"/>
  <c r="G488" i="12" s="1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M487" i="12"/>
  <c r="I486" i="12"/>
  <c r="C487" i="12"/>
  <c r="D487" i="12"/>
  <c r="G487" i="12" s="1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1" i="27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M486" i="12"/>
  <c r="I485" i="12"/>
  <c r="C486" i="12"/>
  <c r="D486" i="12"/>
  <c r="G486" i="12" s="1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D485" i="12" s="1"/>
  <c r="G485" i="12" s="1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AX391" i="20" l="1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D484" i="12"/>
  <c r="G484" i="12" s="1"/>
  <c r="I483" i="12"/>
  <c r="D478" i="8"/>
  <c r="D478" i="7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M483" i="12"/>
  <c r="I482" i="12"/>
  <c r="C483" i="12"/>
  <c r="D483" i="12"/>
  <c r="G483" i="12" s="1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H475" i="5" l="1"/>
  <c r="AX387" i="20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9" i="12"/>
  <c r="G479" i="12" s="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D468" i="12"/>
  <c r="G468" i="12" s="1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63" i="12"/>
  <c r="G463" i="12" s="1"/>
  <c r="D457" i="8"/>
  <c r="D457" i="7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E452" i="5" l="1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D449" i="12"/>
  <c r="G449" i="12" s="1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E440" i="5" l="1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E437" i="5" l="1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E434" i="5" l="1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E432" i="5" l="1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31" i="12"/>
  <c r="G431" i="12" s="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D426" i="12"/>
  <c r="G426" i="12" s="1"/>
  <c r="D420" i="8"/>
  <c r="D420" i="7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D419" i="12"/>
  <c r="G419" i="12" s="1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D409" i="12"/>
  <c r="G409" i="12" s="1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D401" i="12"/>
  <c r="G401" i="12" s="1"/>
  <c r="D395" i="8"/>
  <c r="D395" i="7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D351" i="12"/>
  <c r="G351" i="12" s="1"/>
  <c r="D345" i="7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D345" i="12"/>
  <c r="G345" i="12" s="1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D340" i="12"/>
  <c r="G340" i="12" s="1"/>
  <c r="D334" i="8"/>
  <c r="D334" i="7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D312" i="12"/>
  <c r="G312" i="12" s="1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D296" i="12"/>
  <c r="G296" i="12" s="1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D294" i="12"/>
  <c r="G294" i="12" s="1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D293" i="12"/>
  <c r="G293" i="12" s="1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D292" i="12"/>
  <c r="G292" i="12" s="1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I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D269" i="12" s="1"/>
  <c r="G269" i="12" s="1"/>
  <c r="L262" i="6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89" i="25" l="1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M227" i="6"/>
  <c r="L227" i="6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M199" i="6"/>
  <c r="L199" i="6"/>
  <c r="G199" i="6" s="1"/>
  <c r="M200" i="5"/>
  <c r="L200" i="5"/>
  <c r="D200" i="5" s="1"/>
  <c r="G200" i="5" s="1"/>
  <c r="I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G197" i="6" s="1"/>
  <c r="M198" i="5"/>
  <c r="L198" i="5"/>
  <c r="D198" i="5" s="1"/>
  <c r="G198" i="5" s="1"/>
  <c r="I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G195" i="6" s="1"/>
  <c r="I195" i="6"/>
  <c r="L196" i="5"/>
  <c r="D196" i="5" s="1"/>
  <c r="G196" i="5" s="1"/>
  <c r="I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D200" i="12" s="1"/>
  <c r="G200" i="12" s="1"/>
  <c r="I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G189" i="6" s="1"/>
  <c r="M190" i="5"/>
  <c r="L190" i="5"/>
  <c r="D190" i="5" s="1"/>
  <c r="G190" i="5" s="1"/>
  <c r="I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M188" i="6"/>
  <c r="L188" i="6"/>
  <c r="G188" i="6" s="1"/>
  <c r="M189" i="5"/>
  <c r="L189" i="5"/>
  <c r="D189" i="5" s="1"/>
  <c r="G189" i="5" s="1"/>
  <c r="I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M187" i="6"/>
  <c r="L187" i="6"/>
  <c r="G187" i="6" s="1"/>
  <c r="M188" i="5"/>
  <c r="L188" i="5"/>
  <c r="D188" i="5" s="1"/>
  <c r="G188" i="5" s="1"/>
  <c r="I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G166" i="6" s="1"/>
  <c r="L167" i="5"/>
  <c r="D167" i="5" s="1"/>
  <c r="G167" i="5" s="1"/>
  <c r="I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G163" i="6" s="1"/>
  <c r="M164" i="5"/>
  <c r="M165" i="5"/>
  <c r="M166" i="5"/>
  <c r="M167" i="5"/>
  <c r="L164" i="5"/>
  <c r="D164" i="5" s="1"/>
  <c r="G164" i="5" s="1"/>
  <c r="I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G143" i="6" s="1"/>
  <c r="M144" i="5"/>
  <c r="L144" i="5"/>
  <c r="D144" i="5" s="1"/>
  <c r="G144" i="5" s="1"/>
  <c r="I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M138" i="6" l="1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G123" i="6" s="1"/>
  <c r="M123" i="5"/>
  <c r="M124" i="5"/>
  <c r="L124" i="5"/>
  <c r="D124" i="5" s="1"/>
  <c r="G124" i="5" s="1"/>
  <c r="I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M111" i="6"/>
  <c r="L111" i="6"/>
  <c r="G111" i="6" s="1"/>
  <c r="L112" i="5"/>
  <c r="D112" i="5" s="1"/>
  <c r="G112" i="5" s="1"/>
  <c r="I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BJ45" i="20" l="1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G103" i="6" s="1"/>
  <c r="L104" i="5"/>
  <c r="D104" i="5" s="1"/>
  <c r="G104" i="5" s="1"/>
  <c r="I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I107" i="10" l="1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G94" i="6" s="1"/>
  <c r="M95" i="5"/>
  <c r="L95" i="5"/>
  <c r="D95" i="5" s="1"/>
  <c r="G95" i="5" s="1"/>
  <c r="I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AA11" i="20" l="1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G68" i="6" s="1"/>
  <c r="L69" i="5"/>
  <c r="D69" i="5" s="1"/>
  <c r="G69" i="5" s="1"/>
  <c r="I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1" i="5" l="1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0" i="5" l="1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D59" i="5" l="1"/>
  <c r="G59" i="5" s="1"/>
  <c r="I62" i="12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I28" i="8" l="1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<sst xmlns="http://schemas.openxmlformats.org/spreadsheetml/2006/main" count="735" uniqueCount="639">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</sst>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%"/>
    <numFmt numFmtId="177" formatCode="mm/dd/yyyy\ hh:mm:ss"/>
    <numFmt numFmtId="179" formatCode="0.000000000000000_ 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58" fontId="0" fillId="0" borderId="0" xfId="0" applyNumberFormat="1">
      <alignment vertical="center"/>
    </xf>
    <xf numFmtId="179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6" zoomScale="115" zoomScaleNormal="115" workbookViewId="0">
      <selection activeCell="A23" sqref="A2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>D12</f>
        <v>43090</v>
      </c>
    </row>
    <row r="2" spans="1:16" x14ac:dyDescent="0.25">
      <c r="A2" s="39" t="s">
        <v>621</v>
      </c>
      <c r="B2" s="39">
        <v>6.5666700000000002</v>
      </c>
      <c r="C2" s="90">
        <v>43090</v>
      </c>
      <c r="D2" s="39">
        <v>13</v>
      </c>
    </row>
    <row r="3" spans="1:16" x14ac:dyDescent="0.25">
      <c r="A3" s="39" t="s">
        <v>622</v>
      </c>
      <c r="B3" s="39">
        <v>6.5752750000000004</v>
      </c>
      <c r="C3" s="90">
        <v>43090</v>
      </c>
      <c r="D3" s="39">
        <v>16</v>
      </c>
      <c r="J3" s="83"/>
      <c r="K3" s="84"/>
      <c r="L3" s="85"/>
    </row>
    <row r="4" spans="1:16" x14ac:dyDescent="0.25">
      <c r="A4" s="39" t="s">
        <v>623</v>
      </c>
      <c r="B4" s="39">
        <v>6.5641850000000002</v>
      </c>
      <c r="C4" s="90">
        <v>43091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4067.85</v>
      </c>
      <c r="C5" s="39">
        <v>4030.49</v>
      </c>
      <c r="D5" s="93">
        <v>9.2999999999999992E-3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3300.06</v>
      </c>
      <c r="C6" s="39">
        <v>3287.61</v>
      </c>
      <c r="D6" s="93">
        <v>3.8E-3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1789.74</v>
      </c>
      <c r="C7" s="39">
        <v>1782.41</v>
      </c>
      <c r="D7" s="93">
        <v>4.1000000000000003E-3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11118.25</v>
      </c>
      <c r="C8" s="39">
        <v>11003.33</v>
      </c>
      <c r="D8" s="93">
        <v>1.04E-2</v>
      </c>
      <c r="J8" s="75"/>
      <c r="K8" s="76"/>
      <c r="L8" s="77"/>
      <c r="M8" s="78"/>
    </row>
    <row r="9" spans="1:16" x14ac:dyDescent="0.25">
      <c r="A9" s="39" t="s">
        <v>525</v>
      </c>
      <c r="B9" s="39">
        <v>6238.5</v>
      </c>
      <c r="C9" s="39">
        <v>6199.36</v>
      </c>
      <c r="D9" s="93">
        <v>6.3E-3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2895.37</v>
      </c>
      <c r="C10" s="39">
        <v>2879.64</v>
      </c>
      <c r="D10" s="93">
        <v>5.4999999999999997E-3</v>
      </c>
    </row>
    <row r="11" spans="1:16" x14ac:dyDescent="0.25">
      <c r="A11" s="39" t="s">
        <v>527</v>
      </c>
      <c r="B11" s="39">
        <v>15.1</v>
      </c>
      <c r="C11" s="39">
        <v>14.946999999999999</v>
      </c>
      <c r="D11" s="90">
        <v>43089</v>
      </c>
    </row>
    <row r="12" spans="1:16" x14ac:dyDescent="0.25">
      <c r="A12" s="39" t="s">
        <v>528</v>
      </c>
      <c r="B12" s="39">
        <v>15.6</v>
      </c>
      <c r="C12" s="39">
        <v>15.595599999999999</v>
      </c>
      <c r="D12" s="90">
        <v>43090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7.64</v>
      </c>
      <c r="C13" s="39">
        <v>7.7210000000000001</v>
      </c>
      <c r="D13" s="90">
        <v>43090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49.45</v>
      </c>
      <c r="C14" s="39">
        <v>49.468000000000004</v>
      </c>
      <c r="D14" s="90">
        <v>43090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45.71</v>
      </c>
      <c r="C15" s="39">
        <v>45.8</v>
      </c>
      <c r="D15" s="90">
        <v>43089</v>
      </c>
    </row>
    <row r="16" spans="1:16" x14ac:dyDescent="0.25">
      <c r="A16" s="39" t="s">
        <v>532</v>
      </c>
      <c r="B16" s="39">
        <v>34.92</v>
      </c>
      <c r="C16" s="39">
        <v>34.558700000000002</v>
      </c>
      <c r="D16" s="90">
        <v>43089</v>
      </c>
    </row>
    <row r="17" spans="1:16" x14ac:dyDescent="0.25">
      <c r="A17" s="39" t="s">
        <v>533</v>
      </c>
      <c r="B17" s="39">
        <v>31.07</v>
      </c>
      <c r="C17" s="39">
        <v>30.717700000000001</v>
      </c>
      <c r="D17" s="90">
        <v>43089</v>
      </c>
    </row>
    <row r="18" spans="1:16" x14ac:dyDescent="0.25">
      <c r="A18" s="39" t="s">
        <v>534</v>
      </c>
      <c r="B18" s="39">
        <v>34.5</v>
      </c>
      <c r="C18" s="90">
        <v>34.2941</v>
      </c>
      <c r="D18" s="90">
        <v>43089</v>
      </c>
    </row>
    <row r="19" spans="1:16" x14ac:dyDescent="0.25">
      <c r="A19" s="39" t="s">
        <v>535</v>
      </c>
      <c r="B19" s="39">
        <v>13351.36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20395.400000000001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6.5795000000000003</v>
      </c>
      <c r="C21" s="90">
        <v>43090</v>
      </c>
      <c r="D21" s="91">
        <v>0.62517361111111114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3281.12</v>
      </c>
      <c r="B23" s="39">
        <v>3279.37</v>
      </c>
      <c r="C23" s="39">
        <v>3274.31</v>
      </c>
      <c r="D23" s="39">
        <v>3276.43</v>
      </c>
      <c r="E23" s="39">
        <v>3303.29</v>
      </c>
      <c r="F23" s="39">
        <v>3303.29</v>
      </c>
      <c r="G23" s="39">
        <v>3267.4</v>
      </c>
      <c r="H23" s="39">
        <v>1129</v>
      </c>
      <c r="I23" s="39">
        <v>1011</v>
      </c>
      <c r="J23" s="39">
        <v>3303.28</v>
      </c>
      <c r="K23" s="39">
        <v>3303.22</v>
      </c>
      <c r="L23" s="39">
        <v>3300.06</v>
      </c>
      <c r="M23" s="39">
        <v>3309.13</v>
      </c>
      <c r="N23" s="39">
        <v>3297.12</v>
      </c>
      <c r="O23" s="39">
        <v>1351</v>
      </c>
      <c r="P23" s="39">
        <v>1454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1"/>
  <sheetViews>
    <sheetView zoomScale="115" zoomScaleNormal="115" workbookViewId="0">
      <pane xSplit="2" ySplit="6" topLeftCell="C389" activePane="bottomRight" state="frozen"/>
      <selection pane="topRight" activeCell="C1" sqref="C1"/>
      <selection pane="bottomLeft" activeCell="A3" sqref="A3"/>
      <selection pane="bottomRight" activeCell="C399" sqref="C399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542968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99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0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631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632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>IF(AR398&lt;0,1,0)</f>
        <v>1</v>
      </c>
    </row>
    <row r="400" spans="1:57" x14ac:dyDescent="0.25">
      <c r="A400" s="90">
        <v>43091</v>
      </c>
      <c r="B400" s="41">
        <f t="shared" si="2744"/>
        <v>5</v>
      </c>
    </row>
    <row r="401" spans="1:2" x14ac:dyDescent="0.25">
      <c r="A401" s="97"/>
      <c r="B401" s="41"/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1"/>
  <sheetViews>
    <sheetView zoomScale="115" zoomScaleNormal="115" workbookViewId="0">
      <pane xSplit="1" ySplit="1" topLeftCell="I334" activePane="bottomRight" state="frozen"/>
      <selection pane="topRight" activeCell="B1" sqref="B1"/>
      <selection pane="bottomLeft" activeCell="A2" sqref="A2"/>
      <selection pane="bottomRight" activeCell="N350" sqref="N35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5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50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0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0" si="22">LN(H344/H343)</f>
        <v>5.9509246834607457E-4</v>
      </c>
      <c r="J344">
        <v>6.6237849999999998</v>
      </c>
      <c r="K344" s="93">
        <f t="shared" ref="K344:K350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638</v>
      </c>
    </row>
    <row r="351" spans="1:14" x14ac:dyDescent="0.25">
      <c r="A351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89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F484" sqref="F484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5429687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635</v>
      </c>
    </row>
    <row r="3" spans="1:15" x14ac:dyDescent="0.25">
      <c r="A3" s="1">
        <v>42401</v>
      </c>
      <c r="B3">
        <v>8.49</v>
      </c>
      <c r="F3">
        <v>9.7899999999999991</v>
      </c>
      <c r="I3" s="25">
        <f>+B3/F3-1</f>
        <v>-0.13278855975485182</v>
      </c>
      <c r="M3">
        <f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0">+F3*(1+L4)</f>
        <v>9.9309863660511475</v>
      </c>
      <c r="E4" s="26"/>
      <c r="F4">
        <v>9.9369999999999994</v>
      </c>
      <c r="G4" s="25">
        <f>+B4/D4-1</f>
        <v>-0.12596798746271731</v>
      </c>
      <c r="H4" s="25"/>
      <c r="I4" s="25">
        <f>+B4/F4-1</f>
        <v>-0.12649693066317802</v>
      </c>
      <c r="J4">
        <v>8734.08</v>
      </c>
      <c r="K4">
        <v>8859.86</v>
      </c>
      <c r="L4" s="25">
        <f t="shared" ref="L4:L9" si="1">+K4/J4-1</f>
        <v>1.440105884077103E-2</v>
      </c>
      <c r="M4">
        <f>WEEKDAY(A4,2)</f>
        <v>2</v>
      </c>
    </row>
    <row r="5" spans="1:15" x14ac:dyDescent="0.25">
      <c r="A5" s="1">
        <v>42403</v>
      </c>
      <c r="B5">
        <v>8.58</v>
      </c>
      <c r="C5" s="93">
        <f t="shared" ref="C5:C68" si="2">B5/(B4-O5)-1</f>
        <v>-1.1520737327188946E-2</v>
      </c>
      <c r="D5" s="26">
        <f t="shared" si="0"/>
        <v>9.8473637032639338</v>
      </c>
      <c r="E5" s="26"/>
      <c r="F5">
        <v>9.8689999999999998</v>
      </c>
      <c r="G5" s="25">
        <f>+B5/D5-1</f>
        <v>-0.12870081185727533</v>
      </c>
      <c r="H5" s="25"/>
      <c r="I5" s="25">
        <f>+B5/F5-1</f>
        <v>-0.13061100415442295</v>
      </c>
      <c r="J5">
        <v>8859.86</v>
      </c>
      <c r="K5">
        <v>8779.94</v>
      </c>
      <c r="L5" s="25">
        <f t="shared" si="1"/>
        <v>-9.0204585625506262E-3</v>
      </c>
      <c r="M5">
        <f>WEEKDAY(A5,2)</f>
        <v>3</v>
      </c>
    </row>
    <row r="6" spans="1:15" x14ac:dyDescent="0.25">
      <c r="A6" s="1">
        <v>42404</v>
      </c>
      <c r="B6">
        <v>8.69</v>
      </c>
      <c r="C6" s="93">
        <f t="shared" si="2"/>
        <v>1.2820512820512775E-2</v>
      </c>
      <c r="D6" s="26">
        <f t="shared" si="0"/>
        <v>9.9734120358453477</v>
      </c>
      <c r="E6" s="26"/>
      <c r="F6">
        <v>9.9740000000000002</v>
      </c>
      <c r="G6" s="25">
        <f>+B6/D6-1</f>
        <v>-0.12868334640468571</v>
      </c>
      <c r="H6" s="25"/>
      <c r="I6" s="25">
        <f>+B6/F6-1</f>
        <v>-0.12873471024664129</v>
      </c>
      <c r="J6">
        <v>8779.94</v>
      </c>
      <c r="K6">
        <v>8872.83</v>
      </c>
      <c r="L6" s="25">
        <f t="shared" si="1"/>
        <v>1.0579798950790087E-2</v>
      </c>
      <c r="M6">
        <f>WEEKDAY(A6,2)</f>
        <v>4</v>
      </c>
    </row>
    <row r="7" spans="1:15" x14ac:dyDescent="0.25">
      <c r="A7" s="1">
        <v>42405</v>
      </c>
      <c r="B7">
        <v>8.84</v>
      </c>
      <c r="C7" s="93">
        <f t="shared" si="2"/>
        <v>1.7261219792865434E-2</v>
      </c>
      <c r="D7" s="26">
        <f t="shared" si="0"/>
        <v>9.9494944927379443</v>
      </c>
      <c r="E7" s="26"/>
      <c r="F7">
        <v>9.9629999999999992</v>
      </c>
      <c r="G7" s="25">
        <f>+B7/D7-1</f>
        <v>-0.11151264956704643</v>
      </c>
      <c r="H7" s="25"/>
      <c r="I7" s="25">
        <f>+B7/F7-1</f>
        <v>-0.11271705309645685</v>
      </c>
      <c r="J7">
        <v>8872.83</v>
      </c>
      <c r="K7">
        <v>8851.0300000000007</v>
      </c>
      <c r="L7" s="25">
        <f t="shared" si="1"/>
        <v>-2.4569387669998166E-3</v>
      </c>
      <c r="M7">
        <f>WEEKDAY(A7,2)</f>
        <v>5</v>
      </c>
    </row>
    <row r="8" spans="1:15" x14ac:dyDescent="0.25">
      <c r="A8" s="1">
        <v>42411</v>
      </c>
      <c r="B8">
        <v>8.51</v>
      </c>
      <c r="C8" s="93">
        <f t="shared" si="2"/>
        <v>-3.7330316742081426E-2</v>
      </c>
      <c r="D8" s="26">
        <f t="shared" si="0"/>
        <v>9.9629999999999992</v>
      </c>
      <c r="E8" s="26"/>
      <c r="F8">
        <v>9.9629999999999992</v>
      </c>
      <c r="G8" s="25">
        <f>+B8/D8-1</f>
        <v>-0.14583960654421357</v>
      </c>
      <c r="H8" s="25"/>
      <c r="I8" s="25">
        <f>+B8/F8-1</f>
        <v>-0.14583960654421357</v>
      </c>
      <c r="J8">
        <v>8851.0300000000007</v>
      </c>
      <c r="K8">
        <v>8851.0300000000007</v>
      </c>
      <c r="L8" s="25">
        <f t="shared" si="1"/>
        <v>0</v>
      </c>
      <c r="M8">
        <f>WEEKDAY(A8,2)</f>
        <v>4</v>
      </c>
    </row>
    <row r="9" spans="1:15" x14ac:dyDescent="0.25">
      <c r="A9" s="1">
        <v>42412</v>
      </c>
      <c r="B9">
        <v>8.48</v>
      </c>
      <c r="C9" s="93">
        <f t="shared" si="2"/>
        <v>-3.5252643948295859E-3</v>
      </c>
      <c r="D9" s="26">
        <f t="shared" si="0"/>
        <v>9.9629999999999992</v>
      </c>
      <c r="E9" s="26"/>
      <c r="F9">
        <v>9.9610000000000003</v>
      </c>
      <c r="G9" s="25">
        <f>+B9/D9-1</f>
        <v>-0.14885074776673679</v>
      </c>
      <c r="H9" s="25"/>
      <c r="I9" s="25">
        <f>+B9/F9-1</f>
        <v>-0.14867985142054008</v>
      </c>
      <c r="J9">
        <v>8851.0300000000007</v>
      </c>
      <c r="K9">
        <v>8851.0300000000007</v>
      </c>
      <c r="L9" s="25">
        <f t="shared" si="1"/>
        <v>0</v>
      </c>
      <c r="M9">
        <f>WEEKDAY(A9,2)</f>
        <v>5</v>
      </c>
    </row>
    <row r="10" spans="1:15" x14ac:dyDescent="0.25">
      <c r="A10" s="1">
        <v>42415</v>
      </c>
      <c r="B10">
        <v>8.81</v>
      </c>
      <c r="C10" s="93">
        <f t="shared" si="2"/>
        <v>3.8915094339622591E-2</v>
      </c>
      <c r="D10" s="26">
        <f t="shared" si="0"/>
        <v>9.8749289687188941</v>
      </c>
      <c r="E10" s="26"/>
      <c r="F10">
        <v>9.8970000000000002</v>
      </c>
      <c r="G10" s="25">
        <f>+B10/D10-1</f>
        <v>-0.10784168393436555</v>
      </c>
      <c r="H10" s="25"/>
      <c r="I10" s="25">
        <f>+B10/F10-1</f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>WEEKDAY(A10,2)</f>
        <v>1</v>
      </c>
    </row>
    <row r="11" spans="1:15" x14ac:dyDescent="0.25">
      <c r="A11" s="1">
        <v>42416</v>
      </c>
      <c r="B11">
        <v>9.14</v>
      </c>
      <c r="C11" s="93">
        <f t="shared" si="2"/>
        <v>3.7457434733257688E-2</v>
      </c>
      <c r="D11" s="26">
        <f t="shared" ref="D11:D23" si="3">+F10*(1+L11)</f>
        <v>10.143495875002138</v>
      </c>
      <c r="E11" s="26"/>
      <c r="F11">
        <v>10.15</v>
      </c>
      <c r="G11" s="25">
        <f>+B11/D11-1</f>
        <v>-9.892998305201417E-2</v>
      </c>
      <c r="H11" s="25"/>
      <c r="I11" s="25">
        <f>+B11/F11-1</f>
        <v>-9.9507389162561521E-2</v>
      </c>
      <c r="J11">
        <v>8774.5499999999993</v>
      </c>
      <c r="K11">
        <v>8993.09</v>
      </c>
      <c r="L11" s="25">
        <f t="shared" ref="L11:L23" si="4">+K11/J11-1</f>
        <v>2.4906120541794197E-2</v>
      </c>
      <c r="M11">
        <f>WEEKDAY(A11,2)</f>
        <v>2</v>
      </c>
    </row>
    <row r="12" spans="1:15" x14ac:dyDescent="0.25">
      <c r="A12" s="1">
        <v>42417</v>
      </c>
      <c r="B12">
        <v>9.09</v>
      </c>
      <c r="C12" s="93">
        <f t="shared" si="2"/>
        <v>-5.4704595185995908E-3</v>
      </c>
      <c r="D12" s="26">
        <f t="shared" si="3"/>
        <v>10.212357599001011</v>
      </c>
      <c r="E12" s="26"/>
      <c r="F12">
        <v>10.202</v>
      </c>
      <c r="G12" s="25">
        <f>+B12/D12-1</f>
        <v>-0.1099019093407777</v>
      </c>
      <c r="H12" s="25"/>
      <c r="I12" s="25">
        <f>+B12/F12-1</f>
        <v>-0.10899823564007061</v>
      </c>
      <c r="J12">
        <v>8993.09</v>
      </c>
      <c r="K12">
        <v>9048.34</v>
      </c>
      <c r="L12" s="25">
        <f t="shared" si="4"/>
        <v>6.1436058129074045E-3</v>
      </c>
      <c r="M12">
        <f>WEEKDAY(A12,2)</f>
        <v>3</v>
      </c>
    </row>
    <row r="13" spans="1:15" x14ac:dyDescent="0.25">
      <c r="A13" s="1">
        <v>42418</v>
      </c>
      <c r="B13">
        <v>9.24</v>
      </c>
      <c r="C13" s="93">
        <f t="shared" si="2"/>
        <v>1.650165016501659E-2</v>
      </c>
      <c r="D13" s="26">
        <f t="shared" si="3"/>
        <v>10.166449936673466</v>
      </c>
      <c r="E13" s="26"/>
      <c r="F13">
        <v>10.175000000000001</v>
      </c>
      <c r="G13" s="25">
        <f>+B13/D13-1</f>
        <v>-9.1128165922647164E-2</v>
      </c>
      <c r="H13" s="25"/>
      <c r="I13" s="25">
        <f>+B13/F13-1</f>
        <v>-9.1891891891891953E-2</v>
      </c>
      <c r="J13">
        <v>9048.34</v>
      </c>
      <c r="K13">
        <v>9016.81</v>
      </c>
      <c r="L13" s="25">
        <f t="shared" si="4"/>
        <v>-3.4846170678821675E-3</v>
      </c>
      <c r="M13">
        <f>WEEKDAY(A13,2)</f>
        <v>4</v>
      </c>
    </row>
    <row r="14" spans="1:15" x14ac:dyDescent="0.25">
      <c r="A14" s="1">
        <v>42419</v>
      </c>
      <c r="B14">
        <v>9.18</v>
      </c>
      <c r="C14" s="93">
        <f t="shared" si="2"/>
        <v>-6.4935064935065512E-3</v>
      </c>
      <c r="D14" s="26">
        <f t="shared" si="3"/>
        <v>10.154541240194705</v>
      </c>
      <c r="E14" s="26"/>
      <c r="F14">
        <v>10.135999999999999</v>
      </c>
      <c r="G14" s="25">
        <f>+B14/D14-1</f>
        <v>-9.5970976644142225E-2</v>
      </c>
      <c r="H14" s="25"/>
      <c r="I14" s="25">
        <f>+B14/F14-1</f>
        <v>-9.4317284925019673E-2</v>
      </c>
      <c r="J14">
        <v>9016.81</v>
      </c>
      <c r="K14">
        <v>8998.68</v>
      </c>
      <c r="L14" s="25">
        <f t="shared" si="4"/>
        <v>-2.0106889243534098E-3</v>
      </c>
      <c r="M14">
        <f>WEEKDAY(A14,2)</f>
        <v>5</v>
      </c>
    </row>
    <row r="15" spans="1:15" x14ac:dyDescent="0.25">
      <c r="A15" s="1">
        <v>42422</v>
      </c>
      <c r="B15">
        <v>9.33</v>
      </c>
      <c r="C15" s="93">
        <f t="shared" si="2"/>
        <v>1.6339869281045694E-2</v>
      </c>
      <c r="D15" s="26">
        <f t="shared" si="3"/>
        <v>10.35680572706219</v>
      </c>
      <c r="E15" s="26"/>
      <c r="F15">
        <v>10.355</v>
      </c>
      <c r="G15" s="25">
        <f>+B15/D15-1</f>
        <v>-9.9143090458784999E-2</v>
      </c>
      <c r="H15" s="25"/>
      <c r="I15" s="25">
        <f>+B15/F15-1</f>
        <v>-9.8985997102848944E-2</v>
      </c>
      <c r="J15">
        <v>8998.68</v>
      </c>
      <c r="K15">
        <v>9194.7099999999991</v>
      </c>
      <c r="L15" s="25">
        <f t="shared" si="4"/>
        <v>2.1784306142678567E-2</v>
      </c>
      <c r="M15">
        <f>WEEKDAY(A15,2)</f>
        <v>1</v>
      </c>
    </row>
    <row r="16" spans="1:15" x14ac:dyDescent="0.25">
      <c r="A16" s="1">
        <v>42423</v>
      </c>
      <c r="B16">
        <v>9.18</v>
      </c>
      <c r="C16" s="93">
        <f t="shared" si="2"/>
        <v>-1.6077170418006492E-2</v>
      </c>
      <c r="D16" s="26">
        <f t="shared" si="3"/>
        <v>10.243901254090668</v>
      </c>
      <c r="E16" s="26"/>
      <c r="F16">
        <v>10.224</v>
      </c>
      <c r="G16" s="25">
        <f>+B16/D16-1</f>
        <v>-0.10385703919840339</v>
      </c>
      <c r="H16" s="25"/>
      <c r="I16" s="25">
        <f>+B16/F16-1</f>
        <v>-0.10211267605633811</v>
      </c>
      <c r="J16">
        <v>9194.7099999999991</v>
      </c>
      <c r="K16">
        <v>9096.06</v>
      </c>
      <c r="L16" s="25">
        <f t="shared" si="4"/>
        <v>-1.0728995259230545E-2</v>
      </c>
      <c r="M16">
        <f>WEEKDAY(A16,2)</f>
        <v>2</v>
      </c>
    </row>
    <row r="17" spans="1:13" x14ac:dyDescent="0.25">
      <c r="A17" s="1">
        <v>42424</v>
      </c>
      <c r="B17">
        <v>9.16</v>
      </c>
      <c r="C17" s="93">
        <f t="shared" si="2"/>
        <v>-2.1786492374726851E-3</v>
      </c>
      <c r="D17" s="26">
        <f t="shared" si="3"/>
        <v>10.28886622119907</v>
      </c>
      <c r="E17" s="26"/>
      <c r="F17">
        <v>10.291</v>
      </c>
      <c r="G17" s="25">
        <f>+B17/D17-1</f>
        <v>-0.10971726105964585</v>
      </c>
      <c r="H17" s="25"/>
      <c r="I17" s="25">
        <f>+B17/F17-1</f>
        <v>-0.10990185599067148</v>
      </c>
      <c r="J17">
        <v>9096.06</v>
      </c>
      <c r="K17">
        <v>9153.77</v>
      </c>
      <c r="L17" s="25">
        <f t="shared" si="4"/>
        <v>6.3445052033519467E-3</v>
      </c>
      <c r="M17">
        <f>WEEKDAY(A17,2)</f>
        <v>3</v>
      </c>
    </row>
    <row r="18" spans="1:13" x14ac:dyDescent="0.25">
      <c r="A18" s="1">
        <v>42425</v>
      </c>
      <c r="B18">
        <v>8.75</v>
      </c>
      <c r="C18" s="93">
        <f t="shared" si="2"/>
        <v>-4.4759825327510883E-2</v>
      </c>
      <c r="D18" s="26">
        <f t="shared" si="3"/>
        <v>9.8159314905224857</v>
      </c>
      <c r="E18" s="26"/>
      <c r="F18">
        <v>9.7789999999999999</v>
      </c>
      <c r="G18" s="25">
        <f>+B18/D18-1</f>
        <v>-0.10859198554428251</v>
      </c>
      <c r="H18" s="25"/>
      <c r="I18" s="25">
        <f>+B18/F18-1</f>
        <v>-0.1052254831782391</v>
      </c>
      <c r="J18">
        <v>9153.77</v>
      </c>
      <c r="K18">
        <v>8731.2000000000007</v>
      </c>
      <c r="L18" s="25">
        <f t="shared" si="4"/>
        <v>-4.6163493292927349E-2</v>
      </c>
      <c r="M18">
        <f>WEEKDAY(A18,2)</f>
        <v>4</v>
      </c>
    </row>
    <row r="19" spans="1:13" x14ac:dyDescent="0.25">
      <c r="A19" s="1">
        <v>42426</v>
      </c>
      <c r="B19">
        <v>8.94</v>
      </c>
      <c r="C19" s="93">
        <f t="shared" si="2"/>
        <v>2.1714285714285575E-2</v>
      </c>
      <c r="D19" s="26">
        <f t="shared" si="3"/>
        <v>9.8797781771119659</v>
      </c>
      <c r="E19" s="26"/>
      <c r="F19">
        <v>9.8819999999999997</v>
      </c>
      <c r="G19" s="25">
        <f>+B19/D19-1</f>
        <v>-9.5121384333213821E-2</v>
      </c>
      <c r="H19" s="25"/>
      <c r="I19" s="25">
        <f>+B19/F19-1</f>
        <v>-9.5324833029751033E-2</v>
      </c>
      <c r="J19">
        <v>8731.2000000000007</v>
      </c>
      <c r="K19">
        <v>8821.18</v>
      </c>
      <c r="L19" s="25">
        <f t="shared" si="4"/>
        <v>1.0305570826461441E-2</v>
      </c>
      <c r="M19">
        <f>WEEKDAY(A19,2)</f>
        <v>5</v>
      </c>
    </row>
    <row r="20" spans="1:13" x14ac:dyDescent="0.25">
      <c r="A20" s="1">
        <v>42429</v>
      </c>
      <c r="B20">
        <v>8.75</v>
      </c>
      <c r="C20" s="93">
        <f t="shared" si="2"/>
        <v>-2.1252796420581643E-2</v>
      </c>
      <c r="D20" s="26">
        <f t="shared" si="3"/>
        <v>9.809967392117608</v>
      </c>
      <c r="E20" s="26"/>
      <c r="F20">
        <v>9.8000000000000007</v>
      </c>
      <c r="G20" s="25">
        <f>+B20/D20-1</f>
        <v>-0.10805004234461579</v>
      </c>
      <c r="H20" s="25"/>
      <c r="I20" s="25">
        <f>+B20/F20-1</f>
        <v>-0.10714285714285721</v>
      </c>
      <c r="J20">
        <v>8821.18</v>
      </c>
      <c r="K20">
        <v>8756.880000000001</v>
      </c>
      <c r="L20" s="25">
        <f t="shared" si="4"/>
        <v>-7.2892742240833197E-3</v>
      </c>
      <c r="M20">
        <f>WEEKDAY(A20,2)</f>
        <v>1</v>
      </c>
    </row>
    <row r="21" spans="1:13" x14ac:dyDescent="0.25">
      <c r="A21" s="1">
        <v>42430</v>
      </c>
      <c r="B21">
        <v>8.91</v>
      </c>
      <c r="C21" s="93">
        <f t="shared" si="2"/>
        <v>1.8285714285714239E-2</v>
      </c>
      <c r="D21" s="26">
        <f t="shared" si="3"/>
        <v>9.9293143219959621</v>
      </c>
      <c r="E21" s="26"/>
      <c r="F21">
        <v>9.9359999999999999</v>
      </c>
      <c r="G21" s="25">
        <f>+B21/D21-1</f>
        <v>-0.10265707066377394</v>
      </c>
      <c r="H21" s="25"/>
      <c r="I21" s="25">
        <f>+B21/F21-1</f>
        <v>-0.10326086956521741</v>
      </c>
      <c r="J21">
        <v>8756.880000000001</v>
      </c>
      <c r="K21">
        <v>8872.43</v>
      </c>
      <c r="L21" s="25">
        <f t="shared" si="4"/>
        <v>1.3195338979179683E-2</v>
      </c>
      <c r="M21">
        <f>WEEKDAY(A21,2)</f>
        <v>2</v>
      </c>
    </row>
    <row r="22" spans="1:13" x14ac:dyDescent="0.25">
      <c r="A22" s="1">
        <v>42431</v>
      </c>
      <c r="B22">
        <v>9.2100000000000009</v>
      </c>
      <c r="C22" s="93">
        <f t="shared" si="2"/>
        <v>3.3670033670033739E-2</v>
      </c>
      <c r="D22" s="26">
        <f t="shared" si="3"/>
        <v>10.24299094611059</v>
      </c>
      <c r="E22" s="26"/>
      <c r="F22">
        <v>10.24299094611059</v>
      </c>
      <c r="G22" s="25">
        <f>+B22/D22-1</f>
        <v>-0.10084856577002344</v>
      </c>
      <c r="H22" s="25"/>
      <c r="I22" s="25">
        <f>+B22/F22-1</f>
        <v>-0.10084856577002344</v>
      </c>
      <c r="J22">
        <v>8872.43</v>
      </c>
      <c r="K22">
        <v>9146.56</v>
      </c>
      <c r="L22" s="25">
        <f t="shared" si="4"/>
        <v>3.0896834350904845E-2</v>
      </c>
      <c r="M22">
        <f>WEEKDAY(A22,2)</f>
        <v>3</v>
      </c>
    </row>
    <row r="23" spans="1:13" x14ac:dyDescent="0.25">
      <c r="A23" s="1">
        <v>42432</v>
      </c>
      <c r="B23">
        <v>9.2100000000000009</v>
      </c>
      <c r="C23" s="93">
        <f t="shared" si="2"/>
        <v>0</v>
      </c>
      <c r="D23" s="26">
        <f t="shared" si="3"/>
        <v>10.27011428436178</v>
      </c>
      <c r="E23" s="26"/>
      <c r="F23">
        <v>10.273999999999999</v>
      </c>
      <c r="G23" s="25">
        <f>+B23/D23-1</f>
        <v>-0.10322322176842824</v>
      </c>
      <c r="H23" s="25"/>
      <c r="I23" s="25">
        <f>+B23/F23-1</f>
        <v>-0.10356239050029181</v>
      </c>
      <c r="J23">
        <v>9146.56</v>
      </c>
      <c r="K23">
        <v>9170.7800000000007</v>
      </c>
      <c r="L23" s="25">
        <f t="shared" si="4"/>
        <v>2.6479900640241638E-3</v>
      </c>
      <c r="M23">
        <f>WEEKDAY(A23,2)</f>
        <v>4</v>
      </c>
    </row>
    <row r="24" spans="1:13" x14ac:dyDescent="0.25">
      <c r="A24" s="1">
        <v>42433</v>
      </c>
      <c r="B24">
        <v>9.49</v>
      </c>
      <c r="C24" s="93">
        <f t="shared" si="2"/>
        <v>3.0401737242128135E-2</v>
      </c>
      <c r="D24" s="26">
        <f t="shared" ref="D24:D39" si="5">+F23*(1+L24)</f>
        <v>10.569803296993275</v>
      </c>
      <c r="E24" s="26"/>
      <c r="F24">
        <v>10.585000000000001</v>
      </c>
      <c r="G24" s="25">
        <f>+B24/D24-1</f>
        <v>-0.10215926130814934</v>
      </c>
      <c r="H24" s="25"/>
      <c r="I24" s="25">
        <f>+B24/F24-1</f>
        <v>-0.10344827586206906</v>
      </c>
      <c r="J24">
        <v>9170.7800000000007</v>
      </c>
      <c r="K24">
        <v>9434.82</v>
      </c>
      <c r="L24" s="25">
        <f t="shared" ref="L24:L90" si="6">+K24/J24-1</f>
        <v>2.8791444130161103E-2</v>
      </c>
      <c r="M24">
        <f>WEEKDAY(A24,2)</f>
        <v>5</v>
      </c>
    </row>
    <row r="25" spans="1:13" x14ac:dyDescent="0.25">
      <c r="A25" s="1">
        <v>42436</v>
      </c>
      <c r="B25">
        <v>9.5</v>
      </c>
      <c r="C25" s="93">
        <f t="shared" si="2"/>
        <v>1.0537407797681642E-3</v>
      </c>
      <c r="D25" s="26">
        <f t="shared" si="5"/>
        <v>10.526167144683207</v>
      </c>
      <c r="E25" s="26"/>
      <c r="F25">
        <v>10.547000000000001</v>
      </c>
      <c r="G25" s="25">
        <f>+B25/D25-1</f>
        <v>-9.7487255387306515E-2</v>
      </c>
      <c r="H25" s="25"/>
      <c r="I25" s="25">
        <f>+B25/F25-1</f>
        <v>-9.9269934578553154E-2</v>
      </c>
      <c r="J25">
        <v>9434.82</v>
      </c>
      <c r="K25">
        <v>9382.3799999999992</v>
      </c>
      <c r="L25" s="25">
        <f t="shared" si="6"/>
        <v>-5.558134654397251E-3</v>
      </c>
      <c r="M25">
        <f>WEEKDAY(A25,2)</f>
        <v>1</v>
      </c>
    </row>
    <row r="26" spans="1:13" x14ac:dyDescent="0.25">
      <c r="A26" s="1">
        <v>42437</v>
      </c>
      <c r="B26">
        <v>9.49</v>
      </c>
      <c r="C26" s="93">
        <f t="shared" si="2"/>
        <v>-1.0526315789473051E-3</v>
      </c>
      <c r="D26" s="26">
        <f t="shared" si="5"/>
        <v>10.574428733434376</v>
      </c>
      <c r="E26" s="26"/>
      <c r="F26">
        <v>10.587999999999999</v>
      </c>
      <c r="G26" s="25">
        <f>+B26/D26-1</f>
        <v>-0.1025519922419651</v>
      </c>
      <c r="H26" s="25"/>
      <c r="I26" s="25">
        <f>+B26/F26-1</f>
        <v>-0.10370230449565532</v>
      </c>
      <c r="J26">
        <v>9382.3799999999992</v>
      </c>
      <c r="K26">
        <v>9406.7800000000007</v>
      </c>
      <c r="L26" s="25">
        <f t="shared" si="6"/>
        <v>2.6006194590286746E-3</v>
      </c>
      <c r="M26">
        <f>WEEKDAY(A26,2)</f>
        <v>2</v>
      </c>
    </row>
    <row r="27" spans="1:13" x14ac:dyDescent="0.25">
      <c r="A27" s="1">
        <v>42438</v>
      </c>
      <c r="B27">
        <v>9.42</v>
      </c>
      <c r="C27" s="93">
        <f t="shared" si="2"/>
        <v>-7.3761854583772601E-3</v>
      </c>
      <c r="D27" s="26">
        <f t="shared" si="5"/>
        <v>10.566625404229715</v>
      </c>
      <c r="E27" s="26"/>
      <c r="F27">
        <v>10.596</v>
      </c>
      <c r="G27" s="25">
        <f>+B27/D27-1</f>
        <v>-0.10851386893782877</v>
      </c>
      <c r="H27" s="25"/>
      <c r="I27" s="25">
        <f>+B27/F27-1</f>
        <v>-0.11098527746319364</v>
      </c>
      <c r="J27">
        <v>9406.7800000000007</v>
      </c>
      <c r="K27">
        <v>9387.7900000000009</v>
      </c>
      <c r="L27" s="25">
        <f t="shared" si="6"/>
        <v>-2.018756684008749E-3</v>
      </c>
      <c r="M27">
        <f>WEEKDAY(A27,2)</f>
        <v>3</v>
      </c>
    </row>
    <row r="28" spans="1:13" x14ac:dyDescent="0.25">
      <c r="A28" s="1">
        <v>42439</v>
      </c>
      <c r="B28">
        <v>9.31</v>
      </c>
      <c r="C28" s="93">
        <f t="shared" si="2"/>
        <v>-1.1677282377919207E-2</v>
      </c>
      <c r="D28" s="26">
        <f t="shared" si="5"/>
        <v>10.392224474556844</v>
      </c>
      <c r="E28" s="26"/>
      <c r="F28">
        <v>10.384</v>
      </c>
      <c r="G28" s="25">
        <f>+B28/D28-1</f>
        <v>-0.10413790398835598</v>
      </c>
      <c r="H28" s="25"/>
      <c r="I28" s="25">
        <f>+B28/F28-1</f>
        <v>-0.10342835130970718</v>
      </c>
      <c r="J28">
        <v>9387.7900000000009</v>
      </c>
      <c r="K28">
        <v>9207.25</v>
      </c>
      <c r="L28" s="25">
        <f t="shared" si="6"/>
        <v>-1.9231363292106063E-2</v>
      </c>
      <c r="M28">
        <f>WEEKDAY(A28,2)</f>
        <v>4</v>
      </c>
    </row>
    <row r="29" spans="1:13" x14ac:dyDescent="0.25">
      <c r="A29" s="1">
        <v>42440</v>
      </c>
      <c r="B29">
        <v>9.49</v>
      </c>
      <c r="C29" s="93">
        <f t="shared" si="2"/>
        <v>1.9334049409237331E-2</v>
      </c>
      <c r="D29" s="26">
        <f t="shared" si="5"/>
        <v>10.41697707350186</v>
      </c>
      <c r="E29" s="26"/>
      <c r="F29">
        <v>10.45</v>
      </c>
      <c r="G29" s="25">
        <f>+B29/D29-1</f>
        <v>-8.8987147323176252E-2</v>
      </c>
      <c r="H29" s="25"/>
      <c r="I29" s="25">
        <f>+B29/F29-1</f>
        <v>-9.1866028708133873E-2</v>
      </c>
      <c r="J29">
        <v>9207.25</v>
      </c>
      <c r="K29">
        <v>9236.49</v>
      </c>
      <c r="L29" s="25">
        <f t="shared" si="6"/>
        <v>3.1757582340004031E-3</v>
      </c>
      <c r="M29">
        <f>WEEKDAY(A29,2)</f>
        <v>5</v>
      </c>
    </row>
    <row r="30" spans="1:13" x14ac:dyDescent="0.25">
      <c r="A30" s="1">
        <v>42443</v>
      </c>
      <c r="B30">
        <v>9.6</v>
      </c>
      <c r="C30" s="93">
        <f t="shared" si="2"/>
        <v>1.1591148577449806E-2</v>
      </c>
      <c r="D30" s="26">
        <f t="shared" si="5"/>
        <v>10.496963673430058</v>
      </c>
      <c r="E30" s="26"/>
      <c r="F30">
        <v>10.488</v>
      </c>
      <c r="G30" s="25">
        <f>+B30/D30-1</f>
        <v>-8.5449821618460486E-2</v>
      </c>
      <c r="H30" s="25"/>
      <c r="I30" s="25">
        <f>+B30/F30-1</f>
        <v>-8.4668192219679583E-2</v>
      </c>
      <c r="J30">
        <v>9236.49</v>
      </c>
      <c r="K30">
        <v>9278</v>
      </c>
      <c r="L30" s="25">
        <f t="shared" si="6"/>
        <v>4.494131428713688E-3</v>
      </c>
      <c r="M30">
        <f>WEEKDAY(A30,2)</f>
        <v>1</v>
      </c>
    </row>
    <row r="31" spans="1:13" x14ac:dyDescent="0.25">
      <c r="A31" s="1">
        <v>42444</v>
      </c>
      <c r="B31">
        <v>9.5500000000000007</v>
      </c>
      <c r="C31" s="93">
        <f t="shared" si="2"/>
        <v>-5.2083333333332593E-3</v>
      </c>
      <c r="D31" s="26">
        <f t="shared" si="5"/>
        <v>10.567163035136884</v>
      </c>
      <c r="E31" s="26"/>
      <c r="F31">
        <v>10.542999999999999</v>
      </c>
      <c r="G31" s="25">
        <f>+B31/D31-1</f>
        <v>-9.6256964310545201E-2</v>
      </c>
      <c r="H31" s="25"/>
      <c r="I31" s="25">
        <f>+B31/F31-1</f>
        <v>-9.4185715640709322E-2</v>
      </c>
      <c r="J31">
        <v>9278</v>
      </c>
      <c r="K31">
        <v>9348.0300000000007</v>
      </c>
      <c r="L31" s="25">
        <f t="shared" si="6"/>
        <v>7.5479629230439382E-3</v>
      </c>
      <c r="M31">
        <f>WEEKDAY(A31,2)</f>
        <v>2</v>
      </c>
    </row>
    <row r="32" spans="1:13" x14ac:dyDescent="0.25">
      <c r="A32" s="1">
        <v>42445</v>
      </c>
      <c r="B32">
        <v>9.6199999999999992</v>
      </c>
      <c r="C32" s="93">
        <f t="shared" si="2"/>
        <v>7.3298429319370584E-3</v>
      </c>
      <c r="D32" s="26">
        <f t="shared" si="5"/>
        <v>10.705982888373271</v>
      </c>
      <c r="E32" s="26"/>
      <c r="F32">
        <v>10.69</v>
      </c>
      <c r="G32" s="25">
        <f>+B32/D32-1</f>
        <v>-0.10143700953909163</v>
      </c>
      <c r="H32" s="25"/>
      <c r="I32" s="25">
        <f>+B32/F32-1</f>
        <v>-0.10009354536950421</v>
      </c>
      <c r="J32">
        <v>9348.0300000000007</v>
      </c>
      <c r="K32">
        <v>9492.5400000000009</v>
      </c>
      <c r="L32" s="25">
        <f t="shared" si="6"/>
        <v>1.5458872083208952E-2</v>
      </c>
      <c r="M32">
        <f>WEEKDAY(A32,2)</f>
        <v>3</v>
      </c>
    </row>
    <row r="33" spans="1:13" x14ac:dyDescent="0.25">
      <c r="A33" s="1">
        <v>42446</v>
      </c>
      <c r="B33">
        <v>9.8000000000000007</v>
      </c>
      <c r="C33" s="93">
        <f t="shared" si="2"/>
        <v>1.8711018711018879E-2</v>
      </c>
      <c r="D33" s="26">
        <f t="shared" si="5"/>
        <v>10.680168732499414</v>
      </c>
      <c r="E33" s="26"/>
      <c r="F33">
        <v>10.704000000000001</v>
      </c>
      <c r="G33" s="25">
        <f>+B33/D33-1</f>
        <v>-8.24115006555175E-2</v>
      </c>
      <c r="H33" s="25"/>
      <c r="I33" s="25">
        <f>+B33/F33-1</f>
        <v>-8.4454409566517175E-2</v>
      </c>
      <c r="J33">
        <v>9492.5400000000009</v>
      </c>
      <c r="K33">
        <v>9483.81</v>
      </c>
      <c r="L33" s="25">
        <f t="shared" si="6"/>
        <v>-9.1966955103706116E-4</v>
      </c>
      <c r="M33">
        <f>WEEKDAY(A33,2)</f>
        <v>4</v>
      </c>
    </row>
    <row r="34" spans="1:13" x14ac:dyDescent="0.25">
      <c r="A34" s="1">
        <v>42447</v>
      </c>
      <c r="B34">
        <v>9.94</v>
      </c>
      <c r="C34" s="93">
        <f t="shared" si="2"/>
        <v>1.4285714285714235E-2</v>
      </c>
      <c r="D34" s="26">
        <f t="shared" si="5"/>
        <v>10.757701657878005</v>
      </c>
      <c r="E34" s="26"/>
      <c r="F34">
        <v>10.8</v>
      </c>
      <c r="G34" s="25">
        <f>+B34/D34-1</f>
        <v>-7.6010813822782741E-2</v>
      </c>
      <c r="H34" s="25"/>
      <c r="I34" s="25">
        <f>+B34/F34-1</f>
        <v>-7.9629629629629717E-2</v>
      </c>
      <c r="J34">
        <v>9483.81</v>
      </c>
      <c r="K34">
        <v>9531.39</v>
      </c>
      <c r="L34" s="25">
        <f t="shared" si="6"/>
        <v>5.0169710274667878E-3</v>
      </c>
      <c r="M34">
        <f>WEEKDAY(A34,2)</f>
        <v>5</v>
      </c>
    </row>
    <row r="35" spans="1:13" x14ac:dyDescent="0.25">
      <c r="A35" s="1">
        <v>42450</v>
      </c>
      <c r="B35">
        <v>10.220000000000001</v>
      </c>
      <c r="C35" s="93">
        <f t="shared" si="2"/>
        <v>2.8169014084507227E-2</v>
      </c>
      <c r="D35" s="26">
        <f t="shared" si="5"/>
        <v>11.040114820608537</v>
      </c>
      <c r="E35" s="26"/>
      <c r="F35">
        <v>11</v>
      </c>
      <c r="G35" s="25">
        <f>+B35/D35-1</f>
        <v>-7.4284990141373464E-2</v>
      </c>
      <c r="H35" s="25"/>
      <c r="I35" s="25">
        <f>+B35/F35-1</f>
        <v>-7.0909090909090811E-2</v>
      </c>
      <c r="J35">
        <v>9531.39</v>
      </c>
      <c r="K35">
        <v>9743.2999999999993</v>
      </c>
      <c r="L35" s="25">
        <f t="shared" si="6"/>
        <v>2.2232853760049576E-2</v>
      </c>
      <c r="M35">
        <f>WEEKDAY(A35,2)</f>
        <v>1</v>
      </c>
    </row>
    <row r="36" spans="1:13" x14ac:dyDescent="0.25">
      <c r="A36" s="1">
        <v>42451</v>
      </c>
      <c r="B36">
        <v>10.28</v>
      </c>
      <c r="C36" s="93">
        <f t="shared" si="2"/>
        <v>5.8708414872796766E-3</v>
      </c>
      <c r="D36" s="26">
        <f t="shared" si="5"/>
        <v>10.914468403928854</v>
      </c>
      <c r="E36" s="26"/>
      <c r="F36">
        <v>10.888</v>
      </c>
      <c r="G36" s="25">
        <f>+B36/D36-1</f>
        <v>-5.8130948796412896E-2</v>
      </c>
      <c r="H36" s="25"/>
      <c r="I36" s="25">
        <f>+B36/F36-1</f>
        <v>-5.5841293166789208E-2</v>
      </c>
      <c r="J36">
        <v>9743.2999999999993</v>
      </c>
      <c r="K36">
        <v>9667.5400000000009</v>
      </c>
      <c r="L36" s="25">
        <f t="shared" si="6"/>
        <v>-7.7755996428313656E-3</v>
      </c>
      <c r="M36">
        <f>WEEKDAY(A36,2)</f>
        <v>2</v>
      </c>
    </row>
    <row r="37" spans="1:13" x14ac:dyDescent="0.25">
      <c r="A37" s="1">
        <v>42452</v>
      </c>
      <c r="B37">
        <v>10.18</v>
      </c>
      <c r="C37" s="93">
        <f t="shared" si="2"/>
        <v>-9.7276264591439343E-3</v>
      </c>
      <c r="D37" s="26">
        <f t="shared" si="5"/>
        <v>10.897302767818905</v>
      </c>
      <c r="E37" s="26"/>
      <c r="F37">
        <v>10.932</v>
      </c>
      <c r="G37" s="25">
        <f>+B37/D37-1</f>
        <v>-6.5823881661541961E-2</v>
      </c>
      <c r="H37" s="25"/>
      <c r="I37" s="25">
        <f>+B37/F37-1</f>
        <v>-6.8788876692279621E-2</v>
      </c>
      <c r="J37">
        <v>9667.5400000000009</v>
      </c>
      <c r="K37">
        <v>9675.7999999999993</v>
      </c>
      <c r="L37" s="25">
        <f t="shared" si="6"/>
        <v>8.5440556749682983E-4</v>
      </c>
      <c r="M37">
        <f>WEEKDAY(A37,2)</f>
        <v>3</v>
      </c>
    </row>
    <row r="38" spans="1:13" x14ac:dyDescent="0.25">
      <c r="A38" s="1">
        <v>42453</v>
      </c>
      <c r="B38">
        <v>9.9700000000000006</v>
      </c>
      <c r="C38" s="93">
        <f t="shared" si="2"/>
        <v>-2.0628683693516559E-2</v>
      </c>
      <c r="D38" s="26">
        <f t="shared" si="5"/>
        <v>10.775744641269974</v>
      </c>
      <c r="E38" s="26"/>
      <c r="F38">
        <v>10.743</v>
      </c>
      <c r="G38" s="25">
        <f>+B38/D38-1</f>
        <v>-7.4773917542928392E-2</v>
      </c>
      <c r="H38" s="25"/>
      <c r="I38" s="25">
        <f>+B38/F38-1</f>
        <v>-7.195383040119141E-2</v>
      </c>
      <c r="J38">
        <v>9675.7999999999993</v>
      </c>
      <c r="K38">
        <v>9537.5</v>
      </c>
      <c r="L38" s="25">
        <f t="shared" si="6"/>
        <v>-1.4293391760887952E-2</v>
      </c>
      <c r="M38">
        <f>WEEKDAY(A38,2)</f>
        <v>4</v>
      </c>
    </row>
    <row r="39" spans="1:13" x14ac:dyDescent="0.25">
      <c r="A39" s="1">
        <v>42454</v>
      </c>
      <c r="B39">
        <v>9.9700000000000006</v>
      </c>
      <c r="C39" s="93">
        <f t="shared" si="2"/>
        <v>0</v>
      </c>
      <c r="D39" s="26">
        <f t="shared" si="5"/>
        <v>10.79266279108781</v>
      </c>
      <c r="E39" s="26"/>
      <c r="F39">
        <v>10.743</v>
      </c>
      <c r="G39" s="25">
        <f>+B39/D39-1</f>
        <v>-7.6224265226477295E-2</v>
      </c>
      <c r="H39" s="25"/>
      <c r="I39" s="25">
        <f>+B39/F39-1</f>
        <v>-7.195383040119141E-2</v>
      </c>
      <c r="J39">
        <v>9537.5</v>
      </c>
      <c r="K39">
        <v>9581.59</v>
      </c>
      <c r="L39" s="25">
        <f t="shared" si="6"/>
        <v>4.6228047182175214E-3</v>
      </c>
      <c r="M39">
        <f>WEEKDAY(A39,2)</f>
        <v>5</v>
      </c>
    </row>
    <row r="40" spans="1:13" x14ac:dyDescent="0.25">
      <c r="A40" s="1">
        <v>42457</v>
      </c>
      <c r="B40">
        <v>9.9700000000000006</v>
      </c>
      <c r="C40" s="93">
        <f t="shared" si="2"/>
        <v>0</v>
      </c>
      <c r="D40" s="26">
        <f t="shared" ref="D40:D61" si="7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>+B40/F40-1</f>
        <v>-6.1670149129091745E-2</v>
      </c>
      <c r="J40">
        <v>9581.59</v>
      </c>
      <c r="K40">
        <v>9476.58</v>
      </c>
      <c r="L40" s="25">
        <f t="shared" si="6"/>
        <v>-1.0959558904106714E-2</v>
      </c>
      <c r="M40">
        <f>WEEKDAY(A40,2)</f>
        <v>1</v>
      </c>
    </row>
    <row r="41" spans="1:13" x14ac:dyDescent="0.25">
      <c r="A41" s="1">
        <v>42458</v>
      </c>
      <c r="B41">
        <v>9.8800000000000008</v>
      </c>
      <c r="C41" s="93">
        <f t="shared" si="2"/>
        <v>-9.0270812437311942E-3</v>
      </c>
      <c r="D41" s="26">
        <f t="shared" si="7"/>
        <v>10.557999911288229</v>
      </c>
      <c r="E41" s="26"/>
      <c r="F41">
        <v>10.615</v>
      </c>
      <c r="G41" s="25">
        <f>+B41/D41-1</f>
        <v>-6.421669984703593E-2</v>
      </c>
      <c r="H41" s="25"/>
      <c r="I41" s="25">
        <f>+B41/F41-1</f>
        <v>-6.9241639189825621E-2</v>
      </c>
      <c r="J41">
        <v>9476.58</v>
      </c>
      <c r="K41">
        <v>9416.59</v>
      </c>
      <c r="L41" s="25">
        <f t="shared" si="6"/>
        <v>-6.330342802994271E-3</v>
      </c>
      <c r="M41">
        <f>WEEKDAY(A41,2)</f>
        <v>2</v>
      </c>
    </row>
    <row r="42" spans="1:13" x14ac:dyDescent="0.25">
      <c r="A42" s="1">
        <v>42459</v>
      </c>
      <c r="B42">
        <v>10.18</v>
      </c>
      <c r="C42" s="93">
        <f t="shared" si="2"/>
        <v>3.0364372469635414E-2</v>
      </c>
      <c r="D42" s="26">
        <f t="shared" si="7"/>
        <v>10.848637112797732</v>
      </c>
      <c r="E42" s="26"/>
      <c r="F42">
        <v>10.882</v>
      </c>
      <c r="G42" s="25">
        <f>+B42/D42-1</f>
        <v>-6.1633282212838147E-2</v>
      </c>
      <c r="H42" s="25"/>
      <c r="I42" s="25">
        <f>+B42/F42-1</f>
        <v>-6.4510200330821554E-2</v>
      </c>
      <c r="J42">
        <v>9416.59</v>
      </c>
      <c r="K42">
        <v>9623.85</v>
      </c>
      <c r="L42" s="25">
        <f t="shared" si="6"/>
        <v>2.2010090701623408E-2</v>
      </c>
      <c r="M42">
        <f>WEEKDAY(A42,2)</f>
        <v>3</v>
      </c>
    </row>
    <row r="43" spans="1:13" x14ac:dyDescent="0.25">
      <c r="A43" s="1">
        <v>42460</v>
      </c>
      <c r="B43">
        <v>10.06</v>
      </c>
      <c r="C43" s="93">
        <f t="shared" si="2"/>
        <v>-1.1787819253438081E-2</v>
      </c>
      <c r="D43" s="26">
        <f t="shared" si="7"/>
        <v>10.870997972744796</v>
      </c>
      <c r="E43" s="26"/>
      <c r="F43">
        <v>10.904</v>
      </c>
      <c r="G43" s="25">
        <f>+B43/D43-1</f>
        <v>-7.4601979944995622E-2</v>
      </c>
      <c r="H43" s="25"/>
      <c r="I43" s="25">
        <f>+B43/F43-1</f>
        <v>-7.7402787967718267E-2</v>
      </c>
      <c r="J43">
        <v>9623.85</v>
      </c>
      <c r="K43">
        <v>9614.1200000000008</v>
      </c>
      <c r="L43" s="25">
        <f t="shared" si="6"/>
        <v>-1.0110298892854752E-3</v>
      </c>
      <c r="M43">
        <f>WEEKDAY(A43,2)</f>
        <v>4</v>
      </c>
    </row>
    <row r="44" spans="1:13" x14ac:dyDescent="0.25">
      <c r="A44" s="1">
        <v>42461</v>
      </c>
      <c r="B44">
        <v>9.9499999999999993</v>
      </c>
      <c r="C44" s="93">
        <f t="shared" si="2"/>
        <v>-1.0934393638171058E-2</v>
      </c>
      <c r="D44" s="26">
        <f t="shared" si="7"/>
        <v>10.953812534064481</v>
      </c>
      <c r="E44" s="26"/>
      <c r="F44">
        <v>10.958</v>
      </c>
      <c r="G44" s="25">
        <f>+B44/D44-1</f>
        <v>-9.1640470470240043E-2</v>
      </c>
      <c r="H44" s="25"/>
      <c r="I44" s="25">
        <f>+B44/F44-1</f>
        <v>-9.1987588976090606E-2</v>
      </c>
      <c r="J44">
        <v>9614.1200000000008</v>
      </c>
      <c r="K44">
        <v>9658.0400000000009</v>
      </c>
      <c r="L44" s="25">
        <f t="shared" si="6"/>
        <v>4.5682808202935909E-3</v>
      </c>
      <c r="M44">
        <f>WEEKDAY(A44,2)</f>
        <v>5</v>
      </c>
    </row>
    <row r="45" spans="1:13" x14ac:dyDescent="0.25">
      <c r="A45" s="1">
        <v>42465</v>
      </c>
      <c r="B45">
        <v>9.9700000000000006</v>
      </c>
      <c r="C45" s="93">
        <f t="shared" si="2"/>
        <v>2.0100502512563345E-3</v>
      </c>
      <c r="D45" s="26">
        <f t="shared" si="7"/>
        <v>11.01278977308025</v>
      </c>
      <c r="E45" s="26"/>
      <c r="F45">
        <v>10.999000000000001</v>
      </c>
      <c r="G45" s="25">
        <f>+B45/D45-1</f>
        <v>-9.4688974779964741E-2</v>
      </c>
      <c r="H45" s="25"/>
      <c r="I45" s="25">
        <f>+B45/F45-1</f>
        <v>-9.3553959450859203E-2</v>
      </c>
      <c r="J45">
        <v>9658.0400000000009</v>
      </c>
      <c r="K45">
        <v>9706.33</v>
      </c>
      <c r="L45" s="25">
        <f t="shared" si="6"/>
        <v>4.9999792918644648E-3</v>
      </c>
      <c r="M45">
        <f>WEEKDAY(A45,2)</f>
        <v>2</v>
      </c>
    </row>
    <row r="46" spans="1:13" x14ac:dyDescent="0.25">
      <c r="A46" s="1">
        <v>42466</v>
      </c>
      <c r="B46">
        <v>9.91</v>
      </c>
      <c r="C46" s="93">
        <f t="shared" si="2"/>
        <v>-6.0180541624874628E-3</v>
      </c>
      <c r="D46" s="26">
        <f t="shared" si="7"/>
        <v>10.94514004778325</v>
      </c>
      <c r="E46" s="26"/>
      <c r="F46">
        <v>10.936</v>
      </c>
      <c r="G46" s="25">
        <f>+B46/D46-1</f>
        <v>-9.4575313176819442E-2</v>
      </c>
      <c r="H46" s="25"/>
      <c r="I46" s="25">
        <f>+B46/F46-1</f>
        <v>-9.3818580833942899E-2</v>
      </c>
      <c r="J46">
        <v>9706.33</v>
      </c>
      <c r="K46">
        <v>9658.7999999999993</v>
      </c>
      <c r="L46" s="25">
        <f t="shared" si="6"/>
        <v>-4.896804456473336E-3</v>
      </c>
      <c r="M46">
        <f>WEEKDAY(A46,2)</f>
        <v>3</v>
      </c>
    </row>
    <row r="47" spans="1:13" x14ac:dyDescent="0.25">
      <c r="A47" s="1">
        <v>42467</v>
      </c>
      <c r="B47">
        <v>9.8000000000000007</v>
      </c>
      <c r="C47" s="93">
        <f t="shared" si="2"/>
        <v>-1.1099899091826404E-2</v>
      </c>
      <c r="D47" s="26">
        <f t="shared" si="7"/>
        <v>10.804264836211539</v>
      </c>
      <c r="E47" s="26"/>
      <c r="F47">
        <v>10.81</v>
      </c>
      <c r="G47" s="25">
        <f>+B47/D47-1</f>
        <v>-9.2950779292788832E-2</v>
      </c>
      <c r="H47" s="25"/>
      <c r="I47" s="25">
        <f>+B47/F47-1</f>
        <v>-9.3432007400555017E-2</v>
      </c>
      <c r="J47">
        <v>9658.7999999999993</v>
      </c>
      <c r="K47">
        <v>9542.4500000000007</v>
      </c>
      <c r="L47" s="25">
        <f t="shared" si="6"/>
        <v>-1.2046009856296669E-2</v>
      </c>
      <c r="M47">
        <f>WEEKDAY(A47,2)</f>
        <v>4</v>
      </c>
    </row>
    <row r="48" spans="1:13" x14ac:dyDescent="0.25">
      <c r="A48" s="1">
        <v>42468</v>
      </c>
      <c r="B48">
        <v>9.81</v>
      </c>
      <c r="C48" s="93">
        <f t="shared" si="2"/>
        <v>1.0204081632652073E-3</v>
      </c>
      <c r="D48" s="26">
        <f t="shared" si="7"/>
        <v>10.745983620558663</v>
      </c>
      <c r="E48" s="26"/>
      <c r="F48">
        <v>10.743</v>
      </c>
      <c r="G48" s="25">
        <f>+B48/D48-1</f>
        <v>-8.7100786080483772E-2</v>
      </c>
      <c r="H48" s="25"/>
      <c r="I48" s="25">
        <f>+B48/F48-1</f>
        <v>-8.6847249371683866E-2</v>
      </c>
      <c r="J48">
        <v>9542.4500000000007</v>
      </c>
      <c r="K48">
        <v>9485.94</v>
      </c>
      <c r="L48" s="25">
        <f t="shared" si="6"/>
        <v>-5.9219592452671721E-3</v>
      </c>
      <c r="M48">
        <f>WEEKDAY(A48,2)</f>
        <v>5</v>
      </c>
    </row>
    <row r="49" spans="1:13" x14ac:dyDescent="0.25">
      <c r="A49" s="1">
        <v>42471</v>
      </c>
      <c r="B49">
        <v>9.9499999999999993</v>
      </c>
      <c r="C49" s="93">
        <f t="shared" si="2"/>
        <v>1.4271151885830724E-2</v>
      </c>
      <c r="D49" s="26">
        <f t="shared" si="7"/>
        <v>10.850034298129655</v>
      </c>
      <c r="E49" s="26"/>
      <c r="F49">
        <v>10.862</v>
      </c>
      <c r="G49" s="25">
        <f>+B49/D49-1</f>
        <v>-8.2952207651989185E-2</v>
      </c>
      <c r="H49" s="25"/>
      <c r="I49" s="25">
        <f>+B49/F49-1</f>
        <v>-8.3962437856748395E-2</v>
      </c>
      <c r="J49">
        <v>9485.94</v>
      </c>
      <c r="K49">
        <v>9580.4500000000007</v>
      </c>
      <c r="L49" s="25">
        <f t="shared" si="6"/>
        <v>9.9631665391095581E-3</v>
      </c>
      <c r="M49">
        <f>WEEKDAY(A49,2)</f>
        <v>1</v>
      </c>
    </row>
    <row r="50" spans="1:13" x14ac:dyDescent="0.25">
      <c r="A50" s="1">
        <v>42472</v>
      </c>
      <c r="B50">
        <v>9.9700000000000006</v>
      </c>
      <c r="C50" s="93">
        <f t="shared" si="2"/>
        <v>2.0100502512563345E-3</v>
      </c>
      <c r="D50" s="26">
        <f t="shared" si="7"/>
        <v>10.841467475953634</v>
      </c>
      <c r="E50" s="26"/>
      <c r="F50">
        <v>10.843999999999999</v>
      </c>
      <c r="G50" s="25">
        <f>+B50/D50-1</f>
        <v>-8.0382796691181091E-2</v>
      </c>
      <c r="H50" s="25"/>
      <c r="I50" s="25">
        <f>+B50/F50-1</f>
        <v>-8.059756547399477E-2</v>
      </c>
      <c r="J50">
        <v>9580.4500000000007</v>
      </c>
      <c r="K50">
        <v>9562.34</v>
      </c>
      <c r="L50" s="25">
        <f t="shared" si="6"/>
        <v>-1.8903078665407635E-3</v>
      </c>
      <c r="M50">
        <f>WEEKDAY(A50,2)</f>
        <v>2</v>
      </c>
    </row>
    <row r="51" spans="1:13" x14ac:dyDescent="0.25">
      <c r="A51" s="1">
        <v>42473</v>
      </c>
      <c r="B51">
        <v>10.28</v>
      </c>
      <c r="C51" s="93">
        <f t="shared" si="2"/>
        <v>3.1093279839518484E-2</v>
      </c>
      <c r="D51" s="26">
        <f t="shared" si="7"/>
        <v>10.970433232869778</v>
      </c>
      <c r="E51" s="26"/>
      <c r="F51">
        <v>10.965</v>
      </c>
      <c r="G51" s="25">
        <f>+B51/D51-1</f>
        <v>-6.2935821969281269E-2</v>
      </c>
      <c r="H51" s="25"/>
      <c r="I51" s="25">
        <f>+B51/F51-1</f>
        <v>-6.2471500227998189E-2</v>
      </c>
      <c r="J51">
        <v>9562.34</v>
      </c>
      <c r="K51">
        <v>9673.83</v>
      </c>
      <c r="L51" s="25">
        <f t="shared" si="6"/>
        <v>1.1659280050698939E-2</v>
      </c>
      <c r="M51">
        <f>WEEKDAY(A51,2)</f>
        <v>3</v>
      </c>
    </row>
    <row r="52" spans="1:13" x14ac:dyDescent="0.25">
      <c r="A52" s="1">
        <v>42474</v>
      </c>
      <c r="B52">
        <v>10.28</v>
      </c>
      <c r="C52" s="93">
        <f t="shared" si="2"/>
        <v>0</v>
      </c>
      <c r="D52" s="26">
        <f t="shared" si="7"/>
        <v>10.997485261783595</v>
      </c>
      <c r="E52" s="26"/>
      <c r="F52">
        <v>11</v>
      </c>
      <c r="G52" s="25">
        <f>+B52/D52-1</f>
        <v>-6.5240847766976917E-2</v>
      </c>
      <c r="H52" s="25"/>
      <c r="I52" s="93">
        <f>+B52/F52-1</f>
        <v>-6.5454545454545543E-2</v>
      </c>
      <c r="J52">
        <v>9673.83</v>
      </c>
      <c r="K52">
        <v>9702.49</v>
      </c>
      <c r="L52" s="25">
        <f t="shared" si="6"/>
        <v>2.9626321736064831E-3</v>
      </c>
      <c r="M52">
        <f>WEEKDAY(A52,2)</f>
        <v>4</v>
      </c>
    </row>
    <row r="53" spans="1:13" x14ac:dyDescent="0.25">
      <c r="A53" s="1">
        <v>42475</v>
      </c>
      <c r="B53">
        <v>10.28</v>
      </c>
      <c r="C53" s="93">
        <f t="shared" si="2"/>
        <v>0</v>
      </c>
      <c r="D53" s="26">
        <f t="shared" si="7"/>
        <v>11.022946686881408</v>
      </c>
      <c r="F53">
        <v>10.965999999999999</v>
      </c>
      <c r="G53" s="93">
        <f>+B53/D53-1</f>
        <v>-6.7400007274425189E-2</v>
      </c>
      <c r="I53" s="25">
        <f>+B53/F53-1</f>
        <v>-6.255699434616091E-2</v>
      </c>
      <c r="J53">
        <v>9702.49</v>
      </c>
      <c r="K53">
        <v>9722.73</v>
      </c>
      <c r="L53" s="25">
        <f t="shared" si="6"/>
        <v>2.0860624437644137E-3</v>
      </c>
      <c r="M53">
        <f>WEEKDAY(A53,2)</f>
        <v>5</v>
      </c>
    </row>
    <row r="54" spans="1:13" x14ac:dyDescent="0.25">
      <c r="A54" s="1">
        <v>42478</v>
      </c>
      <c r="B54">
        <v>10.1</v>
      </c>
      <c r="C54" s="93">
        <f t="shared" si="2"/>
        <v>-1.7509727626459082E-2</v>
      </c>
      <c r="D54" s="26">
        <f>+F53*(1+L54)</f>
        <v>10.869939097352287</v>
      </c>
      <c r="F54">
        <v>10.887</v>
      </c>
      <c r="G54" s="93">
        <f>+B54/D54-1</f>
        <v>-7.083196055255081E-2</v>
      </c>
      <c r="I54" s="25">
        <f>+B54/F54-1</f>
        <v>-7.2288049967851653E-2</v>
      </c>
      <c r="J54">
        <v>9722.73</v>
      </c>
      <c r="K54">
        <v>9637.56</v>
      </c>
      <c r="L54" s="25">
        <f t="shared" si="6"/>
        <v>-8.7598853408455968E-3</v>
      </c>
      <c r="M54">
        <f>WEEKDAY(A54,2)</f>
        <v>1</v>
      </c>
    </row>
    <row r="55" spans="1:13" x14ac:dyDescent="0.25">
      <c r="A55" s="1">
        <v>42479</v>
      </c>
      <c r="B55">
        <v>10.16</v>
      </c>
      <c r="C55" s="93">
        <f t="shared" si="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>+B55/F55-1</f>
        <v>-6.9937751739289622E-2</v>
      </c>
      <c r="J55">
        <v>9637.56</v>
      </c>
      <c r="K55">
        <v>9657.35</v>
      </c>
      <c r="L55" s="25">
        <f t="shared" si="6"/>
        <v>2.0534243107177552E-3</v>
      </c>
      <c r="M55">
        <f>WEEKDAY(A55,2)</f>
        <v>2</v>
      </c>
    </row>
    <row r="56" spans="1:13" x14ac:dyDescent="0.25">
      <c r="A56" s="1">
        <v>42480</v>
      </c>
      <c r="B56">
        <v>9.9700000000000006</v>
      </c>
      <c r="C56" s="93">
        <f t="shared" si="2"/>
        <v>-1.870078740157477E-2</v>
      </c>
      <c r="D56" s="26">
        <f>+F55*(1+L56)</f>
        <v>10.86745335314553</v>
      </c>
      <c r="F56" s="92">
        <v>10.923999999999999</v>
      </c>
      <c r="G56" s="93">
        <f>+B56/D56-1</f>
        <v>-8.2581753423010218E-2</v>
      </c>
      <c r="J56" s="92">
        <v>9657.35</v>
      </c>
      <c r="K56" s="92">
        <v>9607.3599999999988</v>
      </c>
      <c r="L56" s="93">
        <f t="shared" si="6"/>
        <v>-5.1763682583733095E-3</v>
      </c>
      <c r="M56">
        <f>WEEKDAY(A56,2)</f>
        <v>3</v>
      </c>
    </row>
    <row r="57" spans="1:13" x14ac:dyDescent="0.25">
      <c r="A57" s="1">
        <v>42481</v>
      </c>
      <c r="B57">
        <v>9.9700000000000006</v>
      </c>
      <c r="C57" s="93">
        <f t="shared" si="2"/>
        <v>0</v>
      </c>
      <c r="D57" s="26">
        <f>+F56*(1+L57)</f>
        <v>10.913505075275623</v>
      </c>
      <c r="F57">
        <v>10.847</v>
      </c>
      <c r="G57" s="93">
        <f>+B57/D57-1</f>
        <v>-8.6452983598561572E-2</v>
      </c>
      <c r="I57" s="25">
        <f>+B57/F57-1</f>
        <v>-8.0851848437355822E-2</v>
      </c>
      <c r="J57">
        <v>9607.3599999999988</v>
      </c>
      <c r="K57">
        <v>9598.1299999999992</v>
      </c>
      <c r="L57" s="25">
        <f t="shared" si="6"/>
        <v>-9.6072177996864294E-4</v>
      </c>
      <c r="M57">
        <f>WEEKDAY(A57,2)</f>
        <v>4</v>
      </c>
    </row>
    <row r="58" spans="1:13" x14ac:dyDescent="0.25">
      <c r="A58" s="1">
        <v>42482</v>
      </c>
      <c r="B58">
        <v>10</v>
      </c>
      <c r="C58" s="93">
        <f t="shared" si="2"/>
        <v>3.0090270812437314E-3</v>
      </c>
      <c r="D58" s="26">
        <f>+F57*(1+L58)</f>
        <v>10.908184478643237</v>
      </c>
      <c r="F58">
        <v>10.891999999999999</v>
      </c>
      <c r="G58" s="93">
        <f>+B58/D58-1</f>
        <v>-8.3257161668042978E-2</v>
      </c>
      <c r="I58" s="25">
        <f>+B58/F58-1</f>
        <v>-8.1894968784428923E-2</v>
      </c>
      <c r="J58">
        <v>9598.1299999999992</v>
      </c>
      <c r="K58">
        <v>9652.27</v>
      </c>
      <c r="L58" s="25">
        <f t="shared" si="6"/>
        <v>5.6406820911991673E-3</v>
      </c>
      <c r="M58">
        <f>WEEKDAY(A58,2)</f>
        <v>5</v>
      </c>
    </row>
    <row r="59" spans="1:13" x14ac:dyDescent="0.25">
      <c r="A59" s="1">
        <v>42485</v>
      </c>
      <c r="B59">
        <v>9.93</v>
      </c>
      <c r="C59" s="93">
        <f t="shared" si="2"/>
        <v>-7.0000000000000062E-3</v>
      </c>
      <c r="D59" s="26">
        <f t="shared" si="7"/>
        <v>10.852335361526356</v>
      </c>
      <c r="E59" s="26"/>
      <c r="F59">
        <v>10.811999999999999</v>
      </c>
      <c r="G59" s="25">
        <f>+B59/D59-1</f>
        <v>-8.4989574206876695E-2</v>
      </c>
      <c r="H59" s="25"/>
      <c r="I59" s="25">
        <f>+B59/F59-1</f>
        <v>-8.1576026637069865E-2</v>
      </c>
      <c r="J59">
        <v>9652.27</v>
      </c>
      <c r="K59">
        <v>9617.1200000000008</v>
      </c>
      <c r="L59" s="25">
        <f t="shared" si="6"/>
        <v>-3.6416304143999101E-3</v>
      </c>
      <c r="M59">
        <f>WEEKDAY(A59,2)</f>
        <v>1</v>
      </c>
    </row>
    <row r="60" spans="1:13" x14ac:dyDescent="0.25">
      <c r="A60" s="1">
        <v>42486</v>
      </c>
      <c r="B60">
        <v>10.02</v>
      </c>
      <c r="C60" s="93">
        <f t="shared" si="2"/>
        <v>9.0634441087613649E-3</v>
      </c>
      <c r="D60" s="26">
        <f t="shared" si="7"/>
        <v>10.846649233866271</v>
      </c>
      <c r="E60" s="26"/>
      <c r="F60">
        <v>10.885</v>
      </c>
      <c r="G60" s="25">
        <f>+B60/D60-1</f>
        <v>-7.6212405881554868E-2</v>
      </c>
      <c r="H60" s="25"/>
      <c r="I60" s="25">
        <f>+B60/F60-1</f>
        <v>-7.9467156637574643E-2</v>
      </c>
      <c r="J60">
        <v>9617.1200000000008</v>
      </c>
      <c r="K60">
        <v>9647.94</v>
      </c>
      <c r="L60" s="25">
        <f t="shared" si="6"/>
        <v>3.2047016154523877E-3</v>
      </c>
      <c r="M60">
        <f>WEEKDAY(A60,2)</f>
        <v>2</v>
      </c>
    </row>
    <row r="61" spans="1:13" x14ac:dyDescent="0.25">
      <c r="A61" s="1">
        <v>42487</v>
      </c>
      <c r="B61">
        <v>10</v>
      </c>
      <c r="C61" s="93">
        <f t="shared" si="2"/>
        <v>-1.9960079840318778E-3</v>
      </c>
      <c r="D61" s="26">
        <f t="shared" si="7"/>
        <v>10.839577858071257</v>
      </c>
      <c r="E61" s="26"/>
      <c r="F61">
        <v>10.848000000000001</v>
      </c>
      <c r="G61" s="25">
        <f>+B61/D61-1</f>
        <v>-7.7454848248181496E-2</v>
      </c>
      <c r="H61" s="25"/>
      <c r="I61" s="25">
        <f>+B61/F61-1</f>
        <v>-7.8171091445427776E-2</v>
      </c>
      <c r="J61">
        <v>9647.94</v>
      </c>
      <c r="K61">
        <v>9607.68</v>
      </c>
      <c r="L61" s="25">
        <f t="shared" si="6"/>
        <v>-4.1729115230816349E-3</v>
      </c>
      <c r="M61">
        <f>WEEKDAY(A61,2)</f>
        <v>3</v>
      </c>
    </row>
    <row r="62" spans="1:13" x14ac:dyDescent="0.25">
      <c r="A62" s="1">
        <v>42488</v>
      </c>
      <c r="B62">
        <v>10</v>
      </c>
      <c r="C62" s="93">
        <f t="shared" si="2"/>
        <v>0</v>
      </c>
      <c r="D62" s="26">
        <f t="shared" ref="D62:D75" si="8">+F61*(1+L62)</f>
        <v>10.833423361310953</v>
      </c>
      <c r="E62" s="26"/>
      <c r="F62">
        <v>10.813000000000001</v>
      </c>
      <c r="G62" s="25">
        <f>+B62/D62-1</f>
        <v>-7.6930747882274164E-2</v>
      </c>
      <c r="H62" s="25"/>
      <c r="I62" s="25">
        <f>+B62/F62-1</f>
        <v>-7.5187274576898222E-2</v>
      </c>
      <c r="J62">
        <v>9607.68</v>
      </c>
      <c r="K62">
        <v>9594.77</v>
      </c>
      <c r="L62" s="25">
        <f t="shared" si="6"/>
        <v>-1.3437166933120137E-3</v>
      </c>
      <c r="M62">
        <f>WEEKDAY(A62,2)</f>
        <v>4</v>
      </c>
    </row>
    <row r="63" spans="1:13" x14ac:dyDescent="0.25">
      <c r="A63" s="1">
        <v>42489</v>
      </c>
      <c r="B63">
        <v>9.9700000000000006</v>
      </c>
      <c r="C63" s="93">
        <f t="shared" si="2"/>
        <v>-2.9999999999998916E-3</v>
      </c>
      <c r="D63" s="26">
        <f t="shared" si="8"/>
        <v>10.784589133454997</v>
      </c>
      <c r="E63" s="26"/>
      <c r="F63">
        <v>10.813000000000001</v>
      </c>
      <c r="G63" s="25">
        <f>+B63/D63-1</f>
        <v>-7.5532699797347891E-2</v>
      </c>
      <c r="H63" s="25"/>
      <c r="I63" s="25">
        <f>+B63/F63-1</f>
        <v>-7.7961712753167434E-2</v>
      </c>
      <c r="J63">
        <v>9594.77</v>
      </c>
      <c r="K63">
        <v>9569.56</v>
      </c>
      <c r="L63" s="25">
        <f t="shared" si="6"/>
        <v>-2.6274730921117539E-3</v>
      </c>
      <c r="M63">
        <f>WEEKDAY(A63,2)</f>
        <v>5</v>
      </c>
    </row>
    <row r="64" spans="1:13" x14ac:dyDescent="0.25">
      <c r="A64" s="1">
        <v>42493</v>
      </c>
      <c r="B64">
        <v>9.98</v>
      </c>
      <c r="C64" s="93">
        <f t="shared" si="2"/>
        <v>1.0030090270811698E-3</v>
      </c>
      <c r="D64" s="26">
        <f t="shared" si="8"/>
        <v>10.916999402271371</v>
      </c>
      <c r="E64" s="26"/>
      <c r="F64">
        <v>10.946999999999999</v>
      </c>
      <c r="G64" s="25">
        <f>+B64/D64-1</f>
        <v>-8.5829390269676065E-2</v>
      </c>
      <c r="H64" s="25"/>
      <c r="I64" s="25">
        <f>+B64/F64-1</f>
        <v>-8.8334703571754658E-2</v>
      </c>
      <c r="J64">
        <v>9569.56</v>
      </c>
      <c r="K64">
        <v>9661.6</v>
      </c>
      <c r="L64" s="25">
        <f t="shared" si="6"/>
        <v>9.6179970656959934E-3</v>
      </c>
      <c r="M64">
        <f>WEEKDAY(A64,2)</f>
        <v>2</v>
      </c>
    </row>
    <row r="65" spans="1:13" x14ac:dyDescent="0.25">
      <c r="A65" s="1">
        <v>42494</v>
      </c>
      <c r="B65">
        <v>9.98</v>
      </c>
      <c r="C65" s="93">
        <f t="shared" si="2"/>
        <v>0</v>
      </c>
      <c r="D65" s="26">
        <f t="shared" si="8"/>
        <v>10.920826726422124</v>
      </c>
      <c r="E65" s="26"/>
      <c r="F65">
        <v>10.863</v>
      </c>
      <c r="G65" s="25">
        <f>+B65/D65-1</f>
        <v>-8.61497714404591E-2</v>
      </c>
      <c r="H65" s="25"/>
      <c r="I65" s="25">
        <f>+B65/F65-1</f>
        <v>-8.1285096198103535E-2</v>
      </c>
      <c r="J65">
        <v>9661.6</v>
      </c>
      <c r="K65">
        <v>9638.5</v>
      </c>
      <c r="L65" s="25">
        <f t="shared" si="6"/>
        <v>-2.3909083381634666E-3</v>
      </c>
      <c r="M65">
        <f>WEEKDAY(A65,2)</f>
        <v>3</v>
      </c>
    </row>
    <row r="66" spans="1:13" x14ac:dyDescent="0.25">
      <c r="A66" s="1">
        <v>42495</v>
      </c>
      <c r="B66">
        <v>9.99</v>
      </c>
      <c r="C66" s="93">
        <f t="shared" si="2"/>
        <v>1.0020040080160886E-3</v>
      </c>
      <c r="D66" s="26">
        <f t="shared" si="8"/>
        <v>10.859573790527572</v>
      </c>
      <c r="E66" s="26"/>
      <c r="F66">
        <v>10.863</v>
      </c>
      <c r="G66" s="25">
        <f>+B66/D66-1</f>
        <v>-8.0074394014069905E-2</v>
      </c>
      <c r="H66" s="25"/>
      <c r="I66" s="25">
        <f>+B66/F66-1</f>
        <v>-8.0364540182270017E-2</v>
      </c>
      <c r="J66">
        <v>9638.5</v>
      </c>
      <c r="K66">
        <v>9635.4599999999991</v>
      </c>
      <c r="L66" s="25">
        <f t="shared" si="6"/>
        <v>-3.1540177413502679E-4</v>
      </c>
      <c r="M66">
        <f>WEEKDAY(A66,2)</f>
        <v>4</v>
      </c>
    </row>
    <row r="67" spans="1:13" x14ac:dyDescent="0.25">
      <c r="A67" s="1">
        <v>42496</v>
      </c>
      <c r="B67">
        <v>9.68</v>
      </c>
      <c r="C67" s="93">
        <f t="shared" si="2"/>
        <v>-3.1031031031031109E-2</v>
      </c>
      <c r="D67" s="26">
        <f t="shared" si="8"/>
        <v>10.652548583046373</v>
      </c>
      <c r="E67" s="26"/>
      <c r="F67">
        <v>10.612</v>
      </c>
      <c r="G67" s="25">
        <f>+B67/D67-1</f>
        <v>-9.1297268016612754E-2</v>
      </c>
      <c r="H67" s="25"/>
      <c r="I67" s="25">
        <f>+B67/F67-1</f>
        <v>-8.7825103656238301E-2</v>
      </c>
      <c r="J67">
        <v>9635.4599999999991</v>
      </c>
      <c r="K67">
        <v>9448.7900000000009</v>
      </c>
      <c r="L67" s="25">
        <f t="shared" si="6"/>
        <v>-1.9373231791735779E-2</v>
      </c>
      <c r="M67">
        <f>WEEKDAY(A67,2)</f>
        <v>5</v>
      </c>
    </row>
    <row r="68" spans="1:13" x14ac:dyDescent="0.25">
      <c r="A68" s="1">
        <v>42499</v>
      </c>
      <c r="B68">
        <v>9.59</v>
      </c>
      <c r="C68" s="93">
        <f t="shared" si="2"/>
        <v>-9.2975206611569661E-3</v>
      </c>
      <c r="D68" s="26">
        <f t="shared" si="8"/>
        <v>10.46704060943253</v>
      </c>
      <c r="E68" s="26"/>
      <c r="F68">
        <v>10.477</v>
      </c>
      <c r="G68" s="25">
        <f>+B68/D68-1</f>
        <v>-8.3790695207790811E-2</v>
      </c>
      <c r="H68" s="25"/>
      <c r="I68" s="25">
        <f>+B68/F68-1</f>
        <v>-8.4661639782380504E-2</v>
      </c>
      <c r="J68">
        <v>9448.7900000000009</v>
      </c>
      <c r="K68">
        <v>9319.7199999999993</v>
      </c>
      <c r="L68" s="25">
        <f t="shared" si="6"/>
        <v>-1.3659950110014196E-2</v>
      </c>
      <c r="M68">
        <f>WEEKDAY(A68,2)</f>
        <v>1</v>
      </c>
    </row>
    <row r="69" spans="1:13" x14ac:dyDescent="0.25">
      <c r="A69" s="1">
        <v>42500</v>
      </c>
      <c r="B69">
        <v>9.6199999999999992</v>
      </c>
      <c r="C69" s="93">
        <f t="shared" ref="C69:C132" si="9">B69/(B68-O69)-1</f>
        <v>3.1282586027110426E-3</v>
      </c>
      <c r="D69" s="26">
        <f t="shared" si="8"/>
        <v>10.471435331748165</v>
      </c>
      <c r="E69" s="26"/>
      <c r="F69">
        <v>10.454000000000001</v>
      </c>
      <c r="G69" s="25">
        <f>+B69/D69-1</f>
        <v>-8.1310279324049661E-2</v>
      </c>
      <c r="H69" s="25"/>
      <c r="I69" s="25">
        <f>+B69/F69-1</f>
        <v>-7.9778075377845981E-2</v>
      </c>
      <c r="J69">
        <v>9319.7199999999993</v>
      </c>
      <c r="K69">
        <v>9314.77</v>
      </c>
      <c r="L69" s="25">
        <f t="shared" si="6"/>
        <v>-5.3113183657871321E-4</v>
      </c>
      <c r="M69">
        <f>WEEKDAY(A69,2)</f>
        <v>2</v>
      </c>
    </row>
    <row r="70" spans="1:13" x14ac:dyDescent="0.25">
      <c r="A70" s="1">
        <v>42501</v>
      </c>
      <c r="B70">
        <v>9.57</v>
      </c>
      <c r="C70" s="93">
        <f t="shared" si="9"/>
        <v>-5.197505197505059E-3</v>
      </c>
      <c r="D70" s="26">
        <f t="shared" si="8"/>
        <v>10.491238033789349</v>
      </c>
      <c r="E70" s="26"/>
      <c r="F70">
        <v>10.47</v>
      </c>
      <c r="G70" s="25">
        <f>+B70/D70-1</f>
        <v>-8.7810230863345051E-2</v>
      </c>
      <c r="H70" s="25"/>
      <c r="I70" s="25">
        <f>+B70/F70-1</f>
        <v>-8.5959885386819535E-2</v>
      </c>
      <c r="J70">
        <v>9314.77</v>
      </c>
      <c r="K70">
        <v>9347.9500000000007</v>
      </c>
      <c r="L70" s="25">
        <f t="shared" si="6"/>
        <v>3.5620847320976257E-3</v>
      </c>
      <c r="M70">
        <f>WEEKDAY(A70,2)</f>
        <v>3</v>
      </c>
    </row>
    <row r="71" spans="1:13" x14ac:dyDescent="0.25">
      <c r="A71" s="1">
        <v>42502</v>
      </c>
      <c r="B71">
        <v>9.57</v>
      </c>
      <c r="C71" s="93">
        <f t="shared" si="9"/>
        <v>0</v>
      </c>
      <c r="D71" s="26">
        <f t="shared" si="8"/>
        <v>10.506109820869817</v>
      </c>
      <c r="E71" s="26"/>
      <c r="F71">
        <v>10.544</v>
      </c>
      <c r="G71" s="25">
        <f>+B71/D71-1</f>
        <v>-8.9101469224154295E-2</v>
      </c>
      <c r="H71" s="25"/>
      <c r="I71" s="25">
        <f>+B71/F71-1</f>
        <v>-9.237481031866468E-2</v>
      </c>
      <c r="J71">
        <v>9347.9500000000007</v>
      </c>
      <c r="K71">
        <v>9380.19</v>
      </c>
      <c r="L71" s="25">
        <f t="shared" si="6"/>
        <v>3.4488845147866432E-3</v>
      </c>
      <c r="M71">
        <f>WEEKDAY(A71,2)</f>
        <v>4</v>
      </c>
    </row>
    <row r="72" spans="1:13" x14ac:dyDescent="0.25">
      <c r="A72" s="1">
        <v>42503</v>
      </c>
      <c r="B72">
        <v>9.5</v>
      </c>
      <c r="C72" s="93">
        <f t="shared" si="9"/>
        <v>-7.3145245559038674E-3</v>
      </c>
      <c r="D72" s="26">
        <f t="shared" si="8"/>
        <v>10.508737891236745</v>
      </c>
      <c r="E72" s="26"/>
      <c r="F72">
        <v>10.464</v>
      </c>
      <c r="G72" s="25">
        <f>+B72/D72-1</f>
        <v>-9.5990394058446671E-2</v>
      </c>
      <c r="H72" s="25"/>
      <c r="I72" s="25">
        <f>+B72/F72-1</f>
        <v>-9.2125382262996935E-2</v>
      </c>
      <c r="J72">
        <v>9380.19</v>
      </c>
      <c r="K72">
        <v>9348.82</v>
      </c>
      <c r="L72" s="25">
        <f t="shared" si="6"/>
        <v>-3.3442819388520562E-3</v>
      </c>
      <c r="M72">
        <f>WEEKDAY(A72,2)</f>
        <v>5</v>
      </c>
    </row>
    <row r="73" spans="1:13" x14ac:dyDescent="0.25">
      <c r="A73" s="1">
        <v>42506</v>
      </c>
      <c r="B73">
        <v>9.49</v>
      </c>
      <c r="C73" s="93">
        <f t="shared" si="9"/>
        <v>-1.0526315789473051E-3</v>
      </c>
      <c r="D73" s="26">
        <f t="shared" si="8"/>
        <v>10.488669055559955</v>
      </c>
      <c r="E73" s="26"/>
      <c r="F73">
        <v>10.473000000000001</v>
      </c>
      <c r="G73" s="25">
        <f>+B73/D73-1</f>
        <v>-9.5214087723605734E-2</v>
      </c>
      <c r="H73" s="25"/>
      <c r="I73" s="25">
        <f>+B73/F73-1</f>
        <v>-9.3860402940895704E-2</v>
      </c>
      <c r="J73">
        <v>9348.82</v>
      </c>
      <c r="K73">
        <v>9370.86</v>
      </c>
      <c r="L73" s="25">
        <f t="shared" si="6"/>
        <v>2.357516777518498E-3</v>
      </c>
      <c r="M73">
        <f>WEEKDAY(A73,2)</f>
        <v>1</v>
      </c>
    </row>
    <row r="74" spans="1:13" x14ac:dyDescent="0.25">
      <c r="A74" s="1">
        <v>42507</v>
      </c>
      <c r="B74">
        <v>9.5299999999999994</v>
      </c>
      <c r="C74" s="93">
        <f t="shared" si="9"/>
        <v>4.2149631190726566E-3</v>
      </c>
      <c r="D74" s="26">
        <f t="shared" si="8"/>
        <v>10.444456150235943</v>
      </c>
      <c r="E74" s="26"/>
      <c r="F74">
        <v>10.468</v>
      </c>
      <c r="G74" s="25">
        <f>+B74/D74-1</f>
        <v>-8.7554214128735319E-2</v>
      </c>
      <c r="H74" s="25"/>
      <c r="I74" s="25">
        <f>+B74/F74-1</f>
        <v>-8.9606419564386752E-2</v>
      </c>
      <c r="J74">
        <v>9370.86</v>
      </c>
      <c r="K74">
        <v>9345.32</v>
      </c>
      <c r="L74" s="25">
        <f t="shared" si="6"/>
        <v>-2.7254702343222359E-3</v>
      </c>
      <c r="M74">
        <f>WEEKDAY(A74,2)</f>
        <v>2</v>
      </c>
    </row>
    <row r="75" spans="1:13" x14ac:dyDescent="0.25">
      <c r="A75" s="1">
        <v>42508</v>
      </c>
      <c r="B75">
        <v>9.43</v>
      </c>
      <c r="C75" s="93">
        <f t="shared" si="9"/>
        <v>-1.0493179433368249E-2</v>
      </c>
      <c r="D75" s="26">
        <f t="shared" si="8"/>
        <v>10.492676526860503</v>
      </c>
      <c r="E75" s="26"/>
      <c r="F75">
        <v>10.493</v>
      </c>
      <c r="G75" s="25">
        <f>+B75/D75-1</f>
        <v>-0.10127792695601812</v>
      </c>
      <c r="H75" s="25"/>
      <c r="I75" s="25">
        <f>+B75/F75-1</f>
        <v>-0.10130563232631284</v>
      </c>
      <c r="J75">
        <v>9345.32</v>
      </c>
      <c r="K75">
        <v>9367.35</v>
      </c>
      <c r="L75" s="25">
        <f t="shared" si="6"/>
        <v>2.3573296580534642E-3</v>
      </c>
      <c r="M75">
        <f>WEEKDAY(A75,2)</f>
        <v>3</v>
      </c>
    </row>
    <row r="76" spans="1:13" x14ac:dyDescent="0.25">
      <c r="A76" s="1">
        <v>42509</v>
      </c>
      <c r="B76">
        <v>9.43</v>
      </c>
      <c r="C76" s="93">
        <f t="shared" si="9"/>
        <v>0</v>
      </c>
      <c r="D76" s="26">
        <f t="shared" ref="D76:D92" si="10">+F75*(1+L76)</f>
        <v>10.462262606820499</v>
      </c>
      <c r="E76" s="26"/>
      <c r="F76">
        <v>10.414099999999999</v>
      </c>
      <c r="G76" s="25">
        <f>+B76/D76-1</f>
        <v>-9.8665331354572561E-2</v>
      </c>
      <c r="H76" s="25"/>
      <c r="I76" s="25">
        <f>+B76/F76-1</f>
        <v>-9.4496884032225559E-2</v>
      </c>
      <c r="J76">
        <v>9367.35</v>
      </c>
      <c r="K76">
        <v>9339.91</v>
      </c>
      <c r="L76" s="25">
        <f t="shared" si="6"/>
        <v>-2.9293236614411633E-3</v>
      </c>
      <c r="M76">
        <f>WEEKDAY(A76,2)</f>
        <v>4</v>
      </c>
    </row>
    <row r="77" spans="1:13" x14ac:dyDescent="0.25">
      <c r="A77" s="1">
        <v>42510</v>
      </c>
      <c r="B77">
        <v>9.52</v>
      </c>
      <c r="C77" s="93">
        <f t="shared" si="9"/>
        <v>9.5440084835631822E-3</v>
      </c>
      <c r="D77" s="26">
        <f t="shared" si="10"/>
        <v>10.452121866377727</v>
      </c>
      <c r="E77" s="26"/>
      <c r="F77">
        <v>10.455</v>
      </c>
      <c r="G77" s="25">
        <f>+B77/D77-1</f>
        <v>-8.9180156746561323E-2</v>
      </c>
      <c r="H77" s="25"/>
      <c r="I77" s="25">
        <f>+B77/F77-1</f>
        <v>-8.9430894308943132E-2</v>
      </c>
      <c r="J77">
        <v>9339.91</v>
      </c>
      <c r="K77">
        <v>9374.01</v>
      </c>
      <c r="L77" s="25">
        <f t="shared" si="6"/>
        <v>3.6509987783608366E-3</v>
      </c>
      <c r="M77">
        <f>WEEKDAY(A77,2)</f>
        <v>5</v>
      </c>
    </row>
    <row r="78" spans="1:13" x14ac:dyDescent="0.25">
      <c r="A78" s="1">
        <v>42513</v>
      </c>
      <c r="B78">
        <v>9.5</v>
      </c>
      <c r="C78" s="93">
        <f t="shared" si="9"/>
        <v>-2.1008403361344463E-3</v>
      </c>
      <c r="D78" s="26">
        <f t="shared" si="10"/>
        <v>10.449099968956721</v>
      </c>
      <c r="E78" s="26"/>
      <c r="F78">
        <v>10.457000000000001</v>
      </c>
      <c r="G78" s="25">
        <f>+B78/D78-1</f>
        <v>-9.0830786553522058E-2</v>
      </c>
      <c r="H78" s="25"/>
      <c r="I78" s="25">
        <f>+B78/F78-1</f>
        <v>-9.1517643683656891E-2</v>
      </c>
      <c r="J78">
        <v>9374.01</v>
      </c>
      <c r="K78">
        <v>9368.7199999999993</v>
      </c>
      <c r="L78" s="25">
        <f t="shared" si="6"/>
        <v>-5.6432625951974291E-4</v>
      </c>
      <c r="M78">
        <f>WEEKDAY(A78,2)</f>
        <v>1</v>
      </c>
    </row>
    <row r="79" spans="1:13" x14ac:dyDescent="0.25">
      <c r="A79" s="1">
        <v>42514</v>
      </c>
      <c r="B79">
        <v>9.51</v>
      </c>
      <c r="C79" s="93">
        <f t="shared" si="9"/>
        <v>1.0526315789474161E-3</v>
      </c>
      <c r="D79" s="26">
        <f t="shared" si="10"/>
        <v>10.390320541119813</v>
      </c>
      <c r="E79" s="26"/>
      <c r="F79">
        <v>10.388999999999999</v>
      </c>
      <c r="G79" s="25">
        <f>+B79/D79-1</f>
        <v>-8.4725060948402375E-2</v>
      </c>
      <c r="H79" s="25"/>
      <c r="I79" s="25">
        <f>+B79/F79-1</f>
        <v>-8.4608720762344714E-2</v>
      </c>
      <c r="J79">
        <v>9368.7199999999993</v>
      </c>
      <c r="K79">
        <v>9308.98</v>
      </c>
      <c r="L79" s="25">
        <f t="shared" si="6"/>
        <v>-6.3765380969865726E-3</v>
      </c>
      <c r="M79">
        <f>WEEKDAY(A79,2)</f>
        <v>2</v>
      </c>
    </row>
    <row r="80" spans="1:13" x14ac:dyDescent="0.25">
      <c r="A80" s="1">
        <v>42515</v>
      </c>
      <c r="B80">
        <v>9.5500000000000007</v>
      </c>
      <c r="C80" s="93">
        <f t="shared" si="9"/>
        <v>4.206098843323014E-3</v>
      </c>
      <c r="D80" s="26">
        <f t="shared" si="10"/>
        <v>10.420650303255567</v>
      </c>
      <c r="E80" s="26"/>
      <c r="F80">
        <v>10.381</v>
      </c>
      <c r="G80" s="25">
        <f>+B80/D80-1</f>
        <v>-8.3550476977771848E-2</v>
      </c>
      <c r="H80" s="25"/>
      <c r="I80" s="25">
        <f>+B80/F80-1</f>
        <v>-8.0050091513341637E-2</v>
      </c>
      <c r="J80">
        <v>9308.98</v>
      </c>
      <c r="K80">
        <v>9337.34</v>
      </c>
      <c r="L80" s="25">
        <f t="shared" si="6"/>
        <v>3.0465206714378468E-3</v>
      </c>
      <c r="M80">
        <f>WEEKDAY(A80,2)</f>
        <v>3</v>
      </c>
    </row>
    <row r="81" spans="1:13" x14ac:dyDescent="0.25">
      <c r="A81" s="1">
        <v>42516</v>
      </c>
      <c r="B81">
        <v>9.57</v>
      </c>
      <c r="C81" s="93">
        <f t="shared" si="9"/>
        <v>2.0942408376962707E-3</v>
      </c>
      <c r="D81" s="26">
        <f t="shared" si="10"/>
        <v>10.399455427348689</v>
      </c>
      <c r="E81" s="26"/>
      <c r="F81">
        <v>10.42</v>
      </c>
      <c r="G81" s="25">
        <f>+B81/D81-1</f>
        <v>-7.9759505980223855E-2</v>
      </c>
      <c r="H81" s="25"/>
      <c r="I81" s="25">
        <f>+B81/F81-1</f>
        <v>-8.1573896353166919E-2</v>
      </c>
      <c r="J81">
        <v>9337.34</v>
      </c>
      <c r="K81">
        <v>9353.94</v>
      </c>
      <c r="L81" s="25">
        <f t="shared" si="6"/>
        <v>1.7778082408910212E-3</v>
      </c>
      <c r="M81">
        <f>WEEKDAY(A81,2)</f>
        <v>4</v>
      </c>
    </row>
    <row r="82" spans="1:13" x14ac:dyDescent="0.25">
      <c r="A82" s="1">
        <v>42517</v>
      </c>
      <c r="B82">
        <v>9.67</v>
      </c>
      <c r="C82" s="93">
        <f t="shared" si="9"/>
        <v>1.0449320794148287E-2</v>
      </c>
      <c r="D82" s="26">
        <f t="shared" si="10"/>
        <v>10.413973427240286</v>
      </c>
      <c r="E82" s="26"/>
      <c r="F82">
        <v>10.423999999999999</v>
      </c>
      <c r="G82" s="25">
        <f>+B82/D82-1</f>
        <v>-7.1439919876715052E-2</v>
      </c>
      <c r="H82" s="25"/>
      <c r="I82" s="25">
        <f>+B82/F82-1</f>
        <v>-7.2333077513430544E-2</v>
      </c>
      <c r="J82">
        <v>9353.94</v>
      </c>
      <c r="K82">
        <v>9348.5300000000007</v>
      </c>
      <c r="L82" s="25">
        <f t="shared" si="6"/>
        <v>-5.7836590784199338E-4</v>
      </c>
      <c r="M82">
        <f>WEEKDAY(A82,2)</f>
        <v>5</v>
      </c>
    </row>
    <row r="83" spans="1:13" x14ac:dyDescent="0.25">
      <c r="A83" s="1">
        <v>42520</v>
      </c>
      <c r="B83">
        <v>9.68</v>
      </c>
      <c r="C83" s="93">
        <f t="shared" si="9"/>
        <v>1.0341261633919352E-3</v>
      </c>
      <c r="D83" s="26">
        <f t="shared" si="10"/>
        <v>10.509601744873256</v>
      </c>
      <c r="E83" s="26"/>
      <c r="F83">
        <v>10.465999999999999</v>
      </c>
      <c r="G83" s="25">
        <f>+B83/D83-1</f>
        <v>-7.8937505436678324E-2</v>
      </c>
      <c r="H83" s="25"/>
      <c r="I83" s="25">
        <f>+B83/F83-1</f>
        <v>-7.5100324861456125E-2</v>
      </c>
      <c r="J83">
        <v>9348.5300000000007</v>
      </c>
      <c r="K83">
        <v>9425.2999999999993</v>
      </c>
      <c r="L83" s="25">
        <f t="shared" si="6"/>
        <v>8.2119862694989276E-3</v>
      </c>
      <c r="M83">
        <f>WEEKDAY(A83,2)</f>
        <v>1</v>
      </c>
    </row>
    <row r="84" spans="1:13" x14ac:dyDescent="0.25">
      <c r="A84" s="1">
        <v>42521</v>
      </c>
      <c r="B84">
        <v>10.02</v>
      </c>
      <c r="C84" s="93">
        <f t="shared" si="9"/>
        <v>3.512396694214881E-2</v>
      </c>
      <c r="D84" s="26">
        <f t="shared" si="10"/>
        <v>10.738773588108604</v>
      </c>
      <c r="E84" s="26"/>
      <c r="F84">
        <v>10.763</v>
      </c>
      <c r="G84" s="25">
        <f>+B84/D84-1</f>
        <v>-6.6932558193099956E-2</v>
      </c>
      <c r="H84" s="25"/>
      <c r="I84" s="25">
        <f>+B84/F84-1</f>
        <v>-6.9032797547152303E-2</v>
      </c>
      <c r="J84">
        <v>9425.2999999999993</v>
      </c>
      <c r="K84">
        <v>9670.9500000000007</v>
      </c>
      <c r="L84" s="25">
        <f t="shared" si="6"/>
        <v>2.6062830891324662E-2</v>
      </c>
      <c r="M84">
        <f>WEEKDAY(A84,2)</f>
        <v>2</v>
      </c>
    </row>
    <row r="85" spans="1:13" x14ac:dyDescent="0.25">
      <c r="A85" s="1">
        <v>42522</v>
      </c>
      <c r="B85">
        <v>9.9499999999999993</v>
      </c>
      <c r="C85" s="93">
        <f t="shared" si="9"/>
        <v>-6.98602794411185E-3</v>
      </c>
      <c r="D85" s="26">
        <f t="shared" si="10"/>
        <v>10.695757334077831</v>
      </c>
      <c r="E85" s="26"/>
      <c r="F85">
        <v>10.68</v>
      </c>
      <c r="G85" s="25">
        <f>+B85/D85-1</f>
        <v>-6.9724593666852241E-2</v>
      </c>
      <c r="H85" s="25"/>
      <c r="I85" s="25">
        <f>+B85/F85-1</f>
        <v>-6.8352059925093633E-2</v>
      </c>
      <c r="J85">
        <v>9670.9500000000007</v>
      </c>
      <c r="K85">
        <v>9610.5300000000007</v>
      </c>
      <c r="L85" s="25">
        <f t="shared" si="6"/>
        <v>-6.2475765048934928E-3</v>
      </c>
      <c r="M85">
        <f>WEEKDAY(A85,2)</f>
        <v>3</v>
      </c>
    </row>
    <row r="86" spans="1:13" x14ac:dyDescent="0.25">
      <c r="A86" s="1">
        <v>42523</v>
      </c>
      <c r="B86">
        <v>9.9700000000000006</v>
      </c>
      <c r="C86" s="93">
        <f t="shared" si="9"/>
        <v>2.0100502512563345E-3</v>
      </c>
      <c r="D86" s="26">
        <f t="shared" si="10"/>
        <v>10.664931028777808</v>
      </c>
      <c r="E86" s="26"/>
      <c r="F86">
        <v>10.695</v>
      </c>
      <c r="G86" s="25">
        <f>+B86/D86-1</f>
        <v>-6.5160386588777208E-2</v>
      </c>
      <c r="H86" s="25"/>
      <c r="I86" s="25">
        <f>+B86/F86-1</f>
        <v>-6.7788686302010293E-2</v>
      </c>
      <c r="J86">
        <v>9610.5300000000007</v>
      </c>
      <c r="K86">
        <v>9596.9699999999993</v>
      </c>
      <c r="L86" s="25">
        <f t="shared" si="6"/>
        <v>-1.4109523616284703E-3</v>
      </c>
      <c r="M86">
        <f>WEEKDAY(A86,2)</f>
        <v>4</v>
      </c>
    </row>
    <row r="87" spans="1:13" x14ac:dyDescent="0.25">
      <c r="A87" s="1">
        <v>42524</v>
      </c>
      <c r="B87">
        <v>9.98</v>
      </c>
      <c r="C87" s="93">
        <f t="shared" si="9"/>
        <v>1.0030090270811698E-3</v>
      </c>
      <c r="D87" s="26">
        <f t="shared" si="10"/>
        <v>10.760226665291235</v>
      </c>
      <c r="E87" s="26"/>
      <c r="F87">
        <v>10.593999999999999</v>
      </c>
      <c r="G87" s="25">
        <f>+B87/D87-1</f>
        <v>-7.2510244399216606E-2</v>
      </c>
      <c r="H87" s="25"/>
      <c r="I87" s="25">
        <f>+B87/F87-1</f>
        <v>-5.7957334340192457E-2</v>
      </c>
      <c r="J87">
        <v>9596.9699999999993</v>
      </c>
      <c r="K87">
        <v>9655.5</v>
      </c>
      <c r="L87" s="25">
        <f t="shared" si="6"/>
        <v>6.0987999337291932E-3</v>
      </c>
      <c r="M87">
        <f>WEEKDAY(A87,2)</f>
        <v>5</v>
      </c>
    </row>
    <row r="88" spans="1:13" x14ac:dyDescent="0.25">
      <c r="A88" s="1">
        <v>42527</v>
      </c>
      <c r="B88">
        <v>9.9600000000000009</v>
      </c>
      <c r="C88" s="93">
        <f t="shared" si="9"/>
        <v>-2.0040080160320661E-3</v>
      </c>
      <c r="D88" s="26">
        <f t="shared" si="10"/>
        <v>10.527290331935166</v>
      </c>
      <c r="E88" s="26"/>
      <c r="F88">
        <v>10.592000000000001</v>
      </c>
      <c r="G88" s="25">
        <f>+B88/D88-1</f>
        <v>-5.3887592537868567E-2</v>
      </c>
      <c r="H88" s="25"/>
      <c r="I88" s="25">
        <f>+B88/F88-1</f>
        <v>-5.9667673716012004E-2</v>
      </c>
      <c r="J88">
        <v>9655.5</v>
      </c>
      <c r="K88">
        <v>9594.7000000000007</v>
      </c>
      <c r="L88" s="25">
        <f t="shared" si="6"/>
        <v>-6.2969292113302933E-3</v>
      </c>
      <c r="M88">
        <f>WEEKDAY(A88,2)</f>
        <v>1</v>
      </c>
    </row>
    <row r="89" spans="1:13" x14ac:dyDescent="0.25">
      <c r="A89" s="1">
        <v>42528</v>
      </c>
      <c r="B89">
        <v>9.99</v>
      </c>
      <c r="C89" s="93">
        <f t="shared" si="9"/>
        <v>3.0120481927711218E-3</v>
      </c>
      <c r="D89" s="26">
        <f t="shared" si="10"/>
        <v>10.597089176316089</v>
      </c>
      <c r="E89" s="26"/>
      <c r="F89">
        <v>10.577999999999999</v>
      </c>
      <c r="G89" s="25">
        <f>+B89/D89-1</f>
        <v>-5.728829551353587E-2</v>
      </c>
      <c r="H89" s="25"/>
      <c r="I89" s="25">
        <f>+B89/F89-1</f>
        <v>-5.5587067498581888E-2</v>
      </c>
      <c r="J89">
        <v>9594.7000000000007</v>
      </c>
      <c r="K89">
        <v>9599.31</v>
      </c>
      <c r="L89" s="25">
        <f t="shared" si="6"/>
        <v>4.8047359479697072E-4</v>
      </c>
      <c r="M89">
        <f>WEEKDAY(A89,2)</f>
        <v>2</v>
      </c>
    </row>
    <row r="90" spans="1:13" x14ac:dyDescent="0.25">
      <c r="A90" s="1">
        <v>42529</v>
      </c>
      <c r="B90">
        <v>9.92</v>
      </c>
      <c r="C90" s="93">
        <f t="shared" si="9"/>
        <v>-7.0070070070070711E-3</v>
      </c>
      <c r="D90" s="26">
        <f t="shared" si="10"/>
        <v>10.550076480497035</v>
      </c>
      <c r="E90" s="26"/>
      <c r="F90">
        <v>10.554</v>
      </c>
      <c r="G90" s="25">
        <f>+B90/D90-1</f>
        <v>-5.972245619847405E-2</v>
      </c>
      <c r="H90" s="25"/>
      <c r="I90" s="25">
        <f>+B90/F90-1</f>
        <v>-6.0072010612090221E-2</v>
      </c>
      <c r="J90">
        <v>9599.31</v>
      </c>
      <c r="K90">
        <v>9573.9699999999993</v>
      </c>
      <c r="L90" s="25">
        <f t="shared" si="6"/>
        <v>-2.6397730670225661E-3</v>
      </c>
      <c r="M90">
        <f>WEEKDAY(A90,2)</f>
        <v>3</v>
      </c>
    </row>
    <row r="91" spans="1:13" x14ac:dyDescent="0.25">
      <c r="A91" s="1">
        <v>42530</v>
      </c>
      <c r="B91">
        <v>9.92</v>
      </c>
      <c r="C91" s="93">
        <f t="shared" si="9"/>
        <v>0</v>
      </c>
      <c r="D91" s="26">
        <f t="shared" si="10"/>
        <v>10.554</v>
      </c>
      <c r="E91" s="26"/>
      <c r="F91">
        <v>10.554</v>
      </c>
      <c r="G91" s="25">
        <f>+B91/D91-1</f>
        <v>-6.0072010612090221E-2</v>
      </c>
      <c r="H91" s="25"/>
      <c r="I91" s="25">
        <f>+B91/F91-1</f>
        <v>-6.0072010612090221E-2</v>
      </c>
      <c r="J91">
        <v>9573.9699999999993</v>
      </c>
      <c r="K91">
        <v>9573.9699999999993</v>
      </c>
      <c r="L91" s="25">
        <f t="shared" ref="L91:L117" si="11">+K91/J91-1</f>
        <v>0</v>
      </c>
      <c r="M91">
        <f>WEEKDAY(A91,2)</f>
        <v>4</v>
      </c>
    </row>
    <row r="92" spans="1:13" x14ac:dyDescent="0.25">
      <c r="A92" s="1">
        <v>42531</v>
      </c>
      <c r="B92">
        <v>9.81</v>
      </c>
      <c r="C92" s="93">
        <f t="shared" si="9"/>
        <v>-1.1088709677419262E-2</v>
      </c>
      <c r="D92" s="26">
        <f t="shared" si="10"/>
        <v>10.554</v>
      </c>
      <c r="E92" s="26"/>
      <c r="F92">
        <v>10.535</v>
      </c>
      <c r="G92" s="25">
        <f>+B92/D92-1</f>
        <v>-7.0494599204093178E-2</v>
      </c>
      <c r="H92" s="25"/>
      <c r="I92" s="25">
        <f>+B92/F92-1</f>
        <v>-6.8818224964404373E-2</v>
      </c>
      <c r="J92">
        <v>9573.9699999999993</v>
      </c>
      <c r="K92">
        <v>9573.9699999999993</v>
      </c>
      <c r="L92" s="25">
        <f t="shared" si="11"/>
        <v>0</v>
      </c>
      <c r="M92">
        <f>WEEKDAY(A92,2)</f>
        <v>5</v>
      </c>
    </row>
    <row r="93" spans="1:13" x14ac:dyDescent="0.25">
      <c r="A93" s="1">
        <v>42534</v>
      </c>
      <c r="B93">
        <v>9.5500000000000007</v>
      </c>
      <c r="C93" s="93">
        <f t="shared" si="9"/>
        <v>-2.6503567787971472E-2</v>
      </c>
      <c r="D93" s="26">
        <f t="shared" ref="D93:D99" si="12">+F92*(1+L93)</f>
        <v>10.330626521704163</v>
      </c>
      <c r="E93" s="26"/>
      <c r="F93">
        <v>10.287000000000001</v>
      </c>
      <c r="G93" s="25">
        <f>+B93/D93-1</f>
        <v>-7.5564296130936737E-2</v>
      </c>
      <c r="H93" s="25"/>
      <c r="I93" s="25">
        <f>+B93/F93-1</f>
        <v>-7.1643822299990334E-2</v>
      </c>
      <c r="J93">
        <v>9573.9699999999993</v>
      </c>
      <c r="K93">
        <v>9388.24</v>
      </c>
      <c r="L93" s="25">
        <f t="shared" si="11"/>
        <v>-1.9399475870511385E-2</v>
      </c>
      <c r="M93">
        <f>WEEKDAY(A93,2)</f>
        <v>1</v>
      </c>
    </row>
    <row r="94" spans="1:13" x14ac:dyDescent="0.25">
      <c r="A94" s="1">
        <v>42535</v>
      </c>
      <c r="B94">
        <v>9.6199999999999992</v>
      </c>
      <c r="C94" s="93">
        <f t="shared" si="9"/>
        <v>7.3298429319370584E-3</v>
      </c>
      <c r="D94" s="26">
        <f t="shared" si="12"/>
        <v>10.342257791662762</v>
      </c>
      <c r="E94" s="26"/>
      <c r="F94">
        <v>10.336</v>
      </c>
      <c r="G94" s="25">
        <f>+B94/D94-1</f>
        <v>-6.983560129829669E-2</v>
      </c>
      <c r="H94" s="25"/>
      <c r="I94" s="25">
        <f>+B94/F94-1</f>
        <v>-6.927244582043357E-2</v>
      </c>
      <c r="J94">
        <v>9388.24</v>
      </c>
      <c r="K94">
        <v>9438.67</v>
      </c>
      <c r="L94" s="25">
        <f t="shared" si="11"/>
        <v>5.3716138488151266E-3</v>
      </c>
      <c r="M94">
        <f>WEEKDAY(A94,2)</f>
        <v>2</v>
      </c>
    </row>
    <row r="95" spans="1:13" x14ac:dyDescent="0.25">
      <c r="A95" s="1">
        <v>42536</v>
      </c>
      <c r="B95">
        <v>9.66</v>
      </c>
      <c r="C95" s="93">
        <f t="shared" si="9"/>
        <v>4.1580041580042693E-3</v>
      </c>
      <c r="D95" s="26">
        <f t="shared" si="12"/>
        <v>10.379299049548294</v>
      </c>
      <c r="E95" s="26"/>
      <c r="F95">
        <v>10.342000000000001</v>
      </c>
      <c r="G95" s="25">
        <f>+B95/D95-1</f>
        <v>-6.930131274901441E-2</v>
      </c>
      <c r="H95" s="25"/>
      <c r="I95" s="25">
        <f>+B95/F95-1</f>
        <v>-6.5944691549023382E-2</v>
      </c>
      <c r="J95">
        <v>9438.67</v>
      </c>
      <c r="K95">
        <v>9478.2099999999991</v>
      </c>
      <c r="L95" s="25">
        <f t="shared" si="11"/>
        <v>4.1891495306012327E-3</v>
      </c>
      <c r="M95">
        <f>WEEKDAY(A95,2)</f>
        <v>3</v>
      </c>
    </row>
    <row r="96" spans="1:13" x14ac:dyDescent="0.25">
      <c r="A96" s="1">
        <v>42537</v>
      </c>
      <c r="B96">
        <v>9.61</v>
      </c>
      <c r="C96" s="93">
        <f t="shared" si="9"/>
        <v>-5.1759834368531044E-3</v>
      </c>
      <c r="D96" s="26">
        <f t="shared" si="12"/>
        <v>10.286657668483819</v>
      </c>
      <c r="E96" s="26"/>
      <c r="F96">
        <v>10.319000000000001</v>
      </c>
      <c r="G96" s="25">
        <f>+B96/D96-1</f>
        <v>-6.5780129007010579E-2</v>
      </c>
      <c r="H96" s="25"/>
      <c r="I96" s="25">
        <f>+B96/F96-1</f>
        <v>-6.8708208159705575E-2</v>
      </c>
      <c r="J96">
        <v>9478.2099999999991</v>
      </c>
      <c r="K96">
        <v>9427.49</v>
      </c>
      <c r="L96" s="25">
        <f t="shared" si="11"/>
        <v>-5.351221380408222E-3</v>
      </c>
      <c r="M96">
        <f>WEEKDAY(A96,2)</f>
        <v>4</v>
      </c>
    </row>
    <row r="97" spans="1:13" x14ac:dyDescent="0.25">
      <c r="A97" s="1">
        <v>42538</v>
      </c>
      <c r="B97">
        <v>9.6300000000000008</v>
      </c>
      <c r="C97" s="93">
        <f t="shared" si="9"/>
        <v>2.0811654526535772E-3</v>
      </c>
      <c r="D97" s="26">
        <f t="shared" si="12"/>
        <v>10.107475325882074</v>
      </c>
      <c r="E97" s="26"/>
      <c r="F97">
        <v>10.367000000000001</v>
      </c>
      <c r="G97" s="25">
        <f>+B97/D97-1</f>
        <v>-4.7239821071777377E-2</v>
      </c>
      <c r="H97" s="25"/>
      <c r="I97" s="25">
        <f>+B97/F97-1</f>
        <v>-7.1090961705411404E-2</v>
      </c>
      <c r="J97">
        <v>9427.49</v>
      </c>
      <c r="K97">
        <v>9234.24</v>
      </c>
      <c r="L97" s="25">
        <f t="shared" si="11"/>
        <v>-2.0498563244299439E-2</v>
      </c>
      <c r="M97">
        <f>WEEKDAY(A97,2)</f>
        <v>5</v>
      </c>
    </row>
    <row r="98" spans="1:13" x14ac:dyDescent="0.25">
      <c r="A98" s="1">
        <v>42541</v>
      </c>
      <c r="B98">
        <v>9.7100000000000009</v>
      </c>
      <c r="C98" s="93">
        <f t="shared" si="9"/>
        <v>8.3073727933540287E-3</v>
      </c>
      <c r="D98" s="26">
        <f t="shared" si="12"/>
        <v>10.384210524092943</v>
      </c>
      <c r="E98" s="26"/>
      <c r="F98">
        <v>10.387</v>
      </c>
      <c r="G98" s="25">
        <f>+B98/D98-1</f>
        <v>-6.4926507655894583E-2</v>
      </c>
      <c r="H98" s="25"/>
      <c r="I98" s="25">
        <f>+B98/F98-1</f>
        <v>-6.5177625878501955E-2</v>
      </c>
      <c r="J98">
        <v>9234.24</v>
      </c>
      <c r="K98">
        <v>9249.57</v>
      </c>
      <c r="L98" s="25">
        <f t="shared" si="11"/>
        <v>1.6601257927020274E-3</v>
      </c>
      <c r="M98">
        <f>WEEKDAY(A98,2)</f>
        <v>1</v>
      </c>
    </row>
    <row r="99" spans="1:13" x14ac:dyDescent="0.25">
      <c r="A99" s="1">
        <v>42542</v>
      </c>
      <c r="B99">
        <v>9.7799999999999994</v>
      </c>
      <c r="C99" s="93">
        <f t="shared" si="9"/>
        <v>7.2090628218330899E-3</v>
      </c>
      <c r="D99" s="26">
        <f t="shared" si="12"/>
        <v>10.386034244835166</v>
      </c>
      <c r="E99" s="26"/>
      <c r="F99">
        <v>10.395</v>
      </c>
      <c r="G99" s="25">
        <f>+B99/D99-1</f>
        <v>-5.8350880668099014E-2</v>
      </c>
      <c r="H99" s="25"/>
      <c r="I99" s="25">
        <f>+B99/F99-1</f>
        <v>-5.9163059163059195E-2</v>
      </c>
      <c r="J99">
        <v>9249.57</v>
      </c>
      <c r="K99">
        <v>9248.7099999999991</v>
      </c>
      <c r="L99" s="25">
        <f t="shared" si="11"/>
        <v>-9.2977295160778795E-5</v>
      </c>
      <c r="M99">
        <f>WEEKDAY(A99,2)</f>
        <v>2</v>
      </c>
    </row>
    <row r="100" spans="1:13" x14ac:dyDescent="0.25">
      <c r="A100" s="1">
        <v>42543</v>
      </c>
      <c r="B100">
        <v>9.8699999999999992</v>
      </c>
      <c r="C100" s="93">
        <f t="shared" si="9"/>
        <v>9.2024539877300082E-3</v>
      </c>
      <c r="D100" s="26">
        <f t="shared" ref="D100:D108" si="13">+F99*(1+L100)</f>
        <v>10.455085860622724</v>
      </c>
      <c r="E100" s="26"/>
      <c r="F100">
        <v>10.411</v>
      </c>
      <c r="G100" s="25">
        <f>+B100/D100-1</f>
        <v>-5.5961841769884391E-2</v>
      </c>
      <c r="H100" s="25"/>
      <c r="I100" s="25">
        <f>+B100/F100-1</f>
        <v>-5.1964268562097793E-2</v>
      </c>
      <c r="J100">
        <v>9248.7099999999991</v>
      </c>
      <c r="K100">
        <v>9302.17</v>
      </c>
      <c r="L100" s="25">
        <f t="shared" si="11"/>
        <v>5.7802655721717056E-3</v>
      </c>
      <c r="M100">
        <f>WEEKDAY(A100,2)</f>
        <v>3</v>
      </c>
    </row>
    <row r="101" spans="1:13" x14ac:dyDescent="0.25">
      <c r="A101" s="1">
        <v>42544</v>
      </c>
      <c r="B101">
        <v>9.8000000000000007</v>
      </c>
      <c r="C101" s="93">
        <f t="shared" si="9"/>
        <v>-7.0921985815601829E-3</v>
      </c>
      <c r="D101" s="26">
        <f t="shared" si="13"/>
        <v>10.356282252420671</v>
      </c>
      <c r="E101" s="26"/>
      <c r="F101">
        <v>10.411</v>
      </c>
      <c r="G101" s="25">
        <f>+B101/D101-1</f>
        <v>-5.3714473868327173E-2</v>
      </c>
      <c r="H101" s="25"/>
      <c r="I101" s="25">
        <f>+B101/F101-1</f>
        <v>-5.8687926231870025E-2</v>
      </c>
      <c r="J101">
        <v>9302.17</v>
      </c>
      <c r="K101">
        <v>9253.2800000000007</v>
      </c>
      <c r="L101" s="25">
        <f t="shared" si="11"/>
        <v>-5.2557629026345198E-3</v>
      </c>
      <c r="M101">
        <f>WEEKDAY(A101,2)</f>
        <v>4</v>
      </c>
    </row>
    <row r="102" spans="1:13" x14ac:dyDescent="0.25">
      <c r="A102" s="1">
        <v>42545</v>
      </c>
      <c r="B102">
        <v>9.6300000000000008</v>
      </c>
      <c r="C102" s="93">
        <f t="shared" si="9"/>
        <v>-1.734693877551019E-2</v>
      </c>
      <c r="D102" s="26">
        <f t="shared" si="13"/>
        <v>10.26960685400204</v>
      </c>
      <c r="E102" s="26"/>
      <c r="F102">
        <v>10.281000000000001</v>
      </c>
      <c r="G102" s="25">
        <f>+B102/D102-1</f>
        <v>-6.2281532593702615E-2</v>
      </c>
      <c r="H102" s="25"/>
      <c r="I102" s="25">
        <f>+B102/F102-1</f>
        <v>-6.3320688648964119E-2</v>
      </c>
      <c r="J102">
        <v>9253.2800000000007</v>
      </c>
      <c r="K102">
        <v>9127.61</v>
      </c>
      <c r="L102" s="25">
        <f t="shared" si="11"/>
        <v>-1.3581130150606024E-2</v>
      </c>
      <c r="M102">
        <f>WEEKDAY(A102,2)</f>
        <v>5</v>
      </c>
    </row>
    <row r="103" spans="1:13" x14ac:dyDescent="0.25">
      <c r="A103" s="1">
        <v>42548</v>
      </c>
      <c r="B103">
        <v>9.65</v>
      </c>
      <c r="C103" s="93">
        <f t="shared" si="9"/>
        <v>2.0768431983384517E-3</v>
      </c>
      <c r="D103" s="26">
        <f t="shared" si="13"/>
        <v>10.374443054644097</v>
      </c>
      <c r="E103" s="26"/>
      <c r="F103">
        <v>10.268000000000001</v>
      </c>
      <c r="G103" s="25">
        <f>+B103/D103-1</f>
        <v>-6.9829585147686668E-2</v>
      </c>
      <c r="H103" s="25"/>
      <c r="I103" s="25">
        <f>+B103/F103-1</f>
        <v>-6.0186988702765953E-2</v>
      </c>
      <c r="J103">
        <v>9127.61</v>
      </c>
      <c r="K103">
        <v>9210.57</v>
      </c>
      <c r="L103" s="25">
        <f t="shared" si="11"/>
        <v>9.0889071728523785E-3</v>
      </c>
      <c r="M103">
        <f>WEEKDAY(A103,2)</f>
        <v>1</v>
      </c>
    </row>
    <row r="104" spans="1:13" x14ac:dyDescent="0.25">
      <c r="A104" s="1">
        <v>42549</v>
      </c>
      <c r="B104">
        <v>9.65</v>
      </c>
      <c r="C104" s="93">
        <f t="shared" si="9"/>
        <v>0</v>
      </c>
      <c r="D104" s="26">
        <f t="shared" si="13"/>
        <v>10.296059670574136</v>
      </c>
      <c r="E104" s="26"/>
      <c r="F104">
        <v>10.269</v>
      </c>
      <c r="G104" s="25">
        <f>+B104/D104-1</f>
        <v>-6.2748244595022817E-2</v>
      </c>
      <c r="H104" s="25"/>
      <c r="I104" s="25">
        <f>+B104/F104-1</f>
        <v>-6.0278508131268893E-2</v>
      </c>
      <c r="J104">
        <v>9210.57</v>
      </c>
      <c r="K104">
        <v>9235.74</v>
      </c>
      <c r="L104" s="25">
        <f t="shared" si="11"/>
        <v>2.7327298961954405E-3</v>
      </c>
      <c r="M104">
        <f>WEEKDAY(A104,2)</f>
        <v>2</v>
      </c>
    </row>
    <row r="105" spans="1:13" x14ac:dyDescent="0.25">
      <c r="A105" s="1">
        <v>42550</v>
      </c>
      <c r="B105">
        <v>9.77</v>
      </c>
      <c r="C105" s="93">
        <f t="shared" si="9"/>
        <v>1.2435233160621673E-2</v>
      </c>
      <c r="D105" s="26">
        <f t="shared" si="13"/>
        <v>10.367156435759345</v>
      </c>
      <c r="E105" s="26"/>
      <c r="F105">
        <v>10.382999999999999</v>
      </c>
      <c r="G105" s="25">
        <f>+B105/D105-1</f>
        <v>-5.7600793376627268E-2</v>
      </c>
      <c r="H105" s="25"/>
      <c r="I105" s="25">
        <f>+B105/F105-1</f>
        <v>-5.903881344505435E-2</v>
      </c>
      <c r="J105">
        <v>9235.74</v>
      </c>
      <c r="K105">
        <v>9324.02</v>
      </c>
      <c r="L105" s="25">
        <f t="shared" si="11"/>
        <v>9.5585194039677912E-3</v>
      </c>
      <c r="M105">
        <f>WEEKDAY(A105,2)</f>
        <v>3</v>
      </c>
    </row>
    <row r="106" spans="1:13" x14ac:dyDescent="0.25">
      <c r="A106" s="1">
        <v>42551</v>
      </c>
      <c r="B106">
        <v>9.85</v>
      </c>
      <c r="C106" s="93">
        <f t="shared" si="9"/>
        <v>8.1883316274309337E-3</v>
      </c>
      <c r="D106" s="26">
        <f t="shared" si="13"/>
        <v>10.374414333088087</v>
      </c>
      <c r="E106" s="26"/>
      <c r="F106">
        <v>10.398999999999999</v>
      </c>
      <c r="G106" s="25">
        <f>+B106/D106-1</f>
        <v>-5.0548813287273786E-2</v>
      </c>
      <c r="H106" s="25"/>
      <c r="I106" s="25">
        <f>+B106/F106-1</f>
        <v>-5.279353784017693E-2</v>
      </c>
      <c r="J106">
        <v>9324.02</v>
      </c>
      <c r="K106">
        <v>9316.31</v>
      </c>
      <c r="L106" s="25">
        <f t="shared" si="11"/>
        <v>-8.2689655320355993E-4</v>
      </c>
      <c r="M106">
        <f>WEEKDAY(A106,2)</f>
        <v>4</v>
      </c>
    </row>
    <row r="107" spans="1:13" x14ac:dyDescent="0.25">
      <c r="A107" s="1">
        <v>42552</v>
      </c>
      <c r="B107">
        <v>9.85</v>
      </c>
      <c r="C107" s="93">
        <f t="shared" si="9"/>
        <v>0</v>
      </c>
      <c r="D107" s="26">
        <f t="shared" si="13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11"/>
        <v>2.9206842623314966E-3</v>
      </c>
      <c r="M107">
        <f>WEEKDAY(A107,2)</f>
        <v>5</v>
      </c>
    </row>
    <row r="108" spans="1:13" x14ac:dyDescent="0.25">
      <c r="A108" s="1">
        <v>42555</v>
      </c>
      <c r="B108">
        <v>10.039999999999999</v>
      </c>
      <c r="C108" s="93">
        <f t="shared" si="9"/>
        <v>1.9289340101522834E-2</v>
      </c>
      <c r="D108" s="26">
        <f t="shared" si="13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>+B108/F108-1</f>
        <v>-5.1039697542533125E-2</v>
      </c>
      <c r="J108">
        <v>9343.52</v>
      </c>
      <c r="K108">
        <v>9485.7999999999993</v>
      </c>
      <c r="L108" s="25">
        <f t="shared" si="11"/>
        <v>1.5227665804750101E-2</v>
      </c>
      <c r="M108">
        <f>WEEKDAY(A108,2)</f>
        <v>1</v>
      </c>
    </row>
    <row r="109" spans="1:13" x14ac:dyDescent="0.25">
      <c r="A109" s="1">
        <v>42556</v>
      </c>
      <c r="B109">
        <v>9.9700000000000006</v>
      </c>
      <c r="C109" s="93">
        <f t="shared" si="9"/>
        <v>-6.9721115537847433E-3</v>
      </c>
      <c r="D109" s="26">
        <f t="shared" ref="D109:D128" si="14">+F108*(1+L109)</f>
        <v>10.587517468215648</v>
      </c>
      <c r="E109" s="26"/>
      <c r="F109">
        <v>10.574999999999999</v>
      </c>
      <c r="G109" s="25">
        <f>+B109/D109-1</f>
        <v>-5.8325048347685926E-2</v>
      </c>
      <c r="H109" s="25"/>
      <c r="I109" s="25">
        <f>+B109/F109-1</f>
        <v>-5.7210401891252816E-2</v>
      </c>
      <c r="J109">
        <f>+K109-6.74</f>
        <v>9485.8000000000011</v>
      </c>
      <c r="K109">
        <v>9492.5400000000009</v>
      </c>
      <c r="L109" s="25">
        <f t="shared" si="11"/>
        <v>7.1053574817092624E-4</v>
      </c>
      <c r="M109">
        <f>WEEKDAY(A109,2)</f>
        <v>2</v>
      </c>
    </row>
    <row r="110" spans="1:13" x14ac:dyDescent="0.25">
      <c r="A110" s="1">
        <v>42557</v>
      </c>
      <c r="B110">
        <v>9.94</v>
      </c>
      <c r="C110" s="93">
        <f t="shared" si="9"/>
        <v>-3.0090270812438424E-3</v>
      </c>
      <c r="D110" s="26">
        <f t="shared" si="14"/>
        <v>10.576871574942004</v>
      </c>
      <c r="E110" s="26"/>
      <c r="F110">
        <v>10.6</v>
      </c>
      <c r="G110" s="25">
        <f>+B110/D110-1</f>
        <v>-6.0213605736769704E-2</v>
      </c>
      <c r="H110" s="25"/>
      <c r="I110" s="25">
        <f>+B110/F110-1</f>
        <v>-6.2264150943396213E-2</v>
      </c>
      <c r="J110">
        <v>9492.5400000000009</v>
      </c>
      <c r="K110">
        <v>9494.2199999999993</v>
      </c>
      <c r="L110" s="25">
        <f t="shared" si="11"/>
        <v>1.769810819862716E-4</v>
      </c>
      <c r="M110">
        <f>WEEKDAY(A110,2)</f>
        <v>3</v>
      </c>
    </row>
    <row r="111" spans="1:13" x14ac:dyDescent="0.25">
      <c r="A111" s="1">
        <v>42558</v>
      </c>
      <c r="B111">
        <v>9.9499999999999993</v>
      </c>
      <c r="C111" s="93">
        <f t="shared" si="9"/>
        <v>1.006036217303885E-3</v>
      </c>
      <c r="D111" s="26">
        <f t="shared" si="14"/>
        <v>10.579468139562808</v>
      </c>
      <c r="E111" s="26"/>
      <c r="F111">
        <v>10.599</v>
      </c>
      <c r="G111" s="25">
        <f>+B111/D111-1</f>
        <v>-5.9499034474980839E-2</v>
      </c>
      <c r="H111" s="25"/>
      <c r="I111" s="25">
        <f>+B111/F111-1</f>
        <v>-6.1232191716199758E-2</v>
      </c>
      <c r="J111">
        <v>9494.2199999999993</v>
      </c>
      <c r="K111">
        <v>9475.83</v>
      </c>
      <c r="L111" s="25">
        <f t="shared" si="11"/>
        <v>-1.9369679657728067E-3</v>
      </c>
      <c r="M111">
        <f>WEEKDAY(A111,2)</f>
        <v>4</v>
      </c>
    </row>
    <row r="112" spans="1:13" x14ac:dyDescent="0.25">
      <c r="A112" s="1">
        <v>42559</v>
      </c>
      <c r="B112">
        <v>9.8800000000000008</v>
      </c>
      <c r="C112" s="93">
        <f t="shared" si="9"/>
        <v>-7.0351758793968378E-3</v>
      </c>
      <c r="D112" s="26">
        <f t="shared" si="14"/>
        <v>10.514260168238559</v>
      </c>
      <c r="E112" s="26"/>
      <c r="F112">
        <v>10.535</v>
      </c>
      <c r="G112" s="25">
        <f>+B112/D112-1</f>
        <v>-6.0323803871101589E-2</v>
      </c>
      <c r="H112" s="25"/>
      <c r="I112" s="25">
        <f>+B112/F112-1</f>
        <v>-6.217370669197908E-2</v>
      </c>
      <c r="J112">
        <v>9475.83</v>
      </c>
      <c r="K112">
        <v>9400.07</v>
      </c>
      <c r="L112" s="25">
        <f t="shared" si="11"/>
        <v>-7.9950780037211233E-3</v>
      </c>
      <c r="M112">
        <f>WEEKDAY(A112,2)</f>
        <v>5</v>
      </c>
    </row>
    <row r="113" spans="1:13" x14ac:dyDescent="0.25">
      <c r="A113" s="1">
        <v>42562</v>
      </c>
      <c r="B113">
        <v>9.94</v>
      </c>
      <c r="C113" s="93">
        <f t="shared" si="9"/>
        <v>6.0728744939269053E-3</v>
      </c>
      <c r="D113" s="26">
        <f t="shared" si="14"/>
        <v>10.570224743007232</v>
      </c>
      <c r="E113" s="26"/>
      <c r="F113">
        <v>10.576000000000001</v>
      </c>
      <c r="G113" s="25">
        <f>+B113/D113-1</f>
        <v>-5.9622643636234929E-2</v>
      </c>
      <c r="H113" s="25"/>
      <c r="I113" s="25">
        <f>+B113/F113-1</f>
        <v>-6.0136157337367768E-2</v>
      </c>
      <c r="J113">
        <v>9400.07</v>
      </c>
      <c r="K113">
        <v>9431.5</v>
      </c>
      <c r="L113" s="25">
        <f t="shared" si="11"/>
        <v>3.3435921221862674E-3</v>
      </c>
      <c r="M113">
        <f>WEEKDAY(A113,2)</f>
        <v>1</v>
      </c>
    </row>
    <row r="114" spans="1:13" x14ac:dyDescent="0.25">
      <c r="A114" s="1">
        <v>42563</v>
      </c>
      <c r="B114">
        <v>10.18</v>
      </c>
      <c r="C114" s="93">
        <f t="shared" si="9"/>
        <v>2.4144869215291687E-2</v>
      </c>
      <c r="D114" s="26">
        <f t="shared" si="14"/>
        <v>10.775734625457245</v>
      </c>
      <c r="E114" s="26"/>
      <c r="F114">
        <v>10.763</v>
      </c>
      <c r="G114" s="25">
        <f>+B114/D114-1</f>
        <v>-5.5284827082679455E-2</v>
      </c>
      <c r="H114" s="25"/>
      <c r="I114" s="25">
        <f>+B114/F114-1</f>
        <v>-5.4167053795410203E-2</v>
      </c>
      <c r="J114">
        <v>9431.5</v>
      </c>
      <c r="K114">
        <v>9609.6200000000008</v>
      </c>
      <c r="L114" s="25">
        <f t="shared" si="11"/>
        <v>1.8885649154429363E-2</v>
      </c>
      <c r="M114">
        <f>WEEKDAY(A114,2)</f>
        <v>2</v>
      </c>
    </row>
    <row r="115" spans="1:13" x14ac:dyDescent="0.25">
      <c r="A115" s="1">
        <v>42564</v>
      </c>
      <c r="B115">
        <v>10.14</v>
      </c>
      <c r="C115" s="93">
        <f t="shared" si="9"/>
        <v>-3.9292730844793233E-3</v>
      </c>
      <c r="D115" s="26">
        <f t="shared" si="14"/>
        <v>10.743993201604225</v>
      </c>
      <c r="E115" s="26"/>
      <c r="F115">
        <v>10.798999999999999</v>
      </c>
      <c r="G115" s="25">
        <f>+B115/D115-1</f>
        <v>-5.6216826488129201E-2</v>
      </c>
      <c r="H115" s="25"/>
      <c r="I115" s="25">
        <f>+B115/F115-1</f>
        <v>-6.1024168904528109E-2</v>
      </c>
      <c r="J115">
        <v>9609.6200000000008</v>
      </c>
      <c r="K115">
        <v>9592.65</v>
      </c>
      <c r="L115" s="25">
        <f t="shared" si="11"/>
        <v>-1.7659387155788409E-3</v>
      </c>
      <c r="M115">
        <f>WEEKDAY(A115,2)</f>
        <v>3</v>
      </c>
    </row>
    <row r="116" spans="1:13" x14ac:dyDescent="0.25">
      <c r="A116" s="1">
        <v>42565</v>
      </c>
      <c r="B116">
        <v>10.14</v>
      </c>
      <c r="C116" s="93">
        <f t="shared" si="9"/>
        <v>0</v>
      </c>
      <c r="D116" s="26">
        <f t="shared" si="14"/>
        <v>10.776541133054996</v>
      </c>
      <c r="E116" s="26"/>
      <c r="F116">
        <v>10.781000000000001</v>
      </c>
      <c r="G116" s="25">
        <f>+B116/D116-1</f>
        <v>-5.9067294895068567E-2</v>
      </c>
      <c r="H116" s="25"/>
      <c r="I116" s="25">
        <f>+B116/F116-1</f>
        <v>-5.9456451164084934E-2</v>
      </c>
      <c r="J116">
        <v>9592.65</v>
      </c>
      <c r="K116">
        <v>9572.7000000000007</v>
      </c>
      <c r="L116" s="25">
        <f t="shared" si="11"/>
        <v>-2.0797172835450572E-3</v>
      </c>
      <c r="M116">
        <f>WEEKDAY(A116,2)</f>
        <v>4</v>
      </c>
    </row>
    <row r="117" spans="1:13" x14ac:dyDescent="0.25">
      <c r="A117" s="1">
        <v>42566</v>
      </c>
      <c r="B117">
        <v>10.220000000000001</v>
      </c>
      <c r="C117" s="93">
        <f t="shared" si="9"/>
        <v>7.8895463510848529E-3</v>
      </c>
      <c r="D117" s="26">
        <f t="shared" si="14"/>
        <v>10.805596721927984</v>
      </c>
      <c r="E117" s="26"/>
      <c r="F117">
        <v>10.818</v>
      </c>
      <c r="G117" s="25">
        <f>+B117/D117-1</f>
        <v>-5.4193834639379213E-2</v>
      </c>
      <c r="H117" s="25"/>
      <c r="I117" s="25">
        <f>+B117/F117-1</f>
        <v>-5.5278239970419585E-2</v>
      </c>
      <c r="J117">
        <v>9572.7000000000007</v>
      </c>
      <c r="K117">
        <v>9594.5400000000009</v>
      </c>
      <c r="L117" s="25">
        <f t="shared" si="11"/>
        <v>2.2814879814472278E-3</v>
      </c>
      <c r="M117">
        <f>WEEKDAY(A117,2)</f>
        <v>5</v>
      </c>
    </row>
    <row r="118" spans="1:13" x14ac:dyDescent="0.25">
      <c r="A118" s="1">
        <v>42569</v>
      </c>
      <c r="B118">
        <v>10.220000000000001</v>
      </c>
      <c r="C118" s="93">
        <f t="shared" si="9"/>
        <v>0</v>
      </c>
      <c r="D118" s="26">
        <f t="shared" si="14"/>
        <v>10.815102283173553</v>
      </c>
      <c r="E118" s="26"/>
      <c r="F118">
        <v>10.787000000000001</v>
      </c>
      <c r="G118" s="25">
        <f>+B118/D118-1</f>
        <v>-5.5025118356895275E-2</v>
      </c>
      <c r="H118" s="25"/>
      <c r="I118" s="25">
        <f>+B118/F118-1</f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>WEEKDAY(A118,2)</f>
        <v>1</v>
      </c>
    </row>
    <row r="119" spans="1:13" x14ac:dyDescent="0.25">
      <c r="A119" s="1">
        <v>42570</v>
      </c>
      <c r="B119">
        <v>10.1</v>
      </c>
      <c r="C119" s="93">
        <f t="shared" si="9"/>
        <v>-1.1741682974559797E-2</v>
      </c>
      <c r="D119" s="26">
        <f t="shared" si="14"/>
        <v>10.713440796833185</v>
      </c>
      <c r="E119" s="26"/>
      <c r="F119">
        <v>10.72</v>
      </c>
      <c r="G119" s="25">
        <f>+B119/D119-1</f>
        <v>-5.7258989755608058E-2</v>
      </c>
      <c r="H119" s="25"/>
      <c r="I119" s="25">
        <f>+B119/F119-1</f>
        <v>-5.7835820895522527E-2</v>
      </c>
      <c r="J119">
        <v>9591.9699999999993</v>
      </c>
      <c r="K119">
        <v>9526.56</v>
      </c>
      <c r="L119" s="25">
        <f t="shared" ref="L119:L128" si="15">+K119/J119-1</f>
        <v>-6.8192456815440172E-3</v>
      </c>
      <c r="M119">
        <f>WEEKDAY(A119,2)</f>
        <v>2</v>
      </c>
    </row>
    <row r="120" spans="1:13" x14ac:dyDescent="0.25">
      <c r="A120" s="1">
        <v>42571</v>
      </c>
      <c r="B120">
        <v>10.08</v>
      </c>
      <c r="C120" s="93">
        <f t="shared" si="9"/>
        <v>-1.980198019801982E-3</v>
      </c>
      <c r="D120" s="26">
        <f t="shared" si="14"/>
        <v>10.67416754841202</v>
      </c>
      <c r="E120" s="26"/>
      <c r="F120">
        <v>10.675000000000001</v>
      </c>
      <c r="G120" s="25">
        <f>+B120/D120-1</f>
        <v>-5.5664064267045732E-2</v>
      </c>
      <c r="H120" s="25"/>
      <c r="I120" s="25">
        <f>+B120/F120-1</f>
        <v>-5.5737704918032871E-2</v>
      </c>
      <c r="J120">
        <v>9526.56</v>
      </c>
      <c r="K120">
        <v>9485.83</v>
      </c>
      <c r="L120" s="25">
        <f t="shared" si="15"/>
        <v>-4.2754152600728013E-3</v>
      </c>
      <c r="M120">
        <f>WEEKDAY(A120,2)</f>
        <v>3</v>
      </c>
    </row>
    <row r="121" spans="1:13" x14ac:dyDescent="0.25">
      <c r="A121" s="1">
        <v>42572</v>
      </c>
      <c r="B121">
        <v>10.16</v>
      </c>
      <c r="C121" s="93">
        <f t="shared" si="9"/>
        <v>7.9365079365079083E-3</v>
      </c>
      <c r="D121" s="26">
        <f t="shared" si="14"/>
        <v>10.7382566417488</v>
      </c>
      <c r="E121" s="26"/>
      <c r="F121">
        <v>10.75</v>
      </c>
      <c r="G121" s="25">
        <f>+B121/D121-1</f>
        <v>-5.3850141698105869E-2</v>
      </c>
      <c r="H121" s="25"/>
      <c r="I121" s="25">
        <f>+B121/F121-1</f>
        <v>-5.4883720930232527E-2</v>
      </c>
      <c r="J121">
        <v>9485.83</v>
      </c>
      <c r="K121">
        <v>9542.0400000000009</v>
      </c>
      <c r="L121" s="25">
        <f t="shared" si="15"/>
        <v>5.9256807258827315E-3</v>
      </c>
      <c r="M121">
        <f>WEEKDAY(A121,2)</f>
        <v>4</v>
      </c>
    </row>
    <row r="122" spans="1:13" x14ac:dyDescent="0.25">
      <c r="A122" s="1">
        <v>42573</v>
      </c>
      <c r="B122">
        <v>10.08</v>
      </c>
      <c r="C122" s="93">
        <f t="shared" si="9"/>
        <v>-7.8740157480314821E-3</v>
      </c>
      <c r="D122" s="26">
        <f t="shared" si="14"/>
        <v>10.646691378363537</v>
      </c>
      <c r="E122" s="26"/>
      <c r="F122">
        <v>10.679</v>
      </c>
      <c r="G122" s="25">
        <f>+B122/D122-1</f>
        <v>-5.3226994023249374E-2</v>
      </c>
      <c r="H122" s="25"/>
      <c r="I122" s="25">
        <f>+B122/F122-1</f>
        <v>-5.6091394325311406E-2</v>
      </c>
      <c r="J122">
        <v>9542.0400000000009</v>
      </c>
      <c r="K122">
        <v>9450.34</v>
      </c>
      <c r="L122" s="25">
        <f t="shared" si="15"/>
        <v>-9.6101043382756934E-3</v>
      </c>
      <c r="M122">
        <f>WEEKDAY(A122,2)</f>
        <v>5</v>
      </c>
    </row>
    <row r="123" spans="1:13" x14ac:dyDescent="0.25">
      <c r="A123" s="1">
        <v>42576</v>
      </c>
      <c r="B123">
        <v>10.039999999999999</v>
      </c>
      <c r="C123" s="93">
        <f t="shared" si="9"/>
        <v>-3.9682539682540652E-3</v>
      </c>
      <c r="D123" s="26">
        <f t="shared" si="14"/>
        <v>10.675327460176037</v>
      </c>
      <c r="E123" s="26"/>
      <c r="F123">
        <v>10.648999999999999</v>
      </c>
      <c r="G123" s="25">
        <f>+B123/D123-1</f>
        <v>-5.9513627338000252E-2</v>
      </c>
      <c r="H123" s="25"/>
      <c r="I123" s="25">
        <f>+B123/F123-1</f>
        <v>-5.7188468400788839E-2</v>
      </c>
      <c r="J123">
        <v>9450.34</v>
      </c>
      <c r="K123">
        <v>9447.09</v>
      </c>
      <c r="L123" s="25">
        <f t="shared" si="15"/>
        <v>-3.4390297068676023E-4</v>
      </c>
      <c r="M123">
        <f>WEEKDAY(A123,2)</f>
        <v>1</v>
      </c>
    </row>
    <row r="124" spans="1:13" x14ac:dyDescent="0.25">
      <c r="A124" s="1">
        <v>42577</v>
      </c>
      <c r="B124">
        <v>10.18</v>
      </c>
      <c r="C124" s="93">
        <f t="shared" si="9"/>
        <v>1.3944223107569709E-2</v>
      </c>
      <c r="D124" s="26">
        <f t="shared" si="14"/>
        <v>10.756221682020598</v>
      </c>
      <c r="E124" s="26"/>
      <c r="F124">
        <v>10.768000000000001</v>
      </c>
      <c r="G124" s="25">
        <f>+B124/D124-1</f>
        <v>-5.3571012113275196E-2</v>
      </c>
      <c r="H124" s="25"/>
      <c r="I124" s="25">
        <f>+B124/F124-1</f>
        <v>-5.4606240713224508E-2</v>
      </c>
      <c r="J124">
        <v>9447.09</v>
      </c>
      <c r="K124">
        <v>9542.2099999999991</v>
      </c>
      <c r="L124" s="25">
        <f t="shared" si="15"/>
        <v>1.006870898869372E-2</v>
      </c>
      <c r="M124">
        <f>WEEKDAY(A124,2)</f>
        <v>2</v>
      </c>
    </row>
    <row r="125" spans="1:13" x14ac:dyDescent="0.25">
      <c r="A125" s="1">
        <v>42578</v>
      </c>
      <c r="B125">
        <v>10.1</v>
      </c>
      <c r="C125" s="93">
        <f t="shared" si="9"/>
        <v>-7.8585461689587577E-3</v>
      </c>
      <c r="D125" s="26">
        <f t="shared" si="14"/>
        <v>10.738795461428747</v>
      </c>
      <c r="E125" s="26"/>
      <c r="F125">
        <v>10.757</v>
      </c>
      <c r="G125" s="25">
        <f>+B125/D125-1</f>
        <v>-5.9484833631774814E-2</v>
      </c>
      <c r="H125" s="25"/>
      <c r="I125" s="25">
        <f>+B125/F125-1</f>
        <v>-6.1076508320163647E-2</v>
      </c>
      <c r="J125">
        <v>9542.2099999999991</v>
      </c>
      <c r="K125">
        <v>9516.33</v>
      </c>
      <c r="L125" s="25">
        <f t="shared" si="15"/>
        <v>-2.7121599713273437E-3</v>
      </c>
      <c r="M125">
        <f>WEEKDAY(A125,2)</f>
        <v>3</v>
      </c>
    </row>
    <row r="126" spans="1:13" x14ac:dyDescent="0.25">
      <c r="A126" s="1">
        <v>42579</v>
      </c>
      <c r="B126">
        <v>10.16</v>
      </c>
      <c r="C126" s="93">
        <f t="shared" si="9"/>
        <v>5.9405940594059459E-3</v>
      </c>
      <c r="D126" s="26">
        <f t="shared" si="14"/>
        <v>10.70525153604383</v>
      </c>
      <c r="E126" s="26"/>
      <c r="F126">
        <v>10.715</v>
      </c>
      <c r="G126" s="25">
        <f>+B126/D126-1</f>
        <v>-5.0933089634373041E-2</v>
      </c>
      <c r="H126" s="25"/>
      <c r="I126" s="25">
        <f>+B126/F126-1</f>
        <v>-5.1796546896873519E-2</v>
      </c>
      <c r="J126">
        <v>9516.33</v>
      </c>
      <c r="K126">
        <v>9470.5499999999993</v>
      </c>
      <c r="L126" s="25">
        <f t="shared" si="15"/>
        <v>-4.8106780660192028E-3</v>
      </c>
      <c r="M126">
        <f>WEEKDAY(A126,2)</f>
        <v>4</v>
      </c>
    </row>
    <row r="127" spans="1:13" x14ac:dyDescent="0.25">
      <c r="A127" s="1">
        <v>42580</v>
      </c>
      <c r="B127">
        <v>10.08</v>
      </c>
      <c r="C127" s="93">
        <f t="shared" si="9"/>
        <v>-7.8740157480314821E-3</v>
      </c>
      <c r="D127" s="26">
        <f t="shared" si="14"/>
        <v>10.699703443833782</v>
      </c>
      <c r="E127" s="26"/>
      <c r="F127">
        <v>10.712</v>
      </c>
      <c r="G127" s="25">
        <f>+B127/D127-1</f>
        <v>-5.7917814927002986E-2</v>
      </c>
      <c r="H127" s="25"/>
      <c r="I127" s="25">
        <f>+B127/F127-1</f>
        <v>-5.8999253174010446E-2</v>
      </c>
      <c r="J127">
        <v>9470.5499999999993</v>
      </c>
      <c r="K127">
        <v>9457.0300000000007</v>
      </c>
      <c r="L127" s="25">
        <f t="shared" si="15"/>
        <v>-1.4275834032868584E-3</v>
      </c>
      <c r="M127">
        <f>WEEKDAY(A127,2)</f>
        <v>5</v>
      </c>
    </row>
    <row r="128" spans="1:13" x14ac:dyDescent="0.25">
      <c r="A128" s="1">
        <v>42583</v>
      </c>
      <c r="B128">
        <v>10.1</v>
      </c>
      <c r="C128" s="93">
        <f t="shared" si="9"/>
        <v>1.9841269841269771E-3</v>
      </c>
      <c r="D128" s="26">
        <f t="shared" si="14"/>
        <v>10.689844342251211</v>
      </c>
      <c r="E128" s="26"/>
      <c r="F128">
        <v>10.73</v>
      </c>
      <c r="G128" s="25">
        <f>+B128/D128-1</f>
        <v>-5.5178010396266797E-2</v>
      </c>
      <c r="H128" s="25"/>
      <c r="I128" s="25">
        <f>+B128/F128-1</f>
        <v>-5.8713886300093221E-2</v>
      </c>
      <c r="J128">
        <v>9457.0300000000007</v>
      </c>
      <c r="K128">
        <v>9437.4699999999993</v>
      </c>
      <c r="L128" s="25">
        <f t="shared" si="15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93">
        <f t="shared" si="9"/>
        <v>0</v>
      </c>
      <c r="D129" s="26">
        <f t="shared" ref="D129:D142" si="16">+F128*(1+L129)</f>
        <v>10.728794825308055</v>
      </c>
      <c r="E129" s="26"/>
      <c r="F129">
        <v>10.73</v>
      </c>
      <c r="G129" s="25">
        <f>+B129/D129-1</f>
        <v>-5.8608150826483962E-2</v>
      </c>
      <c r="H129" s="25"/>
      <c r="I129" s="25">
        <f>+B129/F129-1</f>
        <v>-5.8713886300093221E-2</v>
      </c>
      <c r="J129">
        <v>9437.4699999999993</v>
      </c>
      <c r="K129">
        <v>9436.41</v>
      </c>
      <c r="L129" s="25">
        <f t="shared" ref="L129:L142" si="17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93">
        <f t="shared" si="9"/>
        <v>-1.980198019801982E-3</v>
      </c>
      <c r="D130" s="26">
        <f t="shared" si="16"/>
        <v>10.716855297724454</v>
      </c>
      <c r="E130" s="26"/>
      <c r="F130">
        <v>10.728</v>
      </c>
      <c r="G130" s="25">
        <f>+B130/D130-1</f>
        <v>-5.9425575883223836E-2</v>
      </c>
      <c r="H130" s="25"/>
      <c r="I130" s="25">
        <f>+B130/F130-1</f>
        <v>-6.0402684563758413E-2</v>
      </c>
      <c r="J130">
        <v>9436.41</v>
      </c>
      <c r="K130">
        <v>9424.85</v>
      </c>
      <c r="L130" s="25">
        <f t="shared" si="17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93">
        <f t="shared" si="9"/>
        <v>0</v>
      </c>
      <c r="D131" s="26">
        <f t="shared" si="16"/>
        <v>10.709537301919923</v>
      </c>
      <c r="E131" s="26"/>
      <c r="F131">
        <v>10.667</v>
      </c>
      <c r="G131" s="25">
        <f>+B131/D131-1</f>
        <v>-5.878286653962761E-2</v>
      </c>
      <c r="H131" s="25"/>
      <c r="I131" s="25">
        <f>+B131/F131-1</f>
        <v>-5.5029530327177278E-2</v>
      </c>
      <c r="J131">
        <v>9424.85</v>
      </c>
      <c r="K131">
        <v>9408.6299999999992</v>
      </c>
      <c r="L131" s="25">
        <f t="shared" si="17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9"/>
        <v>3.9682539682539542E-3</v>
      </c>
      <c r="D132" s="26">
        <f t="shared" si="16"/>
        <v>10.696409380536805</v>
      </c>
      <c r="E132" s="26"/>
      <c r="F132">
        <v>10.707000000000001</v>
      </c>
      <c r="G132" s="25">
        <f>+B132/D132-1</f>
        <v>-5.3888118903306026E-2</v>
      </c>
      <c r="H132" s="25"/>
      <c r="I132" s="25">
        <f>+B132/F132-1</f>
        <v>-5.4823946950593228E-2</v>
      </c>
      <c r="J132">
        <v>9408.6299999999992</v>
      </c>
      <c r="K132">
        <v>9434.57</v>
      </c>
      <c r="L132" s="25">
        <f t="shared" si="17"/>
        <v>2.7570432677233025E-3</v>
      </c>
      <c r="M132">
        <f>WEEKDAY(A132,2)</f>
        <v>5</v>
      </c>
    </row>
    <row r="133" spans="1:13" x14ac:dyDescent="0.25">
      <c r="A133" s="1">
        <v>42590</v>
      </c>
      <c r="B133">
        <v>10.18</v>
      </c>
      <c r="C133" s="93">
        <f t="shared" ref="C133:C196" si="18">B133/(B132-O133)-1</f>
        <v>5.9288537549406772E-3</v>
      </c>
      <c r="D133" s="26">
        <f t="shared" si="16"/>
        <v>10.751940808113142</v>
      </c>
      <c r="E133" s="26"/>
      <c r="F133">
        <v>10.715999999999999</v>
      </c>
      <c r="G133" s="25">
        <f>+B133/D133-1</f>
        <v>-5.3194192408645868E-2</v>
      </c>
      <c r="H133" s="25"/>
      <c r="I133" s="25">
        <f>+B133/F133-1</f>
        <v>-5.0018663680477804E-2</v>
      </c>
      <c r="J133">
        <f>K133-39.6</f>
        <v>9434.57</v>
      </c>
      <c r="K133">
        <v>9474.17</v>
      </c>
      <c r="L133" s="25">
        <f t="shared" si="17"/>
        <v>4.1973296080266564E-3</v>
      </c>
      <c r="M133">
        <f>WEEKDAY(A133,2)</f>
        <v>1</v>
      </c>
    </row>
    <row r="134" spans="1:13" x14ac:dyDescent="0.25">
      <c r="A134" s="1">
        <v>42591</v>
      </c>
      <c r="B134">
        <v>10.24</v>
      </c>
      <c r="C134" s="93">
        <f t="shared" si="18"/>
        <v>5.893909626719207E-3</v>
      </c>
      <c r="D134" s="26">
        <f t="shared" si="16"/>
        <v>10.789870530083373</v>
      </c>
      <c r="E134" s="26"/>
      <c r="F134">
        <v>10.794</v>
      </c>
      <c r="G134" s="25">
        <f>+B134/D134-1</f>
        <v>-5.0961735689994847E-2</v>
      </c>
      <c r="H134" s="25"/>
      <c r="I134" s="25">
        <f>+B134/F134-1</f>
        <v>-5.1324810079673933E-2</v>
      </c>
      <c r="J134">
        <v>9474.17</v>
      </c>
      <c r="K134">
        <v>9539.48</v>
      </c>
      <c r="L134" s="25">
        <f t="shared" si="17"/>
        <v>6.8934798510054129E-3</v>
      </c>
      <c r="M134">
        <f>WEEKDAY(A134,2)</f>
        <v>2</v>
      </c>
    </row>
    <row r="135" spans="1:13" x14ac:dyDescent="0.25">
      <c r="A135" s="1">
        <v>42592</v>
      </c>
      <c r="B135">
        <v>10.220000000000001</v>
      </c>
      <c r="C135" s="93">
        <f t="shared" si="18"/>
        <v>-1.953125E-3</v>
      </c>
      <c r="D135" s="26">
        <f t="shared" si="16"/>
        <v>10.772094000930871</v>
      </c>
      <c r="E135" s="26"/>
      <c r="F135">
        <v>10.781000000000001</v>
      </c>
      <c r="G135" s="25">
        <f>+B135/D135-1</f>
        <v>-5.1252245002982755E-2</v>
      </c>
      <c r="H135" s="25"/>
      <c r="I135" s="25">
        <f>+B135/F135-1</f>
        <v>-5.2035989240330149E-2</v>
      </c>
      <c r="J135">
        <v>9539.48</v>
      </c>
      <c r="K135">
        <v>9520.1200000000008</v>
      </c>
      <c r="L135" s="25">
        <f t="shared" si="17"/>
        <v>-2.0294607253223962E-3</v>
      </c>
      <c r="M135">
        <f>WEEKDAY(A135,2)</f>
        <v>3</v>
      </c>
    </row>
    <row r="136" spans="1:13" x14ac:dyDescent="0.25">
      <c r="A136" s="1">
        <v>42593</v>
      </c>
      <c r="B136">
        <v>10.28</v>
      </c>
      <c r="C136" s="93">
        <f t="shared" si="18"/>
        <v>5.8708414872796766E-3</v>
      </c>
      <c r="D136" s="26">
        <f t="shared" si="16"/>
        <v>10.838698006957896</v>
      </c>
      <c r="E136" s="26"/>
      <c r="F136">
        <v>10.891</v>
      </c>
      <c r="G136" s="25">
        <f>+B136/D136-1</f>
        <v>-5.1546597810847916E-2</v>
      </c>
      <c r="H136" s="25"/>
      <c r="I136" s="25">
        <f>+B136/F136-1</f>
        <v>-5.6101368102102755E-2</v>
      </c>
      <c r="J136">
        <v>9520.1200000000008</v>
      </c>
      <c r="K136">
        <v>9571.07</v>
      </c>
      <c r="L136" s="25">
        <f t="shared" si="17"/>
        <v>5.3518232963449819E-3</v>
      </c>
      <c r="M136">
        <f>WEEKDAY(A136,2)</f>
        <v>4</v>
      </c>
    </row>
    <row r="137" spans="1:13" x14ac:dyDescent="0.25">
      <c r="A137" s="1">
        <v>42594</v>
      </c>
      <c r="B137">
        <v>10.54</v>
      </c>
      <c r="C137" s="93">
        <f t="shared" si="18"/>
        <v>2.5291828793774229E-2</v>
      </c>
      <c r="D137" s="26">
        <f t="shared" si="16"/>
        <v>11.110502511213479</v>
      </c>
      <c r="E137" s="26"/>
      <c r="F137">
        <v>11.180999999999999</v>
      </c>
      <c r="G137" s="25">
        <f>+B137/D137-1</f>
        <v>-5.1348038546203401E-2</v>
      </c>
      <c r="H137" s="25"/>
      <c r="I137" s="25">
        <f>+B137/F137-1</f>
        <v>-5.7329398086038874E-2</v>
      </c>
      <c r="J137">
        <v>9571.07</v>
      </c>
      <c r="K137">
        <v>9763.9699999999993</v>
      </c>
      <c r="L137" s="25">
        <f t="shared" si="17"/>
        <v>2.01544863844898E-2</v>
      </c>
      <c r="M137">
        <f>WEEKDAY(A137,2)</f>
        <v>5</v>
      </c>
    </row>
    <row r="138" spans="1:13" x14ac:dyDescent="0.25">
      <c r="A138" s="1">
        <v>42597</v>
      </c>
      <c r="B138">
        <v>10.9</v>
      </c>
      <c r="C138" s="93">
        <f t="shared" si="18"/>
        <v>3.4155597722960174E-2</v>
      </c>
      <c r="D138" s="26">
        <f t="shared" si="16"/>
        <v>11.483302464059189</v>
      </c>
      <c r="E138" s="26"/>
      <c r="F138">
        <v>11.496</v>
      </c>
      <c r="G138" s="25">
        <f>+B138/D138-1</f>
        <v>-5.0795706712840505E-2</v>
      </c>
      <c r="H138" s="25"/>
      <c r="I138" s="25">
        <f>+B138/F138-1</f>
        <v>-5.1844119693806534E-2</v>
      </c>
      <c r="J138">
        <v>9763.9699999999993</v>
      </c>
      <c r="K138">
        <v>10027.959999999999</v>
      </c>
      <c r="L138" s="25">
        <f t="shared" si="17"/>
        <v>2.7037158041247622E-2</v>
      </c>
      <c r="M138">
        <f>WEEKDAY(A138,2)</f>
        <v>1</v>
      </c>
    </row>
    <row r="139" spans="1:13" x14ac:dyDescent="0.25">
      <c r="A139" s="1">
        <v>42598</v>
      </c>
      <c r="B139">
        <v>10.8</v>
      </c>
      <c r="C139" s="93">
        <f t="shared" si="18"/>
        <v>-9.1743119266054496E-3</v>
      </c>
      <c r="D139" s="26">
        <f t="shared" si="16"/>
        <v>11.341110614721241</v>
      </c>
      <c r="E139" s="26"/>
      <c r="F139">
        <v>11.363</v>
      </c>
      <c r="G139" s="25">
        <f>+B139/D139-1</f>
        <v>-4.7712312585934558E-2</v>
      </c>
      <c r="H139" s="25"/>
      <c r="I139" s="25">
        <f>+B139/F139-1</f>
        <v>-4.954677461937862E-2</v>
      </c>
      <c r="J139">
        <v>10027.959999999999</v>
      </c>
      <c r="K139">
        <v>9892.85</v>
      </c>
      <c r="L139" s="25">
        <f t="shared" si="17"/>
        <v>-1.3473328573308851E-2</v>
      </c>
      <c r="M139">
        <f>WEEKDAY(A139,2)</f>
        <v>2</v>
      </c>
    </row>
    <row r="140" spans="1:13" x14ac:dyDescent="0.25">
      <c r="A140" s="1">
        <v>42599</v>
      </c>
      <c r="B140">
        <v>10.76</v>
      </c>
      <c r="C140" s="93">
        <f t="shared" si="18"/>
        <v>-3.7037037037037646E-3</v>
      </c>
      <c r="D140" s="26">
        <f t="shared" si="16"/>
        <v>11.361070339689775</v>
      </c>
      <c r="E140" s="26"/>
      <c r="F140">
        <v>11.398999999999999</v>
      </c>
      <c r="G140" s="25">
        <f>+B140/D140-1</f>
        <v>-5.2906136633090184E-2</v>
      </c>
      <c r="H140" s="25"/>
      <c r="I140" s="25">
        <f>+B140/F140-1</f>
        <v>-5.6057548907798904E-2</v>
      </c>
      <c r="J140">
        <v>9892.85</v>
      </c>
      <c r="K140">
        <v>9891.17</v>
      </c>
      <c r="L140" s="25">
        <f t="shared" si="17"/>
        <v>-1.6981961719830796E-4</v>
      </c>
      <c r="M140">
        <f>WEEKDAY(A140,2)</f>
        <v>3</v>
      </c>
    </row>
    <row r="141" spans="1:13" x14ac:dyDescent="0.25">
      <c r="A141" s="1">
        <v>42600</v>
      </c>
      <c r="B141">
        <v>10.74</v>
      </c>
      <c r="C141" s="93">
        <f t="shared" si="18"/>
        <v>-1.8587360594795044E-3</v>
      </c>
      <c r="D141" s="26">
        <f t="shared" si="16"/>
        <v>11.34258796279914</v>
      </c>
      <c r="E141" s="26"/>
      <c r="F141">
        <v>11.305</v>
      </c>
      <c r="G141" s="25">
        <f>+B141/D141-1</f>
        <v>-5.3126144119444163E-2</v>
      </c>
      <c r="H141" s="25"/>
      <c r="I141" s="25">
        <f>+B141/F141-1</f>
        <v>-4.9977885891198559E-2</v>
      </c>
      <c r="J141">
        <v>9891.17</v>
      </c>
      <c r="K141">
        <v>9842.2199999999993</v>
      </c>
      <c r="L141" s="25">
        <f t="shared" si="17"/>
        <v>-4.9488584262530333E-3</v>
      </c>
      <c r="M141">
        <f>WEEKDAY(A141,2)</f>
        <v>4</v>
      </c>
    </row>
    <row r="142" spans="1:13" x14ac:dyDescent="0.25">
      <c r="A142" s="1">
        <v>42601</v>
      </c>
      <c r="B142">
        <v>10.7</v>
      </c>
      <c r="C142" s="93">
        <f t="shared" si="18"/>
        <v>-3.7243947858474069E-3</v>
      </c>
      <c r="D142" s="26">
        <f t="shared" si="16"/>
        <v>11.329867687371346</v>
      </c>
      <c r="E142" s="26"/>
      <c r="F142">
        <v>11.35</v>
      </c>
      <c r="G142" s="25">
        <f>+B142/D142-1</f>
        <v>-5.5593560732701053E-2</v>
      </c>
      <c r="H142" s="25"/>
      <c r="I142" s="25">
        <f>+B142/F142-1</f>
        <v>-5.7268722466960353E-2</v>
      </c>
      <c r="J142">
        <v>9842.2199999999993</v>
      </c>
      <c r="K142">
        <v>9863.8700000000008</v>
      </c>
      <c r="L142" s="25">
        <f t="shared" si="17"/>
        <v>2.1997069766781507E-3</v>
      </c>
      <c r="M142">
        <f>WEEKDAY(A142,2)</f>
        <v>5</v>
      </c>
    </row>
    <row r="143" spans="1:13" x14ac:dyDescent="0.25">
      <c r="A143" s="1">
        <v>42604</v>
      </c>
      <c r="B143">
        <v>10.6</v>
      </c>
      <c r="C143" s="93">
        <f t="shared" si="18"/>
        <v>-9.3457943925233655E-3</v>
      </c>
      <c r="D143" s="26">
        <f t="shared" ref="D143:D158" si="19">+F142*(1+L143)</f>
        <v>11.293157198949295</v>
      </c>
      <c r="E143" s="26"/>
      <c r="F143">
        <v>11.215999999999999</v>
      </c>
      <c r="G143" s="25">
        <f>+B143/D143-1</f>
        <v>-6.1378513265872736E-2</v>
      </c>
      <c r="H143" s="25"/>
      <c r="I143" s="25">
        <f>+B143/F143-1</f>
        <v>-5.4921540656205359E-2</v>
      </c>
      <c r="J143">
        <v>9863.8700000000008</v>
      </c>
      <c r="K143">
        <v>9814.4699999999993</v>
      </c>
      <c r="L143" s="25">
        <f t="shared" ref="L143:L185" si="20">+K143/J143-1</f>
        <v>-5.0081763040268346E-3</v>
      </c>
      <c r="M143">
        <f>WEEKDAY(A143,2)</f>
        <v>1</v>
      </c>
    </row>
    <row r="144" spans="1:13" x14ac:dyDescent="0.25">
      <c r="A144" s="1">
        <v>42605</v>
      </c>
      <c r="B144">
        <v>10.72</v>
      </c>
      <c r="C144" s="93">
        <f t="shared" si="18"/>
        <v>1.132075471698113E-2</v>
      </c>
      <c r="D144" s="26">
        <f t="shared" si="19"/>
        <v>11.250044083888382</v>
      </c>
      <c r="E144" s="26"/>
      <c r="F144">
        <v>11.260999999999999</v>
      </c>
      <c r="G144" s="25">
        <f>+B144/D144-1</f>
        <v>-4.7114845056249854E-2</v>
      </c>
      <c r="H144" s="25"/>
      <c r="I144" s="25">
        <f>+B144/F144-1</f>
        <v>-4.804191457241791E-2</v>
      </c>
      <c r="J144">
        <v>9814.4699999999993</v>
      </c>
      <c r="K144">
        <v>9844.26</v>
      </c>
      <c r="L144" s="25">
        <f t="shared" si="20"/>
        <v>3.035314184056892E-3</v>
      </c>
      <c r="M144">
        <f>WEEKDAY(A144,2)</f>
        <v>2</v>
      </c>
    </row>
    <row r="145" spans="1:13" x14ac:dyDescent="0.25">
      <c r="A145" s="1">
        <v>42606</v>
      </c>
      <c r="B145">
        <v>10.64</v>
      </c>
      <c r="C145" s="93">
        <f t="shared" si="18"/>
        <v>-7.4626865671642006E-3</v>
      </c>
      <c r="D145" s="26">
        <f t="shared" si="19"/>
        <v>11.208162550562459</v>
      </c>
      <c r="E145" s="26"/>
      <c r="F145">
        <v>11.260999999999999</v>
      </c>
      <c r="G145" s="25">
        <f>+B145/D145-1</f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20"/>
        <v>-4.692074366178911E-3</v>
      </c>
      <c r="M145">
        <f>WEEKDAY(A145,2)</f>
        <v>3</v>
      </c>
    </row>
    <row r="146" spans="1:13" x14ac:dyDescent="0.25">
      <c r="A146" s="1">
        <v>42607</v>
      </c>
      <c r="B146">
        <v>10.62</v>
      </c>
      <c r="C146" s="93">
        <f t="shared" si="18"/>
        <v>-1.8796992481204811E-3</v>
      </c>
      <c r="D146" s="26">
        <f t="shared" si="19"/>
        <v>11.218889355760879</v>
      </c>
      <c r="E146" s="26"/>
      <c r="F146">
        <v>11.17</v>
      </c>
      <c r="G146" s="25">
        <f>+B146/D146-1</f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20"/>
        <v>-3.7395119651114639E-3</v>
      </c>
      <c r="M146">
        <f>WEEKDAY(A146,2)</f>
        <v>4</v>
      </c>
    </row>
    <row r="147" spans="1:13" x14ac:dyDescent="0.25">
      <c r="A147" s="1">
        <v>42608</v>
      </c>
      <c r="B147">
        <v>10.58</v>
      </c>
      <c r="C147" s="93">
        <f t="shared" si="18"/>
        <v>-3.7664783427494575E-3</v>
      </c>
      <c r="D147" s="26">
        <f t="shared" si="19"/>
        <v>11.149425494010611</v>
      </c>
      <c r="E147" s="26"/>
      <c r="F147">
        <v>11.169</v>
      </c>
      <c r="G147" s="25">
        <f>+B147/D147-1</f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20"/>
        <v>-1.8419432398736335E-3</v>
      </c>
      <c r="M147">
        <f>WEEKDAY(A147,2)</f>
        <v>5</v>
      </c>
    </row>
    <row r="148" spans="1:13" x14ac:dyDescent="0.25">
      <c r="A148" s="1">
        <v>42611</v>
      </c>
      <c r="B148">
        <v>10.52</v>
      </c>
      <c r="C148" s="93">
        <f t="shared" si="18"/>
        <v>-5.6710775047259521E-3</v>
      </c>
      <c r="D148" s="26">
        <f t="shared" si="19"/>
        <v>11.153249720581517</v>
      </c>
      <c r="E148" s="26"/>
      <c r="F148">
        <v>11.090999999999999</v>
      </c>
      <c r="G148" s="25">
        <f>+B148/D148-1</f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20"/>
        <v>-1.4101781196600438E-3</v>
      </c>
      <c r="M148">
        <f>WEEKDAY(A148,2)</f>
        <v>1</v>
      </c>
    </row>
    <row r="149" spans="1:13" x14ac:dyDescent="0.25">
      <c r="A149" s="1">
        <v>42612</v>
      </c>
      <c r="B149">
        <v>10.56</v>
      </c>
      <c r="C149" s="93">
        <f t="shared" si="18"/>
        <v>3.8022813688214363E-3</v>
      </c>
      <c r="D149" s="26">
        <f t="shared" si="19"/>
        <v>11.138693861379219</v>
      </c>
      <c r="E149" s="26"/>
      <c r="F149">
        <v>11.145</v>
      </c>
      <c r="G149" s="25">
        <f>+B149/D149-1</f>
        <v>-5.1953475746891797E-2</v>
      </c>
      <c r="H149" s="25"/>
      <c r="I149" s="25">
        <f>+B149/F149-1</f>
        <v>-5.2489905787348468E-2</v>
      </c>
      <c r="J149">
        <v>9729.7099999999991</v>
      </c>
      <c r="K149">
        <v>9771.5499999999993</v>
      </c>
      <c r="L149" s="25">
        <f t="shared" si="20"/>
        <v>4.3002309421349416E-3</v>
      </c>
      <c r="M149">
        <f>WEEKDAY(A149,2)</f>
        <v>2</v>
      </c>
    </row>
    <row r="150" spans="1:13" x14ac:dyDescent="0.25">
      <c r="A150" s="1">
        <v>42613</v>
      </c>
      <c r="B150">
        <v>10.56</v>
      </c>
      <c r="C150" s="93">
        <f t="shared" si="18"/>
        <v>0</v>
      </c>
      <c r="D150" s="26">
        <f t="shared" si="19"/>
        <v>11.190097584313646</v>
      </c>
      <c r="E150" s="26"/>
      <c r="F150">
        <v>11.175000000000001</v>
      </c>
      <c r="G150" s="25">
        <f>+B150/D150-1</f>
        <v>-5.6308497720066408E-2</v>
      </c>
      <c r="H150" s="25"/>
      <c r="I150" s="25">
        <f>+B150/F150-1</f>
        <v>-5.5033557046979875E-2</v>
      </c>
      <c r="J150">
        <v>9771.5499999999993</v>
      </c>
      <c r="K150">
        <v>9811.09</v>
      </c>
      <c r="L150" s="25">
        <f t="shared" si="20"/>
        <v>4.0464409433509374E-3</v>
      </c>
      <c r="M150">
        <f>WEEKDAY(A150,2)</f>
        <v>3</v>
      </c>
    </row>
    <row r="151" spans="1:13" x14ac:dyDescent="0.25">
      <c r="A151" s="1">
        <v>42614</v>
      </c>
      <c r="B151">
        <v>10.54</v>
      </c>
      <c r="C151" s="93">
        <f t="shared" si="18"/>
        <v>-1.8939393939395588E-3</v>
      </c>
      <c r="D151" s="26">
        <f t="shared" si="19"/>
        <v>11.12549831364303</v>
      </c>
      <c r="E151" s="26"/>
      <c r="F151">
        <v>11.145</v>
      </c>
      <c r="G151" s="25">
        <f>+B151/D151-1</f>
        <v>-5.2626704632640409E-2</v>
      </c>
      <c r="H151" s="25"/>
      <c r="I151" s="25">
        <f>+B151/F151-1</f>
        <v>-5.4284432480933176E-2</v>
      </c>
      <c r="J151">
        <v>9811.09</v>
      </c>
      <c r="K151">
        <v>9767.6299999999992</v>
      </c>
      <c r="L151" s="25">
        <f t="shared" si="20"/>
        <v>-4.4296811057691343E-3</v>
      </c>
      <c r="M151">
        <f>WEEKDAY(A151,2)</f>
        <v>4</v>
      </c>
    </row>
    <row r="152" spans="1:13" x14ac:dyDescent="0.25">
      <c r="A152" s="1">
        <v>42615</v>
      </c>
      <c r="B152">
        <v>10.6</v>
      </c>
      <c r="C152" s="93">
        <f t="shared" si="18"/>
        <v>5.6925996204935103E-3</v>
      </c>
      <c r="D152" s="26">
        <f t="shared" si="19"/>
        <v>11.187160457552139</v>
      </c>
      <c r="E152" s="26"/>
      <c r="F152">
        <v>11.196</v>
      </c>
      <c r="G152" s="25">
        <f>+B152/D152-1</f>
        <v>-5.2485209252162268E-2</v>
      </c>
      <c r="H152" s="25"/>
      <c r="I152" s="25">
        <f>+B152/F152-1</f>
        <v>-5.3233297606287922E-2</v>
      </c>
      <c r="J152">
        <v>9767.6299999999992</v>
      </c>
      <c r="K152">
        <v>9804.58</v>
      </c>
      <c r="L152" s="25">
        <f t="shared" si="20"/>
        <v>3.7829033245526666E-3</v>
      </c>
      <c r="M152">
        <f>WEEKDAY(A152,2)</f>
        <v>5</v>
      </c>
    </row>
    <row r="153" spans="1:13" x14ac:dyDescent="0.25">
      <c r="A153" s="1">
        <v>42618</v>
      </c>
      <c r="B153">
        <v>10.68</v>
      </c>
      <c r="C153" s="93">
        <f t="shared" si="18"/>
        <v>7.547169811320753E-3</v>
      </c>
      <c r="D153" s="26">
        <f t="shared" si="19"/>
        <v>11.214636057842355</v>
      </c>
      <c r="E153" s="26"/>
      <c r="F153">
        <v>11.191000000000001</v>
      </c>
      <c r="G153" s="25">
        <f>+B153/D153-1</f>
        <v>-4.7673063582699737E-2</v>
      </c>
      <c r="H153" s="25"/>
      <c r="I153" s="25">
        <f>+B153/F153-1</f>
        <v>-4.5661692431418155E-2</v>
      </c>
      <c r="J153">
        <v>9804.58</v>
      </c>
      <c r="K153">
        <v>9820.9</v>
      </c>
      <c r="L153" s="25">
        <f t="shared" si="20"/>
        <v>1.6645282102853987E-3</v>
      </c>
      <c r="M153">
        <f>WEEKDAY(A153,2)</f>
        <v>1</v>
      </c>
    </row>
    <row r="154" spans="1:13" x14ac:dyDescent="0.25">
      <c r="A154" s="1">
        <v>42619</v>
      </c>
      <c r="B154">
        <v>10.72</v>
      </c>
      <c r="C154" s="93">
        <f t="shared" si="18"/>
        <v>3.7453183520599342E-3</v>
      </c>
      <c r="D154" s="26">
        <f t="shared" si="19"/>
        <v>11.207408923825719</v>
      </c>
      <c r="E154" s="26"/>
      <c r="F154">
        <v>11.241</v>
      </c>
      <c r="G154" s="25">
        <f>+B154/D154-1</f>
        <v>-4.3489884873348483E-2</v>
      </c>
      <c r="H154" s="25"/>
      <c r="I154" s="25">
        <f>+B154/F154-1</f>
        <v>-4.6348189662841266E-2</v>
      </c>
      <c r="J154">
        <v>9820.9</v>
      </c>
      <c r="K154">
        <v>9835.2999999999993</v>
      </c>
      <c r="L154" s="25">
        <f t="shared" si="20"/>
        <v>1.4662607296682673E-3</v>
      </c>
      <c r="M154">
        <f>WEEKDAY(A154,2)</f>
        <v>2</v>
      </c>
    </row>
    <row r="155" spans="1:13" x14ac:dyDescent="0.25">
      <c r="A155" s="1">
        <v>42620</v>
      </c>
      <c r="B155">
        <v>10.78</v>
      </c>
      <c r="C155" s="93">
        <f t="shared" si="18"/>
        <v>5.5970149253730117E-3</v>
      </c>
      <c r="D155" s="26">
        <f t="shared" si="19"/>
        <v>11.25334357874188</v>
      </c>
      <c r="E155" s="26"/>
      <c r="F155">
        <v>11.273999999999999</v>
      </c>
      <c r="G155" s="25">
        <f>+B155/D155-1</f>
        <v>-4.2062483512549154E-2</v>
      </c>
      <c r="H155" s="25"/>
      <c r="I155" s="25">
        <f>+B155/F155-1</f>
        <v>-4.3817633492992725E-2</v>
      </c>
      <c r="J155">
        <v>9835.2999999999993</v>
      </c>
      <c r="K155">
        <v>9846.1</v>
      </c>
      <c r="L155" s="25">
        <f t="shared" si="20"/>
        <v>1.0980854676523322E-3</v>
      </c>
      <c r="M155">
        <f>WEEKDAY(A155,2)</f>
        <v>3</v>
      </c>
    </row>
    <row r="156" spans="1:13" x14ac:dyDescent="0.25">
      <c r="A156" s="1">
        <v>42621</v>
      </c>
      <c r="B156">
        <v>10.82</v>
      </c>
      <c r="C156" s="93">
        <f t="shared" si="18"/>
        <v>3.7105751391466324E-3</v>
      </c>
      <c r="D156" s="26">
        <f t="shared" si="19"/>
        <v>11.272328268045213</v>
      </c>
      <c r="E156" s="26"/>
      <c r="F156">
        <v>11.260999999999999</v>
      </c>
      <c r="G156" s="25">
        <f>+B156/D156-1</f>
        <v>-4.0127315075402126E-2</v>
      </c>
      <c r="H156" s="25"/>
      <c r="I156" s="25">
        <f>+B156/F156-1</f>
        <v>-3.9161708551638252E-2</v>
      </c>
      <c r="J156">
        <v>9846.1</v>
      </c>
      <c r="K156">
        <v>9844.64</v>
      </c>
      <c r="L156" s="25">
        <f t="shared" si="20"/>
        <v>-1.4828206091765939E-4</v>
      </c>
      <c r="M156">
        <f>WEEKDAY(A156,2)</f>
        <v>4</v>
      </c>
    </row>
    <row r="157" spans="1:13" x14ac:dyDescent="0.25">
      <c r="A157" s="1">
        <v>42622</v>
      </c>
      <c r="B157">
        <v>10.76</v>
      </c>
      <c r="C157" s="93">
        <f t="shared" si="18"/>
        <v>-5.5452865064695711E-3</v>
      </c>
      <c r="D157" s="26">
        <f t="shared" si="19"/>
        <v>11.223366638089356</v>
      </c>
      <c r="E157" s="26"/>
      <c r="F157">
        <v>11.214</v>
      </c>
      <c r="G157" s="25">
        <f>+B157/D157-1</f>
        <v>-4.1285886225689516E-2</v>
      </c>
      <c r="H157" s="25"/>
      <c r="I157" s="25">
        <f>+B157/F157-1</f>
        <v>-4.0485107900838257E-2</v>
      </c>
      <c r="J157">
        <v>9844.64</v>
      </c>
      <c r="K157">
        <v>9811.74</v>
      </c>
      <c r="L157" s="25">
        <f t="shared" si="20"/>
        <v>-3.3419200702107243E-3</v>
      </c>
      <c r="M157">
        <f>WEEKDAY(A157,2)</f>
        <v>5</v>
      </c>
    </row>
    <row r="158" spans="1:13" x14ac:dyDescent="0.25">
      <c r="A158" s="1">
        <v>42625</v>
      </c>
      <c r="B158">
        <v>10.44</v>
      </c>
      <c r="C158" s="93">
        <f t="shared" si="18"/>
        <v>-2.9739776951672847E-2</v>
      </c>
      <c r="D158" s="26">
        <f t="shared" si="19"/>
        <v>11.051557271187376</v>
      </c>
      <c r="E158" s="26"/>
      <c r="F158">
        <v>11.012</v>
      </c>
      <c r="G158" s="25">
        <f>+B158/D158-1</f>
        <v>-5.5336750847029825E-2</v>
      </c>
      <c r="H158" s="25"/>
      <c r="I158" s="25">
        <f>+B158/F158-1</f>
        <v>-5.1943334544133801E-2</v>
      </c>
      <c r="J158">
        <v>9811.74</v>
      </c>
      <c r="K158">
        <v>9669.61</v>
      </c>
      <c r="L158" s="25">
        <f t="shared" si="20"/>
        <v>-1.4485707937633818E-2</v>
      </c>
      <c r="M158">
        <f>WEEKDAY(A158,2)</f>
        <v>1</v>
      </c>
    </row>
    <row r="159" spans="1:13" x14ac:dyDescent="0.25">
      <c r="A159" s="1">
        <v>42626</v>
      </c>
      <c r="B159">
        <v>10.46</v>
      </c>
      <c r="C159" s="93">
        <f t="shared" si="18"/>
        <v>1.9157088122607746E-3</v>
      </c>
      <c r="D159" s="26">
        <f t="shared" ref="D159:D177" si="21">+F158*(1+L159)</f>
        <v>10.982937169130917</v>
      </c>
      <c r="E159" s="26"/>
      <c r="F159">
        <v>11.013</v>
      </c>
      <c r="G159" s="25">
        <f>+B159/D159-1</f>
        <v>-4.7613599265659445E-2</v>
      </c>
      <c r="H159" s="25"/>
      <c r="I159" s="25">
        <f>+B159/F159-1</f>
        <v>-5.0213384182329901E-2</v>
      </c>
      <c r="J159">
        <f>K159+25.52</f>
        <v>9669.61</v>
      </c>
      <c r="K159">
        <v>9644.09</v>
      </c>
      <c r="L159" s="25">
        <f t="shared" si="20"/>
        <v>-2.6391964101964982E-3</v>
      </c>
      <c r="M159">
        <f>WEEKDAY(A159,2)</f>
        <v>2</v>
      </c>
    </row>
    <row r="160" spans="1:13" x14ac:dyDescent="0.25">
      <c r="A160" s="1">
        <v>42627</v>
      </c>
      <c r="B160">
        <v>10.38</v>
      </c>
      <c r="C160" s="93">
        <f t="shared" si="18"/>
        <v>-7.6481835564053968E-3</v>
      </c>
      <c r="D160" s="26">
        <f t="shared" si="21"/>
        <v>10.914062068064483</v>
      </c>
      <c r="E160" s="26"/>
      <c r="F160">
        <v>10.888999999999999</v>
      </c>
      <c r="G160" s="25">
        <f>+B160/D160-1</f>
        <v>-4.893339113648576E-2</v>
      </c>
      <c r="H160" s="25"/>
      <c r="I160" s="25">
        <f>+B160/F160-1</f>
        <v>-4.6744420975296075E-2</v>
      </c>
      <c r="J160">
        <v>9644.09</v>
      </c>
      <c r="K160">
        <v>9557.4500000000007</v>
      </c>
      <c r="L160" s="25">
        <f t="shared" si="20"/>
        <v>-8.9837403010547545E-3</v>
      </c>
      <c r="M160">
        <f>WEEKDAY(A160,2)</f>
        <v>3</v>
      </c>
    </row>
    <row r="161" spans="1:13" x14ac:dyDescent="0.25">
      <c r="A161" s="1">
        <v>42628</v>
      </c>
      <c r="B161">
        <v>10.4</v>
      </c>
      <c r="C161" s="93">
        <f t="shared" si="18"/>
        <v>1.9267822736031004E-3</v>
      </c>
      <c r="D161" s="26">
        <f t="shared" si="21"/>
        <v>10.888999999999999</v>
      </c>
      <c r="E161" s="26"/>
      <c r="F161">
        <v>10.887</v>
      </c>
      <c r="G161" s="25">
        <f>+B161/D161-1</f>
        <v>-4.490770502341801E-2</v>
      </c>
      <c r="H161" s="25"/>
      <c r="I161" s="25">
        <f>+B161/F161-1</f>
        <v>-4.4732249471847174E-2</v>
      </c>
      <c r="J161">
        <v>9557.4500000000007</v>
      </c>
      <c r="K161">
        <v>9557.4500000000007</v>
      </c>
      <c r="L161" s="25">
        <f t="shared" si="20"/>
        <v>0</v>
      </c>
      <c r="M161">
        <f>WEEKDAY(A161,2)</f>
        <v>4</v>
      </c>
    </row>
    <row r="162" spans="1:13" x14ac:dyDescent="0.25">
      <c r="A162" s="1">
        <v>42632</v>
      </c>
      <c r="B162">
        <v>10.44</v>
      </c>
      <c r="C162" s="93">
        <f t="shared" si="18"/>
        <v>3.8461538461538325E-3</v>
      </c>
      <c r="D162" s="26">
        <f t="shared" si="21"/>
        <v>10.960222079111059</v>
      </c>
      <c r="E162" s="26"/>
      <c r="F162">
        <v>10.975</v>
      </c>
      <c r="G162" s="25">
        <f>+B162/D162-1</f>
        <v>-4.7464556407350922E-2</v>
      </c>
      <c r="H162" s="25"/>
      <c r="I162" s="25">
        <f>+B162/F162-1</f>
        <v>-4.8747152619589951E-2</v>
      </c>
      <c r="J162">
        <v>9557.4500000000007</v>
      </c>
      <c r="K162">
        <v>9621.73</v>
      </c>
      <c r="L162" s="25">
        <f t="shared" si="20"/>
        <v>6.725643346289889E-3</v>
      </c>
      <c r="M162">
        <f>WEEKDAY(A162,2)</f>
        <v>1</v>
      </c>
    </row>
    <row r="163" spans="1:13" x14ac:dyDescent="0.25">
      <c r="A163" s="1">
        <v>42633</v>
      </c>
      <c r="B163">
        <v>10.48</v>
      </c>
      <c r="C163" s="93">
        <f t="shared" si="18"/>
        <v>3.8314176245211051E-3</v>
      </c>
      <c r="D163" s="26">
        <f t="shared" si="21"/>
        <v>10.945457235860911</v>
      </c>
      <c r="E163" s="26"/>
      <c r="F163">
        <v>10.975</v>
      </c>
      <c r="G163" s="25">
        <f>+B163/D163-1</f>
        <v>-4.2525152292032131E-2</v>
      </c>
      <c r="H163" s="25"/>
      <c r="I163" s="25">
        <f>+B163/F163-1</f>
        <v>-4.5102505694760708E-2</v>
      </c>
      <c r="J163">
        <v>9621.73</v>
      </c>
      <c r="K163">
        <v>9595.83</v>
      </c>
      <c r="L163" s="25">
        <f t="shared" si="20"/>
        <v>-2.691823611762123E-3</v>
      </c>
      <c r="M163">
        <f>WEEKDAY(A163,2)</f>
        <v>2</v>
      </c>
    </row>
    <row r="164" spans="1:13" x14ac:dyDescent="0.25">
      <c r="A164" s="1">
        <v>42634</v>
      </c>
      <c r="B164">
        <v>10.5</v>
      </c>
      <c r="C164" s="93">
        <f t="shared" si="18"/>
        <v>1.9083969465647499E-3</v>
      </c>
      <c r="D164" s="26">
        <f t="shared" si="21"/>
        <v>10.991549714824043</v>
      </c>
      <c r="E164" s="26"/>
      <c r="F164">
        <v>10.968</v>
      </c>
      <c r="G164" s="25">
        <f>+B164/D164-1</f>
        <v>-4.4720692493534497E-2</v>
      </c>
      <c r="H164" s="25"/>
      <c r="I164" s="25">
        <f>+B164/F164-1</f>
        <v>-4.2669584245076608E-2</v>
      </c>
      <c r="J164">
        <v>9595.83</v>
      </c>
      <c r="K164">
        <v>9610.2999999999993</v>
      </c>
      <c r="L164" s="25">
        <f t="shared" si="20"/>
        <v>1.5079466810061781E-3</v>
      </c>
      <c r="M164">
        <f>WEEKDAY(A164,2)</f>
        <v>3</v>
      </c>
    </row>
    <row r="165" spans="1:13" x14ac:dyDescent="0.25">
      <c r="A165" s="1">
        <v>42635</v>
      </c>
      <c r="B165">
        <v>10.58</v>
      </c>
      <c r="C165" s="93">
        <f t="shared" si="18"/>
        <v>7.6190476190476364E-3</v>
      </c>
      <c r="D165" s="26">
        <f t="shared" si="21"/>
        <v>11.04597194260325</v>
      </c>
      <c r="E165" s="26"/>
      <c r="F165">
        <v>11.083</v>
      </c>
      <c r="G165" s="25">
        <f>+B165/D165-1</f>
        <v>-4.2184784193235347E-2</v>
      </c>
      <c r="H165" s="25"/>
      <c r="I165" s="25">
        <f>+B165/F165-1</f>
        <v>-4.5384823603717428E-2</v>
      </c>
      <c r="J165">
        <v>9610.2999999999993</v>
      </c>
      <c r="K165">
        <v>9678.6200000000008</v>
      </c>
      <c r="L165" s="25">
        <f t="shared" si="20"/>
        <v>7.1090392599608698E-3</v>
      </c>
      <c r="M165">
        <f>WEEKDAY(A165,2)</f>
        <v>4</v>
      </c>
    </row>
    <row r="166" spans="1:13" x14ac:dyDescent="0.25">
      <c r="A166" s="1">
        <v>42636</v>
      </c>
      <c r="B166">
        <v>10.48</v>
      </c>
      <c r="C166" s="93">
        <f t="shared" si="18"/>
        <v>-9.4517958412098091E-3</v>
      </c>
      <c r="D166" s="26">
        <f t="shared" si="21"/>
        <v>11.060888094583731</v>
      </c>
      <c r="E166" s="26"/>
      <c r="F166">
        <v>11.034000000000001</v>
      </c>
      <c r="G166" s="25">
        <f>+B166/D166-1</f>
        <v>-5.2517310510372006E-2</v>
      </c>
      <c r="H166" s="25"/>
      <c r="I166" s="25">
        <f>+B166/F166-1</f>
        <v>-5.0208446619539604E-2</v>
      </c>
      <c r="J166">
        <v>9678.6200000000008</v>
      </c>
      <c r="K166">
        <v>9659.31</v>
      </c>
      <c r="L166" s="25">
        <f t="shared" si="20"/>
        <v>-1.9951191388856149E-3</v>
      </c>
      <c r="M166">
        <f>WEEKDAY(A166,2)</f>
        <v>5</v>
      </c>
    </row>
    <row r="167" spans="1:13" x14ac:dyDescent="0.25">
      <c r="A167" s="1">
        <v>42639</v>
      </c>
      <c r="B167">
        <v>10.34</v>
      </c>
      <c r="C167" s="93">
        <f t="shared" si="18"/>
        <v>-1.3358778625954248E-2</v>
      </c>
      <c r="D167" s="26">
        <f t="shared" si="21"/>
        <v>10.892466847010812</v>
      </c>
      <c r="E167" s="26"/>
      <c r="F167">
        <v>10.888</v>
      </c>
      <c r="G167" s="25">
        <f>+B167/D167-1</f>
        <v>-5.0720085245191671E-2</v>
      </c>
      <c r="H167" s="25"/>
      <c r="I167" s="25">
        <f>+B167/F167-1</f>
        <v>-5.0330639235856012E-2</v>
      </c>
      <c r="J167">
        <v>9659.31</v>
      </c>
      <c r="K167">
        <v>9535.41</v>
      </c>
      <c r="L167" s="25">
        <f t="shared" si="20"/>
        <v>-1.2827003171033913E-2</v>
      </c>
      <c r="M167">
        <f>WEEKDAY(A167,2)</f>
        <v>1</v>
      </c>
    </row>
    <row r="168" spans="1:13" x14ac:dyDescent="0.25">
      <c r="A168" s="1">
        <v>42640</v>
      </c>
      <c r="B168">
        <v>10.4</v>
      </c>
      <c r="C168" s="93">
        <f t="shared" si="18"/>
        <v>5.8027079303675233E-3</v>
      </c>
      <c r="D168" s="26">
        <f t="shared" si="21"/>
        <v>10.94021676257235</v>
      </c>
      <c r="E168" s="26"/>
      <c r="F168">
        <v>11.067</v>
      </c>
      <c r="G168" s="25">
        <f>+B168/D168-1</f>
        <v>-4.9378981632291707E-2</v>
      </c>
      <c r="H168" s="25"/>
      <c r="I168" s="25">
        <f>+B168/F168-1</f>
        <v>-6.0269268997921732E-2</v>
      </c>
      <c r="J168">
        <v>9535.41</v>
      </c>
      <c r="K168">
        <v>9581.14</v>
      </c>
      <c r="L168" s="25">
        <f t="shared" si="20"/>
        <v>4.7958084654986521E-3</v>
      </c>
      <c r="M168">
        <f>WEEKDAY(A168,2)</f>
        <v>2</v>
      </c>
    </row>
    <row r="169" spans="1:13" x14ac:dyDescent="0.25">
      <c r="A169" s="1">
        <v>42641</v>
      </c>
      <c r="B169">
        <v>10.42</v>
      </c>
      <c r="C169" s="93">
        <f t="shared" si="18"/>
        <v>1.9230769230769162E-3</v>
      </c>
      <c r="D169" s="26">
        <f t="shared" si="21"/>
        <v>11.012653403457209</v>
      </c>
      <c r="E169" s="26"/>
      <c r="F169">
        <v>11.006</v>
      </c>
      <c r="G169" s="25">
        <f>+B169/D169-1</f>
        <v>-5.3815677452552668E-2</v>
      </c>
      <c r="H169" s="25"/>
      <c r="I169" s="25">
        <f>+B169/F169-1</f>
        <v>-5.3243685262584051E-2</v>
      </c>
      <c r="J169">
        <v>9581.14</v>
      </c>
      <c r="K169">
        <v>9534.09</v>
      </c>
      <c r="L169" s="25">
        <f t="shared" si="20"/>
        <v>-4.9106891246760709E-3</v>
      </c>
      <c r="M169">
        <f>WEEKDAY(A169,2)</f>
        <v>3</v>
      </c>
    </row>
    <row r="170" spans="1:13" x14ac:dyDescent="0.25">
      <c r="A170" s="1">
        <v>42642</v>
      </c>
      <c r="B170">
        <v>10.5</v>
      </c>
      <c r="C170" s="93">
        <f t="shared" si="18"/>
        <v>7.6775431861804133E-3</v>
      </c>
      <c r="D170" s="26">
        <f t="shared" si="21"/>
        <v>11.058443660590576</v>
      </c>
      <c r="E170" s="26"/>
      <c r="F170">
        <v>11.054</v>
      </c>
      <c r="G170" s="25">
        <f>+B170/D170-1</f>
        <v>-5.0499299696278643E-2</v>
      </c>
      <c r="H170" s="25"/>
      <c r="I170" s="25">
        <f>+B170/F170-1</f>
        <v>-5.0117604487063483E-2</v>
      </c>
      <c r="J170">
        <v>9534.09</v>
      </c>
      <c r="K170">
        <v>9579.52</v>
      </c>
      <c r="L170" s="25">
        <f t="shared" si="20"/>
        <v>4.7650064138267112E-3</v>
      </c>
      <c r="M170">
        <f>WEEKDAY(A170,2)</f>
        <v>4</v>
      </c>
    </row>
    <row r="171" spans="1:13" x14ac:dyDescent="0.25">
      <c r="A171" s="1">
        <v>42643</v>
      </c>
      <c r="B171">
        <v>10.42</v>
      </c>
      <c r="C171" s="93">
        <f t="shared" si="18"/>
        <v>-7.6190476190476364E-3</v>
      </c>
      <c r="D171" s="26">
        <f t="shared" si="21"/>
        <v>11.076166803764698</v>
      </c>
      <c r="E171" s="26"/>
      <c r="F171">
        <v>11.063000000000001</v>
      </c>
      <c r="G171" s="25">
        <f>+B171/D171-1</f>
        <v>-5.9241325576793624E-2</v>
      </c>
      <c r="H171" s="25"/>
      <c r="I171" s="25">
        <f>+B171/F171-1</f>
        <v>-5.8121666817319007E-2</v>
      </c>
      <c r="J171">
        <v>9579.52</v>
      </c>
      <c r="K171">
        <v>9598.73</v>
      </c>
      <c r="L171" s="25">
        <f t="shared" si="20"/>
        <v>2.0053196819882491E-3</v>
      </c>
      <c r="M171">
        <f>WEEKDAY(A171,2)</f>
        <v>5</v>
      </c>
    </row>
    <row r="172" spans="1:13" x14ac:dyDescent="0.25">
      <c r="A172" s="1">
        <v>42646</v>
      </c>
      <c r="B172">
        <v>10.44</v>
      </c>
      <c r="C172" s="93">
        <f t="shared" si="18"/>
        <v>1.9193857965451588E-3</v>
      </c>
      <c r="D172" s="26">
        <f t="shared" si="21"/>
        <v>11.063000000000001</v>
      </c>
      <c r="E172" s="26"/>
      <c r="F172">
        <v>11.061999999999999</v>
      </c>
      <c r="G172" s="25">
        <f>+B172/D172-1</f>
        <v>-5.631383892253472E-2</v>
      </c>
      <c r="H172" s="25"/>
      <c r="I172" s="25">
        <f>+B172/F172-1</f>
        <v>-5.6228530103055507E-2</v>
      </c>
      <c r="J172">
        <v>9598.73</v>
      </c>
      <c r="K172">
        <v>9598.73</v>
      </c>
      <c r="L172" s="25">
        <f t="shared" si="20"/>
        <v>0</v>
      </c>
      <c r="M172">
        <f>WEEKDAY(A172,2)</f>
        <v>1</v>
      </c>
    </row>
    <row r="173" spans="1:13" x14ac:dyDescent="0.25">
      <c r="A173" s="1">
        <v>42647</v>
      </c>
      <c r="B173">
        <v>10.48</v>
      </c>
      <c r="C173" s="93">
        <f t="shared" si="18"/>
        <v>3.8314176245211051E-3</v>
      </c>
      <c r="D173" s="26">
        <f t="shared" si="21"/>
        <v>11.061999999999999</v>
      </c>
      <c r="E173" s="26"/>
      <c r="F173">
        <v>11.061999999999999</v>
      </c>
      <c r="G173" s="25">
        <f>+B173/D173-1</f>
        <v>-5.2612547459772063E-2</v>
      </c>
      <c r="H173" s="25"/>
      <c r="I173" s="25">
        <f>+B173/F173-1</f>
        <v>-5.2612547459772063E-2</v>
      </c>
      <c r="J173">
        <v>9598.73</v>
      </c>
      <c r="K173">
        <v>9598.73</v>
      </c>
      <c r="L173" s="25">
        <f t="shared" si="20"/>
        <v>0</v>
      </c>
      <c r="M173">
        <f>WEEKDAY(A173,2)</f>
        <v>2</v>
      </c>
    </row>
    <row r="174" spans="1:13" x14ac:dyDescent="0.25">
      <c r="A174" s="1">
        <v>42648</v>
      </c>
      <c r="B174">
        <v>10.5</v>
      </c>
      <c r="C174" s="93">
        <f t="shared" si="18"/>
        <v>1.9083969465647499E-3</v>
      </c>
      <c r="D174" s="26">
        <f t="shared" si="21"/>
        <v>11.061999999999999</v>
      </c>
      <c r="E174" s="26"/>
      <c r="F174">
        <v>11.063000000000001</v>
      </c>
      <c r="G174" s="25">
        <f>+B174/D174-1</f>
        <v>-5.0804556138130508E-2</v>
      </c>
      <c r="H174" s="25"/>
      <c r="I174" s="25">
        <f>+B174/F174-1</f>
        <v>-5.0890355238181417E-2</v>
      </c>
      <c r="J174">
        <v>9598.73</v>
      </c>
      <c r="K174">
        <v>9598.73</v>
      </c>
      <c r="L174" s="25">
        <f t="shared" si="20"/>
        <v>0</v>
      </c>
      <c r="M174">
        <f>WEEKDAY(A174,2)</f>
        <v>3</v>
      </c>
    </row>
    <row r="175" spans="1:13" x14ac:dyDescent="0.25">
      <c r="A175" s="1">
        <v>42649</v>
      </c>
      <c r="B175">
        <v>10.58</v>
      </c>
      <c r="C175" s="93">
        <f t="shared" si="18"/>
        <v>7.6190476190476364E-3</v>
      </c>
      <c r="D175" s="26">
        <f t="shared" si="21"/>
        <v>11.063000000000001</v>
      </c>
      <c r="E175" s="26"/>
      <c r="F175">
        <v>11.061999999999999</v>
      </c>
      <c r="G175" s="25">
        <f>+B175/D175-1</f>
        <v>-4.3659043659043717E-2</v>
      </c>
      <c r="H175" s="25"/>
      <c r="I175" s="25">
        <f>+B175/F175-1</f>
        <v>-4.3572590851563842E-2</v>
      </c>
      <c r="J175">
        <v>9598.73</v>
      </c>
      <c r="K175">
        <v>9598.73</v>
      </c>
      <c r="L175" s="25">
        <f t="shared" si="20"/>
        <v>0</v>
      </c>
      <c r="M175">
        <f>WEEKDAY(A175,2)</f>
        <v>4</v>
      </c>
    </row>
    <row r="176" spans="1:13" x14ac:dyDescent="0.25">
      <c r="A176" s="1">
        <v>42650</v>
      </c>
      <c r="B176">
        <v>10.58</v>
      </c>
      <c r="C176" s="93">
        <f t="shared" si="18"/>
        <v>0</v>
      </c>
      <c r="D176" s="26">
        <f t="shared" si="21"/>
        <v>11.061999999999999</v>
      </c>
      <c r="E176" s="26"/>
      <c r="F176">
        <v>11.063000000000001</v>
      </c>
      <c r="G176" s="25">
        <f>+B176/D176-1</f>
        <v>-4.3572590851563842E-2</v>
      </c>
      <c r="H176" s="25"/>
      <c r="I176" s="25">
        <f>+B176/F176-1</f>
        <v>-4.3659043659043717E-2</v>
      </c>
      <c r="J176">
        <v>9598.73</v>
      </c>
      <c r="K176">
        <v>9598.73</v>
      </c>
      <c r="L176" s="25">
        <f t="shared" si="20"/>
        <v>0</v>
      </c>
      <c r="M176">
        <f>WEEKDAY(A176,2)</f>
        <v>5</v>
      </c>
    </row>
    <row r="177" spans="1:13" x14ac:dyDescent="0.25">
      <c r="A177" s="1">
        <v>42653</v>
      </c>
      <c r="B177">
        <v>10.58</v>
      </c>
      <c r="C177" s="93">
        <f t="shared" si="18"/>
        <v>0</v>
      </c>
      <c r="D177" s="26">
        <f t="shared" si="21"/>
        <v>11.170648011768224</v>
      </c>
      <c r="E177" s="26"/>
      <c r="F177">
        <v>11.17</v>
      </c>
      <c r="G177" s="25">
        <f>+B177/D177-1</f>
        <v>-5.2874999834027436E-2</v>
      </c>
      <c r="H177" s="25"/>
      <c r="I177" s="25">
        <f>+B177/F177-1</f>
        <v>-5.2820053715308846E-2</v>
      </c>
      <c r="J177">
        <v>9598.73</v>
      </c>
      <c r="K177">
        <v>9692.1299999999992</v>
      </c>
      <c r="L177" s="25">
        <f t="shared" si="20"/>
        <v>9.7304539246336752E-3</v>
      </c>
      <c r="M177">
        <f>WEEKDAY(A177,2)</f>
        <v>1</v>
      </c>
    </row>
    <row r="178" spans="1:13" x14ac:dyDescent="0.25">
      <c r="A178" s="1">
        <v>42654</v>
      </c>
      <c r="B178">
        <v>10.56</v>
      </c>
      <c r="C178" s="93">
        <f t="shared" si="18"/>
        <v>-1.890359168241873E-3</v>
      </c>
      <c r="D178" s="26">
        <f t="shared" ref="D178:D208" si="22">+F177*(1+L178)</f>
        <v>11.188324454995962</v>
      </c>
      <c r="E178" s="26"/>
      <c r="F178">
        <v>11.135</v>
      </c>
      <c r="G178" s="25">
        <f>+B178/D178-1</f>
        <v>-5.6158941182242295E-2</v>
      </c>
      <c r="H178" s="25"/>
      <c r="I178" s="25">
        <f>+B178/F178-1</f>
        <v>-5.1638976201167419E-2</v>
      </c>
      <c r="J178">
        <v>9692.1299999999992</v>
      </c>
      <c r="K178">
        <v>9708.0300000000007</v>
      </c>
      <c r="L178" s="25">
        <f t="shared" si="20"/>
        <v>1.6405062664246461E-3</v>
      </c>
      <c r="M178">
        <f>WEEKDAY(A178,2)</f>
        <v>2</v>
      </c>
    </row>
    <row r="179" spans="1:13" x14ac:dyDescent="0.25">
      <c r="A179" s="1">
        <v>42655</v>
      </c>
      <c r="B179">
        <v>10.48</v>
      </c>
      <c r="C179" s="93">
        <f t="shared" si="18"/>
        <v>-7.575757575757569E-3</v>
      </c>
      <c r="D179" s="26">
        <f t="shared" si="22"/>
        <v>11.103308704237625</v>
      </c>
      <c r="E179" s="26"/>
      <c r="F179">
        <v>11.18</v>
      </c>
      <c r="G179" s="25">
        <f>+B179/D179-1</f>
        <v>-5.6137203858858342E-2</v>
      </c>
      <c r="H179" s="25"/>
      <c r="I179" s="25">
        <f>+B179/F179-1</f>
        <v>-6.2611806797853276E-2</v>
      </c>
      <c r="J179">
        <v>9708.0300000000007</v>
      </c>
      <c r="K179">
        <v>9680.4</v>
      </c>
      <c r="L179" s="25">
        <f t="shared" si="20"/>
        <v>-2.8460975089694696E-3</v>
      </c>
      <c r="M179">
        <f>WEEKDAY(A179,2)</f>
        <v>3</v>
      </c>
    </row>
    <row r="180" spans="1:13" x14ac:dyDescent="0.25">
      <c r="A180" s="1">
        <v>42656</v>
      </c>
      <c r="B180">
        <v>10.46</v>
      </c>
      <c r="C180" s="93">
        <f t="shared" si="18"/>
        <v>-1.9083969465648609E-3</v>
      </c>
      <c r="D180" s="26">
        <f t="shared" si="22"/>
        <v>11.176073302756084</v>
      </c>
      <c r="E180" s="26"/>
      <c r="F180">
        <v>11.167</v>
      </c>
      <c r="G180" s="25">
        <f>+B180/D180-1</f>
        <v>-6.407199410364417E-2</v>
      </c>
      <c r="H180" s="25"/>
      <c r="I180" s="25">
        <f>+B180/F180-1</f>
        <v>-6.3311542939016641E-2</v>
      </c>
      <c r="J180">
        <v>9680.4</v>
      </c>
      <c r="K180">
        <v>9677</v>
      </c>
      <c r="L180" s="25">
        <f t="shared" si="20"/>
        <v>-3.512251559852908E-4</v>
      </c>
      <c r="M180">
        <f>WEEKDAY(A180,2)</f>
        <v>4</v>
      </c>
    </row>
    <row r="181" spans="1:13" x14ac:dyDescent="0.25">
      <c r="A181" s="1">
        <v>42657</v>
      </c>
      <c r="B181">
        <v>10.54</v>
      </c>
      <c r="C181" s="93">
        <f t="shared" si="18"/>
        <v>7.6481835564052858E-3</v>
      </c>
      <c r="D181" s="26">
        <f t="shared" si="22"/>
        <v>11.197107164410458</v>
      </c>
      <c r="E181" s="26"/>
      <c r="F181">
        <v>11.22</v>
      </c>
      <c r="G181" s="25">
        <f>+B181/D181-1</f>
        <v>-5.8685440334004024E-2</v>
      </c>
      <c r="H181" s="25"/>
      <c r="I181" s="25">
        <f>+B181/F181-1</f>
        <v>-6.0606060606060774E-2</v>
      </c>
      <c r="J181">
        <v>9677</v>
      </c>
      <c r="K181">
        <v>9703.09</v>
      </c>
      <c r="L181" s="25">
        <f t="shared" si="20"/>
        <v>2.6960834969516068E-3</v>
      </c>
      <c r="M181">
        <f>WEEKDAY(A181,2)</f>
        <v>5</v>
      </c>
    </row>
    <row r="182" spans="1:13" x14ac:dyDescent="0.25">
      <c r="A182" s="1">
        <v>42660</v>
      </c>
      <c r="B182">
        <v>10.46</v>
      </c>
      <c r="C182" s="93">
        <f t="shared" si="18"/>
        <v>-7.5901328273243474E-3</v>
      </c>
      <c r="D182" s="26">
        <f t="shared" si="22"/>
        <v>11.137692240306954</v>
      </c>
      <c r="E182" s="26"/>
      <c r="F182">
        <v>11.101000000000001</v>
      </c>
      <c r="G182" s="25">
        <f>+B182/D182-1</f>
        <v>-6.084673787756556E-2</v>
      </c>
      <c r="H182" s="25"/>
      <c r="I182" s="25">
        <f>+B182/F182-1</f>
        <v>-5.7742545716602089E-2</v>
      </c>
      <c r="J182">
        <v>9703.09</v>
      </c>
      <c r="K182">
        <v>9631.91</v>
      </c>
      <c r="L182" s="25">
        <f t="shared" si="20"/>
        <v>-7.3358074592733136E-3</v>
      </c>
      <c r="M182">
        <f>WEEKDAY(A182,2)</f>
        <v>1</v>
      </c>
    </row>
    <row r="183" spans="1:13" x14ac:dyDescent="0.25">
      <c r="A183" s="1">
        <v>42661</v>
      </c>
      <c r="B183">
        <v>10.62</v>
      </c>
      <c r="C183" s="93">
        <f t="shared" si="18"/>
        <v>1.5296367112810572E-2</v>
      </c>
      <c r="D183" s="26">
        <f t="shared" si="22"/>
        <v>11.246782663043987</v>
      </c>
      <c r="E183" s="26"/>
      <c r="F183">
        <v>11.257999999999999</v>
      </c>
      <c r="G183" s="25">
        <f>+B183/D183-1</f>
        <v>-5.5729952451517129E-2</v>
      </c>
      <c r="H183" s="25"/>
      <c r="I183" s="25">
        <f>+B183/F183-1</f>
        <v>-5.6670811867116755E-2</v>
      </c>
      <c r="J183">
        <v>9631.91</v>
      </c>
      <c r="K183">
        <v>9758.4</v>
      </c>
      <c r="L183" s="25">
        <f t="shared" si="20"/>
        <v>1.3132390148994366E-2</v>
      </c>
      <c r="M183">
        <f>WEEKDAY(A183,2)</f>
        <v>2</v>
      </c>
    </row>
    <row r="184" spans="1:13" x14ac:dyDescent="0.25">
      <c r="A184" s="1">
        <v>42662</v>
      </c>
      <c r="B184">
        <v>10.56</v>
      </c>
      <c r="C184" s="93">
        <f t="shared" si="18"/>
        <v>-5.6497175141241307E-3</v>
      </c>
      <c r="D184" s="26">
        <f t="shared" si="22"/>
        <v>11.246036413756354</v>
      </c>
      <c r="E184" s="26"/>
      <c r="F184">
        <v>11.241</v>
      </c>
      <c r="G184" s="25">
        <f>+B184/D184-1</f>
        <v>-6.1002506884752838E-2</v>
      </c>
      <c r="H184" s="25"/>
      <c r="I184" s="25">
        <f>+B184/F184-1</f>
        <v>-6.0581798772351148E-2</v>
      </c>
      <c r="J184">
        <v>9758.4</v>
      </c>
      <c r="K184">
        <v>9748.0300000000007</v>
      </c>
      <c r="L184" s="25">
        <f t="shared" si="20"/>
        <v>-1.0626742088866159E-3</v>
      </c>
      <c r="M184">
        <f>WEEKDAY(A184,2)</f>
        <v>3</v>
      </c>
    </row>
    <row r="185" spans="1:13" x14ac:dyDescent="0.25">
      <c r="A185" s="1">
        <v>42663</v>
      </c>
      <c r="B185">
        <v>10.58</v>
      </c>
      <c r="C185" s="93">
        <f t="shared" si="18"/>
        <v>1.8939393939394478E-3</v>
      </c>
      <c r="D185" s="26">
        <f t="shared" si="22"/>
        <v>11.254745620397147</v>
      </c>
      <c r="E185" s="26"/>
      <c r="F185">
        <v>11.256</v>
      </c>
      <c r="G185" s="25">
        <f>+B185/D185-1</f>
        <v>-5.9952098710635893E-2</v>
      </c>
      <c r="H185" s="25"/>
      <c r="I185" s="25">
        <f>+B185/F185-1</f>
        <v>-6.0056858564321303E-2</v>
      </c>
      <c r="J185">
        <v>9748.0300000000007</v>
      </c>
      <c r="K185">
        <v>9759.9500000000007</v>
      </c>
      <c r="L185" s="25">
        <f t="shared" si="20"/>
        <v>1.22281117312939E-3</v>
      </c>
      <c r="M185">
        <f>WEEKDAY(A185,2)</f>
        <v>4</v>
      </c>
    </row>
    <row r="186" spans="1:13" x14ac:dyDescent="0.25">
      <c r="A186" s="1">
        <v>42664</v>
      </c>
      <c r="B186">
        <v>10.58</v>
      </c>
      <c r="C186" s="93">
        <f t="shared" si="18"/>
        <v>0</v>
      </c>
      <c r="D186" s="26">
        <f t="shared" si="2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>+B186/F186-1</f>
        <v>-6.0056858564321303E-2</v>
      </c>
      <c r="J186">
        <v>9759.9500000000007</v>
      </c>
      <c r="K186">
        <v>9830.77</v>
      </c>
      <c r="L186" s="25">
        <f t="shared" ref="L186:L272" si="23">+K186/J186-1</f>
        <v>7.2561847140610869E-3</v>
      </c>
      <c r="M186">
        <f>WEEKDAY(A186,2)</f>
        <v>5</v>
      </c>
    </row>
    <row r="187" spans="1:13" x14ac:dyDescent="0.25">
      <c r="A187" s="1">
        <v>42667</v>
      </c>
      <c r="B187">
        <v>10.76</v>
      </c>
      <c r="C187" s="93">
        <f t="shared" si="18"/>
        <v>1.7013232514177634E-2</v>
      </c>
      <c r="D187" s="26">
        <f t="shared" si="2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>+B187/F187-1</f>
        <v>-5.580905580905593E-2</v>
      </c>
      <c r="J187">
        <v>9830.77</v>
      </c>
      <c r="K187">
        <v>9940.57</v>
      </c>
      <c r="L187" s="25">
        <f t="shared" si="23"/>
        <v>1.1169013210562184E-2</v>
      </c>
      <c r="M187">
        <f>WEEKDAY(A187,2)</f>
        <v>1</v>
      </c>
    </row>
    <row r="188" spans="1:13" x14ac:dyDescent="0.25">
      <c r="A188" s="1">
        <v>42668</v>
      </c>
      <c r="B188">
        <v>10.72</v>
      </c>
      <c r="C188" s="93">
        <f t="shared" si="18"/>
        <v>-3.7174721189590088E-3</v>
      </c>
      <c r="D188" s="26">
        <f t="shared" si="22"/>
        <v>11.373576159113613</v>
      </c>
      <c r="E188" s="26"/>
      <c r="F188">
        <v>11.371</v>
      </c>
      <c r="G188" s="25">
        <f>+B188/D188-1</f>
        <v>-5.7464437743260155E-2</v>
      </c>
      <c r="H188" s="25"/>
      <c r="I188" s="25">
        <f>+B188/F188-1</f>
        <v>-5.7250901415882516E-2</v>
      </c>
      <c r="J188">
        <v>9940.57</v>
      </c>
      <c r="K188">
        <v>9921.01</v>
      </c>
      <c r="L188" s="25">
        <f t="shared" si="23"/>
        <v>-1.967694005474474E-3</v>
      </c>
      <c r="M188">
        <f>WEEKDAY(A188,2)</f>
        <v>2</v>
      </c>
    </row>
    <row r="189" spans="1:13" x14ac:dyDescent="0.25">
      <c r="A189" s="1">
        <v>42669</v>
      </c>
      <c r="B189">
        <v>10.64</v>
      </c>
      <c r="C189" s="93">
        <f t="shared" si="18"/>
        <v>-7.4626865671642006E-3</v>
      </c>
      <c r="D189" s="26">
        <f t="shared" si="22"/>
        <v>11.307044636584379</v>
      </c>
      <c r="E189" s="26"/>
      <c r="F189">
        <v>11.311</v>
      </c>
      <c r="G189" s="25">
        <f>+B189/D189-1</f>
        <v>-5.8993720996389332E-2</v>
      </c>
      <c r="H189" s="25"/>
      <c r="I189" s="25">
        <f>+B189/F189-1</f>
        <v>-5.9322783131464885E-2</v>
      </c>
      <c r="J189">
        <v>9921.01</v>
      </c>
      <c r="K189">
        <v>9865.2099999999991</v>
      </c>
      <c r="L189" s="25">
        <f t="shared" si="23"/>
        <v>-5.624427351650807E-3</v>
      </c>
      <c r="M189">
        <f>WEEKDAY(A189,2)</f>
        <v>3</v>
      </c>
    </row>
    <row r="190" spans="1:13" x14ac:dyDescent="0.25">
      <c r="A190" s="1">
        <v>42670</v>
      </c>
      <c r="B190">
        <v>10.6</v>
      </c>
      <c r="C190" s="93">
        <f t="shared" si="18"/>
        <v>-3.7593984962407401E-3</v>
      </c>
      <c r="D190" s="26">
        <f t="shared" si="22"/>
        <v>11.2815908794643</v>
      </c>
      <c r="E190" s="26"/>
      <c r="F190">
        <v>11.276</v>
      </c>
      <c r="G190" s="25">
        <f>+B190/D190-1</f>
        <v>-6.0416202532657781E-2</v>
      </c>
      <c r="H190" s="25"/>
      <c r="I190" s="25">
        <f>+B190/F190-1</f>
        <v>-5.9950336998935816E-2</v>
      </c>
      <c r="J190">
        <v>9865.2099999999991</v>
      </c>
      <c r="K190">
        <v>9839.56</v>
      </c>
      <c r="L190" s="25">
        <f t="shared" si="23"/>
        <v>-2.6000460203077225E-3</v>
      </c>
      <c r="M190">
        <f>WEEKDAY(A190,2)</f>
        <v>4</v>
      </c>
    </row>
    <row r="191" spans="1:13" x14ac:dyDescent="0.25">
      <c r="A191" s="1">
        <v>42671</v>
      </c>
      <c r="B191">
        <v>10.64</v>
      </c>
      <c r="C191" s="93">
        <f t="shared" si="18"/>
        <v>3.7735849056603765E-3</v>
      </c>
      <c r="D191" s="26">
        <f t="shared" si="22"/>
        <v>11.311674550488032</v>
      </c>
      <c r="E191" s="26"/>
      <c r="F191">
        <v>11.289</v>
      </c>
      <c r="G191" s="25">
        <f>+B191/D191-1</f>
        <v>-5.9378878652325828E-2</v>
      </c>
      <c r="H191" s="25"/>
      <c r="I191" s="25">
        <f>+B191/F191-1</f>
        <v>-5.748959163787748E-2</v>
      </c>
      <c r="J191">
        <v>9839.56</v>
      </c>
      <c r="K191">
        <v>9870.69</v>
      </c>
      <c r="L191" s="25">
        <f t="shared" si="23"/>
        <v>3.1637593550932763E-3</v>
      </c>
      <c r="M191">
        <f>WEEKDAY(A191,2)</f>
        <v>5</v>
      </c>
    </row>
    <row r="192" spans="1:13" x14ac:dyDescent="0.25">
      <c r="A192" s="1">
        <v>42674</v>
      </c>
      <c r="B192">
        <v>10.98</v>
      </c>
      <c r="C192" s="93">
        <f t="shared" si="18"/>
        <v>3.1954887218045069E-2</v>
      </c>
      <c r="D192" s="26">
        <f t="shared" si="22"/>
        <v>11.267555830443463</v>
      </c>
      <c r="E192" s="26"/>
      <c r="F192">
        <v>11.303000000000001</v>
      </c>
      <c r="G192" s="25">
        <f>+B192/D192-1</f>
        <v>-2.5520692754547936E-2</v>
      </c>
      <c r="H192" s="25"/>
      <c r="I192" s="25">
        <f>+B192/F192-1</f>
        <v>-2.8576484119260392E-2</v>
      </c>
      <c r="J192">
        <v>9870.69</v>
      </c>
      <c r="K192">
        <v>9851.94</v>
      </c>
      <c r="L192" s="25">
        <f t="shared" si="23"/>
        <v>-1.8995632524170247E-3</v>
      </c>
      <c r="M192">
        <f>WEEKDAY(A192,2)</f>
        <v>1</v>
      </c>
    </row>
    <row r="193" spans="1:13" x14ac:dyDescent="0.25">
      <c r="A193" s="1">
        <f>A192+1</f>
        <v>42675</v>
      </c>
      <c r="B193">
        <v>11.1</v>
      </c>
      <c r="C193" s="93">
        <f t="shared" si="18"/>
        <v>1.0928961748633892E-2</v>
      </c>
      <c r="D193" s="26">
        <f t="shared" si="22"/>
        <v>11.371458599017046</v>
      </c>
      <c r="E193" s="26"/>
      <c r="F193">
        <v>11.303000000000001</v>
      </c>
      <c r="G193" s="25">
        <f>+B193/D193-1</f>
        <v>-2.3871924314134318E-2</v>
      </c>
      <c r="H193" s="25"/>
      <c r="I193" s="25">
        <f>+B193/F193-1</f>
        <v>-1.7959833672476444E-2</v>
      </c>
      <c r="J193">
        <v>9851.94</v>
      </c>
      <c r="K193">
        <v>9911.61</v>
      </c>
      <c r="L193" s="25">
        <f t="shared" si="23"/>
        <v>6.0566751320043632E-3</v>
      </c>
      <c r="M193">
        <f>WEEKDAY(A193,2)</f>
        <v>2</v>
      </c>
    </row>
    <row r="194" spans="1:13" x14ac:dyDescent="0.25">
      <c r="A194" s="1">
        <f>A193+1</f>
        <v>42676</v>
      </c>
      <c r="B194">
        <v>11.06</v>
      </c>
      <c r="C194" s="93">
        <f t="shared" si="18"/>
        <v>-3.6036036036035668E-3</v>
      </c>
      <c r="D194" s="26">
        <f t="shared" si="22"/>
        <v>11.20741336372194</v>
      </c>
      <c r="E194" s="26"/>
      <c r="F194">
        <v>11.287000000000001</v>
      </c>
      <c r="G194" s="25">
        <f>+B194/D194-1</f>
        <v>-1.3153201272928183E-2</v>
      </c>
      <c r="H194" s="25"/>
      <c r="I194" s="25">
        <f>+B194/F194-1</f>
        <v>-2.0111632851953609E-2</v>
      </c>
      <c r="J194">
        <v>9911.61</v>
      </c>
      <c r="K194">
        <v>9827.7900000000009</v>
      </c>
      <c r="L194" s="25">
        <f t="shared" si="23"/>
        <v>-8.456749206233849E-3</v>
      </c>
      <c r="M194">
        <f>WEEKDAY(A194,2)</f>
        <v>3</v>
      </c>
    </row>
    <row r="195" spans="1:13" x14ac:dyDescent="0.25">
      <c r="A195" s="1">
        <f>A194+1</f>
        <v>42677</v>
      </c>
      <c r="B195">
        <v>11.18</v>
      </c>
      <c r="C195" s="93">
        <f t="shared" si="18"/>
        <v>1.0849909584086825E-2</v>
      </c>
      <c r="D195" s="26">
        <f t="shared" si="22"/>
        <v>11.414010175227594</v>
      </c>
      <c r="E195" s="26"/>
      <c r="F195">
        <v>11.430999999999999</v>
      </c>
      <c r="G195" s="25">
        <f>+B195/D195-1</f>
        <v>-2.0502012144292481E-2</v>
      </c>
      <c r="H195" s="25"/>
      <c r="I195" s="25">
        <f>+B195/F195-1</f>
        <v>-2.1957833960283391E-2</v>
      </c>
      <c r="J195">
        <v>9827.7900000000009</v>
      </c>
      <c r="K195">
        <v>9938.3799999999992</v>
      </c>
      <c r="L195" s="25">
        <f t="shared" si="23"/>
        <v>1.1252784196650323E-2</v>
      </c>
      <c r="M195">
        <f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18"/>
        <v>0</v>
      </c>
      <c r="D196" s="26">
        <f t="shared" si="22"/>
        <v>11.410607176421106</v>
      </c>
      <c r="E196" s="26"/>
      <c r="F196">
        <v>11.407999999999999</v>
      </c>
      <c r="G196" s="25">
        <f>+B196/D196-1</f>
        <v>-2.0209895306678605E-2</v>
      </c>
      <c r="H196" s="25"/>
      <c r="I196" s="25">
        <f>+B196/F196-1</f>
        <v>-1.9985974754558211E-2</v>
      </c>
      <c r="J196">
        <v>9938.3799999999992</v>
      </c>
      <c r="K196">
        <v>9920.65</v>
      </c>
      <c r="L196" s="25">
        <f t="shared" si="23"/>
        <v>-1.7839929646481512E-3</v>
      </c>
      <c r="M196">
        <f>WEEKDAY(A196,2)</f>
        <v>5</v>
      </c>
    </row>
    <row r="197" spans="1:13" x14ac:dyDescent="0.25">
      <c r="A197" s="1">
        <v>42681</v>
      </c>
      <c r="B197">
        <v>11.16</v>
      </c>
      <c r="C197" s="93">
        <f t="shared" ref="C197:C260" si="24">B197/(B196-O197)-1</f>
        <v>-1.7889087656529634E-3</v>
      </c>
      <c r="D197" s="26">
        <f t="shared" si="22"/>
        <v>11.424696905948702</v>
      </c>
      <c r="E197" s="26"/>
      <c r="F197">
        <v>11.388999999999999</v>
      </c>
      <c r="G197" s="25">
        <f>+B197/D197-1</f>
        <v>-2.3168833985510617E-2</v>
      </c>
      <c r="H197" s="25"/>
      <c r="I197" s="25">
        <f>+B197/F197-1</f>
        <v>-2.0107120906137421E-2</v>
      </c>
      <c r="J197">
        <v>9920.65</v>
      </c>
      <c r="K197">
        <v>9935.17</v>
      </c>
      <c r="L197" s="25">
        <f t="shared" si="23"/>
        <v>1.4636137753070155E-3</v>
      </c>
      <c r="M197">
        <f>WEEKDAY(A197,2)</f>
        <v>1</v>
      </c>
    </row>
    <row r="198" spans="1:13" x14ac:dyDescent="0.25">
      <c r="A198" s="1">
        <v>42682</v>
      </c>
      <c r="B198">
        <v>11.22</v>
      </c>
      <c r="C198" s="93">
        <f t="shared" si="24"/>
        <v>5.3763440860215006E-3</v>
      </c>
      <c r="D198" s="26">
        <f t="shared" si="22"/>
        <v>11.432056217457779</v>
      </c>
      <c r="E198" s="26"/>
      <c r="F198">
        <v>11.414999999999999</v>
      </c>
      <c r="G198" s="25">
        <f>+B198/D198-1</f>
        <v>-1.8549263004318473E-2</v>
      </c>
      <c r="H198" s="25"/>
      <c r="I198" s="25">
        <f>+B198/F198-1</f>
        <v>-1.7082785808147039E-2</v>
      </c>
      <c r="J198">
        <v>9935.17</v>
      </c>
      <c r="K198">
        <v>9972.73</v>
      </c>
      <c r="L198" s="25">
        <f t="shared" si="23"/>
        <v>3.7805090401070718E-3</v>
      </c>
      <c r="M198">
        <f>WEEKDAY(A198,2)</f>
        <v>2</v>
      </c>
    </row>
    <row r="199" spans="1:13" x14ac:dyDescent="0.25">
      <c r="A199" s="1">
        <v>42683</v>
      </c>
      <c r="B199">
        <v>11.14</v>
      </c>
      <c r="C199" s="93">
        <f t="shared" si="24"/>
        <v>-7.1301247771835552E-3</v>
      </c>
      <c r="D199" s="26">
        <f t="shared" si="22"/>
        <v>11.322468807437881</v>
      </c>
      <c r="E199" s="26"/>
      <c r="F199">
        <v>11.319000000000001</v>
      </c>
      <c r="G199" s="25">
        <f>+B199/D199-1</f>
        <v>-1.61156379002797E-2</v>
      </c>
      <c r="H199" s="25"/>
      <c r="I199" s="25">
        <f>+B199/F199-1</f>
        <v>-1.5814117854934251E-2</v>
      </c>
      <c r="J199">
        <v>9972.73</v>
      </c>
      <c r="K199">
        <v>9891.89</v>
      </c>
      <c r="L199" s="25">
        <f t="shared" si="23"/>
        <v>-8.1061053492875734E-3</v>
      </c>
      <c r="M199">
        <f>WEEKDAY(A199,2)</f>
        <v>3</v>
      </c>
    </row>
    <row r="200" spans="1:13" x14ac:dyDescent="0.25">
      <c r="A200" s="1">
        <v>42684</v>
      </c>
      <c r="B200">
        <v>11.26</v>
      </c>
      <c r="C200" s="93">
        <f t="shared" si="24"/>
        <v>1.0771992818671361E-2</v>
      </c>
      <c r="D200" s="26">
        <f t="shared" si="22"/>
        <v>11.440029513065756</v>
      </c>
      <c r="E200" s="26"/>
      <c r="F200">
        <v>11.430999999999999</v>
      </c>
      <c r="G200" s="25">
        <f>+B200/D200-1</f>
        <v>-1.5736804949685101E-2</v>
      </c>
      <c r="H200" s="25"/>
      <c r="I200" s="25">
        <f>+B200/F200-1</f>
        <v>-1.4959321144256799E-2</v>
      </c>
      <c r="J200">
        <v>9891.89</v>
      </c>
      <c r="K200">
        <v>9997.66</v>
      </c>
      <c r="L200" s="25">
        <f t="shared" si="23"/>
        <v>1.0692597673447768E-2</v>
      </c>
      <c r="M200">
        <f>WEEKDAY(A200,2)</f>
        <v>4</v>
      </c>
    </row>
    <row r="201" spans="1:13" x14ac:dyDescent="0.25">
      <c r="A201" s="1">
        <v>42685</v>
      </c>
      <c r="B201">
        <v>11.38</v>
      </c>
      <c r="C201" s="93">
        <f t="shared" si="24"/>
        <v>1.0657193605683846E-2</v>
      </c>
      <c r="D201" s="26">
        <f t="shared" si="22"/>
        <v>11.500585348971658</v>
      </c>
      <c r="E201" s="26"/>
      <c r="F201">
        <v>11.462999999999999</v>
      </c>
      <c r="G201" s="25">
        <f>+B201/D201-1</f>
        <v>-1.0485148826136825E-2</v>
      </c>
      <c r="H201" s="25"/>
      <c r="I201" s="25">
        <f>+B201/F201-1</f>
        <v>-7.2406874291196521E-3</v>
      </c>
      <c r="J201">
        <v>9997.66</v>
      </c>
      <c r="K201">
        <v>10058.52</v>
      </c>
      <c r="L201" s="25">
        <f t="shared" si="23"/>
        <v>6.0874244573230207E-3</v>
      </c>
      <c r="M201">
        <f>WEEKDAY(A201,2)</f>
        <v>5</v>
      </c>
    </row>
    <row r="202" spans="1:13" x14ac:dyDescent="0.25">
      <c r="A202" s="1">
        <v>42688</v>
      </c>
      <c r="B202">
        <v>11.36</v>
      </c>
      <c r="C202" s="93">
        <f t="shared" si="24"/>
        <v>-1.7574692442883233E-3</v>
      </c>
      <c r="D202" s="26">
        <f t="shared" si="22"/>
        <v>11.501211823409406</v>
      </c>
      <c r="E202" s="26"/>
      <c r="F202">
        <v>11.472</v>
      </c>
      <c r="G202" s="25">
        <f>+B202/D202-1</f>
        <v>-1.2277995186732116E-2</v>
      </c>
      <c r="H202" s="25"/>
      <c r="I202" s="25">
        <f>+B202/F202-1</f>
        <v>-9.7629009762900676E-3</v>
      </c>
      <c r="J202">
        <v>10058.52</v>
      </c>
      <c r="K202">
        <v>10092.049999999999</v>
      </c>
      <c r="L202" s="25">
        <f t="shared" si="23"/>
        <v>3.3334924024606138E-3</v>
      </c>
      <c r="M202">
        <f>WEEKDAY(A202,2)</f>
        <v>1</v>
      </c>
    </row>
    <row r="203" spans="1:13" x14ac:dyDescent="0.25">
      <c r="A203" s="1">
        <v>42689</v>
      </c>
      <c r="B203">
        <v>11.26</v>
      </c>
      <c r="C203" s="93">
        <f t="shared" si="24"/>
        <v>-8.8028169014083835E-3</v>
      </c>
      <c r="D203" s="26">
        <f t="shared" si="22"/>
        <v>11.451538745844502</v>
      </c>
      <c r="E203" s="26"/>
      <c r="F203">
        <v>11.414</v>
      </c>
      <c r="G203" s="25">
        <f>+B203/D203-1</f>
        <v>-1.6726026964193563E-2</v>
      </c>
      <c r="H203" s="25"/>
      <c r="I203" s="25">
        <f>+B203/F203-1</f>
        <v>-1.3492202558261779E-2</v>
      </c>
      <c r="J203">
        <v>10092.049999999999</v>
      </c>
      <c r="K203">
        <v>10074.049999999999</v>
      </c>
      <c r="L203" s="25">
        <f t="shared" si="23"/>
        <v>-1.783582126525296E-3</v>
      </c>
      <c r="M203">
        <f>WEEKDAY(A203,2)</f>
        <v>2</v>
      </c>
    </row>
    <row r="204" spans="1:13" x14ac:dyDescent="0.25">
      <c r="A204" s="1">
        <v>42690</v>
      </c>
      <c r="B204">
        <v>11.2</v>
      </c>
      <c r="C204" s="93">
        <f t="shared" si="24"/>
        <v>-5.3285968028419228E-3</v>
      </c>
      <c r="D204" s="26">
        <f t="shared" si="22"/>
        <v>11.39896495649714</v>
      </c>
      <c r="E204" s="26"/>
      <c r="F204">
        <v>11.388999999999999</v>
      </c>
      <c r="G204" s="25">
        <f>+B204/D204-1</f>
        <v>-1.7454651124594989E-2</v>
      </c>
      <c r="H204" s="25"/>
      <c r="I204" s="25">
        <f>+B204/F204-1</f>
        <v>-1.6594960049170271E-2</v>
      </c>
      <c r="J204">
        <v>10074.049999999999</v>
      </c>
      <c r="K204">
        <v>10060.780000000001</v>
      </c>
      <c r="L204" s="25">
        <f t="shared" si="23"/>
        <v>-1.3172457948886773E-3</v>
      </c>
      <c r="M204">
        <f>WEEKDAY(A204,2)</f>
        <v>3</v>
      </c>
    </row>
    <row r="205" spans="1:13" x14ac:dyDescent="0.25">
      <c r="A205" s="1">
        <v>42691</v>
      </c>
      <c r="B205">
        <v>11.16</v>
      </c>
      <c r="C205" s="93">
        <f t="shared" si="24"/>
        <v>-3.5714285714284477E-3</v>
      </c>
      <c r="D205" s="26">
        <f t="shared" si="22"/>
        <v>11.407746244326979</v>
      </c>
      <c r="E205" s="26"/>
      <c r="F205">
        <v>11.39</v>
      </c>
      <c r="G205" s="25">
        <f>+B205/D205-1</f>
        <v>-2.1717369848595847E-2</v>
      </c>
      <c r="H205" s="25"/>
      <c r="I205" s="25">
        <f>+B205/F205-1</f>
        <v>-2.0193151887620719E-2</v>
      </c>
      <c r="J205">
        <v>10060.780000000001</v>
      </c>
      <c r="K205">
        <v>10077.34</v>
      </c>
      <c r="L205" s="25">
        <f t="shared" si="23"/>
        <v>1.6459956385090901E-3</v>
      </c>
      <c r="M205">
        <f>WEEKDAY(A205,2)</f>
        <v>4</v>
      </c>
    </row>
    <row r="206" spans="1:13" x14ac:dyDescent="0.25">
      <c r="A206" s="1">
        <v>42692</v>
      </c>
      <c r="B206">
        <v>11.18</v>
      </c>
      <c r="C206" s="93">
        <f t="shared" si="24"/>
        <v>1.7921146953405742E-3</v>
      </c>
      <c r="D206" s="26">
        <f t="shared" si="22"/>
        <v>11.355255851246461</v>
      </c>
      <c r="E206" s="26"/>
      <c r="F206">
        <v>11.339</v>
      </c>
      <c r="G206" s="25">
        <f>+B206/D206-1</f>
        <v>-1.5433897178743328E-2</v>
      </c>
      <c r="H206" s="25"/>
      <c r="I206" s="25">
        <f>+B206/F206-1</f>
        <v>-1.402240056442372E-2</v>
      </c>
      <c r="J206">
        <v>10077.34</v>
      </c>
      <c r="K206">
        <v>10046.6</v>
      </c>
      <c r="L206" s="25">
        <f t="shared" si="23"/>
        <v>-3.0504081434187258E-3</v>
      </c>
      <c r="M206">
        <f>WEEKDAY(A206,2)</f>
        <v>5</v>
      </c>
    </row>
    <row r="207" spans="1:13" x14ac:dyDescent="0.25">
      <c r="A207" s="1">
        <v>42695</v>
      </c>
      <c r="B207">
        <v>11.28</v>
      </c>
      <c r="C207" s="93">
        <f t="shared" si="24"/>
        <v>8.9445438282647061E-3</v>
      </c>
      <c r="D207" s="26">
        <f t="shared" si="22"/>
        <v>11.473872543945216</v>
      </c>
      <c r="E207" s="26"/>
      <c r="F207">
        <v>11.436999999999999</v>
      </c>
      <c r="G207" s="25">
        <f>+B207/D207-1</f>
        <v>-1.6896870973830302E-2</v>
      </c>
      <c r="H207" s="25"/>
      <c r="I207" s="25">
        <f>+B207/F207-1</f>
        <v>-1.3727376060155616E-2</v>
      </c>
      <c r="J207">
        <v>10046.6</v>
      </c>
      <c r="K207">
        <v>10166.1</v>
      </c>
      <c r="L207" s="25">
        <f t="shared" si="23"/>
        <v>1.189457129775251E-2</v>
      </c>
      <c r="M207">
        <f>WEEKDAY(A207,2)</f>
        <v>1</v>
      </c>
    </row>
    <row r="208" spans="1:13" x14ac:dyDescent="0.25">
      <c r="A208" s="1">
        <v>42696</v>
      </c>
      <c r="B208">
        <v>11.38</v>
      </c>
      <c r="C208" s="93">
        <f t="shared" si="24"/>
        <v>8.8652482269504507E-3</v>
      </c>
      <c r="D208" s="26">
        <f t="shared" si="22"/>
        <v>11.520824757773383</v>
      </c>
      <c r="E208" s="26"/>
      <c r="F208">
        <v>11.554</v>
      </c>
      <c r="G208" s="25">
        <f>+B208/D208-1</f>
        <v>-1.2223496210925666E-2</v>
      </c>
      <c r="H208" s="25"/>
      <c r="I208" s="25">
        <f>+B208/F208-1</f>
        <v>-1.5059719577635411E-2</v>
      </c>
      <c r="J208">
        <v>10166.1</v>
      </c>
      <c r="K208">
        <v>10240.61</v>
      </c>
      <c r="L208" s="25">
        <f t="shared" si="23"/>
        <v>7.3292609752018123E-3</v>
      </c>
      <c r="M208">
        <f>WEEKDAY(A208,2)</f>
        <v>2</v>
      </c>
    </row>
    <row r="209" spans="1:13" x14ac:dyDescent="0.25">
      <c r="A209" s="1">
        <v>42697</v>
      </c>
      <c r="B209">
        <v>11.44</v>
      </c>
      <c r="C209" s="93">
        <f t="shared" si="24"/>
        <v>5.2724077328645258E-3</v>
      </c>
      <c r="D209" s="26">
        <f t="shared" ref="D209:D215" si="25">+F208*(1+L209)</f>
        <v>11.632627958686054</v>
      </c>
      <c r="E209" s="26"/>
      <c r="F209">
        <v>11.61</v>
      </c>
      <c r="G209" s="25">
        <f>+B209/D209-1</f>
        <v>-1.6559281305151718E-2</v>
      </c>
      <c r="H209" s="25"/>
      <c r="I209" s="25">
        <f>+B209/F209-1</f>
        <v>-1.4642549526270421E-2</v>
      </c>
      <c r="J209">
        <v>10240.61</v>
      </c>
      <c r="K209">
        <v>10310.299999999999</v>
      </c>
      <c r="L209" s="25">
        <f t="shared" si="23"/>
        <v>6.805258671114256E-3</v>
      </c>
      <c r="M209">
        <f>WEEKDAY(A209,2)</f>
        <v>3</v>
      </c>
    </row>
    <row r="210" spans="1:13" x14ac:dyDescent="0.25">
      <c r="A210" s="1">
        <v>42698</v>
      </c>
      <c r="B210">
        <v>11.44</v>
      </c>
      <c r="C210" s="93">
        <f t="shared" si="24"/>
        <v>0</v>
      </c>
      <c r="D210" s="26">
        <f t="shared" si="25"/>
        <v>11.64318494127232</v>
      </c>
      <c r="E210" s="26"/>
      <c r="F210">
        <v>11.612</v>
      </c>
      <c r="G210" s="25">
        <f>+B210/D210-1</f>
        <v>-1.7450976025647269E-2</v>
      </c>
      <c r="H210" s="25"/>
      <c r="I210" s="25">
        <f>+B210/F210-1</f>
        <v>-1.4812263176024798E-2</v>
      </c>
      <c r="J210">
        <v>10310.299999999999</v>
      </c>
      <c r="K210">
        <v>10339.77</v>
      </c>
      <c r="L210" s="25">
        <f t="shared" si="23"/>
        <v>2.8583067418019859E-3</v>
      </c>
      <c r="M210">
        <f>WEEKDAY(A210,2)</f>
        <v>4</v>
      </c>
    </row>
    <row r="211" spans="1:13" x14ac:dyDescent="0.25">
      <c r="A211" s="1">
        <v>42699</v>
      </c>
      <c r="B211">
        <v>11.6</v>
      </c>
      <c r="C211" s="93">
        <f t="shared" si="24"/>
        <v>1.3986013986013957E-2</v>
      </c>
      <c r="D211" s="26">
        <f t="shared" si="25"/>
        <v>11.745945265707071</v>
      </c>
      <c r="E211" s="26"/>
      <c r="F211">
        <v>11.731</v>
      </c>
      <c r="G211" s="25">
        <f>+B211/D211-1</f>
        <v>-1.2425161398731066E-2</v>
      </c>
      <c r="H211" s="25"/>
      <c r="I211" s="25">
        <f>+B211/F211-1</f>
        <v>-1.1166993436194761E-2</v>
      </c>
      <c r="J211">
        <v>10339.77</v>
      </c>
      <c r="K211">
        <v>10459.040000000001</v>
      </c>
      <c r="L211" s="25">
        <f t="shared" si="23"/>
        <v>1.1535072830440196E-2</v>
      </c>
      <c r="M211">
        <f>WEEKDAY(A211,2)</f>
        <v>5</v>
      </c>
    </row>
    <row r="212" spans="1:13" x14ac:dyDescent="0.25">
      <c r="A212" s="1">
        <v>42702</v>
      </c>
      <c r="B212">
        <v>11.68</v>
      </c>
      <c r="C212" s="93">
        <f t="shared" si="24"/>
        <v>6.8965517241379448E-3</v>
      </c>
      <c r="D212" s="26">
        <f t="shared" si="25"/>
        <v>11.786261894973149</v>
      </c>
      <c r="E212" s="26"/>
      <c r="F212">
        <v>11.804</v>
      </c>
      <c r="G212" s="25">
        <f>+B212/D212-1</f>
        <v>-9.0157418798296751E-3</v>
      </c>
      <c r="H212" s="25"/>
      <c r="I212" s="25">
        <f>+B212/F212-1</f>
        <v>-1.0504913588614051E-2</v>
      </c>
      <c r="J212">
        <v>10459.040000000001</v>
      </c>
      <c r="K212">
        <v>10508.31</v>
      </c>
      <c r="L212" s="25">
        <f t="shared" si="23"/>
        <v>4.710757392647702E-3</v>
      </c>
      <c r="M212">
        <f>WEEKDAY(A212,2)</f>
        <v>1</v>
      </c>
    </row>
    <row r="213" spans="1:13" x14ac:dyDescent="0.25">
      <c r="A213" s="1">
        <v>42703</v>
      </c>
      <c r="B213">
        <v>11.82</v>
      </c>
      <c r="C213" s="93">
        <f t="shared" si="24"/>
        <v>1.1986301369863117E-2</v>
      </c>
      <c r="D213" s="26">
        <f t="shared" si="25"/>
        <v>11.96754146004448</v>
      </c>
      <c r="E213" s="26"/>
      <c r="F213">
        <v>11.994</v>
      </c>
      <c r="G213" s="25">
        <f>+B213/D213-1</f>
        <v>-1.2328468678138305E-2</v>
      </c>
      <c r="H213" s="25"/>
      <c r="I213" s="25">
        <f>+B213/F213-1</f>
        <v>-1.4507253626813377E-2</v>
      </c>
      <c r="J213">
        <v>10508.31</v>
      </c>
      <c r="K213">
        <v>10653.9</v>
      </c>
      <c r="L213" s="25">
        <f t="shared" si="23"/>
        <v>1.3854749241314801E-2</v>
      </c>
      <c r="M213">
        <f>WEEKDAY(A213,2)</f>
        <v>2</v>
      </c>
    </row>
    <row r="214" spans="1:13" x14ac:dyDescent="0.25">
      <c r="A214" s="1">
        <v>42704</v>
      </c>
      <c r="B214">
        <v>11.72</v>
      </c>
      <c r="C214" s="93">
        <f t="shared" si="24"/>
        <v>-8.4602368866327771E-3</v>
      </c>
      <c r="D214" s="26">
        <f t="shared" si="25"/>
        <v>11.862823540675246</v>
      </c>
      <c r="E214" s="26"/>
      <c r="F214">
        <v>11.866</v>
      </c>
      <c r="G214" s="25">
        <f>+B214/D214-1</f>
        <v>-1.2039590758939567E-2</v>
      </c>
      <c r="H214" s="25"/>
      <c r="I214" s="25">
        <f>+B214/F214-1</f>
        <v>-1.2304062025956464E-2</v>
      </c>
      <c r="J214">
        <v>10653.9</v>
      </c>
      <c r="K214">
        <v>10537.38</v>
      </c>
      <c r="L214" s="25">
        <f t="shared" si="23"/>
        <v>-1.0936840030411399E-2</v>
      </c>
      <c r="M214">
        <f>WEEKDAY(A214,2)</f>
        <v>3</v>
      </c>
    </row>
    <row r="215" spans="1:13" x14ac:dyDescent="0.25">
      <c r="A215" s="1">
        <v>42705</v>
      </c>
      <c r="B215">
        <v>11.78</v>
      </c>
      <c r="C215" s="93">
        <f t="shared" si="24"/>
        <v>5.1194539249146409E-3</v>
      </c>
      <c r="D215" s="26">
        <f t="shared" si="25"/>
        <v>11.916122104356111</v>
      </c>
      <c r="E215" s="26"/>
      <c r="F215">
        <v>11.898</v>
      </c>
      <c r="G215" s="25">
        <f>+B215/D215-1</f>
        <v>-1.142335595120747E-2</v>
      </c>
      <c r="H215" s="25"/>
      <c r="I215" s="25">
        <f>+B215/F215-1</f>
        <v>-9.9176332156665215E-3</v>
      </c>
      <c r="J215">
        <v>10537.38</v>
      </c>
      <c r="K215">
        <v>10581.89</v>
      </c>
      <c r="L215" s="25">
        <f t="shared" si="23"/>
        <v>4.2240101429387167E-3</v>
      </c>
      <c r="M215">
        <f>WEEKDAY(A215,2)</f>
        <v>4</v>
      </c>
    </row>
    <row r="216" spans="1:13" x14ac:dyDescent="0.25">
      <c r="A216" s="1">
        <v>42706</v>
      </c>
      <c r="B216">
        <v>11.7</v>
      </c>
      <c r="C216" s="93">
        <f t="shared" si="24"/>
        <v>-6.7911714770797493E-3</v>
      </c>
      <c r="D216" s="26">
        <f t="shared" ref="D216:D222" si="26">+F215*(1+L216)</f>
        <v>11.842635833485321</v>
      </c>
      <c r="E216" s="26"/>
      <c r="F216">
        <v>11.871</v>
      </c>
      <c r="G216" s="25">
        <f>+B216/D216-1</f>
        <v>-1.204426408874415E-2</v>
      </c>
      <c r="H216" s="25"/>
      <c r="I216" s="25">
        <f>+B216/F216-1</f>
        <v>-1.4404852160727954E-2</v>
      </c>
      <c r="J216">
        <v>10581.89</v>
      </c>
      <c r="K216">
        <v>10532.65</v>
      </c>
      <c r="L216" s="25">
        <f t="shared" si="23"/>
        <v>-4.6532330235903308E-3</v>
      </c>
      <c r="M216">
        <f>WEEKDAY(A216,2)</f>
        <v>5</v>
      </c>
    </row>
    <row r="217" spans="1:13" x14ac:dyDescent="0.25">
      <c r="A217" s="1">
        <v>42709</v>
      </c>
      <c r="B217">
        <v>11.54</v>
      </c>
      <c r="C217" s="93">
        <f t="shared" si="24"/>
        <v>-1.3675213675213738E-2</v>
      </c>
      <c r="D217" s="26">
        <f t="shared" si="26"/>
        <v>11.686600602887214</v>
      </c>
      <c r="E217" s="26"/>
      <c r="F217">
        <v>11.673</v>
      </c>
      <c r="G217" s="25">
        <f>+B217/D217-1</f>
        <v>-1.2544332425546978E-2</v>
      </c>
      <c r="H217" s="25"/>
      <c r="I217" s="25">
        <f>+B217/F217-1</f>
        <v>-1.1393814786259004E-2</v>
      </c>
      <c r="J217">
        <v>10532.65</v>
      </c>
      <c r="K217">
        <v>10369.040000000001</v>
      </c>
      <c r="L217" s="25">
        <f t="shared" si="23"/>
        <v>-1.5533602654602463E-2</v>
      </c>
      <c r="M217">
        <f>WEEKDAY(A217,2)</f>
        <v>1</v>
      </c>
    </row>
    <row r="218" spans="1:13" x14ac:dyDescent="0.25">
      <c r="A218" s="1">
        <v>42710</v>
      </c>
      <c r="B218">
        <v>11.56</v>
      </c>
      <c r="C218" s="93">
        <f t="shared" si="24"/>
        <v>1.7331022530331364E-3</v>
      </c>
      <c r="D218" s="26">
        <f t="shared" si="26"/>
        <v>11.669363810921743</v>
      </c>
      <c r="E218" s="26"/>
      <c r="F218">
        <v>11.709</v>
      </c>
      <c r="G218" s="25">
        <f>+B218/D218-1</f>
        <v>-9.3718743106959712E-3</v>
      </c>
      <c r="H218" s="25"/>
      <c r="I218" s="25">
        <f>+B218/F218-1</f>
        <v>-1.2725254078059578E-2</v>
      </c>
      <c r="J218">
        <v>10369.040000000001</v>
      </c>
      <c r="K218">
        <v>10365.81</v>
      </c>
      <c r="L218" s="25">
        <f t="shared" si="23"/>
        <v>-3.1150424725923109E-4</v>
      </c>
      <c r="M218">
        <f>WEEKDAY(A218,2)</f>
        <v>2</v>
      </c>
    </row>
    <row r="219" spans="1:13" x14ac:dyDescent="0.25">
      <c r="A219" s="1">
        <v>42711</v>
      </c>
      <c r="B219">
        <v>11.54</v>
      </c>
      <c r="C219" s="93">
        <f t="shared" si="24"/>
        <v>-1.7301038062285112E-3</v>
      </c>
      <c r="D219" s="26">
        <f t="shared" si="26"/>
        <v>11.717099080534949</v>
      </c>
      <c r="E219" s="26"/>
      <c r="F219">
        <v>11.686999999999999</v>
      </c>
      <c r="G219" s="25">
        <f>+B219/D219-1</f>
        <v>-1.5114584191675551E-2</v>
      </c>
      <c r="H219" s="25"/>
      <c r="I219" s="25">
        <f>+B219/F219-1</f>
        <v>-1.2578078206554322E-2</v>
      </c>
      <c r="J219">
        <v>10365.81</v>
      </c>
      <c r="K219">
        <v>10372.98</v>
      </c>
      <c r="L219" s="25">
        <f t="shared" si="23"/>
        <v>6.9169703091209733E-4</v>
      </c>
      <c r="M219">
        <f>WEEKDAY(A219,2)</f>
        <v>3</v>
      </c>
    </row>
    <row r="220" spans="1:13" x14ac:dyDescent="0.25">
      <c r="A220" s="1">
        <v>42712</v>
      </c>
      <c r="B220">
        <v>11.56</v>
      </c>
      <c r="C220" s="93">
        <f t="shared" si="24"/>
        <v>1.7331022530331364E-3</v>
      </c>
      <c r="D220" s="26">
        <f t="shared" si="26"/>
        <v>11.707854794861262</v>
      </c>
      <c r="E220" s="26"/>
      <c r="F220">
        <v>11.72</v>
      </c>
      <c r="G220" s="25">
        <f>+B220/D220-1</f>
        <v>-1.2628683687310294E-2</v>
      </c>
      <c r="H220" s="25"/>
      <c r="I220" s="25">
        <f>+B220/F220-1</f>
        <v>-1.3651877133105783E-2</v>
      </c>
      <c r="J220">
        <v>10372.98</v>
      </c>
      <c r="K220">
        <v>10391.49</v>
      </c>
      <c r="L220" s="25">
        <f t="shared" si="23"/>
        <v>1.7844438146028541E-3</v>
      </c>
      <c r="M220">
        <f>WEEKDAY(A220,2)</f>
        <v>4</v>
      </c>
    </row>
    <row r="221" spans="1:13" x14ac:dyDescent="0.25">
      <c r="A221" s="1">
        <v>42713</v>
      </c>
      <c r="B221">
        <v>11.68</v>
      </c>
      <c r="C221" s="93">
        <f t="shared" si="24"/>
        <v>1.0380622837370179E-2</v>
      </c>
      <c r="D221" s="26">
        <f t="shared" si="26"/>
        <v>11.900940327133069</v>
      </c>
      <c r="E221" s="26"/>
      <c r="F221">
        <v>11.86</v>
      </c>
      <c r="G221" s="25">
        <f>+B221/D221-1</f>
        <v>-1.8564947059632408E-2</v>
      </c>
      <c r="H221" s="25"/>
      <c r="I221" s="25">
        <f>+B221/F221-1</f>
        <v>-1.5177065767284947E-2</v>
      </c>
      <c r="J221">
        <v>10391.49</v>
      </c>
      <c r="K221">
        <v>10551.92</v>
      </c>
      <c r="L221" s="25">
        <f t="shared" si="23"/>
        <v>1.5438594465278843E-2</v>
      </c>
      <c r="M221">
        <f>WEEKDAY(A221,2)</f>
        <v>5</v>
      </c>
    </row>
    <row r="222" spans="1:13" x14ac:dyDescent="0.25">
      <c r="A222" s="1">
        <v>42716</v>
      </c>
      <c r="B222">
        <v>11.28</v>
      </c>
      <c r="C222" s="93">
        <f t="shared" si="24"/>
        <v>-3.4246575342465779E-2</v>
      </c>
      <c r="D222" s="26">
        <f t="shared" si="26"/>
        <v>11.737364062653999</v>
      </c>
      <c r="E222" s="26"/>
      <c r="F222">
        <v>11.423</v>
      </c>
      <c r="G222" s="25">
        <f>+B222/D222-1</f>
        <v>-3.896650561511017E-2</v>
      </c>
      <c r="H222" s="25"/>
      <c r="I222" s="25">
        <f>+B222/F222-1</f>
        <v>-1.2518602818874291E-2</v>
      </c>
      <c r="J222">
        <v>10551.92</v>
      </c>
      <c r="K222">
        <v>10442.81</v>
      </c>
      <c r="L222" s="25">
        <f t="shared" si="23"/>
        <v>-1.0340298258516012E-2</v>
      </c>
      <c r="M222">
        <f>WEEKDAY(A222,2)</f>
        <v>1</v>
      </c>
    </row>
    <row r="223" spans="1:13" x14ac:dyDescent="0.25">
      <c r="A223" s="1">
        <v>42717</v>
      </c>
      <c r="B223">
        <v>11.2</v>
      </c>
      <c r="C223" s="93">
        <f t="shared" si="24"/>
        <v>-7.0921985815602939E-3</v>
      </c>
      <c r="D223" s="26">
        <f t="shared" ref="D223:D235" si="27">+F222*(1+L223)</f>
        <v>11.342983945891959</v>
      </c>
      <c r="E223" s="26"/>
      <c r="F223">
        <v>11.367000000000001</v>
      </c>
      <c r="G223" s="25">
        <f>+B223/D223-1</f>
        <v>-1.2605496628930957E-2</v>
      </c>
      <c r="H223" s="25"/>
      <c r="I223" s="25">
        <f>+B223/F223-1</f>
        <v>-1.4691651271223849E-2</v>
      </c>
      <c r="J223">
        <v>10442.81</v>
      </c>
      <c r="K223">
        <v>10369.66</v>
      </c>
      <c r="L223" s="25">
        <f t="shared" si="23"/>
        <v>-7.0048195840007876E-3</v>
      </c>
      <c r="M223">
        <f>WEEKDAY(A223,2)</f>
        <v>2</v>
      </c>
    </row>
    <row r="224" spans="1:13" x14ac:dyDescent="0.25">
      <c r="A224" s="1">
        <v>42718</v>
      </c>
      <c r="B224">
        <v>11.18</v>
      </c>
      <c r="C224" s="93">
        <f t="shared" si="24"/>
        <v>-1.7857142857142794E-3</v>
      </c>
      <c r="D224" s="26">
        <f t="shared" si="27"/>
        <v>11.32002874443328</v>
      </c>
      <c r="E224" s="26"/>
      <c r="F224">
        <v>11.301</v>
      </c>
      <c r="G224" s="25">
        <f>+B224/D224-1</f>
        <v>-1.2369999016313526E-2</v>
      </c>
      <c r="H224" s="25"/>
      <c r="I224" s="25">
        <f>+B224/F224-1</f>
        <v>-1.0707017078134706E-2</v>
      </c>
      <c r="J224">
        <v>10369.66</v>
      </c>
      <c r="K224">
        <v>10326.81</v>
      </c>
      <c r="L224" s="25">
        <f t="shared" si="23"/>
        <v>-4.132247344657447E-3</v>
      </c>
      <c r="M224">
        <f>WEEKDAY(A224,2)</f>
        <v>3</v>
      </c>
    </row>
    <row r="225" spans="1:14" x14ac:dyDescent="0.25">
      <c r="A225" s="1">
        <v>42719</v>
      </c>
      <c r="B225">
        <v>10.9</v>
      </c>
      <c r="C225" s="93">
        <f t="shared" si="24"/>
        <v>-2.5044722719141266E-2</v>
      </c>
      <c r="D225" s="26">
        <f t="shared" si="27"/>
        <v>11.048963474683857</v>
      </c>
      <c r="E225" s="26"/>
      <c r="F225">
        <v>11.012</v>
      </c>
      <c r="G225" s="25">
        <f>+B225/D225-1</f>
        <v>-1.3482122103595673E-2</v>
      </c>
      <c r="H225" s="25"/>
      <c r="I225" s="25">
        <f>+B225/F225-1</f>
        <v>-1.0170722847802405E-2</v>
      </c>
      <c r="J225">
        <v>10326.81</v>
      </c>
      <c r="K225">
        <v>10096.5</v>
      </c>
      <c r="L225" s="25">
        <f t="shared" si="23"/>
        <v>-2.230214364358396E-2</v>
      </c>
      <c r="M225">
        <f>WEEKDAY(A225,2)</f>
        <v>4</v>
      </c>
    </row>
    <row r="226" spans="1:14" x14ac:dyDescent="0.25">
      <c r="A226" s="1">
        <v>42720</v>
      </c>
      <c r="B226">
        <v>10.86</v>
      </c>
      <c r="C226" s="93">
        <f t="shared" si="24"/>
        <v>-3.6697247706423131E-3</v>
      </c>
      <c r="D226" s="26">
        <f t="shared" si="27"/>
        <v>10.988757716040212</v>
      </c>
      <c r="E226" s="26"/>
      <c r="F226">
        <v>10.961</v>
      </c>
      <c r="G226" s="25">
        <f>+B226/D226-1</f>
        <v>-1.1717222216326206E-2</v>
      </c>
      <c r="H226" s="25"/>
      <c r="I226" s="25">
        <f>+B226/F226-1</f>
        <v>-9.214487729221843E-3</v>
      </c>
      <c r="J226">
        <v>10096.5</v>
      </c>
      <c r="K226">
        <v>10075.19</v>
      </c>
      <c r="L226" s="25">
        <f t="shared" si="23"/>
        <v>-2.1106323973654195E-3</v>
      </c>
      <c r="M226">
        <f>WEEKDAY(A226,2)</f>
        <v>5</v>
      </c>
    </row>
    <row r="227" spans="1:14" x14ac:dyDescent="0.25">
      <c r="A227" s="1">
        <v>42723</v>
      </c>
      <c r="B227">
        <v>10.74</v>
      </c>
      <c r="C227" s="93">
        <f t="shared" si="24"/>
        <v>-1.1049723756906049E-2</v>
      </c>
      <c r="D227" s="26">
        <f t="shared" si="27"/>
        <v>10.901545175822987</v>
      </c>
      <c r="E227" s="26"/>
      <c r="F227">
        <v>10.942</v>
      </c>
      <c r="G227" s="25">
        <f>+B227/D227-1</f>
        <v>-1.4818557664766141E-2</v>
      </c>
      <c r="H227" s="25"/>
      <c r="I227" s="25">
        <f>+B227/F227-1</f>
        <v>-1.8460976055565737E-2</v>
      </c>
      <c r="J227">
        <v>10075.19</v>
      </c>
      <c r="K227">
        <v>10020.540000000001</v>
      </c>
      <c r="L227" s="25">
        <f t="shared" si="23"/>
        <v>-5.4242153249715042E-3</v>
      </c>
      <c r="M227">
        <f>WEEKDAY(A227,2)</f>
        <v>1</v>
      </c>
    </row>
    <row r="228" spans="1:14" x14ac:dyDescent="0.25">
      <c r="A228" s="1">
        <v>42724</v>
      </c>
      <c r="B228">
        <v>10.64</v>
      </c>
      <c r="C228" s="93">
        <f t="shared" si="24"/>
        <v>-9.3109869646181842E-3</v>
      </c>
      <c r="D228" s="26">
        <f t="shared" si="27"/>
        <v>10.862407245517705</v>
      </c>
      <c r="E228" s="26"/>
      <c r="F228">
        <v>10.837999999999999</v>
      </c>
      <c r="G228" s="25">
        <f>+B228/D228-1</f>
        <v>-2.0474950026337813E-2</v>
      </c>
      <c r="H228" s="25"/>
      <c r="I228" s="25">
        <f>+B228/F228-1</f>
        <v>-1.8269053330872698E-2</v>
      </c>
      <c r="J228">
        <v>10020.540000000001</v>
      </c>
      <c r="K228">
        <v>9947.65</v>
      </c>
      <c r="L228" s="25">
        <f t="shared" si="23"/>
        <v>-7.2740590826443352E-3</v>
      </c>
      <c r="M228">
        <f>WEEKDAY(A228,2)</f>
        <v>2</v>
      </c>
    </row>
    <row r="229" spans="1:14" x14ac:dyDescent="0.25">
      <c r="A229" s="1">
        <v>42725</v>
      </c>
      <c r="B229">
        <v>10.7</v>
      </c>
      <c r="C229" s="93">
        <f t="shared" si="24"/>
        <v>5.639097744360777E-3</v>
      </c>
      <c r="D229" s="26">
        <f t="shared" si="27"/>
        <v>10.910353930827883</v>
      </c>
      <c r="E229" s="26"/>
      <c r="F229">
        <v>10.901</v>
      </c>
      <c r="G229" s="25">
        <f>+B229/D229-1</f>
        <v>-1.9280211454324681E-2</v>
      </c>
      <c r="H229" s="25"/>
      <c r="I229" s="25">
        <f>+B229/F229-1</f>
        <v>-1.8438675350885281E-2</v>
      </c>
      <c r="J229">
        <v>9947.65</v>
      </c>
      <c r="K229">
        <v>10014.06</v>
      </c>
      <c r="L229" s="25">
        <f t="shared" si="23"/>
        <v>6.6759485908731708E-3</v>
      </c>
      <c r="M229">
        <f>WEEKDAY(A229,2)</f>
        <v>3</v>
      </c>
    </row>
    <row r="230" spans="1:14" x14ac:dyDescent="0.25">
      <c r="A230" s="1">
        <v>42726</v>
      </c>
      <c r="B230">
        <v>10.66</v>
      </c>
      <c r="C230" s="93">
        <f t="shared" si="24"/>
        <v>-3.7383177570092796E-3</v>
      </c>
      <c r="D230" s="26">
        <f t="shared" si="27"/>
        <v>10.868462658502146</v>
      </c>
      <c r="E230" s="26"/>
      <c r="F230">
        <v>10.875999999999999</v>
      </c>
      <c r="G230" s="25">
        <f>+B230/D230-1</f>
        <v>-1.9180510165259679E-2</v>
      </c>
      <c r="H230" s="25"/>
      <c r="I230" s="25">
        <f>+B230/F230-1</f>
        <v>-1.9860242736300049E-2</v>
      </c>
      <c r="J230">
        <v>10014.06</v>
      </c>
      <c r="K230">
        <v>9984.17</v>
      </c>
      <c r="L230" s="25">
        <f t="shared" si="23"/>
        <v>-2.9848033664666707E-3</v>
      </c>
      <c r="M230">
        <f>WEEKDAY(A230,2)</f>
        <v>4</v>
      </c>
    </row>
    <row r="231" spans="1:14" x14ac:dyDescent="0.25">
      <c r="A231" s="1">
        <v>42727</v>
      </c>
      <c r="B231">
        <v>10.58</v>
      </c>
      <c r="C231" s="93">
        <f t="shared" si="24"/>
        <v>-7.5046904315196894E-3</v>
      </c>
      <c r="D231" s="26">
        <f t="shared" si="27"/>
        <v>10.815967332287009</v>
      </c>
      <c r="E231" s="26"/>
      <c r="F231">
        <v>10.81</v>
      </c>
      <c r="G231" s="25">
        <f>+B231/D231-1</f>
        <v>-2.1816572206409757E-2</v>
      </c>
      <c r="H231" s="25"/>
      <c r="I231" s="25">
        <f>+B231/F231-1</f>
        <v>-2.1276595744680882E-2</v>
      </c>
      <c r="J231">
        <v>9984.17</v>
      </c>
      <c r="K231">
        <v>9929.06</v>
      </c>
      <c r="L231" s="25">
        <f t="shared" si="23"/>
        <v>-5.5197377448501506E-3</v>
      </c>
      <c r="M231">
        <f>WEEKDAY(A231,2)</f>
        <v>5</v>
      </c>
    </row>
    <row r="232" spans="1:14" x14ac:dyDescent="0.25">
      <c r="A232" s="1">
        <v>42730</v>
      </c>
      <c r="B232">
        <v>10.58</v>
      </c>
      <c r="C232" s="93">
        <f t="shared" si="24"/>
        <v>0</v>
      </c>
      <c r="D232" s="26">
        <f t="shared" si="27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2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93">
        <f t="shared" si="24"/>
        <v>0</v>
      </c>
      <c r="D233" s="26">
        <f t="shared" si="27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23"/>
        <v>-2.732560291926811E-3</v>
      </c>
      <c r="M233">
        <f>WEEKDAY(A233,2)</f>
        <v>2</v>
      </c>
    </row>
    <row r="234" spans="1:14" x14ac:dyDescent="0.25">
      <c r="A234" s="1">
        <v>42732</v>
      </c>
      <c r="B234">
        <v>10.54</v>
      </c>
      <c r="C234" s="93">
        <f t="shared" si="24"/>
        <v>-3.780718336483968E-3</v>
      </c>
      <c r="D234" s="26">
        <f t="shared" si="27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23"/>
        <v>-4.5670804998104719E-3</v>
      </c>
      <c r="M234">
        <f>WEEKDAY(A234,2)</f>
        <v>3</v>
      </c>
    </row>
    <row r="235" spans="1:14" x14ac:dyDescent="0.25">
      <c r="A235" s="1">
        <v>42733</v>
      </c>
      <c r="B235">
        <v>10.52</v>
      </c>
      <c r="C235" s="93">
        <f t="shared" si="24"/>
        <v>-1.8975332068310591E-3</v>
      </c>
      <c r="D235" s="26">
        <f t="shared" si="27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23"/>
        <v>-5.8459138070399153E-4</v>
      </c>
      <c r="M235">
        <f>WEEKDAY(A235,2)</f>
        <v>4</v>
      </c>
    </row>
    <row r="236" spans="1:14" x14ac:dyDescent="0.25">
      <c r="A236" s="1">
        <v>42734</v>
      </c>
      <c r="B236">
        <v>10.54</v>
      </c>
      <c r="C236" s="93">
        <f t="shared" si="24"/>
        <v>1.9011406844104961E-3</v>
      </c>
      <c r="D236" s="26">
        <f t="shared" ref="D236:D248" si="28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23"/>
        <v>5.5104753490942127E-3</v>
      </c>
      <c r="M236">
        <f>WEEKDAY(A236,2)</f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24"/>
        <v>1.3282732447817969E-2</v>
      </c>
      <c r="D237" s="26">
        <f t="shared" si="28"/>
        <v>10.963368404160358</v>
      </c>
      <c r="E237" s="26"/>
      <c r="F237">
        <v>10.938000000000001</v>
      </c>
      <c r="G237" s="25">
        <f>+B237/D237-1</f>
        <v>-2.5846837733996542E-2</v>
      </c>
      <c r="H237" s="25"/>
      <c r="I237" s="25">
        <f>+B237/F237-1</f>
        <v>-2.3587493143170657E-2</v>
      </c>
      <c r="J237">
        <v>9970.2999999999993</v>
      </c>
      <c r="K237">
        <v>10065.200000000001</v>
      </c>
      <c r="L237" s="25">
        <f t="shared" si="23"/>
        <v>9.5182692597015617E-3</v>
      </c>
      <c r="M237">
        <f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24"/>
        <v>1.1235955056179803E-2</v>
      </c>
      <c r="D238" s="26">
        <f t="shared" si="28"/>
        <v>11.015841368278823</v>
      </c>
      <c r="E238" s="26">
        <f>D238*(1-VLOOKUP(A238,FX!A:K,9,0))</f>
        <v>11.055169343777951</v>
      </c>
      <c r="F238">
        <v>11.01</v>
      </c>
      <c r="G238" s="25">
        <f>+B238/D238-1</f>
        <v>-1.9593725169314569E-2</v>
      </c>
      <c r="H238" s="25">
        <f>(+B238/(D238*(1-VLOOKUP(A238,FX!A:K,9,0)))-1)</f>
        <v>-2.3081450481947097E-2</v>
      </c>
      <c r="I238" s="25">
        <f>+B238/F238-1</f>
        <v>-1.9073569482288777E-2</v>
      </c>
      <c r="J238">
        <v>10065.200000000001</v>
      </c>
      <c r="K238">
        <v>10136.83</v>
      </c>
      <c r="L238" s="25">
        <f t="shared" si="23"/>
        <v>7.1165997695028516E-3</v>
      </c>
      <c r="M238">
        <f>WEEKDAY(A238,2)</f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24"/>
        <v>9.2592592592593004E-3</v>
      </c>
      <c r="D239" s="26">
        <f t="shared" si="28"/>
        <v>11.006600386905966</v>
      </c>
      <c r="E239" s="26">
        <f>D239*(1-VLOOKUP(A239,FX!A:K,9,0))</f>
        <v>11.184882640929851</v>
      </c>
      <c r="F239">
        <v>11.039</v>
      </c>
      <c r="G239" s="25">
        <f>+B239/D239-1</f>
        <v>-9.685132843814559E-3</v>
      </c>
      <c r="H239" s="25">
        <f>(+B239/(D239*(1-VLOOKUP(A239,FX!A:K,9,0)))-1)</f>
        <v>-2.5470329021366256E-2</v>
      </c>
      <c r="I239" s="25">
        <f>+B239/F239-1</f>
        <v>-1.2591720264516604E-2</v>
      </c>
      <c r="J239">
        <v>10136.83</v>
      </c>
      <c r="K239">
        <v>10133.700000000001</v>
      </c>
      <c r="L239" s="25">
        <f t="shared" si="23"/>
        <v>-3.0877503124737693E-4</v>
      </c>
      <c r="M239">
        <f>WEEKDAY(A239,2)</f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24"/>
        <v>-3.6697247706423131E-3</v>
      </c>
      <c r="D240" s="26">
        <f t="shared" si="28"/>
        <v>10.984239100229926</v>
      </c>
      <c r="E240" s="26">
        <f>D240*(1-VLOOKUP(A240,FX!A:K,9,0))</f>
        <v>11.014194816824469</v>
      </c>
      <c r="F240">
        <v>11.086</v>
      </c>
      <c r="G240" s="25">
        <f>+B240/D240-1</f>
        <v>-1.1310669687382036E-2</v>
      </c>
      <c r="H240" s="25">
        <f>(+B240/(D240*(1-VLOOKUP(A240,FX!A:K,9,0)))-1)</f>
        <v>-1.399964494807493E-2</v>
      </c>
      <c r="I240" s="25">
        <f>+B240/F240-1</f>
        <v>-2.038607252390412E-2</v>
      </c>
      <c r="J240">
        <v>10133.700000000001</v>
      </c>
      <c r="K240">
        <v>10083.43</v>
      </c>
      <c r="L240" s="25">
        <f t="shared" si="23"/>
        <v>-4.9606757650216826E-3</v>
      </c>
      <c r="M240">
        <f>WEEKDAY(A240,2)</f>
        <v>5</v>
      </c>
    </row>
    <row r="241" spans="1:14" x14ac:dyDescent="0.25">
      <c r="A241" s="1">
        <v>42744</v>
      </c>
      <c r="B241">
        <v>10.86</v>
      </c>
      <c r="C241" s="93">
        <f t="shared" si="24"/>
        <v>0</v>
      </c>
      <c r="D241" s="26">
        <f t="shared" si="28"/>
        <v>11.126502908236583</v>
      </c>
      <c r="E241" s="26">
        <f>D241*(1-VLOOKUP(A241,FX!A:K,9,0))</f>
        <v>11.004490403118863</v>
      </c>
      <c r="F241">
        <v>11.031000000000001</v>
      </c>
      <c r="G241" s="25">
        <f>+B241/D241-1</f>
        <v>-2.3952081838697126E-2</v>
      </c>
      <c r="H241" s="25">
        <f>(+B241/(D241*(1-VLOOKUP(A241,FX!A:K,9,0)))-1)</f>
        <v>-1.3130131230603137E-2</v>
      </c>
      <c r="I241" s="25">
        <f>+B241/F241-1</f>
        <v>-1.5501767745444761E-2</v>
      </c>
      <c r="J241">
        <v>10083.43</v>
      </c>
      <c r="K241">
        <v>10120.27</v>
      </c>
      <c r="L241" s="25">
        <f t="shared" si="23"/>
        <v>3.6535186935398034E-3</v>
      </c>
      <c r="M241">
        <f>WEEKDAY(A241,2)</f>
        <v>1</v>
      </c>
    </row>
    <row r="242" spans="1:14" x14ac:dyDescent="0.25">
      <c r="A242" s="1">
        <v>42745</v>
      </c>
      <c r="B242">
        <v>10.86</v>
      </c>
      <c r="C242" s="93">
        <f t="shared" si="24"/>
        <v>0</v>
      </c>
      <c r="D242" s="26">
        <f t="shared" si="28"/>
        <v>11.004317028103006</v>
      </c>
      <c r="E242" s="26">
        <f>D242*(1-VLOOKUP(A242,FX!A:K,9,0))</f>
        <v>11.020469159236793</v>
      </c>
      <c r="F242">
        <v>11.007999999999999</v>
      </c>
      <c r="G242" s="25">
        <f>+B242/D242-1</f>
        <v>-1.3114582916363471E-2</v>
      </c>
      <c r="H242" s="25">
        <f>(+B242/(D242*(1-VLOOKUP(A242,FX!A:K,9,0)))-1)</f>
        <v>-1.4561009782627643E-2</v>
      </c>
      <c r="I242" s="25">
        <f>+B242/F242-1</f>
        <v>-1.3444767441860406E-2</v>
      </c>
      <c r="J242">
        <v>10120.27</v>
      </c>
      <c r="K242">
        <v>10095.790000000001</v>
      </c>
      <c r="L242" s="25">
        <f t="shared" si="23"/>
        <v>-2.4189077959382299E-3</v>
      </c>
      <c r="M242">
        <f>WEEKDAY(A242,2)</f>
        <v>2</v>
      </c>
    </row>
    <row r="243" spans="1:14" x14ac:dyDescent="0.25">
      <c r="A243" s="1">
        <v>42746</v>
      </c>
      <c r="B243">
        <v>10.84</v>
      </c>
      <c r="C243" s="93">
        <f t="shared" si="24"/>
        <v>-1.8416206261510082E-3</v>
      </c>
      <c r="D243" s="26">
        <f t="shared" si="28"/>
        <v>10.968943466534068</v>
      </c>
      <c r="E243" s="26">
        <f>D243*(1-VLOOKUP(A243,FX!A:K,9,0))</f>
        <v>10.931836960468754</v>
      </c>
      <c r="F243">
        <v>10.965999999999999</v>
      </c>
      <c r="G243" s="25">
        <f>+B243/D243-1</f>
        <v>-1.1755322372430044E-2</v>
      </c>
      <c r="H243" s="25">
        <f>(+B243/(D243*(1-VLOOKUP(A243,FX!A:K,9,0)))-1)</f>
        <v>-8.4008717657289012E-3</v>
      </c>
      <c r="I243" s="25">
        <f>+B243/F243-1</f>
        <v>-1.1490060186029494E-2</v>
      </c>
      <c r="J243">
        <v>10095.790000000001</v>
      </c>
      <c r="K243">
        <v>10059.969999999999</v>
      </c>
      <c r="L243" s="25">
        <f t="shared" si="23"/>
        <v>-3.5480135779371036E-3</v>
      </c>
      <c r="M243">
        <f>WEEKDAY(A243,2)</f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24"/>
        <v>0</v>
      </c>
      <c r="D244" s="26">
        <f t="shared" si="28"/>
        <v>10.950760920758214</v>
      </c>
      <c r="E244" s="26">
        <f>D244*(1-VLOOKUP(A244,FX!A:K,9,0))</f>
        <v>10.964181215876346</v>
      </c>
      <c r="F244">
        <v>10.962</v>
      </c>
      <c r="G244" s="25">
        <f>+B244/D244-1</f>
        <v>-1.0114449722690599E-2</v>
      </c>
      <c r="H244" s="25">
        <f>(+B244/(D244*(1-VLOOKUP(A244,FX!A:K,9,0)))-1)</f>
        <v>-1.1326082033059515E-2</v>
      </c>
      <c r="I244" s="25">
        <f>+B244/F244-1</f>
        <v>-1.11293559569422E-2</v>
      </c>
      <c r="J244">
        <v>10059.969999999999</v>
      </c>
      <c r="K244">
        <v>10045.99</v>
      </c>
      <c r="L244" s="25">
        <f t="shared" si="23"/>
        <v>-1.3896661719666747E-3</v>
      </c>
      <c r="M244">
        <f>WEEKDAY(A244,2)</f>
        <v>4</v>
      </c>
    </row>
    <row r="245" spans="1:14" ht="28" x14ac:dyDescent="0.25">
      <c r="A245" s="1">
        <v>42748</v>
      </c>
      <c r="B245">
        <v>10.9</v>
      </c>
      <c r="C245" s="93">
        <f t="shared" si="24"/>
        <v>5.5350553505535416E-3</v>
      </c>
      <c r="D245" s="26">
        <f t="shared" si="28"/>
        <v>11.023237114510369</v>
      </c>
      <c r="E245" s="26">
        <f>D245*(1-VLOOKUP(A245,FX!A:K,9,0))</f>
        <v>11.069766234451032</v>
      </c>
      <c r="F245">
        <v>11.061</v>
      </c>
      <c r="G245" s="25">
        <f>+B245/D245-1</f>
        <v>-1.1179757201098983E-2</v>
      </c>
      <c r="H245" s="25">
        <f>(+B245/(D245*(1-VLOOKUP(A245,FX!A:K,9,0)))-1)</f>
        <v>-1.5336027053822532E-2</v>
      </c>
      <c r="I245" s="25">
        <f>+B245/F245-1</f>
        <v>-1.4555645963294395E-2</v>
      </c>
      <c r="J245">
        <v>10045.99</v>
      </c>
      <c r="K245">
        <v>10102.11</v>
      </c>
      <c r="L245" s="25">
        <f t="shared" si="23"/>
        <v>5.5863085669010104E-3</v>
      </c>
      <c r="M245">
        <f>WEEKDAY(A245,2)</f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24"/>
        <v>3.669724770642091E-3</v>
      </c>
      <c r="D246" s="26">
        <f t="shared" si="28"/>
        <v>11.174017619091455</v>
      </c>
      <c r="E246" s="26">
        <f>D246*(1-VLOOKUP(A246,FX!A:K,9,0))</f>
        <v>11.18599301148755</v>
      </c>
      <c r="F246">
        <v>11.178000000000001</v>
      </c>
      <c r="G246" s="25">
        <f>+B246/D246-1</f>
        <v>-2.094301504336471E-2</v>
      </c>
      <c r="H246" s="25">
        <f>(+B246/(D246*(1-VLOOKUP(A246,FX!A:K,9,0)))-1)</f>
        <v>-2.1991164417403675E-2</v>
      </c>
      <c r="I246" s="25">
        <f>+B246/F246-1</f>
        <v>-2.1291823224190543E-2</v>
      </c>
      <c r="J246">
        <v>10102.11</v>
      </c>
      <c r="K246">
        <v>10205.33</v>
      </c>
      <c r="L246" s="25">
        <f t="shared" si="23"/>
        <v>1.021766739819685E-2</v>
      </c>
      <c r="M246">
        <f>WEEKDAY(A246,2)</f>
        <v>1</v>
      </c>
    </row>
    <row r="247" spans="1:14" x14ac:dyDescent="0.25">
      <c r="A247" s="1">
        <v>42752</v>
      </c>
      <c r="B247">
        <v>10.96</v>
      </c>
      <c r="C247" s="93">
        <f t="shared" si="24"/>
        <v>1.8281535648996261E-3</v>
      </c>
      <c r="D247" s="26">
        <f t="shared" si="28"/>
        <v>11.155951409704539</v>
      </c>
      <c r="E247" s="26">
        <f>D247*(1-VLOOKUP(A247,FX!A:K,9,0))</f>
        <v>11.193202887710433</v>
      </c>
      <c r="F247">
        <v>11.137</v>
      </c>
      <c r="G247" s="25">
        <f>+B247/D247-1</f>
        <v>-1.7564742128051924E-2</v>
      </c>
      <c r="H247" s="25">
        <f>(+B247/(D247*(1-VLOOKUP(A247,FX!A:K,9,0)))-1)</f>
        <v>-2.0834330445888449E-2</v>
      </c>
      <c r="I247" s="25">
        <f>+B247/F247-1</f>
        <v>-1.5892969381341437E-2</v>
      </c>
      <c r="J247">
        <v>10205.33</v>
      </c>
      <c r="K247">
        <v>10185.200000000001</v>
      </c>
      <c r="L247" s="25">
        <f t="shared" si="23"/>
        <v>-1.9724986845108816E-3</v>
      </c>
      <c r="M247">
        <f>WEEKDAY(A247,2)</f>
        <v>2</v>
      </c>
    </row>
    <row r="248" spans="1:14" x14ac:dyDescent="0.25">
      <c r="A248" s="1">
        <v>42753</v>
      </c>
      <c r="B248">
        <v>11.04</v>
      </c>
      <c r="C248" s="93">
        <f t="shared" si="24"/>
        <v>7.2992700729925808E-3</v>
      </c>
      <c r="D248" s="26">
        <f t="shared" si="28"/>
        <v>11.209156720535681</v>
      </c>
      <c r="E248" s="26">
        <f>D248*(1-VLOOKUP(A248,FX!A:K,9,0))</f>
        <v>11.223070917643275</v>
      </c>
      <c r="F248">
        <v>11.286</v>
      </c>
      <c r="G248" s="25">
        <f>+B248/D248-1</f>
        <v>-1.5090940804296071E-2</v>
      </c>
      <c r="H248" s="25">
        <f>(+B248/(D248*(1-VLOOKUP(A248,FX!A:K,9,0)))-1)</f>
        <v>-1.6312016469171464E-2</v>
      </c>
      <c r="I248" s="25">
        <f>+B248/F248-1</f>
        <v>-2.1796916533758703E-2</v>
      </c>
      <c r="J248">
        <v>10185.200000000001</v>
      </c>
      <c r="K248">
        <v>10251.19</v>
      </c>
      <c r="L248" s="25">
        <f t="shared" si="23"/>
        <v>6.4790087578054933E-3</v>
      </c>
      <c r="M248">
        <f>WEEKDAY(A248,2)</f>
        <v>3</v>
      </c>
    </row>
    <row r="249" spans="1:14" x14ac:dyDescent="0.25">
      <c r="A249" s="1">
        <v>42754</v>
      </c>
      <c r="B249">
        <v>10.96</v>
      </c>
      <c r="C249" s="93">
        <f t="shared" si="24"/>
        <v>-7.246376811594013E-3</v>
      </c>
      <c r="D249" s="26">
        <f t="shared" ref="D249:D273" si="29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>+B249/D249-1</f>
        <v>-2.5971198772376525E-2</v>
      </c>
      <c r="H249" s="25">
        <f>(+B249/(D249*(1-VLOOKUP(A249,FX!A:K,9,0)))-1)</f>
        <v>-2.4778476771594393E-2</v>
      </c>
      <c r="I249" s="25">
        <f>+B249/F249-1</f>
        <v>-2.5344597598932705E-2</v>
      </c>
      <c r="J249">
        <v>10251.19</v>
      </c>
      <c r="K249">
        <v>10220.52</v>
      </c>
      <c r="L249" s="25">
        <f t="shared" si="23"/>
        <v>-2.991847775721701E-3</v>
      </c>
      <c r="M249">
        <f>WEEKDAY(A249,2)</f>
        <v>4</v>
      </c>
    </row>
    <row r="250" spans="1:14" ht="28" x14ac:dyDescent="0.25">
      <c r="A250" s="1">
        <v>42755</v>
      </c>
      <c r="B250">
        <v>10.98</v>
      </c>
      <c r="C250" s="93">
        <f t="shared" si="24"/>
        <v>1.8248175182480342E-3</v>
      </c>
      <c r="D250" s="26">
        <f t="shared" si="29"/>
        <v>11.302971517104803</v>
      </c>
      <c r="E250" s="26">
        <f>D250*(1-VLOOKUP(A250,FX!A:K,9,0))</f>
        <v>11.289742962872003</v>
      </c>
      <c r="F250">
        <v>11.284000000000001</v>
      </c>
      <c r="G250" s="25">
        <f>+B250/D250-1</f>
        <v>-2.8574036182967388E-2</v>
      </c>
      <c r="H250" s="25">
        <f>(+B250/(D250*(1-VLOOKUP(A250,FX!A:K,9,0)))-1)</f>
        <v>-2.7435785198178353E-2</v>
      </c>
      <c r="I250" s="25">
        <f>+B250/F250-1</f>
        <v>-2.694080113434949E-2</v>
      </c>
      <c r="J250">
        <v>10220.52</v>
      </c>
      <c r="K250">
        <v>10273.209999999999</v>
      </c>
      <c r="L250" s="25">
        <f t="shared" si="23"/>
        <v>5.1553149937575427E-3</v>
      </c>
      <c r="M250">
        <f>WEEKDAY(A250,2)</f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24"/>
        <v>1.8214936247722413E-3</v>
      </c>
      <c r="D251" s="26">
        <f t="shared" si="29"/>
        <v>11.282374381522427</v>
      </c>
      <c r="E251" s="26">
        <f>D251*(1-VLOOKUP(A251,FX!A:K,9,0))</f>
        <v>11.318392887572164</v>
      </c>
      <c r="F251">
        <v>11.3</v>
      </c>
      <c r="G251" s="25">
        <f>+B251/D251-1</f>
        <v>-2.5027921603530734E-2</v>
      </c>
      <c r="H251" s="25">
        <f>(+B251/(D251*(1-VLOOKUP(A251,FX!A:K,9,0)))-1)</f>
        <v>-2.8130573901685829E-2</v>
      </c>
      <c r="I251" s="25">
        <f>+B251/F251-1</f>
        <v>-2.6548672566371723E-2</v>
      </c>
      <c r="J251">
        <v>10273.209999999999</v>
      </c>
      <c r="K251">
        <v>10271.73</v>
      </c>
      <c r="L251" s="25">
        <f t="shared" si="23"/>
        <v>-1.4406402672573204E-4</v>
      </c>
      <c r="M251">
        <f>WEEKDAY(A251,2)</f>
        <v>1</v>
      </c>
    </row>
    <row r="252" spans="1:14" x14ac:dyDescent="0.25">
      <c r="A252" s="1">
        <v>42759</v>
      </c>
      <c r="B252">
        <v>11.04</v>
      </c>
      <c r="C252" s="93">
        <f t="shared" si="24"/>
        <v>3.6363636363636598E-3</v>
      </c>
      <c r="D252" s="26">
        <f t="shared" si="29"/>
        <v>11.34207908502268</v>
      </c>
      <c r="E252" s="26">
        <f>D252*(1-VLOOKUP(A252,FX!A:K,9,0))</f>
        <v>11.346322115937584</v>
      </c>
      <c r="F252">
        <v>11.381</v>
      </c>
      <c r="G252" s="25">
        <f>+B252/D252-1</f>
        <v>-2.6633484280812247E-2</v>
      </c>
      <c r="H252" s="25">
        <f>(+B252/(D252*(1-VLOOKUP(A252,FX!A:K,9,0)))-1)</f>
        <v>-2.6997481016981739E-2</v>
      </c>
      <c r="I252" s="25">
        <f>+B252/F252-1</f>
        <v>-2.9962217731306695E-2</v>
      </c>
      <c r="J252">
        <v>10271.73</v>
      </c>
      <c r="K252">
        <v>10309.98</v>
      </c>
      <c r="L252" s="25">
        <f t="shared" si="23"/>
        <v>3.7238128338654697E-3</v>
      </c>
      <c r="M252">
        <f>WEEKDAY(A252,2)</f>
        <v>2</v>
      </c>
    </row>
    <row r="253" spans="1:14" x14ac:dyDescent="0.25">
      <c r="A253" s="1">
        <v>42760</v>
      </c>
      <c r="B253">
        <v>11.06</v>
      </c>
      <c r="C253" s="93">
        <f t="shared" si="24"/>
        <v>1.8115942028986698E-3</v>
      </c>
      <c r="D253" s="26">
        <f t="shared" si="29"/>
        <v>11.404236713359289</v>
      </c>
      <c r="E253" s="26">
        <f>D253*(1-VLOOKUP(A253,FX!A:K,9,0))</f>
        <v>11.383088261482413</v>
      </c>
      <c r="F253">
        <v>11.359</v>
      </c>
      <c r="G253" s="25">
        <f>+B253/D253-1</f>
        <v>-3.0184984932489001E-2</v>
      </c>
      <c r="H253" s="25">
        <f>(+B253/(D253*(1-VLOOKUP(A253,FX!A:K,9,0)))-1)</f>
        <v>-2.8383181616509545E-2</v>
      </c>
      <c r="I253" s="25">
        <f>+B253/F253-1</f>
        <v>-2.6322739677788531E-2</v>
      </c>
      <c r="J253">
        <v>10309.98</v>
      </c>
      <c r="K253">
        <v>10331.030000000001</v>
      </c>
      <c r="L253" s="25">
        <f t="shared" si="23"/>
        <v>2.0417110411465877E-3</v>
      </c>
      <c r="M253">
        <f>WEEKDAY(A253,2)</f>
        <v>3</v>
      </c>
    </row>
    <row r="254" spans="1:14" x14ac:dyDescent="0.25">
      <c r="A254" s="1">
        <v>42761</v>
      </c>
      <c r="B254">
        <v>11.14</v>
      </c>
      <c r="C254" s="93">
        <f t="shared" si="24"/>
        <v>7.2332730560578096E-3</v>
      </c>
      <c r="D254" s="26">
        <f t="shared" si="29"/>
        <v>11.392655791339292</v>
      </c>
      <c r="E254" s="26">
        <f>D254*(1-VLOOKUP(A254,FX!A:K,9,0))</f>
        <v>11.397036627284683</v>
      </c>
      <c r="F254">
        <v>11.394</v>
      </c>
      <c r="G254" s="25">
        <f>+B254/D254-1</f>
        <v>-2.2177075825582371E-2</v>
      </c>
      <c r="H254" s="25">
        <f>(+B254/(D254*(1-VLOOKUP(A254,FX!A:K,9,0)))-1)</f>
        <v>-2.2552935090980775E-2</v>
      </c>
      <c r="I254" s="25">
        <f>+B254/F254-1</f>
        <v>-2.2292434614709422E-2</v>
      </c>
      <c r="J254">
        <v>10331.030000000001</v>
      </c>
      <c r="K254">
        <v>10361.64</v>
      </c>
      <c r="L254" s="25">
        <f t="shared" si="23"/>
        <v>2.9629185086093024E-3</v>
      </c>
      <c r="M254">
        <f>WEEKDAY(A254,2)</f>
        <v>4</v>
      </c>
    </row>
    <row r="255" spans="1:14" x14ac:dyDescent="0.25">
      <c r="A255" s="1">
        <v>42762</v>
      </c>
      <c r="B255">
        <v>11.14</v>
      </c>
      <c r="C255" s="93">
        <f t="shared" si="24"/>
        <v>0</v>
      </c>
      <c r="D255" s="26">
        <f t="shared" si="29"/>
        <v>11.394</v>
      </c>
      <c r="E255" s="26">
        <f>D255*(1-VLOOKUP(A255,FX!A:K,9,0))</f>
        <v>11.327377113580431</v>
      </c>
      <c r="F255">
        <v>11.394</v>
      </c>
      <c r="G255" s="25">
        <f>+B255/D255-1</f>
        <v>-2.2292434614709422E-2</v>
      </c>
      <c r="H255" s="25">
        <f>(+B255/(D255*(1-VLOOKUP(A255,FX!A:K,9,0)))-1)</f>
        <v>-1.6541968339323976E-2</v>
      </c>
      <c r="I255" s="25">
        <f>+B255/F255-1</f>
        <v>-2.2292434614709422E-2</v>
      </c>
      <c r="J255">
        <v>10361.64</v>
      </c>
      <c r="K255">
        <v>10361.64</v>
      </c>
      <c r="L255" s="25">
        <f t="shared" si="23"/>
        <v>0</v>
      </c>
      <c r="M255">
        <f>WEEKDAY(A255,2)</f>
        <v>5</v>
      </c>
    </row>
    <row r="256" spans="1:14" ht="28" x14ac:dyDescent="0.25">
      <c r="A256" s="1">
        <v>42767</v>
      </c>
      <c r="B256">
        <v>11.14</v>
      </c>
      <c r="C256" s="93">
        <f t="shared" si="24"/>
        <v>0</v>
      </c>
      <c r="D256" s="26">
        <f t="shared" si="29"/>
        <v>11.394</v>
      </c>
      <c r="E256" s="26">
        <f>D256*(1-VLOOKUP(A256,FX!A:K,9,0))</f>
        <v>11.426297450030166</v>
      </c>
      <c r="F256">
        <v>11.391999999999999</v>
      </c>
      <c r="G256" s="25">
        <f>+B256/D256-1</f>
        <v>-2.2292434614709422E-2</v>
      </c>
      <c r="H256" s="25">
        <f>(+B256/(D256*(1-VLOOKUP(A256,FX!A:K,9,0)))-1)</f>
        <v>-2.5056012350650803E-2</v>
      </c>
      <c r="I256" s="25">
        <f>+B256/F256-1</f>
        <v>-2.2120786516853785E-2</v>
      </c>
      <c r="J256">
        <v>10361.64</v>
      </c>
      <c r="K256">
        <v>10361.64</v>
      </c>
      <c r="L256" s="25">
        <f t="shared" si="23"/>
        <v>0</v>
      </c>
      <c r="M256">
        <f>WEEKDAY(A256,2)</f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24"/>
        <v>0</v>
      </c>
      <c r="D257" s="26">
        <f t="shared" si="29"/>
        <v>11.391999999999999</v>
      </c>
      <c r="E257" s="26">
        <f>D257*(1-VLOOKUP(A257,FX!A:K,9,0))</f>
        <v>11.42538659834373</v>
      </c>
      <c r="F257">
        <v>11.391999999999999</v>
      </c>
      <c r="G257" s="25">
        <f>+B257/D257-1</f>
        <v>-2.2120786516853785E-2</v>
      </c>
      <c r="H257" s="25">
        <f>(+B257/(D257*(1-VLOOKUP(A257,FX!A:K,9,0)))-1)</f>
        <v>-2.4978288120692582E-2</v>
      </c>
      <c r="I257" s="25">
        <f>+B257/F257-1</f>
        <v>-2.2120786516853785E-2</v>
      </c>
      <c r="J257">
        <v>10361.64</v>
      </c>
      <c r="K257">
        <v>10361.64</v>
      </c>
      <c r="L257" s="25">
        <f t="shared" si="23"/>
        <v>0</v>
      </c>
      <c r="M257">
        <f>WEEKDAY(A257,2)</f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24"/>
        <v>-8.9766606822263562E-3</v>
      </c>
      <c r="D258" s="26">
        <f t="shared" si="29"/>
        <v>11.273425411421359</v>
      </c>
      <c r="E258" s="26">
        <f>D258*(1-VLOOKUP(A258,FX!A:K,9,0))</f>
        <v>11.262181252958415</v>
      </c>
      <c r="F258">
        <v>11.279</v>
      </c>
      <c r="G258" s="25">
        <f>+B258/D258-1</f>
        <v>-2.0705810603480868E-2</v>
      </c>
      <c r="H258" s="25">
        <f>(+B258/(D258*(1-VLOOKUP(A258,FX!A:K,9,0)))-1)</f>
        <v>-1.9728083571737276E-2</v>
      </c>
      <c r="I258" s="25">
        <f>+B258/F258-1</f>
        <v>-2.1189821792712227E-2</v>
      </c>
      <c r="J258">
        <v>10361.64</v>
      </c>
      <c r="K258">
        <v>10253.790000000001</v>
      </c>
      <c r="L258" s="25">
        <f t="shared" si="23"/>
        <v>-1.0408583969332863E-2</v>
      </c>
      <c r="M258">
        <f>WEEKDAY(A258,2)</f>
        <v>5</v>
      </c>
    </row>
    <row r="259" spans="1:14" x14ac:dyDescent="0.25">
      <c r="A259" s="1">
        <v>42772</v>
      </c>
      <c r="B259">
        <v>11.1</v>
      </c>
      <c r="C259" s="93">
        <f t="shared" si="24"/>
        <v>5.4347826086957873E-3</v>
      </c>
      <c r="D259" s="26">
        <f t="shared" si="29"/>
        <v>11.298513707614454</v>
      </c>
      <c r="E259" s="26">
        <f>D259*(1-VLOOKUP(A259,FX!A:K,9,0))</f>
        <v>11.326541711339585</v>
      </c>
      <c r="F259">
        <v>11.286</v>
      </c>
      <c r="G259" s="25">
        <f>+B259/D259-1</f>
        <v>-1.7569895718289819E-2</v>
      </c>
      <c r="H259" s="25">
        <f>(+B259/(D259*(1-VLOOKUP(A259,FX!A:K,9,0)))-1)</f>
        <v>-2.0000960320729066E-2</v>
      </c>
      <c r="I259" s="25">
        <f>+B259/F259-1</f>
        <v>-1.6480595427963873E-2</v>
      </c>
      <c r="J259">
        <v>10253.790000000001</v>
      </c>
      <c r="K259">
        <v>10271.530000000001</v>
      </c>
      <c r="L259" s="25">
        <f t="shared" si="23"/>
        <v>1.7300919952525362E-3</v>
      </c>
      <c r="M259">
        <f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24"/>
        <v>-9.009009009009028E-3</v>
      </c>
      <c r="D260" s="26">
        <f t="shared" si="29"/>
        <v>11.254871981097265</v>
      </c>
      <c r="E260" s="26">
        <f>D260*(1-VLOOKUP(A260,FX!A:K,9,0))</f>
        <v>11.23338911146902</v>
      </c>
      <c r="F260">
        <v>11.253</v>
      </c>
      <c r="G260" s="25">
        <f>+B260/D260-1</f>
        <v>-2.264548024405133E-2</v>
      </c>
      <c r="H260" s="25">
        <f>(+B260/(D260*(1-VLOOKUP(A260,FX!A:K,9,0)))-1)</f>
        <v>-2.0776375602509445E-2</v>
      </c>
      <c r="I260" s="25">
        <f>+B260/F260-1</f>
        <v>-2.2482893450635366E-2</v>
      </c>
      <c r="J260">
        <v>10271.530000000001</v>
      </c>
      <c r="K260">
        <v>10243.200000000001</v>
      </c>
      <c r="L260" s="25">
        <f t="shared" si="23"/>
        <v>-2.758109064569747E-3</v>
      </c>
      <c r="M260">
        <f>WEEKDAY(A260,2)</f>
        <v>2</v>
      </c>
    </row>
    <row r="261" spans="1:14" x14ac:dyDescent="0.25">
      <c r="A261" s="1">
        <v>42774</v>
      </c>
      <c r="B261">
        <v>11.04</v>
      </c>
      <c r="C261" s="93">
        <f t="shared" ref="C261:C324" si="30">B261/(B260-O261)-1</f>
        <v>3.6363636363636598E-3</v>
      </c>
      <c r="D261" s="26">
        <f t="shared" si="29"/>
        <v>11.294229800257732</v>
      </c>
      <c r="E261" s="26">
        <f>D261*(1-VLOOKUP(A261,FX!A:K,9,0))</f>
        <v>11.251071825588989</v>
      </c>
      <c r="F261">
        <v>11.253</v>
      </c>
      <c r="G261" s="25">
        <f>+B261/D261-1</f>
        <v>-2.2509706704562649E-2</v>
      </c>
      <c r="H261" s="25">
        <f>(+B261/(D261*(1-VLOOKUP(A261,FX!A:K,9,0)))-1)</f>
        <v>-1.8760152709090039E-2</v>
      </c>
      <c r="I261" s="25">
        <f>+B261/F261-1</f>
        <v>-1.8928285790455912E-2</v>
      </c>
      <c r="J261">
        <v>10243.200000000001</v>
      </c>
      <c r="K261">
        <v>10280.73</v>
      </c>
      <c r="L261" s="25">
        <f t="shared" si="23"/>
        <v>3.6638940955950883E-3</v>
      </c>
      <c r="M261">
        <f>WEEKDAY(A261,2)</f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30"/>
        <v>5.4347826086957873E-3</v>
      </c>
      <c r="D262" s="26">
        <f t="shared" si="29"/>
        <v>11.295940062622012</v>
      </c>
      <c r="E262" s="26">
        <f>D262*(1-VLOOKUP(A262,FX!A:K,9,0))</f>
        <v>11.284061580981339</v>
      </c>
      <c r="F262">
        <v>11.318</v>
      </c>
      <c r="G262" s="25">
        <f>+B262/D262-1</f>
        <v>-1.7346060755967896E-2</v>
      </c>
      <c r="H262" s="25">
        <f>(+B262/(D262*(1-VLOOKUP(A262,FX!A:K,9,0)))-1)</f>
        <v>-1.631164272371266E-2</v>
      </c>
      <c r="I262" s="25">
        <f>+B262/F262-1</f>
        <v>-1.9261353596041753E-2</v>
      </c>
      <c r="J262">
        <v>10280.73</v>
      </c>
      <c r="K262">
        <v>10319.959999999999</v>
      </c>
      <c r="L262" s="25">
        <f t="shared" si="23"/>
        <v>3.8158768881197958E-3</v>
      </c>
      <c r="M262">
        <f>WEEKDAY(A262,2)</f>
        <v>4</v>
      </c>
    </row>
    <row r="263" spans="1:14" ht="56" x14ac:dyDescent="0.25">
      <c r="A263" s="1">
        <v>42776</v>
      </c>
      <c r="B263">
        <v>11.24</v>
      </c>
      <c r="C263" s="93">
        <f t="shared" si="30"/>
        <v>1.2612612612612706E-2</v>
      </c>
      <c r="D263" s="26">
        <f t="shared" si="29"/>
        <v>11.387728801274426</v>
      </c>
      <c r="E263" s="26">
        <f>D263*(1-VLOOKUP(A263,FX!A:K,9,0))</f>
        <v>11.360996836370443</v>
      </c>
      <c r="F263">
        <v>11.368</v>
      </c>
      <c r="G263" s="25">
        <f>+B263/D263-1</f>
        <v>-1.2972630789898409E-2</v>
      </c>
      <c r="H263" s="25">
        <f>(+B263/(D263*(1-VLOOKUP(A263,FX!A:K,9,0)))-1)</f>
        <v>-1.0650195410942365E-2</v>
      </c>
      <c r="I263" s="25">
        <f>+B263/F263-1</f>
        <v>-1.1259676284306797E-2</v>
      </c>
      <c r="J263">
        <v>10319.959999999999</v>
      </c>
      <c r="K263">
        <v>10383.540000000001</v>
      </c>
      <c r="L263" s="25">
        <f t="shared" si="23"/>
        <v>6.1608765925451614E-3</v>
      </c>
      <c r="M263">
        <f>WEEKDAY(A263,2)</f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30"/>
        <v>8.8967971530249379E-3</v>
      </c>
      <c r="D264" s="26">
        <f t="shared" si="29"/>
        <v>11.442436109457853</v>
      </c>
      <c r="E264" s="26">
        <f>D264*(1-VLOOKUP(A264,FX!A:K,9,0))</f>
        <v>11.419296695890774</v>
      </c>
      <c r="F264">
        <v>11.428000000000001</v>
      </c>
      <c r="G264" s="25">
        <f>+B264/D264-1</f>
        <v>-8.9522990102766098E-3</v>
      </c>
      <c r="H264" s="25">
        <f>(+B264/(D264*(1-VLOOKUP(A264,FX!A:K,9,0)))-1)</f>
        <v>-6.9440962961675456E-3</v>
      </c>
      <c r="I264" s="25">
        <f>+B264/F264-1</f>
        <v>-7.700385019251077E-3</v>
      </c>
      <c r="J264">
        <v>10383.540000000001</v>
      </c>
      <c r="K264">
        <v>10451.530000000001</v>
      </c>
      <c r="L264" s="25">
        <f t="shared" si="23"/>
        <v>6.5478632528019887E-3</v>
      </c>
      <c r="M264">
        <f>WEEKDAY(A264,2)</f>
        <v>1</v>
      </c>
    </row>
    <row r="265" spans="1:14" ht="28" x14ac:dyDescent="0.25">
      <c r="A265" s="1">
        <v>42780</v>
      </c>
      <c r="B265">
        <v>11.32</v>
      </c>
      <c r="C265" s="93">
        <f t="shared" si="30"/>
        <v>-1.7636684303350414E-3</v>
      </c>
      <c r="D265" s="26">
        <f t="shared" si="29"/>
        <v>11.39727466122185</v>
      </c>
      <c r="E265" s="26">
        <f>D265*(1-VLOOKUP(A265,FX!A:K,9,0))</f>
        <v>11.42629964239355</v>
      </c>
      <c r="F265">
        <v>11.413</v>
      </c>
      <c r="G265" s="25">
        <f>+B265/D265-1</f>
        <v>-6.7800999378184734E-3</v>
      </c>
      <c r="H265" s="25">
        <f>(+B265/(D265*(1-VLOOKUP(A265,FX!A:K,9,0)))-1)</f>
        <v>-9.3030679852958986E-3</v>
      </c>
      <c r="I265" s="25">
        <f>+B265/F265-1</f>
        <v>-8.1486024708665727E-3</v>
      </c>
      <c r="J265">
        <v>10451.530000000001</v>
      </c>
      <c r="K265">
        <v>10423.43</v>
      </c>
      <c r="L265" s="25">
        <f t="shared" si="23"/>
        <v>-2.68860157316686E-3</v>
      </c>
      <c r="M265">
        <f>WEEKDAY(A265,2)</f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30"/>
        <v>1.7667844522968323E-3</v>
      </c>
      <c r="D266" s="26">
        <f t="shared" si="29"/>
        <v>11.435172475854877</v>
      </c>
      <c r="E266" s="26">
        <f>D266*(1-VLOOKUP(A266,FX!A:K,9,0))</f>
        <v>11.453348560058304</v>
      </c>
      <c r="F266">
        <v>11.464</v>
      </c>
      <c r="G266" s="25">
        <f>+B266/D266-1</f>
        <v>-8.3227844665947348E-3</v>
      </c>
      <c r="H266" s="25">
        <f>(+B266/(D266*(1-VLOOKUP(A266,FX!A:K,9,0)))-1)</f>
        <v>-9.8965433090536514E-3</v>
      </c>
      <c r="I266" s="25">
        <f>+B266/F266-1</f>
        <v>-1.0816468946266644E-2</v>
      </c>
      <c r="J266">
        <v>10423.43</v>
      </c>
      <c r="K266">
        <v>10443.68</v>
      </c>
      <c r="L266" s="25">
        <f t="shared" si="23"/>
        <v>1.9427386186696705E-3</v>
      </c>
      <c r="M266">
        <f>WEEKDAY(A266,2)</f>
        <v>3</v>
      </c>
    </row>
    <row r="267" spans="1:14" x14ac:dyDescent="0.25">
      <c r="A267" s="1">
        <v>42782</v>
      </c>
      <c r="B267">
        <v>11.38</v>
      </c>
      <c r="C267" s="93">
        <f t="shared" si="30"/>
        <v>3.5273368606703048E-3</v>
      </c>
      <c r="D267" s="26">
        <f t="shared" si="29"/>
        <v>11.494746503148317</v>
      </c>
      <c r="E267" s="26">
        <f>D267*(1-VLOOKUP(A267,FX!A:K,9,0))</f>
        <v>11.504060683243887</v>
      </c>
      <c r="F267">
        <v>11.496</v>
      </c>
      <c r="G267" s="25">
        <f>+B267/D267-1</f>
        <v>-9.9825170669826102E-3</v>
      </c>
      <c r="H267" s="25">
        <f>(+B267/(D267*(1-VLOOKUP(A267,FX!A:K,9,0)))-1)</f>
        <v>-1.0784077610489828E-2</v>
      </c>
      <c r="I267" s="25">
        <f>+B267/F267-1</f>
        <v>-1.0090466249130126E-2</v>
      </c>
      <c r="J267">
        <v>10443.68</v>
      </c>
      <c r="K267">
        <v>10471.69</v>
      </c>
      <c r="L267" s="25">
        <f t="shared" si="23"/>
        <v>2.6820048105649086E-3</v>
      </c>
      <c r="M267">
        <f>WEEKDAY(A267,2)</f>
        <v>4</v>
      </c>
    </row>
    <row r="268" spans="1:14" x14ac:dyDescent="0.25">
      <c r="A268" s="1">
        <v>42783</v>
      </c>
      <c r="B268">
        <v>11.32</v>
      </c>
      <c r="C268" s="93">
        <f t="shared" si="30"/>
        <v>-5.2724077328647478E-3</v>
      </c>
      <c r="D268" s="26">
        <f t="shared" si="29"/>
        <v>11.432996278537656</v>
      </c>
      <c r="E268" s="26">
        <f>D268*(1-VLOOKUP(A268,FX!A:K,9,0))</f>
        <v>11.423773848131088</v>
      </c>
      <c r="F268">
        <v>11.459</v>
      </c>
      <c r="G268" s="25">
        <f>+B268/D268-1</f>
        <v>-9.8833477930694302E-3</v>
      </c>
      <c r="H268" s="25">
        <f>(+B268/(D268*(1-VLOOKUP(A268,FX!A:K,9,0)))-1)</f>
        <v>-9.0840250788108978E-3</v>
      </c>
      <c r="I268" s="25">
        <f>+B268/F268-1</f>
        <v>-1.2130203333624134E-2</v>
      </c>
      <c r="J268">
        <v>10471.69</v>
      </c>
      <c r="K268">
        <v>10414.299999999999</v>
      </c>
      <c r="L268" s="25">
        <f t="shared" si="23"/>
        <v>-5.4804907326325702E-3</v>
      </c>
      <c r="M268">
        <f>WEEKDAY(A268,2)</f>
        <v>5</v>
      </c>
    </row>
    <row r="269" spans="1:14" x14ac:dyDescent="0.25">
      <c r="A269" s="1">
        <v>42786</v>
      </c>
      <c r="B269">
        <v>11.5</v>
      </c>
      <c r="C269" s="93">
        <f t="shared" si="30"/>
        <v>1.5901060070671269E-2</v>
      </c>
      <c r="D269" s="26">
        <f t="shared" si="29"/>
        <v>11.634698138136985</v>
      </c>
      <c r="E269" s="26">
        <f>D269*(1-VLOOKUP(A269,FX!A:K,9,0))</f>
        <v>11.641407099892151</v>
      </c>
      <c r="F269">
        <v>11.587</v>
      </c>
      <c r="G269" s="25">
        <f>+B269/D269-1</f>
        <v>-1.1577278287561388E-2</v>
      </c>
      <c r="H269" s="25">
        <f>(+B269/(D269*(1-VLOOKUP(A269,FX!A:K,9,0)))-1)</f>
        <v>-1.2146907902006121E-2</v>
      </c>
      <c r="I269" s="25">
        <f>+B269/F269-1</f>
        <v>-7.5084146025717891E-3</v>
      </c>
      <c r="J269">
        <v>10414.299999999999</v>
      </c>
      <c r="K269">
        <v>10573.98</v>
      </c>
      <c r="L269" s="25">
        <f t="shared" si="23"/>
        <v>1.5332763603890909E-2</v>
      </c>
      <c r="M269">
        <f>WEEKDAY(A269,2)</f>
        <v>1</v>
      </c>
    </row>
    <row r="270" spans="1:14" x14ac:dyDescent="0.25">
      <c r="A270" s="1">
        <v>42787</v>
      </c>
      <c r="B270">
        <v>11.44</v>
      </c>
      <c r="C270" s="93">
        <f t="shared" si="30"/>
        <v>-5.2173913043478404E-3</v>
      </c>
      <c r="D270" s="26">
        <f t="shared" si="29"/>
        <v>11.593684398873462</v>
      </c>
      <c r="E270" s="26">
        <f>D270*(1-VLOOKUP(A270,FX!A:K,9,0))</f>
        <v>11.566375089107622</v>
      </c>
      <c r="F270">
        <v>11.585000000000001</v>
      </c>
      <c r="G270" s="25">
        <f>+B270/D270-1</f>
        <v>-1.3255872213357445E-2</v>
      </c>
      <c r="H270" s="25">
        <f>(+B270/(D270*(1-VLOOKUP(A270,FX!A:K,9,0)))-1)</f>
        <v>-1.0926075640295685E-2</v>
      </c>
      <c r="I270" s="25">
        <f>+B270/F270-1</f>
        <v>-1.2516184721622858E-2</v>
      </c>
      <c r="J270">
        <v>10573.98</v>
      </c>
      <c r="K270">
        <v>10580.08</v>
      </c>
      <c r="L270" s="25">
        <f t="shared" si="23"/>
        <v>5.7688779437836679E-4</v>
      </c>
      <c r="M270">
        <f>WEEKDAY(A270,2)</f>
        <v>2</v>
      </c>
    </row>
    <row r="271" spans="1:14" x14ac:dyDescent="0.25">
      <c r="A271" s="1">
        <v>42788</v>
      </c>
      <c r="B271">
        <v>11.46</v>
      </c>
      <c r="C271" s="93">
        <f t="shared" si="30"/>
        <v>1.7482517482518833E-3</v>
      </c>
      <c r="D271" s="26">
        <f t="shared" si="29"/>
        <v>11.593486112581381</v>
      </c>
      <c r="E271" s="26">
        <f>D271*(1-VLOOKUP(A271,FX!A:K,9,0))</f>
        <v>11.59601982947439</v>
      </c>
      <c r="F271">
        <v>11.586</v>
      </c>
      <c r="G271" s="25">
        <f>+B271/D271-1</f>
        <v>-1.1513889030886015E-2</v>
      </c>
      <c r="H271" s="25">
        <f>(+B271/(D271*(1-VLOOKUP(A271,FX!A:K,9,0)))-1)</f>
        <v>-1.1729872100482153E-2</v>
      </c>
      <c r="I271" s="25">
        <f>+B271/F271-1</f>
        <v>-1.0875194199896354E-2</v>
      </c>
      <c r="J271">
        <v>10580.08</v>
      </c>
      <c r="K271">
        <v>10587.83</v>
      </c>
      <c r="L271" s="25">
        <f t="shared" si="23"/>
        <v>7.3250863887608375E-4</v>
      </c>
      <c r="M271">
        <f>WEEKDAY(A271,2)</f>
        <v>3</v>
      </c>
    </row>
    <row r="272" spans="1:14" x14ac:dyDescent="0.25">
      <c r="A272" s="1">
        <v>42789</v>
      </c>
      <c r="B272">
        <v>11.4</v>
      </c>
      <c r="C272" s="93">
        <f t="shared" si="30"/>
        <v>-5.2356020942408987E-3</v>
      </c>
      <c r="D272" s="26">
        <f t="shared" si="29"/>
        <v>11.535510141360412</v>
      </c>
      <c r="E272" s="26">
        <f>D272*(1-VLOOKUP(A272,FX!A:K,9,0))</f>
        <v>11.533031107844558</v>
      </c>
      <c r="F272">
        <v>11.555999999999999</v>
      </c>
      <c r="G272" s="25">
        <f>+B272/D272-1</f>
        <v>-1.1747217045437908E-2</v>
      </c>
      <c r="H272" s="25">
        <f>(+B272/(D272*(1-VLOOKUP(A272,FX!A:K,9,0)))-1)</f>
        <v>-1.1534791383166598E-2</v>
      </c>
      <c r="I272" s="25">
        <f>+B272/F272-1</f>
        <v>-1.3499480789200269E-2</v>
      </c>
      <c r="J272">
        <v>10587.83</v>
      </c>
      <c r="K272">
        <v>10541.69</v>
      </c>
      <c r="L272" s="25">
        <f t="shared" si="23"/>
        <v>-4.3578334748479719E-3</v>
      </c>
      <c r="M272">
        <f>WEEKDAY(A272,2)</f>
        <v>4</v>
      </c>
    </row>
    <row r="273" spans="1:14" ht="42" x14ac:dyDescent="0.25">
      <c r="A273" s="1">
        <v>42790</v>
      </c>
      <c r="B273">
        <v>11.38</v>
      </c>
      <c r="C273" s="93">
        <f t="shared" si="30"/>
        <v>-1.7543859649122862E-3</v>
      </c>
      <c r="D273" s="26">
        <f t="shared" si="29"/>
        <v>11.54182588939724</v>
      </c>
      <c r="E273" s="26">
        <f>D273*(1-VLOOKUP(A273,FX!A:K,9,0))</f>
        <v>11.55318119481201</v>
      </c>
      <c r="F273">
        <v>11.548</v>
      </c>
      <c r="G273" s="25">
        <f>+B273/D273-1</f>
        <v>-1.4020822263997146E-2</v>
      </c>
      <c r="H273" s="25">
        <f>(+B273/(D273*(1-VLOOKUP(A273,FX!A:K,9,0)))-1)</f>
        <v>-1.4989914196946619E-2</v>
      </c>
      <c r="I273" s="25">
        <f>+B273/F273-1</f>
        <v>-1.4547973675095194E-2</v>
      </c>
      <c r="J273">
        <v>10541.69</v>
      </c>
      <c r="K273">
        <v>10528.76</v>
      </c>
      <c r="L273" s="25">
        <f t="shared" ref="L273:L281" si="31">+K273/J273-1</f>
        <v>-1.2265585499099396E-3</v>
      </c>
      <c r="M273">
        <f>WEEKDAY(A273,2)</f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30"/>
        <v>-7.0298769771529601E-3</v>
      </c>
      <c r="D274" s="26">
        <f t="shared" ref="D274:D279" si="32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>+B274/D274-1</f>
        <v>-1.2564164877613915E-2</v>
      </c>
      <c r="H274" s="25">
        <f>(+B274/(D274*(1-VLOOKUP(A274,FX!A:K,9,0)))-1)</f>
        <v>-1.2171704445465892E-2</v>
      </c>
      <c r="I274" s="25">
        <f>+B274/F274-1</f>
        <v>-1.0334559467507276E-2</v>
      </c>
      <c r="J274">
        <v>10528.76</v>
      </c>
      <c r="K274">
        <v>10433.74</v>
      </c>
      <c r="L274" s="25">
        <f t="shared" si="31"/>
        <v>-9.0248044404089844E-3</v>
      </c>
      <c r="M274">
        <f>WEEKDAY(A274,2)</f>
        <v>1</v>
      </c>
    </row>
    <row r="275" spans="1:14" x14ac:dyDescent="0.25">
      <c r="A275" s="1">
        <v>42794</v>
      </c>
      <c r="B275">
        <v>11.28</v>
      </c>
      <c r="C275" s="93">
        <f t="shared" si="30"/>
        <v>-1.7699115044248481E-3</v>
      </c>
      <c r="D275" s="26">
        <f t="shared" si="32"/>
        <v>11.424894306356109</v>
      </c>
      <c r="E275" s="26">
        <f>D275*(1-VLOOKUP(A275,FX!A:K,9,0))</f>
        <v>11.434390928794839</v>
      </c>
      <c r="F275">
        <v>11.435</v>
      </c>
      <c r="G275" s="25">
        <f>+B275/D275-1</f>
        <v>-1.2682332323678436E-2</v>
      </c>
      <c r="H275" s="25">
        <f>(+B275/(D275*(1-VLOOKUP(A275,FX!A:K,9,0)))-1)</f>
        <v>-1.350233079805252E-2</v>
      </c>
      <c r="I275" s="25">
        <f>+B275/F275-1</f>
        <v>-1.3554875382597364E-2</v>
      </c>
      <c r="J275">
        <v>10433.74</v>
      </c>
      <c r="K275">
        <v>10440.040000000001</v>
      </c>
      <c r="L275" s="25">
        <f t="shared" si="31"/>
        <v>6.0381033071554846E-4</v>
      </c>
      <c r="M275">
        <f>WEEKDAY(A275,2)</f>
        <v>2</v>
      </c>
    </row>
    <row r="276" spans="1:14" x14ac:dyDescent="0.25">
      <c r="A276" s="1">
        <v>42795</v>
      </c>
      <c r="B276">
        <v>11.28</v>
      </c>
      <c r="C276" s="93">
        <f t="shared" si="30"/>
        <v>0</v>
      </c>
      <c r="D276" s="26">
        <f t="shared" si="32"/>
        <v>11.443707653418951</v>
      </c>
      <c r="E276" s="26">
        <f>D276*(1-VLOOKUP(A276,FX!A:K,9,0))</f>
        <v>11.416984958136368</v>
      </c>
      <c r="F276">
        <v>11.436999999999999</v>
      </c>
      <c r="G276" s="25">
        <f>+B276/D276-1</f>
        <v>-1.4305473223972243E-2</v>
      </c>
      <c r="H276" s="25">
        <f>(+B276/(D276*(1-VLOOKUP(A276,FX!A:K,9,0)))-1)</f>
        <v>-1.1998347956020172E-2</v>
      </c>
      <c r="I276" s="25">
        <f>+B276/F276-1</f>
        <v>-1.3727376060155616E-2</v>
      </c>
      <c r="J276">
        <v>10440.040000000001</v>
      </c>
      <c r="K276">
        <v>10447.99</v>
      </c>
      <c r="L276" s="25">
        <f t="shared" si="31"/>
        <v>7.6149133528202739E-4</v>
      </c>
      <c r="M276">
        <f>WEEKDAY(A276,2)</f>
        <v>3</v>
      </c>
    </row>
    <row r="277" spans="1:14" x14ac:dyDescent="0.25">
      <c r="A277" s="1">
        <v>42796</v>
      </c>
      <c r="B277">
        <v>11.16</v>
      </c>
      <c r="C277" s="93">
        <f t="shared" si="30"/>
        <v>-1.0638297872340385E-2</v>
      </c>
      <c r="D277" s="26">
        <f t="shared" si="32"/>
        <v>11.353324165700769</v>
      </c>
      <c r="E277" s="26">
        <f>D277*(1-VLOOKUP(A277,FX!A:K,9,0))</f>
        <v>11.346385944930038</v>
      </c>
      <c r="F277">
        <v>11.352</v>
      </c>
      <c r="G277" s="25">
        <f>+B277/D277-1</f>
        <v>-1.7027979019996198E-2</v>
      </c>
      <c r="H277" s="25">
        <f>(+B277/(D277*(1-VLOOKUP(A277,FX!A:K,9,0)))-1)</f>
        <v>-1.6426899792997274E-2</v>
      </c>
      <c r="I277" s="25">
        <f>+B277/F277-1</f>
        <v>-1.6913319238900604E-2</v>
      </c>
      <c r="J277">
        <v>10447.99</v>
      </c>
      <c r="K277">
        <v>10371.549999999999</v>
      </c>
      <c r="L277" s="25">
        <f t="shared" si="31"/>
        <v>-7.3162397743490315E-3</v>
      </c>
      <c r="M277">
        <f>WEEKDAY(A277,2)</f>
        <v>4</v>
      </c>
    </row>
    <row r="278" spans="1:14" x14ac:dyDescent="0.25">
      <c r="A278" s="1">
        <v>42797</v>
      </c>
      <c r="B278">
        <v>11.08</v>
      </c>
      <c r="C278" s="93">
        <f t="shared" si="30"/>
        <v>-7.1684587813619638E-3</v>
      </c>
      <c r="D278" s="26">
        <f t="shared" si="32"/>
        <v>11.32690236657009</v>
      </c>
      <c r="E278" s="26">
        <f>D278*(1-VLOOKUP(A278,FX!A:K,9,0))</f>
        <v>11.290877071983628</v>
      </c>
      <c r="F278">
        <v>11.311999999999999</v>
      </c>
      <c r="G278" s="25">
        <f>+B278/D278-1</f>
        <v>-2.1797871878792785E-2</v>
      </c>
      <c r="H278" s="25">
        <f>(+B278/(D278*(1-VLOOKUP(A278,FX!A:K,9,0)))-1)</f>
        <v>-1.8676766263524658E-2</v>
      </c>
      <c r="I278" s="25">
        <f>+B278/F278-1</f>
        <v>-2.0509193776520496E-2</v>
      </c>
      <c r="J278">
        <v>10371.549999999999</v>
      </c>
      <c r="K278">
        <v>10348.620000000001</v>
      </c>
      <c r="L278" s="25">
        <f t="shared" si="31"/>
        <v>-2.2108556580259231E-3</v>
      </c>
      <c r="M278">
        <f>WEEKDAY(A278,2)</f>
        <v>5</v>
      </c>
    </row>
    <row r="279" spans="1:14" x14ac:dyDescent="0.25">
      <c r="A279" s="1">
        <v>42800</v>
      </c>
      <c r="B279">
        <v>11.12</v>
      </c>
      <c r="C279" s="93">
        <f t="shared" si="30"/>
        <v>3.6101083032489267E-3</v>
      </c>
      <c r="D279" s="26">
        <f t="shared" si="32"/>
        <v>11.333665095442676</v>
      </c>
      <c r="E279" s="26">
        <f>D279*(1-VLOOKUP(A279,FX!A:K,9,0))</f>
        <v>11.336294773326339</v>
      </c>
      <c r="F279">
        <v>11.35</v>
      </c>
      <c r="G279" s="25">
        <f>+B279/D279-1</f>
        <v>-1.8852250674725957E-2</v>
      </c>
      <c r="H279" s="25">
        <f>(+B279/(D279*(1-VLOOKUP(A279,FX!A:K,9,0)))-1)</f>
        <v>-1.9079847309128595E-2</v>
      </c>
      <c r="I279" s="25">
        <f>+B279/F279-1</f>
        <v>-2.0264317180616831E-2</v>
      </c>
      <c r="J279">
        <v>10348.620000000001</v>
      </c>
      <c r="K279">
        <v>10368.44</v>
      </c>
      <c r="L279" s="25">
        <f t="shared" si="31"/>
        <v>1.9152312095718216E-3</v>
      </c>
      <c r="M279">
        <f>WEEKDAY(A279,2)</f>
        <v>1</v>
      </c>
    </row>
    <row r="280" spans="1:14" x14ac:dyDescent="0.25">
      <c r="A280" s="1">
        <f>+A279+1</f>
        <v>42801</v>
      </c>
      <c r="B280">
        <v>11.2</v>
      </c>
      <c r="C280" s="93">
        <f t="shared" si="30"/>
        <v>7.194244604316502E-3</v>
      </c>
      <c r="D280" s="26">
        <f t="shared" ref="D280:D318" si="33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>+B280/D280-1</f>
        <v>-1.6774778459835105E-2</v>
      </c>
      <c r="H280" s="25">
        <f>(+B280/(D280*(1-VLOOKUP(A280,FX!A:K,9,0)))-1)</f>
        <v>-1.6600079523257039E-2</v>
      </c>
      <c r="I280" s="25">
        <f>+B280/F280-1</f>
        <v>-1.4431538190778026E-2</v>
      </c>
      <c r="J280">
        <v>10368.44</v>
      </c>
      <c r="K280">
        <v>10405.969999999999</v>
      </c>
      <c r="L280" s="25">
        <f t="shared" si="31"/>
        <v>3.6196380554835983E-3</v>
      </c>
      <c r="M280">
        <f>WEEKDAY(A280,2)</f>
        <v>2</v>
      </c>
    </row>
    <row r="281" spans="1:14" x14ac:dyDescent="0.25">
      <c r="A281" s="1">
        <f>+A280+1</f>
        <v>42802</v>
      </c>
      <c r="B281">
        <v>11.2</v>
      </c>
      <c r="C281" s="93">
        <f t="shared" si="30"/>
        <v>0</v>
      </c>
      <c r="D281" s="26">
        <f t="shared" si="33"/>
        <v>11.359074784955174</v>
      </c>
      <c r="E281" s="26">
        <f>D281*(1-VLOOKUP(A281,FX!A:K,9,0))</f>
        <v>11.34660460803463</v>
      </c>
      <c r="F281">
        <v>11.348000000000001</v>
      </c>
      <c r="G281" s="25">
        <f>+B281/D281-1</f>
        <v>-1.4004202628005058E-2</v>
      </c>
      <c r="H281" s="25">
        <f>(+B281/(D281*(1-VLOOKUP(A281,FX!A:K,9,0)))-1)</f>
        <v>-1.2920570787389396E-2</v>
      </c>
      <c r="I281" s="25">
        <f>+B281/F281-1</f>
        <v>-1.3041945717307102E-2</v>
      </c>
      <c r="J281">
        <v>10405.969999999999</v>
      </c>
      <c r="K281">
        <v>10401.459999999999</v>
      </c>
      <c r="L281" s="25">
        <f t="shared" si="31"/>
        <v>-4.3340505498290494E-4</v>
      </c>
      <c r="M281">
        <f>WEEKDAY(A281,2)</f>
        <v>3</v>
      </c>
    </row>
    <row r="282" spans="1:14" x14ac:dyDescent="0.25">
      <c r="A282" s="1">
        <f>+A281+1</f>
        <v>42803</v>
      </c>
      <c r="B282">
        <v>11.12</v>
      </c>
      <c r="C282" s="93">
        <f t="shared" si="30"/>
        <v>-7.1428571428571175E-3</v>
      </c>
      <c r="D282" s="26">
        <f t="shared" si="33"/>
        <v>11.281525328175086</v>
      </c>
      <c r="E282" s="26">
        <f>D282*(1-VLOOKUP(A282,FX!A:K,9,0))</f>
        <v>11.266909677375562</v>
      </c>
      <c r="F282">
        <v>11.269</v>
      </c>
      <c r="G282" s="25">
        <f>+B282/D282-1</f>
        <v>-1.4317685195607721E-2</v>
      </c>
      <c r="H282" s="25">
        <f>(+B282/(D282*(1-VLOOKUP(A282,FX!A:K,9,0)))-1)</f>
        <v>-1.3039039238111894E-2</v>
      </c>
      <c r="I282" s="25">
        <f>+B282/F282-1</f>
        <v>-1.3222113763421861E-2</v>
      </c>
      <c r="J282">
        <v>10401.459999999999</v>
      </c>
      <c r="K282">
        <v>10340.530000000001</v>
      </c>
      <c r="L282" s="25">
        <f t="shared" ref="L282:L318" si="34">+K282/J282-1</f>
        <v>-5.8578314967320244E-3</v>
      </c>
      <c r="M282">
        <f>WEEKDAY(A282,2)</f>
        <v>4</v>
      </c>
    </row>
    <row r="283" spans="1:14" x14ac:dyDescent="0.25">
      <c r="A283" s="1">
        <f>+A282+1</f>
        <v>42804</v>
      </c>
      <c r="B283">
        <v>11.12</v>
      </c>
      <c r="C283" s="93">
        <f t="shared" si="30"/>
        <v>0</v>
      </c>
      <c r="D283" s="26">
        <f t="shared" si="33"/>
        <v>11.25324164525416</v>
      </c>
      <c r="E283" s="26">
        <f>D283*(1-VLOOKUP(A283,FX!A:K,9,0))</f>
        <v>11.265620375190171</v>
      </c>
      <c r="F283">
        <v>11.249000000000001</v>
      </c>
      <c r="G283" s="25">
        <f>+B283/D283-1</f>
        <v>-1.1840290065250114E-2</v>
      </c>
      <c r="H283" s="25">
        <f>(+B283/(D283*(1-VLOOKUP(A283,FX!A:K,9,0)))-1)</f>
        <v>-1.2926085767177575E-2</v>
      </c>
      <c r="I283" s="25">
        <f>+B283/F283-1</f>
        <v>-1.1467686016534917E-2</v>
      </c>
      <c r="J283">
        <v>10340.530000000001</v>
      </c>
      <c r="K283">
        <v>10326.07</v>
      </c>
      <c r="L283" s="25">
        <f t="shared" si="34"/>
        <v>-1.3983809340527564E-3</v>
      </c>
      <c r="M283">
        <f>WEEKDAY(A283,2)</f>
        <v>5</v>
      </c>
    </row>
    <row r="284" spans="1:14" x14ac:dyDescent="0.25">
      <c r="A284" s="1">
        <v>42807</v>
      </c>
      <c r="B284">
        <v>11.2</v>
      </c>
      <c r="C284" s="93">
        <f t="shared" si="30"/>
        <v>7.194244604316502E-3</v>
      </c>
      <c r="D284" s="26">
        <f t="shared" si="33"/>
        <v>11.334331028164636</v>
      </c>
      <c r="E284" s="26">
        <f>D284*(1-VLOOKUP(A284,FX!A:K,9,0))</f>
        <v>11.354209627788533</v>
      </c>
      <c r="F284">
        <v>11.353</v>
      </c>
      <c r="G284" s="25">
        <f>+B284/D284-1</f>
        <v>-1.1851694452088779E-2</v>
      </c>
      <c r="H284" s="25">
        <f>(+B284/(D284*(1-VLOOKUP(A284,FX!A:K,9,0)))-1)</f>
        <v>-1.3581713993646716E-2</v>
      </c>
      <c r="I284" s="25">
        <f>+B284/F284-1</f>
        <v>-1.3476614110807805E-2</v>
      </c>
      <c r="J284">
        <v>10326.07</v>
      </c>
      <c r="K284">
        <v>10404.4</v>
      </c>
      <c r="L284" s="25">
        <f t="shared" si="34"/>
        <v>7.5856545617063453E-3</v>
      </c>
      <c r="M284">
        <f>WEEKDAY(A284,2)</f>
        <v>1</v>
      </c>
    </row>
    <row r="285" spans="1:14" x14ac:dyDescent="0.25">
      <c r="A285" s="1">
        <v>42808</v>
      </c>
      <c r="B285">
        <v>11.2</v>
      </c>
      <c r="C285" s="93">
        <f t="shared" si="30"/>
        <v>0</v>
      </c>
      <c r="D285" s="26">
        <f t="shared" si="33"/>
        <v>11.352530795624928</v>
      </c>
      <c r="E285" s="26">
        <f>D285*(1-VLOOKUP(A285,FX!A:K,9,0))</f>
        <v>11.337306801395433</v>
      </c>
      <c r="F285">
        <v>11.336</v>
      </c>
      <c r="G285" s="25">
        <f>+B285/D285-1</f>
        <v>-1.3435840727576864E-2</v>
      </c>
      <c r="H285" s="25">
        <f>(+B285/(D285*(1-VLOOKUP(A285,FX!A:K,9,0)))-1)</f>
        <v>-1.2111059866399154E-2</v>
      </c>
      <c r="I285" s="25">
        <f>+B285/F285-1</f>
        <v>-1.199717713479187E-2</v>
      </c>
      <c r="J285">
        <v>10404.4</v>
      </c>
      <c r="K285">
        <v>10403.969999999999</v>
      </c>
      <c r="L285" s="25">
        <f t="shared" si="34"/>
        <v>-4.1328668640261412E-5</v>
      </c>
      <c r="M285">
        <f>WEEKDAY(A285,2)</f>
        <v>2</v>
      </c>
    </row>
    <row r="286" spans="1:14" x14ac:dyDescent="0.25">
      <c r="A286" s="1">
        <v>42809</v>
      </c>
      <c r="B286">
        <v>11.22</v>
      </c>
      <c r="C286" s="93">
        <f t="shared" si="30"/>
        <v>1.7857142857145014E-3</v>
      </c>
      <c r="D286" s="26">
        <f t="shared" si="33"/>
        <v>11.346318361164055</v>
      </c>
      <c r="E286" s="26">
        <f>D286*(1-VLOOKUP(A286,FX!A:K,9,0))</f>
        <v>11.352443296093897</v>
      </c>
      <c r="F286">
        <v>11.348000000000001</v>
      </c>
      <c r="G286" s="25">
        <f>+B286/D286-1</f>
        <v>-1.1132982271713332E-2</v>
      </c>
      <c r="H286" s="25">
        <f>(+B286/(D286*(1-VLOOKUP(A286,FX!A:K,9,0)))-1)</f>
        <v>-1.1666501442862742E-2</v>
      </c>
      <c r="I286" s="25">
        <f>+B286/F286-1</f>
        <v>-1.1279520620373629E-2</v>
      </c>
      <c r="J286">
        <v>10403.969999999999</v>
      </c>
      <c r="K286">
        <v>10413.44</v>
      </c>
      <c r="L286" s="25">
        <f t="shared" si="34"/>
        <v>9.1022946048480158E-4</v>
      </c>
      <c r="M286">
        <f>WEEKDAY(A286,2)</f>
        <v>3</v>
      </c>
    </row>
    <row r="287" spans="1:14" x14ac:dyDescent="0.25">
      <c r="A287" s="1">
        <v>42810</v>
      </c>
      <c r="B287">
        <v>11.34</v>
      </c>
      <c r="C287" s="93">
        <f t="shared" si="30"/>
        <v>1.0695187165775222E-2</v>
      </c>
      <c r="D287" s="26">
        <f t="shared" si="33"/>
        <v>11.388178918781882</v>
      </c>
      <c r="E287" s="26">
        <f>D287*(1-VLOOKUP(A287,FX!A:K,9,0))</f>
        <v>11.439468724389993</v>
      </c>
      <c r="F287">
        <v>11.423999999999999</v>
      </c>
      <c r="G287" s="25">
        <f>+B287/D287-1</f>
        <v>-4.2306078193435903E-3</v>
      </c>
      <c r="H287" s="25">
        <f>(+B287/(D287*(1-VLOOKUP(A287,FX!A:K,9,0)))-1)</f>
        <v>-8.6952223732136291E-3</v>
      </c>
      <c r="I287" s="25">
        <f>+B287/F287-1</f>
        <v>-7.3529411764705621E-3</v>
      </c>
      <c r="J287">
        <v>10413.44</v>
      </c>
      <c r="K287">
        <v>10450.31</v>
      </c>
      <c r="L287" s="25">
        <f t="shared" si="34"/>
        <v>3.5406167414417933E-3</v>
      </c>
      <c r="M287">
        <f>WEEKDAY(A287,2)</f>
        <v>4</v>
      </c>
    </row>
    <row r="288" spans="1:14" x14ac:dyDescent="0.25">
      <c r="A288" s="1">
        <v>42811</v>
      </c>
      <c r="B288">
        <v>11.2</v>
      </c>
      <c r="C288" s="93">
        <f t="shared" si="30"/>
        <v>-1.2345679012345734E-2</v>
      </c>
      <c r="D288" s="26">
        <f t="shared" si="33"/>
        <v>11.310299043760423</v>
      </c>
      <c r="E288" s="26">
        <f>D288*(1-VLOOKUP(A288,FX!A:K,9,0))</f>
        <v>11.294212031653672</v>
      </c>
      <c r="F288">
        <v>11.308</v>
      </c>
      <c r="G288" s="25">
        <f>+B288/D288-1</f>
        <v>-9.7520890768376667E-3</v>
      </c>
      <c r="H288" s="25">
        <f>(+B288/(D288*(1-VLOOKUP(A288,FX!A:K,9,0)))-1)</f>
        <v>-8.3416205920013864E-3</v>
      </c>
      <c r="I288" s="25">
        <f>+B288/F288-1</f>
        <v>-9.5507605235232162E-3</v>
      </c>
      <c r="J288">
        <v>10450.31</v>
      </c>
      <c r="K288">
        <v>10346.299999999999</v>
      </c>
      <c r="L288" s="25">
        <f t="shared" si="34"/>
        <v>-9.9528147968815928E-3</v>
      </c>
      <c r="M288">
        <f>WEEKDAY(A288,2)</f>
        <v>5</v>
      </c>
    </row>
    <row r="289" spans="1:14" ht="42" x14ac:dyDescent="0.25">
      <c r="A289" s="1">
        <v>42814</v>
      </c>
      <c r="B289">
        <v>11.22</v>
      </c>
      <c r="C289" s="93">
        <f t="shared" si="30"/>
        <v>1.7857142857145014E-3</v>
      </c>
      <c r="D289" s="26">
        <f t="shared" si="33"/>
        <v>11.315180688748637</v>
      </c>
      <c r="E289" s="26">
        <f>D289*(1-VLOOKUP(A289,FX!A:K,9,0))</f>
        <v>11.294263971289826</v>
      </c>
      <c r="F289">
        <v>11.292</v>
      </c>
      <c r="G289" s="25">
        <f>+B289/D289-1</f>
        <v>-8.4117692299231495E-3</v>
      </c>
      <c r="H289" s="25">
        <f>(+B289/(D289*(1-VLOOKUP(A289,FX!A:K,9,0)))-1)</f>
        <v>-6.5753706021575153E-3</v>
      </c>
      <c r="I289" s="25">
        <f>+B289/F289-1</f>
        <v>-6.3761955366630207E-3</v>
      </c>
      <c r="J289">
        <v>10346.299999999999</v>
      </c>
      <c r="K289">
        <v>10352.870000000001</v>
      </c>
      <c r="L289" s="25">
        <f t="shared" si="34"/>
        <v>6.3500961696472125E-4</v>
      </c>
      <c r="M289">
        <f>WEEKDAY(A289,2)</f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30"/>
        <v>3.5650623885916666E-3</v>
      </c>
      <c r="D290" s="26">
        <f t="shared" si="33"/>
        <v>11.341463791199926</v>
      </c>
      <c r="E290" s="26">
        <f>D290*(1-VLOOKUP(A290,FX!A:K,9,0))</f>
        <v>11.3340590012874</v>
      </c>
      <c r="F290">
        <v>11.33</v>
      </c>
      <c r="G290" s="25">
        <f>+B290/D290-1</f>
        <v>-7.1828286630104543E-3</v>
      </c>
      <c r="H290" s="25">
        <f>(+B290/(D290*(1-VLOOKUP(A290,FX!A:K,9,0)))-1)</f>
        <v>-6.5341993789681529E-3</v>
      </c>
      <c r="I290" s="25">
        <f>+B290/F290-1</f>
        <v>-6.1782877316858276E-3</v>
      </c>
      <c r="J290">
        <v>10352.870000000001</v>
      </c>
      <c r="K290">
        <v>10398.219999999999</v>
      </c>
      <c r="L290" s="25">
        <f t="shared" si="34"/>
        <v>4.3804278427139742E-3</v>
      </c>
      <c r="M290">
        <f>WEEKDAY(A290,2)</f>
        <v>2</v>
      </c>
    </row>
    <row r="291" spans="1:14" x14ac:dyDescent="0.25">
      <c r="A291" s="1">
        <v>42816</v>
      </c>
      <c r="B291">
        <v>11.2</v>
      </c>
      <c r="C291" s="93">
        <f t="shared" si="30"/>
        <v>-5.3285968028419228E-3</v>
      </c>
      <c r="D291" s="26">
        <f t="shared" si="33"/>
        <v>11.24009631456153</v>
      </c>
      <c r="E291" s="26">
        <f>D291*(1-VLOOKUP(A291,FX!A:K,9,0))</f>
        <v>11.287105482907007</v>
      </c>
      <c r="F291">
        <v>11.271000000000001</v>
      </c>
      <c r="G291" s="25">
        <f>+B291/D291-1</f>
        <v>-3.5672572048680573E-3</v>
      </c>
      <c r="H291" s="25">
        <f>(+B291/(D291*(1-VLOOKUP(A291,FX!A:K,9,0)))-1)</f>
        <v>-7.7172560351206343E-3</v>
      </c>
      <c r="I291" s="25">
        <f>+B291/F291-1</f>
        <v>-6.2993523201136936E-3</v>
      </c>
      <c r="J291">
        <v>10398.219999999999</v>
      </c>
      <c r="K291">
        <v>10315.709999999999</v>
      </c>
      <c r="L291" s="25">
        <f t="shared" si="34"/>
        <v>-7.9350119539690622E-3</v>
      </c>
      <c r="M291">
        <f>WEEKDAY(A291,2)</f>
        <v>3</v>
      </c>
    </row>
    <row r="292" spans="1:14" x14ac:dyDescent="0.25">
      <c r="A292" s="1">
        <v>42817</v>
      </c>
      <c r="B292">
        <v>11.2</v>
      </c>
      <c r="C292" s="93">
        <f t="shared" si="30"/>
        <v>0</v>
      </c>
      <c r="D292" s="26">
        <f t="shared" si="33"/>
        <v>11.308432659506714</v>
      </c>
      <c r="E292" s="26">
        <f>D292*(1-VLOOKUP(A292,FX!A:K,9,0))</f>
        <v>11.298760348938819</v>
      </c>
      <c r="F292">
        <v>11.311</v>
      </c>
      <c r="G292" s="25">
        <f>+B292/D292-1</f>
        <v>-9.5886550127314285E-3</v>
      </c>
      <c r="H292" s="25">
        <f>(+B292/(D292*(1-VLOOKUP(A292,FX!A:K,9,0)))-1)</f>
        <v>-8.7408127873156438E-3</v>
      </c>
      <c r="I292" s="25">
        <f>+B292/F292-1</f>
        <v>-9.8134559278578726E-3</v>
      </c>
      <c r="J292">
        <v>10315.709999999999</v>
      </c>
      <c r="K292">
        <v>10349.969999999999</v>
      </c>
      <c r="L292" s="25">
        <f t="shared" si="34"/>
        <v>3.3211480353751988E-3</v>
      </c>
      <c r="M292">
        <f>WEEKDAY(A292,2)</f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30"/>
        <v>8.9285714285716189E-3</v>
      </c>
      <c r="D293" s="26">
        <f t="shared" si="33"/>
        <v>11.392985862760955</v>
      </c>
      <c r="E293" s="26">
        <f>D293*(1-VLOOKUP(A293,FX!A:K,9,0))</f>
        <v>11.374597450122254</v>
      </c>
      <c r="F293">
        <v>11.401</v>
      </c>
      <c r="G293" s="25">
        <f>+B293/D293-1</f>
        <v>-8.1616763051456376E-3</v>
      </c>
      <c r="H293" s="25">
        <f>(+B293/(D293*(1-VLOOKUP(A293,FX!A:K,9,0)))-1)</f>
        <v>-6.5582496830647319E-3</v>
      </c>
      <c r="I293" s="25">
        <f>+B293/F293-1</f>
        <v>-8.8588720287693379E-3</v>
      </c>
      <c r="J293">
        <v>10349.969999999999</v>
      </c>
      <c r="K293">
        <v>10424.99</v>
      </c>
      <c r="L293" s="25">
        <f t="shared" si="34"/>
        <v>7.2483301883967677E-3</v>
      </c>
      <c r="M293">
        <f>WEEKDAY(A293,2)</f>
        <v>5</v>
      </c>
    </row>
    <row r="294" spans="1:14" x14ac:dyDescent="0.25">
      <c r="A294" s="1">
        <v>42821</v>
      </c>
      <c r="B294">
        <v>11.3</v>
      </c>
      <c r="C294" s="93">
        <f t="shared" si="30"/>
        <v>0</v>
      </c>
      <c r="D294" s="26">
        <f t="shared" si="33"/>
        <v>11.401</v>
      </c>
      <c r="E294" s="26">
        <f>D294*(1-VLOOKUP(A294,FX!A:K,9,0))</f>
        <v>11.449595758389426</v>
      </c>
      <c r="F294">
        <v>11.413</v>
      </c>
      <c r="G294" s="25">
        <f>+B294/D294-1</f>
        <v>-8.8588720287693379E-3</v>
      </c>
      <c r="H294" s="25">
        <f>(+B294/(D294*(1-VLOOKUP(A294,FX!A:K,9,0)))-1)</f>
        <v>-1.306559301709953E-2</v>
      </c>
      <c r="I294" s="25">
        <f>+B294/F294-1</f>
        <v>-9.9009900990099098E-3</v>
      </c>
      <c r="J294">
        <v>10424.99</v>
      </c>
      <c r="K294">
        <v>10424.99</v>
      </c>
      <c r="L294" s="25">
        <f t="shared" si="34"/>
        <v>0</v>
      </c>
      <c r="M294">
        <f>WEEKDAY(A294,2)</f>
        <v>1</v>
      </c>
    </row>
    <row r="295" spans="1:14" x14ac:dyDescent="0.25">
      <c r="A295" s="1">
        <v>42822</v>
      </c>
      <c r="B295">
        <v>11.28</v>
      </c>
      <c r="C295" s="93">
        <f t="shared" si="30"/>
        <v>-1.7699115044248481E-3</v>
      </c>
      <c r="D295" s="26">
        <f t="shared" si="33"/>
        <v>11.382236872169662</v>
      </c>
      <c r="E295" s="26">
        <f>D295*(1-VLOOKUP(A295,FX!A:K,9,0))</f>
        <v>11.364314568665831</v>
      </c>
      <c r="F295">
        <v>11.368</v>
      </c>
      <c r="G295" s="25">
        <f>+B295/D295-1</f>
        <v>-8.9821423783261745E-3</v>
      </c>
      <c r="H295" s="25">
        <f>(+B295/(D295*(1-VLOOKUP(A295,FX!A:K,9,0)))-1)</f>
        <v>-7.4192392472404167E-3</v>
      </c>
      <c r="I295" s="25">
        <f>+B295/F295-1</f>
        <v>-7.7410274454610128E-3</v>
      </c>
      <c r="J295">
        <v>10424.99</v>
      </c>
      <c r="K295">
        <v>10396.89</v>
      </c>
      <c r="L295" s="25">
        <f t="shared" si="34"/>
        <v>-2.6954462306438831E-3</v>
      </c>
      <c r="M295">
        <f>WEEKDAY(A295,2)</f>
        <v>2</v>
      </c>
    </row>
    <row r="296" spans="1:14" x14ac:dyDescent="0.25">
      <c r="A296" s="1">
        <v>42823</v>
      </c>
      <c r="B296">
        <v>11.26</v>
      </c>
      <c r="C296" s="93">
        <f t="shared" si="30"/>
        <v>-1.7730496453900457E-3</v>
      </c>
      <c r="D296" s="26">
        <f t="shared" si="33"/>
        <v>11.349543342287935</v>
      </c>
      <c r="E296" s="26">
        <f>D296*(1-VLOOKUP(A296,FX!A:K,9,0))</f>
        <v>11.335621955586198</v>
      </c>
      <c r="F296">
        <v>11.33</v>
      </c>
      <c r="G296" s="25">
        <f>+B296/D296-1</f>
        <v>-7.8895986902222104E-3</v>
      </c>
      <c r="H296" s="25">
        <f>(+B296/(D296*(1-VLOOKUP(A296,FX!A:K,9,0)))-1)</f>
        <v>-6.6711783334422181E-3</v>
      </c>
      <c r="I296" s="25">
        <f>+B296/F296-1</f>
        <v>-6.1782877316858276E-3</v>
      </c>
      <c r="J296">
        <v>10396.89</v>
      </c>
      <c r="K296">
        <v>10380.01</v>
      </c>
      <c r="L296" s="25">
        <f t="shared" si="34"/>
        <v>-1.6235624306882857E-3</v>
      </c>
      <c r="M296">
        <f>WEEKDAY(A296,2)</f>
        <v>3</v>
      </c>
    </row>
    <row r="297" spans="1:14" x14ac:dyDescent="0.25">
      <c r="A297" s="1">
        <v>42824</v>
      </c>
      <c r="B297">
        <v>11.2</v>
      </c>
      <c r="C297" s="93">
        <f t="shared" si="30"/>
        <v>-5.3285968028419228E-3</v>
      </c>
      <c r="D297" s="26">
        <f t="shared" si="33"/>
        <v>11.288063759090791</v>
      </c>
      <c r="E297" s="26">
        <f>D297*(1-VLOOKUP(A297,FX!A:K,9,0))</f>
        <v>11.275178027543486</v>
      </c>
      <c r="F297">
        <v>11.295</v>
      </c>
      <c r="G297" s="25">
        <f>+B297/D297-1</f>
        <v>-7.8014937699010245E-3</v>
      </c>
      <c r="H297" s="25">
        <f>(+B297/(D297*(1-VLOOKUP(A297,FX!A:K,9,0)))-1)</f>
        <v>-6.6675690051046788E-3</v>
      </c>
      <c r="I297" s="25">
        <f>+B297/F297-1</f>
        <v>-8.410801239486565E-3</v>
      </c>
      <c r="J297">
        <v>10380.01</v>
      </c>
      <c r="K297">
        <v>10341.59</v>
      </c>
      <c r="L297" s="25">
        <f t="shared" si="34"/>
        <v>-3.7013451817483611E-3</v>
      </c>
      <c r="M297">
        <f>WEEKDAY(A297,2)</f>
        <v>4</v>
      </c>
    </row>
    <row r="298" spans="1:14" x14ac:dyDescent="0.25">
      <c r="A298" s="1">
        <v>42825</v>
      </c>
      <c r="B298">
        <v>11.26</v>
      </c>
      <c r="C298" s="93">
        <f t="shared" si="30"/>
        <v>5.3571428571428381E-3</v>
      </c>
      <c r="D298" s="26">
        <f t="shared" si="33"/>
        <v>11.366582251858755</v>
      </c>
      <c r="E298" s="26">
        <f>D298*(1-VLOOKUP(A298,FX!A:K,9,0))</f>
        <v>11.356839808522036</v>
      </c>
      <c r="F298">
        <v>11.348000000000001</v>
      </c>
      <c r="G298" s="25">
        <f>+B298/D298-1</f>
        <v>-9.37680733725621E-3</v>
      </c>
      <c r="H298" s="25">
        <f>(+B298/(D298*(1-VLOOKUP(A298,FX!A:K,9,0)))-1)</f>
        <v>-8.5270031236478472E-3</v>
      </c>
      <c r="I298" s="25">
        <f>+B298/F298-1</f>
        <v>-7.7546704265069044E-3</v>
      </c>
      <c r="J298">
        <v>10341.59</v>
      </c>
      <c r="K298">
        <v>10407.129999999999</v>
      </c>
      <c r="L298" s="25">
        <f t="shared" si="34"/>
        <v>6.3375167648300756E-3</v>
      </c>
      <c r="M298">
        <f>WEEKDAY(A298,2)</f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30"/>
        <v>3.5523978685614299E-3</v>
      </c>
      <c r="D299" s="26">
        <f t="shared" si="33"/>
        <v>11.348000000000001</v>
      </c>
      <c r="E299" s="26">
        <f>D299*(1-VLOOKUP(A299,FX!A:K,9,0))</f>
        <v>11.367255042724537</v>
      </c>
      <c r="F299">
        <v>11.347</v>
      </c>
      <c r="G299" s="25">
        <f>+B299/D299-1</f>
        <v>-4.2298202326400691E-3</v>
      </c>
      <c r="H299" s="25">
        <f>(+B299/(D299*(1-VLOOKUP(A299,FX!A:K,9,0)))-1)</f>
        <v>-5.9165596682535515E-3</v>
      </c>
      <c r="I299" s="25">
        <f>+B299/F299-1</f>
        <v>-4.142063981669053E-3</v>
      </c>
      <c r="J299">
        <v>10407.129999999999</v>
      </c>
      <c r="K299">
        <v>10407.129999999999</v>
      </c>
      <c r="L299" s="25">
        <f t="shared" si="34"/>
        <v>0</v>
      </c>
      <c r="M299">
        <f>WEEKDAY(A299,2)</f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30"/>
        <v>0</v>
      </c>
      <c r="D300" s="26">
        <f t="shared" si="33"/>
        <v>11.347</v>
      </c>
      <c r="E300" s="26">
        <f>D300*(1-VLOOKUP(A300,FX!A:K,9,0))</f>
        <v>11.349393490089431</v>
      </c>
      <c r="F300">
        <v>11.347</v>
      </c>
      <c r="G300" s="25">
        <f>+B300/D300-1</f>
        <v>-4.142063981669053E-3</v>
      </c>
      <c r="H300" s="25">
        <f>(+B300/(D300*(1-VLOOKUP(A300,FX!A:K,9,0)))-1)</f>
        <v>-4.3520819092722762E-3</v>
      </c>
      <c r="I300" s="25">
        <f>+B300/F300-1</f>
        <v>-4.142063981669053E-3</v>
      </c>
      <c r="J300">
        <v>10407.129999999999</v>
      </c>
      <c r="K300">
        <v>10407.129999999999</v>
      </c>
      <c r="L300" s="25">
        <f t="shared" si="34"/>
        <v>0</v>
      </c>
      <c r="M300">
        <f>WEEKDAY(A300,2)</f>
        <v>2</v>
      </c>
    </row>
    <row r="301" spans="1:14" x14ac:dyDescent="0.25">
      <c r="A301" s="1">
        <v>42830</v>
      </c>
      <c r="B301">
        <v>11.36</v>
      </c>
      <c r="C301" s="93">
        <f t="shared" si="30"/>
        <v>5.3097345132742113E-3</v>
      </c>
      <c r="D301" s="26">
        <f t="shared" si="33"/>
        <v>11.448802263448233</v>
      </c>
      <c r="E301" s="26">
        <f>D301*(1-VLOOKUP(A301,FX!A:K,9,0))</f>
        <v>11.439852796865742</v>
      </c>
      <c r="F301">
        <v>11.46</v>
      </c>
      <c r="G301" s="25">
        <f>+B301/D301-1</f>
        <v>-7.7564675679434592E-3</v>
      </c>
      <c r="H301" s="25">
        <f>(+B301/(D301*(1-VLOOKUP(A301,FX!A:K,9,0)))-1)</f>
        <v>-6.9802294036178658E-3</v>
      </c>
      <c r="I301" s="25">
        <f>+B301/F301-1</f>
        <v>-8.7260034904015349E-3</v>
      </c>
      <c r="J301">
        <v>10407.129999999999</v>
      </c>
      <c r="K301">
        <v>10500.5</v>
      </c>
      <c r="L301" s="25">
        <f t="shared" si="34"/>
        <v>8.9717338017303305E-3</v>
      </c>
      <c r="M301">
        <f>WEEKDAY(A301,2)</f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30"/>
        <v>-3.5211267605632646E-3</v>
      </c>
      <c r="D302" s="26">
        <f t="shared" si="33"/>
        <v>11.493014142183707</v>
      </c>
      <c r="E302" s="26">
        <f>D302*(1-VLOOKUP(A302,FX!A:K,9,0))</f>
        <v>11.473774357532674</v>
      </c>
      <c r="F302">
        <v>11.489000000000001</v>
      </c>
      <c r="G302" s="25">
        <f>+B302/D302-1</f>
        <v>-1.5053852718120209E-2</v>
      </c>
      <c r="H302" s="25">
        <f>(+B302/(D302*(1-VLOOKUP(A302,FX!A:K,9,0)))-1)</f>
        <v>-1.340224696258896E-2</v>
      </c>
      <c r="I302" s="25">
        <f>+B302/F302-1</f>
        <v>-1.4709722343110854E-2</v>
      </c>
      <c r="J302">
        <v>10500.5</v>
      </c>
      <c r="K302">
        <v>10530.75</v>
      </c>
      <c r="L302" s="25">
        <f t="shared" si="34"/>
        <v>2.8808151992762987E-3</v>
      </c>
      <c r="M302">
        <f>WEEKDAY(A302,2)</f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30"/>
        <v>1.7667844522968323E-3</v>
      </c>
      <c r="D303" s="26">
        <f t="shared" si="33"/>
        <v>11.472973277306934</v>
      </c>
      <c r="E303" s="26">
        <f>D303*(1-VLOOKUP(A303,FX!A:K,9,0))</f>
        <v>11.465898824124851</v>
      </c>
      <c r="F303">
        <v>11.467000000000001</v>
      </c>
      <c r="G303" s="25">
        <f>+B303/D303-1</f>
        <v>-1.1590132225789307E-2</v>
      </c>
      <c r="H303" s="25">
        <f>(+B303/(D303*(1-VLOOKUP(A303,FX!A:K,9,0)))-1)</f>
        <v>-1.0980283888425202E-2</v>
      </c>
      <c r="I303" s="25">
        <f>+B303/F303-1</f>
        <v>-1.1075259440132657E-2</v>
      </c>
      <c r="J303">
        <v>10530.75</v>
      </c>
      <c r="K303">
        <v>10516.06</v>
      </c>
      <c r="L303" s="25">
        <f t="shared" si="34"/>
        <v>-1.3949623721007942E-3</v>
      </c>
      <c r="M303">
        <f>WEEKDAY(A303,2)</f>
        <v>5</v>
      </c>
    </row>
    <row r="304" spans="1:14" x14ac:dyDescent="0.25">
      <c r="A304" s="1">
        <v>42835</v>
      </c>
      <c r="B304">
        <v>11.26</v>
      </c>
      <c r="C304" s="93">
        <f t="shared" si="30"/>
        <v>-7.0546737213403876E-3</v>
      </c>
      <c r="D304" s="26">
        <f t="shared" si="33"/>
        <v>11.415171985515491</v>
      </c>
      <c r="E304" s="26">
        <f>D304*(1-VLOOKUP(A304,FX!A:K,9,0))</f>
        <v>11.393131334838166</v>
      </c>
      <c r="F304">
        <v>11.398</v>
      </c>
      <c r="G304" s="25">
        <f>+B304/D304-1</f>
        <v>-1.3593486433002178E-2</v>
      </c>
      <c r="H304" s="25">
        <f>(+B304/(D304*(1-VLOOKUP(A304,FX!A:K,9,0)))-1)</f>
        <v>-1.1685227785540819E-2</v>
      </c>
      <c r="I304" s="25">
        <f>+B304/F304-1</f>
        <v>-1.2107387260922975E-2</v>
      </c>
      <c r="J304">
        <v>10516.06</v>
      </c>
      <c r="K304">
        <v>10468.530000000001</v>
      </c>
      <c r="L304" s="25">
        <f t="shared" si="34"/>
        <v>-4.5197535959283774E-3</v>
      </c>
      <c r="M304">
        <f>WEEKDAY(A304,2)</f>
        <v>1</v>
      </c>
    </row>
    <row r="305" spans="1:14" x14ac:dyDescent="0.25">
      <c r="A305" s="1">
        <v>42836</v>
      </c>
      <c r="B305">
        <v>11.26</v>
      </c>
      <c r="C305" s="93">
        <f t="shared" si="30"/>
        <v>0</v>
      </c>
      <c r="D305" s="26">
        <f t="shared" si="33"/>
        <v>11.402496690557316</v>
      </c>
      <c r="E305" s="26">
        <f>D305*(1-VLOOKUP(A305,FX!A:K,9,0))</f>
        <v>11.402207830141389</v>
      </c>
      <c r="F305">
        <v>11.419</v>
      </c>
      <c r="G305" s="25">
        <f>+B305/D305-1</f>
        <v>-1.2496972761704028E-2</v>
      </c>
      <c r="H305" s="25">
        <f>(+B305/(D305*(1-VLOOKUP(A305,FX!A:K,9,0)))-1)</f>
        <v>-1.2471955629984821E-2</v>
      </c>
      <c r="I305" s="25">
        <f>+B305/F305-1</f>
        <v>-1.3924161485244002E-2</v>
      </c>
      <c r="J305">
        <v>10468.530000000001</v>
      </c>
      <c r="K305">
        <v>10472.66</v>
      </c>
      <c r="L305" s="25">
        <f t="shared" si="34"/>
        <v>3.9451575340554434E-4</v>
      </c>
      <c r="M305">
        <f>WEEKDAY(A305,2)</f>
        <v>2</v>
      </c>
    </row>
    <row r="306" spans="1:14" x14ac:dyDescent="0.25">
      <c r="A306" s="1">
        <v>42837</v>
      </c>
      <c r="B306">
        <v>11.28</v>
      </c>
      <c r="C306" s="93">
        <f t="shared" si="30"/>
        <v>1.7761989342806039E-3</v>
      </c>
      <c r="D306" s="26">
        <f t="shared" si="33"/>
        <v>11.410745952795184</v>
      </c>
      <c r="E306" s="26">
        <f>D306*(1-VLOOKUP(A306,FX!A:K,9,0))</f>
        <v>11.421487734479015</v>
      </c>
      <c r="F306">
        <v>11.41</v>
      </c>
      <c r="G306" s="25">
        <f>+B306/D306-1</f>
        <v>-1.1458142468166788E-2</v>
      </c>
      <c r="H306" s="25">
        <f>(+B306/(D306*(1-VLOOKUP(A306,FX!A:K,9,0)))-1)</f>
        <v>-1.2387855047280349E-2</v>
      </c>
      <c r="I306" s="25">
        <f>+B306/F306-1</f>
        <v>-1.1393514460999232E-2</v>
      </c>
      <c r="J306">
        <v>10472.66</v>
      </c>
      <c r="K306">
        <v>10465.09</v>
      </c>
      <c r="L306" s="25">
        <f t="shared" si="34"/>
        <v>-7.2283450431886997E-4</v>
      </c>
      <c r="M306">
        <f>WEEKDAY(A306,2)</f>
        <v>3</v>
      </c>
    </row>
    <row r="307" spans="1:14" x14ac:dyDescent="0.25">
      <c r="A307" s="1">
        <v>42838</v>
      </c>
      <c r="B307">
        <v>11.3</v>
      </c>
      <c r="C307" s="93">
        <f t="shared" si="30"/>
        <v>1.7730496453902678E-3</v>
      </c>
      <c r="D307" s="26">
        <f t="shared" si="33"/>
        <v>11.377334862863099</v>
      </c>
      <c r="E307" s="26">
        <f>D307*(1-VLOOKUP(A307,FX!A:K,9,0))</f>
        <v>11.423173475968296</v>
      </c>
      <c r="F307">
        <v>11.423999999999999</v>
      </c>
      <c r="G307" s="25">
        <f>+B307/D307-1</f>
        <v>-6.7972740360775497E-3</v>
      </c>
      <c r="H307" s="25">
        <f>(+B307/(D307*(1-VLOOKUP(A307,FX!A:K,9,0)))-1)</f>
        <v>-1.078277207532774E-2</v>
      </c>
      <c r="I307" s="25">
        <f>+B307/F307-1</f>
        <v>-1.0854341736694528E-2</v>
      </c>
      <c r="J307">
        <v>10465.09</v>
      </c>
      <c r="K307">
        <v>10435.129999999999</v>
      </c>
      <c r="L307" s="25">
        <f t="shared" si="34"/>
        <v>-2.8628516333830678E-3</v>
      </c>
      <c r="M307">
        <f>WEEKDAY(A307,2)</f>
        <v>4</v>
      </c>
    </row>
    <row r="308" spans="1:14" x14ac:dyDescent="0.25">
      <c r="A308" s="1">
        <v>42839</v>
      </c>
      <c r="B308">
        <v>11.3</v>
      </c>
      <c r="C308" s="93">
        <f t="shared" si="30"/>
        <v>0</v>
      </c>
      <c r="D308" s="26">
        <f t="shared" si="33"/>
        <v>11.348833534416917</v>
      </c>
      <c r="E308" s="26">
        <f>D308*(1-VLOOKUP(A308,FX!A:K,9,0))</f>
        <v>11.332376472130399</v>
      </c>
      <c r="F308">
        <v>11.33</v>
      </c>
      <c r="G308" s="25">
        <f>+B308/D308-1</f>
        <v>-4.302956270247682E-3</v>
      </c>
      <c r="H308" s="25">
        <f>(+B308/(D308*(1-VLOOKUP(A308,FX!A:K,9,0)))-1)</f>
        <v>-2.8569887534199978E-3</v>
      </c>
      <c r="I308" s="25">
        <f>+B308/F308-1</f>
        <v>-2.6478375992938785E-3</v>
      </c>
      <c r="J308">
        <v>10435.129999999999</v>
      </c>
      <c r="K308">
        <v>10366.469999999999</v>
      </c>
      <c r="L308" s="25">
        <f t="shared" si="34"/>
        <v>-6.5796976175668265E-3</v>
      </c>
      <c r="M308">
        <f>WEEKDAY(A308,2)</f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30"/>
        <v>0</v>
      </c>
      <c r="D309" s="26">
        <f t="shared" si="33"/>
        <v>11.345563562138317</v>
      </c>
      <c r="E309" s="26">
        <f>D309*(1-VLOOKUP(A309,FX!A:K,9,0))</f>
        <v>11.347706372660371</v>
      </c>
      <c r="F309">
        <v>11.35</v>
      </c>
      <c r="G309" s="25">
        <f>+B309/D309-1</f>
        <v>-4.0159805098063384E-3</v>
      </c>
      <c r="H309" s="25">
        <f>(+B309/(D309*(1-VLOOKUP(A309,FX!A:K,9,0)))-1)</f>
        <v>-4.2040542021167804E-3</v>
      </c>
      <c r="I309" s="25">
        <f>+B309/F309-1</f>
        <v>-4.405286343612258E-3</v>
      </c>
      <c r="J309">
        <v>10366.469999999999</v>
      </c>
      <c r="K309">
        <v>10380.709999999999</v>
      </c>
      <c r="L309" s="25">
        <f t="shared" si="34"/>
        <v>1.3736595002926677E-3</v>
      </c>
      <c r="M309">
        <f>WEEKDAY(A309,2)</f>
        <v>1</v>
      </c>
    </row>
    <row r="310" spans="1:14" x14ac:dyDescent="0.25">
      <c r="A310" s="1">
        <v>42843</v>
      </c>
      <c r="B310">
        <v>11.18</v>
      </c>
      <c r="C310" s="93">
        <f t="shared" si="30"/>
        <v>-1.0619469026548756E-2</v>
      </c>
      <c r="D310" s="26">
        <f t="shared" si="33"/>
        <v>11.284714629346164</v>
      </c>
      <c r="E310" s="26">
        <f>D310*(1-VLOOKUP(A310,FX!A:K,9,0))</f>
        <v>11.279837783119184</v>
      </c>
      <c r="F310">
        <v>11.268000000000001</v>
      </c>
      <c r="G310" s="25">
        <f>+B310/D310-1</f>
        <v>-9.2793333979267478E-3</v>
      </c>
      <c r="H310" s="25">
        <f>(+B310/(D310*(1-VLOOKUP(A310,FX!A:K,9,0)))-1)</f>
        <v>-8.850994583326055E-3</v>
      </c>
      <c r="I310" s="25">
        <f>+B310/F310-1</f>
        <v>-7.8097266595670289E-3</v>
      </c>
      <c r="J310">
        <v>10380.709999999999</v>
      </c>
      <c r="K310">
        <v>10321</v>
      </c>
      <c r="L310" s="25">
        <f t="shared" si="34"/>
        <v>-5.7520150355803157E-3</v>
      </c>
      <c r="M310">
        <f>WEEKDAY(A310,2)</f>
        <v>2</v>
      </c>
    </row>
    <row r="311" spans="1:14" x14ac:dyDescent="0.25">
      <c r="A311" s="1">
        <v>42844</v>
      </c>
      <c r="B311">
        <v>11.06</v>
      </c>
      <c r="C311" s="93">
        <f t="shared" si="30"/>
        <v>-1.0733452593917669E-2</v>
      </c>
      <c r="D311" s="26">
        <f t="shared" si="33"/>
        <v>11.208794143978297</v>
      </c>
      <c r="E311" s="26">
        <f>D311*(1-VLOOKUP(A311,FX!A:K,9,0))</f>
        <v>11.214004620950721</v>
      </c>
      <c r="F311">
        <v>11.239000000000001</v>
      </c>
      <c r="G311" s="25">
        <f>+B311/D311-1</f>
        <v>-1.3274768192458319E-2</v>
      </c>
      <c r="H311" s="25">
        <f>(+B311/(D311*(1-VLOOKUP(A311,FX!A:K,9,0)))-1)</f>
        <v>-1.3733240368298039E-2</v>
      </c>
      <c r="I311" s="25">
        <f>+B311/F311-1</f>
        <v>-1.5926683868671576E-2</v>
      </c>
      <c r="J311">
        <v>10321</v>
      </c>
      <c r="K311">
        <v>10266.77</v>
      </c>
      <c r="L311" s="25">
        <f t="shared" si="34"/>
        <v>-5.2543358201724288E-3</v>
      </c>
      <c r="M311">
        <f>WEEKDAY(A311,2)</f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30"/>
        <v>9.0415913200723175E-3</v>
      </c>
      <c r="D312" s="26">
        <f t="shared" si="33"/>
        <v>11.300303019352727</v>
      </c>
      <c r="E312" s="26">
        <f>D312*(1-VLOOKUP(A312,FX!A:K,9,0))</f>
        <v>11.300385117097418</v>
      </c>
      <c r="F312">
        <v>11.279</v>
      </c>
      <c r="G312" s="25">
        <f>+B312/D312-1</f>
        <v>-1.2415863460691789E-2</v>
      </c>
      <c r="H312" s="25">
        <f>(+B312/(D312*(1-VLOOKUP(A312,FX!A:K,9,0)))-1)</f>
        <v>-1.2423038298492672E-2</v>
      </c>
      <c r="I312" s="25">
        <f>+B312/F312-1</f>
        <v>-1.0550580725241621E-2</v>
      </c>
      <c r="J312">
        <v>10266.77</v>
      </c>
      <c r="K312">
        <v>10322.77</v>
      </c>
      <c r="L312" s="25">
        <f t="shared" si="34"/>
        <v>5.4544905554521073E-3</v>
      </c>
      <c r="M312">
        <f>WEEKDAY(A312,2)</f>
        <v>4</v>
      </c>
    </row>
    <row r="313" spans="1:14" x14ac:dyDescent="0.25">
      <c r="A313" s="1">
        <v>42846</v>
      </c>
      <c r="B313">
        <v>11.18</v>
      </c>
      <c r="C313" s="93">
        <f t="shared" si="30"/>
        <v>1.7921146953405742E-3</v>
      </c>
      <c r="D313" s="26">
        <f t="shared" si="33"/>
        <v>11.341859181208145</v>
      </c>
      <c r="E313" s="26">
        <f>D313*(1-VLOOKUP(A313,FX!A:K,9,0))</f>
        <v>11.343548506055027</v>
      </c>
      <c r="F313">
        <v>11.337999999999999</v>
      </c>
      <c r="G313" s="25">
        <f>+B313/D313-1</f>
        <v>-1.4270956694324211E-2</v>
      </c>
      <c r="H313" s="25">
        <f>(+B313/(D313*(1-VLOOKUP(A313,FX!A:K,9,0)))-1)</f>
        <v>-1.4417755252488007E-2</v>
      </c>
      <c r="I313" s="25">
        <f>+B313/F313-1</f>
        <v>-1.3935438348915086E-2</v>
      </c>
      <c r="J313">
        <v>10322.77</v>
      </c>
      <c r="K313">
        <v>10380.299999999999</v>
      </c>
      <c r="L313" s="25">
        <f t="shared" si="34"/>
        <v>5.5731165181438502E-3</v>
      </c>
      <c r="M313">
        <f>WEEKDAY(A313,2)</f>
        <v>5</v>
      </c>
    </row>
    <row r="314" spans="1:14" x14ac:dyDescent="0.25">
      <c r="A314" s="1">
        <v>42849</v>
      </c>
      <c r="B314">
        <v>11.14</v>
      </c>
      <c r="C314" s="93">
        <f t="shared" si="30"/>
        <v>-3.5778175313058158E-3</v>
      </c>
      <c r="D314" s="26">
        <f t="shared" si="33"/>
        <v>11.280077383119949</v>
      </c>
      <c r="E314" s="26">
        <f>D314*(1-VLOOKUP(A314,FX!A:K,9,0))</f>
        <v>11.274710063564648</v>
      </c>
      <c r="F314">
        <v>11.305</v>
      </c>
      <c r="G314" s="25">
        <f>+B314/D314-1</f>
        <v>-1.2418122532525055E-2</v>
      </c>
      <c r="H314" s="25">
        <f>(+B314/(D314*(1-VLOOKUP(A314,FX!A:K,9,0)))-1)</f>
        <v>-1.194798472024361E-2</v>
      </c>
      <c r="I314" s="25">
        <f>+B314/F314-1</f>
        <v>-1.4595311808934031E-2</v>
      </c>
      <c r="J314">
        <v>10380.299999999999</v>
      </c>
      <c r="K314">
        <v>10327.27</v>
      </c>
      <c r="L314" s="25">
        <f t="shared" si="34"/>
        <v>-5.1087155477200774E-3</v>
      </c>
      <c r="M314">
        <f>WEEKDAY(A314,2)</f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30"/>
        <v>5.3859964093356805E-3</v>
      </c>
      <c r="D315" s="26">
        <f t="shared" si="33"/>
        <v>11.36550266430528</v>
      </c>
      <c r="E315" s="26">
        <f>D315*(1-VLOOKUP(A315,FX!A:K,9,0))</f>
        <v>11.362655227504341</v>
      </c>
      <c r="F315">
        <v>11.345000000000001</v>
      </c>
      <c r="G315" s="25">
        <f>+B315/D315-1</f>
        <v>-1.456184290247553E-2</v>
      </c>
      <c r="H315" s="25">
        <f>(+B315/(D315*(1-VLOOKUP(A315,FX!A:K,9,0)))-1)</f>
        <v>-1.431489596820823E-2</v>
      </c>
      <c r="I315" s="25">
        <f>+B315/F315-1</f>
        <v>-1.2780960775672257E-2</v>
      </c>
      <c r="J315">
        <v>10327.27</v>
      </c>
      <c r="K315">
        <v>10382.540000000001</v>
      </c>
      <c r="L315" s="25">
        <f t="shared" si="34"/>
        <v>5.3518500048899131E-3</v>
      </c>
      <c r="M315">
        <f>WEEKDAY(A315,2)</f>
        <v>2</v>
      </c>
    </row>
    <row r="316" spans="1:14" x14ac:dyDescent="0.25">
      <c r="A316" s="1">
        <v>42851</v>
      </c>
      <c r="B316">
        <v>11.24</v>
      </c>
      <c r="C316" s="93">
        <f t="shared" si="30"/>
        <v>3.5714285714285587E-3</v>
      </c>
      <c r="D316" s="26">
        <f t="shared" si="33"/>
        <v>11.352648899017003</v>
      </c>
      <c r="E316" s="26">
        <f>D316*(1-VLOOKUP(A316,FX!A:K,9,0))</f>
        <v>11.346633049793565</v>
      </c>
      <c r="F316">
        <v>11.35</v>
      </c>
      <c r="G316" s="25">
        <f>+B316/D316-1</f>
        <v>-9.9226973386586925E-3</v>
      </c>
      <c r="H316" s="25">
        <f>(+B316/(D316*(1-VLOOKUP(A316,FX!A:K,9,0)))-1)</f>
        <v>-9.3977701865933794E-3</v>
      </c>
      <c r="I316" s="25">
        <f>+B316/F316-1</f>
        <v>-9.6916299559470787E-3</v>
      </c>
      <c r="J316">
        <v>10382.540000000001</v>
      </c>
      <c r="K316">
        <v>10389.540000000001</v>
      </c>
      <c r="L316" s="25">
        <f t="shared" si="34"/>
        <v>6.742088159543691E-4</v>
      </c>
      <c r="M316">
        <f>WEEKDAY(A316,2)</f>
        <v>3</v>
      </c>
    </row>
    <row r="317" spans="1:14" x14ac:dyDescent="0.25">
      <c r="A317" s="1">
        <v>42852</v>
      </c>
      <c r="B317">
        <v>11.18</v>
      </c>
      <c r="C317" s="93">
        <f t="shared" si="30"/>
        <v>-5.3380782918149849E-3</v>
      </c>
      <c r="D317" s="26">
        <f t="shared" si="33"/>
        <v>11.374623708075621</v>
      </c>
      <c r="E317" s="26">
        <f>D317*(1-VLOOKUP(A317,FX!A:K,9,0))</f>
        <v>11.35462376637232</v>
      </c>
      <c r="F317">
        <v>11.365</v>
      </c>
      <c r="G317" s="25">
        <f>+B317/D317-1</f>
        <v>-1.7110342554667923E-2</v>
      </c>
      <c r="H317" s="25">
        <f>(+B317/(D317*(1-VLOOKUP(A317,FX!A:K,9,0)))-1)</f>
        <v>-1.5379088727667356E-2</v>
      </c>
      <c r="I317" s="25">
        <f>+B317/F317-1</f>
        <v>-1.6278046634403909E-2</v>
      </c>
      <c r="J317">
        <v>10389.540000000001</v>
      </c>
      <c r="K317">
        <v>10412.08</v>
      </c>
      <c r="L317" s="25">
        <f t="shared" si="34"/>
        <v>2.1694896982926704E-3</v>
      </c>
      <c r="M317">
        <f>WEEKDAY(A317,2)</f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30"/>
        <v>-1.7889087656529634E-3</v>
      </c>
      <c r="D318" s="26">
        <f t="shared" si="33"/>
        <v>11.341532306705288</v>
      </c>
      <c r="E318" s="26">
        <f>D318*(1-VLOOKUP(A318,FX!A:K,9,0))</f>
        <v>11.353040795272872</v>
      </c>
      <c r="F318">
        <v>11.333</v>
      </c>
      <c r="G318" s="25">
        <f>+B318/D318-1</f>
        <v>-1.6005977128678017E-2</v>
      </c>
      <c r="H318" s="25">
        <f>(+B318/(D318*(1-VLOOKUP(A318,FX!A:K,9,0)))-1)</f>
        <v>-1.7003444165659021E-2</v>
      </c>
      <c r="I318" s="25">
        <f>+B318/F318-1</f>
        <v>-1.52651548574958E-2</v>
      </c>
      <c r="J318">
        <v>10412.08</v>
      </c>
      <c r="K318">
        <v>10390.58</v>
      </c>
      <c r="L318" s="25">
        <f t="shared" si="34"/>
        <v>-2.0649092208281372E-3</v>
      </c>
      <c r="M318">
        <f>WEEKDAY(A318,2)</f>
        <v>5</v>
      </c>
    </row>
    <row r="319" spans="1:14" x14ac:dyDescent="0.25">
      <c r="A319" s="1">
        <v>42856</v>
      </c>
      <c r="B319">
        <v>11.16</v>
      </c>
      <c r="C319" s="93">
        <f t="shared" si="30"/>
        <v>0</v>
      </c>
      <c r="D319" s="26">
        <f t="shared" ref="D319" si="35">+F318*(1+L319)</f>
        <v>11.333</v>
      </c>
      <c r="E319" s="26">
        <f>D319*(1-VLOOKUP(A319,FX!A:K,9,0))</f>
        <v>11.322321198943138</v>
      </c>
      <c r="F319">
        <v>11.32</v>
      </c>
      <c r="G319" s="25">
        <f>+B319/D319-1</f>
        <v>-1.52651548574958E-2</v>
      </c>
      <c r="H319" s="25">
        <f>(+B319/(D319*(1-VLOOKUP(A319,FX!A:K,9,0)))-1)</f>
        <v>-1.4336388810298861E-2</v>
      </c>
      <c r="I319" s="25">
        <f>+B319/F319-1</f>
        <v>-1.4134275618374548E-2</v>
      </c>
      <c r="J319">
        <v>10390.58</v>
      </c>
      <c r="K319">
        <v>10390.58</v>
      </c>
      <c r="L319" s="25">
        <f t="shared" ref="L319" si="36">+K319/J319-1</f>
        <v>0</v>
      </c>
      <c r="M319">
        <f>WEEKDAY(A319,2)</f>
        <v>1</v>
      </c>
    </row>
    <row r="320" spans="1:14" x14ac:dyDescent="0.25">
      <c r="A320" s="1">
        <v>42857</v>
      </c>
      <c r="B320">
        <v>11.12</v>
      </c>
      <c r="C320" s="93">
        <f t="shared" si="30"/>
        <v>-3.5842293906810374E-3</v>
      </c>
      <c r="D320" s="26">
        <f t="shared" ref="D320" si="37">+F319*(1+L320)</f>
        <v>11.271149137006789</v>
      </c>
      <c r="E320" s="26">
        <f>D320*(1-VLOOKUP(A320,FX!A:K,9,0))</f>
        <v>11.280666291566567</v>
      </c>
      <c r="F320">
        <v>11.278</v>
      </c>
      <c r="G320" s="25">
        <f>+B320/D320-1</f>
        <v>-1.3410268568847084E-2</v>
      </c>
      <c r="H320" s="25">
        <f>(+B320/(D320*(1-VLOOKUP(A320,FX!A:K,9,0)))-1)</f>
        <v>-1.4242624275365823E-2</v>
      </c>
      <c r="I320" s="25">
        <f>+B320/F320-1</f>
        <v>-1.400957616598697E-2</v>
      </c>
      <c r="J320">
        <v>10390.58</v>
      </c>
      <c r="K320">
        <v>10345.74</v>
      </c>
      <c r="L320" s="25">
        <f t="shared" ref="L320" si="38">+K320/J320-1</f>
        <v>-4.3154472608843975E-3</v>
      </c>
      <c r="M320">
        <f>WEEKDAY(A320,2)</f>
        <v>2</v>
      </c>
    </row>
    <row r="321" spans="1:14" x14ac:dyDescent="0.25">
      <c r="A321" s="1">
        <v>42858</v>
      </c>
      <c r="B321">
        <v>11.12</v>
      </c>
      <c r="C321" s="93">
        <f t="shared" si="30"/>
        <v>0</v>
      </c>
      <c r="D321" s="26">
        <f t="shared" ref="D321" si="39">+F320*(1+L321)</f>
        <v>11.245078662328652</v>
      </c>
      <c r="E321" s="26">
        <f>D321*(1-VLOOKUP(A321,FX!A:K,9,0))</f>
        <v>11.255748864308904</v>
      </c>
      <c r="F321">
        <v>11.278</v>
      </c>
      <c r="G321" s="25">
        <f>+B321/D321-1</f>
        <v>-1.1122969085816115E-2</v>
      </c>
      <c r="H321" s="25">
        <f>(+B321/(D321*(1-VLOOKUP(A321,FX!A:K,9,0)))-1)</f>
        <v>-1.20604027280099E-2</v>
      </c>
      <c r="I321" s="25">
        <f>+B321/F321-1</f>
        <v>-1.400957616598697E-2</v>
      </c>
      <c r="J321">
        <v>10345.74</v>
      </c>
      <c r="K321">
        <v>10315.540000000001</v>
      </c>
      <c r="L321" s="25">
        <f t="shared" ref="L321" si="40">+K321/J321-1</f>
        <v>-2.9190758708413922E-3</v>
      </c>
      <c r="M321">
        <f>WEEKDAY(A321,2)</f>
        <v>3</v>
      </c>
    </row>
    <row r="322" spans="1:14" x14ac:dyDescent="0.25">
      <c r="A322" s="1">
        <v>42859</v>
      </c>
      <c r="B322">
        <v>11.06</v>
      </c>
      <c r="C322" s="93">
        <f t="shared" si="30"/>
        <v>-5.3956834532372655E-3</v>
      </c>
      <c r="D322" s="26">
        <f t="shared" ref="D322" si="41">+F321*(1+L322)</f>
        <v>11.251695155076709</v>
      </c>
      <c r="E322" s="26">
        <f>D322*(1-VLOOKUP(A322,FX!A:K,9,0))</f>
        <v>11.241165530169134</v>
      </c>
      <c r="F322">
        <v>11.22</v>
      </c>
      <c r="G322" s="25">
        <f>+B322/D322-1</f>
        <v>-1.7037002196972573E-2</v>
      </c>
      <c r="H322" s="25">
        <f>(+B322/(D322*(1-VLOOKUP(A322,FX!A:K,9,0)))-1)</f>
        <v>-1.611625855725729E-2</v>
      </c>
      <c r="I322" s="25">
        <f>+B322/F322-1</f>
        <v>-1.4260249554367221E-2</v>
      </c>
      <c r="J322">
        <v>10315.540000000001</v>
      </c>
      <c r="K322">
        <v>10291.48</v>
      </c>
      <c r="L322" s="25">
        <f t="shared" ref="L322" si="42">+K322/J322-1</f>
        <v>-2.3324033448565151E-3</v>
      </c>
      <c r="M322">
        <f>WEEKDAY(A322,2)</f>
        <v>4</v>
      </c>
    </row>
    <row r="323" spans="1:14" x14ac:dyDescent="0.25">
      <c r="A323" s="1">
        <v>42860</v>
      </c>
      <c r="B323">
        <v>11.04</v>
      </c>
      <c r="C323" s="93">
        <f t="shared" si="30"/>
        <v>-1.8083182640146189E-3</v>
      </c>
      <c r="D323" s="26">
        <f t="shared" ref="D323" si="43">+F322*(1+L323)</f>
        <v>11.196342178190116</v>
      </c>
      <c r="E323" s="26">
        <f>D323*(1-VLOOKUP(A323,FX!A:K,9,0))</f>
        <v>11.19145588051876</v>
      </c>
      <c r="F323">
        <v>11.21</v>
      </c>
      <c r="G323" s="25">
        <f>+B323/D323-1</f>
        <v>-1.3963683469290888E-2</v>
      </c>
      <c r="H323" s="25">
        <f>(+B323/(D323*(1-VLOOKUP(A323,FX!A:K,9,0)))-1)</f>
        <v>-1.3533170495038438E-2</v>
      </c>
      <c r="I323" s="25">
        <f>+B323/F323-1</f>
        <v>-1.5165031222123204E-2</v>
      </c>
      <c r="J323">
        <v>10291.48</v>
      </c>
      <c r="K323">
        <v>10269.780000000001</v>
      </c>
      <c r="L323" s="25">
        <f t="shared" ref="L323" si="44">+K323/J323-1</f>
        <v>-2.1085402682606835E-3</v>
      </c>
      <c r="M323">
        <f>WEEKDAY(A323,2)</f>
        <v>5</v>
      </c>
    </row>
    <row r="324" spans="1:14" x14ac:dyDescent="0.25">
      <c r="A324" s="1">
        <v>42863</v>
      </c>
      <c r="B324">
        <v>11.02</v>
      </c>
      <c r="C324" s="93">
        <f t="shared" si="30"/>
        <v>-1.8115942028985588E-3</v>
      </c>
      <c r="D324" s="26">
        <f t="shared" ref="D324" si="45">+F323*(1+L324)</f>
        <v>11.207314781816164</v>
      </c>
      <c r="E324" s="26">
        <f>D324*(1-VLOOKUP(A324,FX!A:K,9,0))</f>
        <v>11.199495104334877</v>
      </c>
      <c r="F324">
        <v>11.198</v>
      </c>
      <c r="G324" s="25">
        <f>+B324/D324-1</f>
        <v>-1.6713618334347369E-2</v>
      </c>
      <c r="H324" s="25">
        <f>(+B324/(D324*(1-VLOOKUP(A324,FX!A:K,9,0)))-1)</f>
        <v>-1.6027071101214374E-2</v>
      </c>
      <c r="I324" s="25">
        <f>+B324/F324-1</f>
        <v>-1.5895695659939313E-2</v>
      </c>
      <c r="J324">
        <v>10269.780000000001</v>
      </c>
      <c r="K324">
        <v>10267.32</v>
      </c>
      <c r="L324" s="25">
        <f t="shared" ref="L324" si="46">+K324/J324-1</f>
        <v>-2.3953775056528848E-4</v>
      </c>
      <c r="M324">
        <f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47">B325/(B324-O325)-1</f>
        <v>3.6297640653357721E-3</v>
      </c>
      <c r="D325" s="26">
        <f t="shared" ref="D325" si="48">+F324*(1+L325)</f>
        <v>11.190943527619671</v>
      </c>
      <c r="E325" s="26">
        <f>D325*(1-VLOOKUP(A325,FX!A:K,9,0))</f>
        <v>11.179715033318365</v>
      </c>
      <c r="F325">
        <v>11.176</v>
      </c>
      <c r="G325" s="25">
        <f>+B325/D325-1</f>
        <v>-1.1700847859387076E-2</v>
      </c>
      <c r="H325" s="25">
        <f>(+B325/(D325*(1-VLOOKUP(A325,FX!A:K,9,0)))-1)</f>
        <v>-1.0708236566100648E-2</v>
      </c>
      <c r="I325" s="25">
        <f>+B325/F325-1</f>
        <v>-1.0379384395132418E-2</v>
      </c>
      <c r="J325">
        <v>10267.32</v>
      </c>
      <c r="K325">
        <v>10260.85</v>
      </c>
      <c r="L325" s="25">
        <f t="shared" ref="L325" si="49">+K325/J325-1</f>
        <v>-6.3015470444083288E-4</v>
      </c>
      <c r="M325">
        <f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47"/>
        <v>0</v>
      </c>
      <c r="D326" s="26">
        <f t="shared" ref="D326" si="5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>+B326/D326-1</f>
        <v>-1.4526482004690866E-2</v>
      </c>
      <c r="H326" s="25">
        <f>(+B326/(D326*(1-VLOOKUP(A326,FX!A:K,9,0)))-1)</f>
        <v>-1.4259052769089231E-2</v>
      </c>
      <c r="I326" s="25">
        <f>+B326/F326-1</f>
        <v>-1.5050316145694076E-2</v>
      </c>
      <c r="J326">
        <v>10260.85</v>
      </c>
      <c r="K326">
        <v>10304.030000000001</v>
      </c>
      <c r="L326" s="25">
        <f t="shared" ref="L326" si="51">+K326/J326-1</f>
        <v>4.2082283631472706E-3</v>
      </c>
      <c r="M326">
        <f>WEEKDAY(A326,2)</f>
        <v>3</v>
      </c>
    </row>
    <row r="327" spans="1:14" x14ac:dyDescent="0.25">
      <c r="A327" s="1">
        <v>42866</v>
      </c>
      <c r="B327">
        <v>11.16</v>
      </c>
      <c r="C327" s="93">
        <f t="shared" si="47"/>
        <v>9.0415913200723175E-3</v>
      </c>
      <c r="D327" s="26">
        <f t="shared" ref="D327" si="52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>+B327/D327-1</f>
        <v>-1.3393049817593261E-2</v>
      </c>
      <c r="H327" s="25">
        <f>(+B327/(D327*(1-VLOOKUP(A327,FX!A:K,9,0)))-1)</f>
        <v>-1.3697028250325372E-2</v>
      </c>
      <c r="I327" s="25">
        <f>+B327/F327-1</f>
        <v>-1.3524264120922891E-2</v>
      </c>
      <c r="J327">
        <v>10304.030000000001</v>
      </c>
      <c r="K327">
        <v>10379.73</v>
      </c>
      <c r="L327" s="25">
        <f t="shared" ref="L327" si="53">+K327/J327-1</f>
        <v>7.3466401010089388E-3</v>
      </c>
      <c r="M327">
        <f>WEEKDAY(A327,2)</f>
        <v>4</v>
      </c>
    </row>
    <row r="328" spans="1:14" ht="28" x14ac:dyDescent="0.25">
      <c r="A328" s="1">
        <v>42867</v>
      </c>
      <c r="B328">
        <v>11.34</v>
      </c>
      <c r="C328" s="93">
        <f t="shared" si="47"/>
        <v>1.6129032258064502E-2</v>
      </c>
      <c r="D328" s="26">
        <f t="shared" ref="D328" si="54">+F327*(1+L328)</f>
        <v>11.49805628470105</v>
      </c>
      <c r="E328" s="26">
        <f>D328*(1-VLOOKUP(A328,FX!A:K,9,0))</f>
        <v>11.511825516349084</v>
      </c>
      <c r="F328">
        <v>11.525</v>
      </c>
      <c r="G328" s="25">
        <f>+B328/D328-1</f>
        <v>-1.3746348146804199E-2</v>
      </c>
      <c r="H328" s="25">
        <f>(+B328/(D328*(1-VLOOKUP(A328,FX!A:K,9,0)))-1)</f>
        <v>-1.492600075505468E-2</v>
      </c>
      <c r="I328" s="25">
        <f>+B328/F328-1</f>
        <v>-1.6052060737527185E-2</v>
      </c>
      <c r="J328">
        <v>10379.73</v>
      </c>
      <c r="K328">
        <v>10549.52</v>
      </c>
      <c r="L328" s="25">
        <f t="shared" ref="L328" si="55">+K328/J328-1</f>
        <v>1.6357843604795308E-2</v>
      </c>
      <c r="M328">
        <f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47"/>
        <v>5.2910052910053462E-3</v>
      </c>
      <c r="D329" s="26">
        <f t="shared" ref="D329" si="56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>+B329/D329-1</f>
        <v>-1.2994108914469504E-2</v>
      </c>
      <c r="H329" s="25">
        <f>(+B329/(D329*(1-VLOOKUP(A329,FX!A:K,9,0)))-1)</f>
        <v>-1.3278653319441891E-2</v>
      </c>
      <c r="I329" s="25">
        <f>+B329/F329-1</f>
        <v>-1.3499480789200269E-2</v>
      </c>
      <c r="J329">
        <v>10549.52</v>
      </c>
      <c r="K329">
        <v>10572.48</v>
      </c>
      <c r="L329" s="25">
        <f t="shared" ref="L329" si="57">+K329/J329-1</f>
        <v>2.1764023386845466E-3</v>
      </c>
      <c r="M329">
        <f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47"/>
        <v>1.7543859649122862E-3</v>
      </c>
      <c r="D330" s="26">
        <f t="shared" ref="D330" si="58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>+B330/D330-1</f>
        <v>-1.2102360648783228E-2</v>
      </c>
      <c r="H330" s="25">
        <f>(+B330/(D330*(1-VLOOKUP(A330,FX!A:K,9,0)))-1)</f>
        <v>-1.3808287391836149E-2</v>
      </c>
      <c r="I330" s="25">
        <f>+B330/F330-1</f>
        <v>-1.3135153819564427E-2</v>
      </c>
      <c r="J330">
        <v>10572.48</v>
      </c>
      <c r="K330">
        <v>10576.05</v>
      </c>
      <c r="L330" s="25">
        <f t="shared" ref="L330" si="59">+K330/J330-1</f>
        <v>3.376691183147873E-4</v>
      </c>
      <c r="M330">
        <f>WEEKDAY(A330,2)</f>
        <v>2</v>
      </c>
    </row>
    <row r="331" spans="1:14" x14ac:dyDescent="0.25">
      <c r="A331" s="1">
        <v>42872</v>
      </c>
      <c r="B331">
        <v>11.34</v>
      </c>
      <c r="C331" s="93">
        <f t="shared" si="47"/>
        <v>-7.0052539404553693E-3</v>
      </c>
      <c r="D331" s="26">
        <f t="shared" ref="D331" si="60">+F330*(1+L331)</f>
        <v>11.468447721030063</v>
      </c>
      <c r="E331" s="26">
        <f>D331*(1-VLOOKUP(A331,FX!A:K,9,0))</f>
        <v>11.48461819088311</v>
      </c>
      <c r="F331">
        <v>11.497</v>
      </c>
      <c r="G331" s="25">
        <f>+B331/D331-1</f>
        <v>-1.1200096486861488E-2</v>
      </c>
      <c r="H331" s="25">
        <f>(+B331/(D331*(1-VLOOKUP(A331,FX!A:K,9,0)))-1)</f>
        <v>-1.2592337723330904E-2</v>
      </c>
      <c r="I331" s="25">
        <f>+B331/F331-1</f>
        <v>-1.3655736279029274E-2</v>
      </c>
      <c r="J331">
        <v>10576.05</v>
      </c>
      <c r="K331">
        <v>10481.41</v>
      </c>
      <c r="L331" s="25">
        <f t="shared" ref="L331" si="61">+K331/J331-1</f>
        <v>-8.9485204778720906E-3</v>
      </c>
      <c r="M331">
        <f>WEEKDAY(A331,2)</f>
        <v>3</v>
      </c>
    </row>
    <row r="332" spans="1:14" x14ac:dyDescent="0.25">
      <c r="A332" s="1">
        <v>42873</v>
      </c>
      <c r="B332">
        <v>11.26</v>
      </c>
      <c r="C332" s="93">
        <f t="shared" si="47"/>
        <v>-7.0546737213403876E-3</v>
      </c>
      <c r="D332" s="26">
        <f t="shared" ref="D332" si="62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>+B332/D332-1</f>
        <v>-1.8536234380933325E-2</v>
      </c>
      <c r="H332" s="25">
        <f>(+B332/(D332*(1-VLOOKUP(A332,FX!A:K,9,0)))-1)</f>
        <v>-1.7942451543011328E-2</v>
      </c>
      <c r="I332" s="25">
        <f>+B332/F332-1</f>
        <v>-1.8565327290159583E-2</v>
      </c>
      <c r="J332">
        <v>10481.41</v>
      </c>
      <c r="K332">
        <v>10459.219999999999</v>
      </c>
      <c r="L332" s="25">
        <f t="shared" ref="L332" si="63">+K332/J332-1</f>
        <v>-2.1170815758567718E-3</v>
      </c>
      <c r="M332">
        <f>WEEKDAY(A332,2)</f>
        <v>4</v>
      </c>
    </row>
    <row r="333" spans="1:14" x14ac:dyDescent="0.25">
      <c r="A333" s="1">
        <v>42874</v>
      </c>
      <c r="B333">
        <v>11.32</v>
      </c>
      <c r="C333" s="93">
        <f t="shared" si="47"/>
        <v>5.3285968028420339E-3</v>
      </c>
      <c r="D333" s="26">
        <f t="shared" ref="D333" si="64">+F332*(1+L333)</f>
        <v>11.514156698109421</v>
      </c>
      <c r="E333" s="26">
        <f>D333*(1-VLOOKUP(A333,FX!A:K,9,0))</f>
        <v>11.505886640388612</v>
      </c>
      <c r="F333">
        <v>11.481</v>
      </c>
      <c r="G333" s="25">
        <f>+B333/D333-1</f>
        <v>-1.6862433194199999E-2</v>
      </c>
      <c r="H333" s="25">
        <f>(+B333/(D333*(1-VLOOKUP(A333,FX!A:K,9,0)))-1)</f>
        <v>-1.6155785833670722E-2</v>
      </c>
      <c r="I333" s="25">
        <f>+B333/F333-1</f>
        <v>-1.4023168713526712E-2</v>
      </c>
      <c r="J333">
        <v>10459.219999999999</v>
      </c>
      <c r="K333">
        <v>10496.74</v>
      </c>
      <c r="L333" s="25">
        <f t="shared" ref="L333" si="65">+K333/J333-1</f>
        <v>3.587265589594768E-3</v>
      </c>
      <c r="M333">
        <f>WEEKDAY(A333,2)</f>
        <v>5</v>
      </c>
    </row>
    <row r="334" spans="1:14" x14ac:dyDescent="0.25">
      <c r="A334" s="1">
        <v>42877</v>
      </c>
      <c r="B334">
        <v>11.44</v>
      </c>
      <c r="C334" s="93">
        <f t="shared" si="47"/>
        <v>1.0600706713780772E-2</v>
      </c>
      <c r="D334" s="26">
        <f t="shared" ref="D334" si="66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>+B334/D334-1</f>
        <v>-1.2059689814795438E-2</v>
      </c>
      <c r="H334" s="25">
        <f>(+B334/(D334*(1-VLOOKUP(A334,FX!A:K,9,0)))-1)</f>
        <v>-1.322592477026685E-2</v>
      </c>
      <c r="I334" s="25">
        <f>+B334/F334-1</f>
        <v>-1.3878113955693605E-2</v>
      </c>
      <c r="J334">
        <v>10496.74</v>
      </c>
      <c r="K334">
        <v>10586.93</v>
      </c>
      <c r="L334" s="25">
        <f t="shared" ref="L334" si="67">+K334/J334-1</f>
        <v>8.5921914804025779E-3</v>
      </c>
      <c r="M334">
        <f>WEEKDAY(A334,2)</f>
        <v>1</v>
      </c>
    </row>
    <row r="335" spans="1:14" x14ac:dyDescent="0.25">
      <c r="A335" s="1">
        <v>42878</v>
      </c>
      <c r="B335">
        <v>11.54</v>
      </c>
      <c r="C335" s="93">
        <f t="shared" si="47"/>
        <v>8.7412587412587506E-3</v>
      </c>
      <c r="D335" s="26">
        <f t="shared" ref="D335" si="68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>+B335/D335-1</f>
        <v>-1.9630897585148688E-2</v>
      </c>
      <c r="H335" s="25">
        <f>(+B335/(D335*(1-VLOOKUP(A335,FX!A:K,9,0)))-1)</f>
        <v>-1.9479821273579501E-2</v>
      </c>
      <c r="I335" s="25">
        <f>+B335/F335-1</f>
        <v>-1.9624500892022945E-2</v>
      </c>
      <c r="J335">
        <v>10586.93</v>
      </c>
      <c r="K335">
        <v>10742.14</v>
      </c>
      <c r="L335" s="25">
        <f t="shared" ref="L335" si="69">+K335/J335-1</f>
        <v>1.4660529539724854E-2</v>
      </c>
      <c r="M335">
        <f>WEEKDAY(A335,2)</f>
        <v>2</v>
      </c>
    </row>
    <row r="336" spans="1:14" x14ac:dyDescent="0.25">
      <c r="A336" s="1">
        <v>42879</v>
      </c>
      <c r="B336">
        <v>11.52</v>
      </c>
      <c r="C336" s="93">
        <f t="shared" si="47"/>
        <v>-1.7331022530329143E-3</v>
      </c>
      <c r="D336" s="26">
        <f t="shared" ref="D336" si="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>+B336/D336-1</f>
        <v>-1.9952345903048174E-2</v>
      </c>
      <c r="H336" s="25">
        <f>(+B336/(D336*(1-VLOOKUP(A336,FX!A:K,9,0)))-1)</f>
        <v>-1.954486803737987E-2</v>
      </c>
      <c r="I336" s="25">
        <f>+B336/F336-1</f>
        <v>-1.890648952478291E-2</v>
      </c>
      <c r="J336">
        <v>10742.14</v>
      </c>
      <c r="K336">
        <v>10727.11</v>
      </c>
      <c r="L336" s="25">
        <f t="shared" ref="L336" si="71">+K336/J336-1</f>
        <v>-1.399162550478672E-3</v>
      </c>
      <c r="M336">
        <f>WEEKDAY(A336,2)</f>
        <v>3</v>
      </c>
    </row>
    <row r="337" spans="1:14" x14ac:dyDescent="0.25">
      <c r="A337" s="1">
        <v>42880</v>
      </c>
      <c r="B337">
        <v>11.86</v>
      </c>
      <c r="C337" s="93">
        <f t="shared" si="47"/>
        <v>2.951388888888884E-2</v>
      </c>
      <c r="D337" s="26">
        <f t="shared" ref="D337" si="72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>+B337/D337-1</f>
        <v>-1.5680115741843581E-2</v>
      </c>
      <c r="H337" s="25">
        <f>(+B337/(D337*(1-VLOOKUP(A337,FX!A:K,9,0)))-1)</f>
        <v>-1.9368488952221208E-2</v>
      </c>
      <c r="I337" s="25">
        <f>+B337/F337-1</f>
        <v>-1.6746808157851123E-2</v>
      </c>
      <c r="J337">
        <v>10727.11</v>
      </c>
      <c r="K337">
        <v>11007.51</v>
      </c>
      <c r="L337" s="25">
        <f t="shared" ref="L337" si="73">+K337/J337-1</f>
        <v>2.6139379571944232E-2</v>
      </c>
      <c r="M337">
        <f>WEEKDAY(A337,2)</f>
        <v>4</v>
      </c>
    </row>
    <row r="338" spans="1:14" x14ac:dyDescent="0.25">
      <c r="A338" s="1">
        <v>42881</v>
      </c>
      <c r="B338">
        <v>11.9</v>
      </c>
      <c r="C338" s="93">
        <f t="shared" si="47"/>
        <v>3.3726812816190499E-3</v>
      </c>
      <c r="D338" s="26">
        <f t="shared" ref="D338" si="74">+F337*(1+L338)</f>
        <v>12.0451356791863</v>
      </c>
      <c r="E338" s="26">
        <f>D338*(1-VLOOKUP(A338,FX!A:K,9,0))</f>
        <v>12.066435332970636</v>
      </c>
      <c r="F338">
        <v>12.052</v>
      </c>
      <c r="G338" s="25">
        <f>+B338/D338-1</f>
        <v>-1.2049318750065319E-2</v>
      </c>
      <c r="H338" s="25">
        <f>(+B338/(D338*(1-VLOOKUP(A338,FX!A:K,9,0)))-1)</f>
        <v>-1.3793247829859356E-2</v>
      </c>
      <c r="I338" s="25">
        <f>+B338/F338-1</f>
        <v>-1.2612014603385235E-2</v>
      </c>
      <c r="J338">
        <v>11007.51</v>
      </c>
      <c r="K338">
        <v>10992.12</v>
      </c>
      <c r="L338" s="25">
        <f t="shared" ref="L338" si="75">+K338/J338-1</f>
        <v>-1.3981363632646904E-3</v>
      </c>
      <c r="M338">
        <f>WEEKDAY(A338,2)</f>
        <v>5</v>
      </c>
    </row>
    <row r="339" spans="1:14" x14ac:dyDescent="0.25">
      <c r="A339" s="1">
        <v>42884</v>
      </c>
      <c r="B339">
        <v>11.9</v>
      </c>
      <c r="C339" s="93">
        <f t="shared" si="47"/>
        <v>0</v>
      </c>
      <c r="D339" s="26">
        <f t="shared" ref="D339" si="76">+F338*(1+L339)</f>
        <v>12.052</v>
      </c>
      <c r="E339" s="26">
        <f>D339*(1-VLOOKUP(A339,FX!A:K,9,0))</f>
        <v>12.097847183947271</v>
      </c>
      <c r="F339">
        <v>12.051</v>
      </c>
      <c r="G339" s="25">
        <f>+B339/D339-1</f>
        <v>-1.2612014603385235E-2</v>
      </c>
      <c r="H339" s="25">
        <f>(+B339/(D339*(1-VLOOKUP(A339,FX!A:K,9,0)))-1)</f>
        <v>-1.6353916605079677E-2</v>
      </c>
      <c r="I339" s="25">
        <f>+B339/F339-1</f>
        <v>-1.2530080491245488E-2</v>
      </c>
      <c r="J339">
        <v>10992.12</v>
      </c>
      <c r="K339">
        <v>10992.12</v>
      </c>
      <c r="L339" s="25">
        <f t="shared" ref="L339" si="77">+K339/J339-1</f>
        <v>0</v>
      </c>
      <c r="M339">
        <f>WEEKDAY(A339,2)</f>
        <v>1</v>
      </c>
    </row>
    <row r="340" spans="1:14" x14ac:dyDescent="0.25">
      <c r="A340" s="1">
        <v>42885</v>
      </c>
      <c r="B340">
        <v>11.9</v>
      </c>
      <c r="C340" s="93">
        <f t="shared" si="47"/>
        <v>0</v>
      </c>
      <c r="D340" s="26">
        <f t="shared" ref="D340" si="78">+F339*(1+L340)</f>
        <v>12.051</v>
      </c>
      <c r="E340" s="26">
        <f>D340*(1-VLOOKUP(A340,FX!A:K,9,0))</f>
        <v>12.033993440081606</v>
      </c>
      <c r="F340">
        <v>12.03</v>
      </c>
      <c r="G340" s="25">
        <f>+B340/D340-1</f>
        <v>-1.2530080491245488E-2</v>
      </c>
      <c r="H340" s="25">
        <f>(+B340/(D340*(1-VLOOKUP(A340,FX!A:K,9,0)))-1)</f>
        <v>-1.1134578122280914E-2</v>
      </c>
      <c r="I340" s="25">
        <f>+B340/F340-1</f>
        <v>-1.0806317539484578E-2</v>
      </c>
      <c r="J340">
        <v>10992.12</v>
      </c>
      <c r="K340">
        <v>10992.12</v>
      </c>
      <c r="L340" s="25">
        <f t="shared" ref="L340" si="79">+K340/J340-1</f>
        <v>0</v>
      </c>
      <c r="M340">
        <f>WEEKDAY(A340,2)</f>
        <v>2</v>
      </c>
    </row>
    <row r="341" spans="1:14" x14ac:dyDescent="0.25">
      <c r="A341" s="1">
        <v>42886</v>
      </c>
      <c r="B341">
        <v>11.94</v>
      </c>
      <c r="C341" s="93">
        <f t="shared" si="47"/>
        <v>3.3613445378151141E-3</v>
      </c>
      <c r="D341" s="26">
        <f t="shared" ref="D341" si="80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>+B341/D341-1</f>
        <v>-1.1079051216920321E-2</v>
      </c>
      <c r="H341" s="25">
        <f>(+B341/(D341*(1-VLOOKUP(A341,FX!A:K,9,0)))-1)</f>
        <v>-1.5892649788486479E-2</v>
      </c>
      <c r="I341" s="25">
        <f>+B341/F341-1</f>
        <v>-1.3304685563176655E-2</v>
      </c>
      <c r="J341">
        <v>10992.12</v>
      </c>
      <c r="K341">
        <v>11032.11</v>
      </c>
      <c r="L341" s="25">
        <f t="shared" ref="L341" si="81">+K341/J341-1</f>
        <v>3.6380607198611692E-3</v>
      </c>
      <c r="M341">
        <f>WEEKDAY(A341,2)</f>
        <v>3</v>
      </c>
    </row>
    <row r="342" spans="1:14" x14ac:dyDescent="0.25">
      <c r="A342" s="1">
        <v>42887</v>
      </c>
      <c r="B342">
        <v>12.02</v>
      </c>
      <c r="C342" s="93">
        <f t="shared" si="47"/>
        <v>6.7001675041875597E-3</v>
      </c>
      <c r="D342" s="26">
        <f t="shared" ref="D342" si="82">+F341*(1+L342)</f>
        <v>12.210052703426634</v>
      </c>
      <c r="E342" s="26">
        <f>D342*(1-VLOOKUP(A342,FX!A:K,9,0))</f>
        <v>12.30563891672084</v>
      </c>
      <c r="F342">
        <v>12.305</v>
      </c>
      <c r="G342" s="25">
        <f>+B342/D342-1</f>
        <v>-1.5565264789831557E-2</v>
      </c>
      <c r="H342" s="25">
        <f>(+B342/(D342*(1-VLOOKUP(A342,FX!A:K,9,0)))-1)</f>
        <v>-2.3212034633383838E-2</v>
      </c>
      <c r="I342" s="25">
        <f>+B342/F342-1</f>
        <v>-2.3161316537992693E-2</v>
      </c>
      <c r="J342">
        <v>11032.11</v>
      </c>
      <c r="K342">
        <v>11131.53</v>
      </c>
      <c r="L342" s="25">
        <f t="shared" ref="L342" si="83">+K342/J342-1</f>
        <v>9.0118753348180647E-3</v>
      </c>
      <c r="M342">
        <f>WEEKDAY(A342,2)</f>
        <v>4</v>
      </c>
    </row>
    <row r="343" spans="1:14" x14ac:dyDescent="0.25">
      <c r="A343" s="1">
        <v>42888</v>
      </c>
      <c r="B343">
        <v>11.96</v>
      </c>
      <c r="C343" s="93">
        <f t="shared" si="47"/>
        <v>-4.991680532445808E-3</v>
      </c>
      <c r="D343" s="26">
        <f t="shared" ref="D343" si="84">+F342*(1+L343)</f>
        <v>12.212631224099471</v>
      </c>
      <c r="E343" s="26">
        <f>D343*(1-VLOOKUP(A343,FX!A:K,9,0))</f>
        <v>12.12950370322122</v>
      </c>
      <c r="F343">
        <v>12.218</v>
      </c>
      <c r="G343" s="25">
        <f>+B343/D343-1</f>
        <v>-2.068606015065344E-2</v>
      </c>
      <c r="H343" s="25">
        <f>(+B343/(D343*(1-VLOOKUP(A343,FX!A:K,9,0)))-1)</f>
        <v>-1.3974496184555707E-2</v>
      </c>
      <c r="I343" s="25">
        <f>+B343/F343-1</f>
        <v>-2.111638566050078E-2</v>
      </c>
      <c r="J343">
        <v>11131.53</v>
      </c>
      <c r="K343">
        <v>11047.97</v>
      </c>
      <c r="L343" s="25">
        <f t="shared" ref="L343" si="85">+K343/J343-1</f>
        <v>-7.5066051117861354E-3</v>
      </c>
      <c r="M343">
        <f>WEEKDAY(A343,2)</f>
        <v>5</v>
      </c>
    </row>
    <row r="344" spans="1:14" x14ac:dyDescent="0.25">
      <c r="A344" s="1">
        <v>42891</v>
      </c>
      <c r="B344">
        <v>11.84</v>
      </c>
      <c r="C344" s="93">
        <f t="shared" si="47"/>
        <v>-1.0033444816053616E-2</v>
      </c>
      <c r="D344" s="26">
        <f t="shared" ref="D344" si="86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>+B344/D344-1</f>
        <v>-2.050912032097818E-2</v>
      </c>
      <c r="H344" s="25">
        <f>(+B344/(D344*(1-VLOOKUP(A344,FX!A:K,9,0)))-1)</f>
        <v>-2.1314635485017774E-2</v>
      </c>
      <c r="I344" s="25">
        <f>+B344/F344-1</f>
        <v>-2.2376352076624584E-2</v>
      </c>
      <c r="J344">
        <v>11047.97</v>
      </c>
      <c r="K344">
        <v>10930.34</v>
      </c>
      <c r="L344" s="25">
        <f t="shared" ref="L344" si="87">+K344/J344-1</f>
        <v>-1.064720487112103E-2</v>
      </c>
      <c r="M344">
        <f>WEEKDAY(A344,2)</f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47"/>
        <v>8.4459459459458319E-3</v>
      </c>
      <c r="D345" s="26">
        <f t="shared" ref="D345" si="88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>+B345/D345-1</f>
        <v>-2.2366856526101819E-2</v>
      </c>
      <c r="H345" s="25">
        <f>(+B345/(D345*(1-VLOOKUP(A345,FX!A:K,9,0)))-1)</f>
        <v>-2.4423625100912227E-2</v>
      </c>
      <c r="I345" s="25">
        <f>+B345/F345-1</f>
        <v>-2.2353230164578686E-2</v>
      </c>
      <c r="J345">
        <v>10930.34</v>
      </c>
      <c r="K345">
        <v>11022.55</v>
      </c>
      <c r="L345" s="25">
        <f t="shared" ref="L345" si="89">+K345/J345-1</f>
        <v>8.4361511169825931E-3</v>
      </c>
      <c r="M345">
        <f>WEEKDAY(A345,2)</f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47"/>
        <v>8.3752093802345051E-3</v>
      </c>
      <c r="D346" s="26">
        <f t="shared" ref="D346" si="90">+F345*(1+L346)</f>
        <v>12.337273428562357</v>
      </c>
      <c r="E346" s="26">
        <f>D346*(1-VLOOKUP(A346,FX!A:K,9,0))</f>
        <v>12.335833560396061</v>
      </c>
      <c r="F346">
        <v>12.35</v>
      </c>
      <c r="G346" s="25">
        <f>+B346/D346-1</f>
        <v>-2.4095553226058164E-2</v>
      </c>
      <c r="H346" s="25">
        <f>(+B346/(D346*(1-VLOOKUP(A346,FX!A:K,9,0)))-1)</f>
        <v>-2.3981643311549616E-2</v>
      </c>
      <c r="I346" s="25">
        <f>+B346/F346-1</f>
        <v>-2.5101214574898778E-2</v>
      </c>
      <c r="J346">
        <v>11022.55</v>
      </c>
      <c r="K346">
        <v>11134.71</v>
      </c>
      <c r="L346" s="25">
        <f t="shared" ref="L346" si="91">+K346/J346-1</f>
        <v>1.0175503853464107E-2</v>
      </c>
      <c r="M346">
        <f>WEEKDAY(A346,2)</f>
        <v>3</v>
      </c>
    </row>
    <row r="347" spans="1:14" x14ac:dyDescent="0.25">
      <c r="A347" s="1">
        <v>42894</v>
      </c>
      <c r="B347">
        <v>12.16</v>
      </c>
      <c r="C347" s="93">
        <f t="shared" si="47"/>
        <v>9.9667774086380501E-3</v>
      </c>
      <c r="D347" s="26">
        <f t="shared" ref="D347" si="92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>+B347/D347-1</f>
        <v>-2.3698519062617329E-2</v>
      </c>
      <c r="H347" s="25">
        <f>(+B347/(D347*(1-VLOOKUP(A347,FX!A:K,9,0)))-1)</f>
        <v>-2.3675443081798253E-2</v>
      </c>
      <c r="I347" s="25">
        <f>+B347/F347-1</f>
        <v>-2.2822243651559049E-2</v>
      </c>
      <c r="J347">
        <v>11134.71</v>
      </c>
      <c r="K347">
        <v>11229.53</v>
      </c>
      <c r="L347" s="25">
        <f t="shared" ref="L347" si="93">+K347/J347-1</f>
        <v>8.5157134761482123E-3</v>
      </c>
      <c r="M347">
        <f>WEEKDAY(A347,2)</f>
        <v>4</v>
      </c>
    </row>
    <row r="348" spans="1:14" x14ac:dyDescent="0.25">
      <c r="A348" s="1">
        <v>42895</v>
      </c>
      <c r="B348">
        <v>12.24</v>
      </c>
      <c r="C348" s="93">
        <f t="shared" si="47"/>
        <v>6.5789473684210176E-3</v>
      </c>
      <c r="D348" s="26">
        <f t="shared" ref="D348" si="94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>+B348/D348-1</f>
        <v>-2.2789522432277498E-2</v>
      </c>
      <c r="H348" s="25">
        <f>(+B348/(D348*(1-VLOOKUP(A348,FX!A:K,9,0)))-1)</f>
        <v>-2.0247030151949064E-2</v>
      </c>
      <c r="I348" s="25">
        <f>+B348/F348-1</f>
        <v>-2.2676461194506503E-2</v>
      </c>
      <c r="J348">
        <v>11229.53</v>
      </c>
      <c r="K348">
        <v>11303.03</v>
      </c>
      <c r="L348" s="25">
        <f t="shared" ref="L348" si="95">+K348/J348-1</f>
        <v>6.5452427661709667E-3</v>
      </c>
      <c r="M348">
        <f>WEEKDAY(A348,2)</f>
        <v>5</v>
      </c>
    </row>
    <row r="349" spans="1:14" x14ac:dyDescent="0.25">
      <c r="A349" s="1">
        <v>42898</v>
      </c>
      <c r="B349">
        <v>12.18</v>
      </c>
      <c r="C349" s="93">
        <f t="shared" si="47"/>
        <v>-4.9019607843138191E-3</v>
      </c>
      <c r="D349" s="26">
        <f t="shared" ref="D349" si="9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>+B349/D349-1</f>
        <v>-2.8374157081272222E-2</v>
      </c>
      <c r="H349" s="25">
        <f>(+B349/(D349*(1-VLOOKUP(A349,FX!A:K,9,0)))-1)</f>
        <v>-2.841996627312815E-2</v>
      </c>
      <c r="I349" s="25">
        <f>+B349/F349-1</f>
        <v>-2.8475711892797406E-2</v>
      </c>
      <c r="J349">
        <v>11303.03</v>
      </c>
      <c r="K349">
        <v>11313.58</v>
      </c>
      <c r="L349" s="25">
        <f t="shared" ref="L349" si="97">+K349/J349-1</f>
        <v>9.3337804110915634E-4</v>
      </c>
      <c r="M349">
        <f>WEEKDAY(A349,2)</f>
        <v>1</v>
      </c>
    </row>
    <row r="350" spans="1:14" x14ac:dyDescent="0.25">
      <c r="A350" s="1">
        <v>42899</v>
      </c>
      <c r="B350">
        <v>12.18</v>
      </c>
      <c r="C350" s="93">
        <f t="shared" si="47"/>
        <v>0</v>
      </c>
      <c r="D350" s="26">
        <f t="shared" ref="D350" si="98">+F349*(1+L350)</f>
        <v>12.505706202634357</v>
      </c>
      <c r="E350" s="26">
        <f>D350*(1-VLOOKUP(A350,FX!A:K,9,0))</f>
        <v>12.500603107236838</v>
      </c>
      <c r="F350">
        <v>12.507</v>
      </c>
      <c r="G350" s="25">
        <f>+B350/D350-1</f>
        <v>-2.6044606946367121E-2</v>
      </c>
      <c r="H350" s="25">
        <f>(+B350/(D350*(1-VLOOKUP(A350,FX!A:K,9,0)))-1)</f>
        <v>-2.5647011147104992E-2</v>
      </c>
      <c r="I350" s="25">
        <f>+B350/F350-1</f>
        <v>-2.6145358599184432E-2</v>
      </c>
      <c r="J350">
        <v>11313.58</v>
      </c>
      <c r="K350">
        <v>11285.34</v>
      </c>
      <c r="L350" s="25">
        <f t="shared" ref="L350" si="99">+K350/J350-1</f>
        <v>-2.496115287998979E-3</v>
      </c>
      <c r="M350">
        <f>WEEKDAY(A350,2)</f>
        <v>2</v>
      </c>
    </row>
    <row r="351" spans="1:14" x14ac:dyDescent="0.25">
      <c r="A351" s="1">
        <v>42900</v>
      </c>
      <c r="B351">
        <v>12.02</v>
      </c>
      <c r="C351" s="93">
        <f t="shared" si="47"/>
        <v>-1.3136288998357948E-2</v>
      </c>
      <c r="D351" s="26">
        <f t="shared" ref="D351" si="100">+F350*(1+L351)</f>
        <v>12.302416691034562</v>
      </c>
      <c r="E351" s="26">
        <f>D351*(1-VLOOKUP(A351,FX!A:K,9,0))</f>
        <v>12.301764404354357</v>
      </c>
      <c r="F351">
        <v>12.353</v>
      </c>
      <c r="G351" s="25">
        <f>+B351/D351-1</f>
        <v>-2.2956196178948729E-2</v>
      </c>
      <c r="H351" s="25">
        <f>(+B351/(D351*(1-VLOOKUP(A351,FX!A:K,9,0)))-1)</f>
        <v>-2.2904389573143114E-2</v>
      </c>
      <c r="I351" s="25">
        <f>+B351/F351-1</f>
        <v>-2.6957014490407216E-2</v>
      </c>
      <c r="J351">
        <v>11285.34</v>
      </c>
      <c r="K351">
        <v>11100.74</v>
      </c>
      <c r="L351" s="25">
        <f t="shared" ref="L351" si="101">+K351/J351-1</f>
        <v>-1.6357504514706744E-2</v>
      </c>
      <c r="M351">
        <f>WEEKDAY(A351,2)</f>
        <v>3</v>
      </c>
    </row>
    <row r="352" spans="1:14" x14ac:dyDescent="0.25">
      <c r="A352" s="1">
        <v>42901</v>
      </c>
      <c r="B352">
        <v>11.94</v>
      </c>
      <c r="C352" s="93">
        <f t="shared" si="47"/>
        <v>-6.6555740432612254E-3</v>
      </c>
      <c r="D352" s="26">
        <f t="shared" ref="D352" si="102">+F351*(1+L352)</f>
        <v>12.261872095914327</v>
      </c>
      <c r="E352" s="26">
        <f>D352*(1-VLOOKUP(A352,FX!A:K,9,0))</f>
        <v>12.27096811562344</v>
      </c>
      <c r="F352">
        <v>12.278</v>
      </c>
      <c r="G352" s="25">
        <f>+B352/D352-1</f>
        <v>-2.6249833092091723E-2</v>
      </c>
      <c r="H352" s="25">
        <f>(+B352/(D352*(1-VLOOKUP(A352,FX!A:K,9,0)))-1)</f>
        <v>-2.6971638464454162E-2</v>
      </c>
      <c r="I352" s="25">
        <f>+B352/F352-1</f>
        <v>-2.7528913503828023E-2</v>
      </c>
      <c r="J352">
        <v>11100.74</v>
      </c>
      <c r="K352">
        <v>11018.85</v>
      </c>
      <c r="L352" s="25">
        <f t="shared" ref="L352" si="103">+K352/J352-1</f>
        <v>-7.3769856784321464E-3</v>
      </c>
      <c r="M352">
        <f>WEEKDAY(A352,2)</f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47"/>
        <v>-5.0251256281406143E-3</v>
      </c>
      <c r="D353" s="26">
        <f t="shared" ref="D353" si="104">+F352*(1+L353)</f>
        <v>12.229640579552314</v>
      </c>
      <c r="E353" s="26">
        <f>D353*(1-VLOOKUP(A353,FX!A:K,9,0))</f>
        <v>12.154501273331364</v>
      </c>
      <c r="F353">
        <v>12.231</v>
      </c>
      <c r="G353" s="25">
        <f>+B353/D353-1</f>
        <v>-2.8589603862676394E-2</v>
      </c>
      <c r="H353" s="25">
        <f>(+B353/(D353*(1-VLOOKUP(A353,FX!A:K,9,0)))-1)</f>
        <v>-2.2584330459831992E-2</v>
      </c>
      <c r="I353" s="25">
        <f>+B353/F353-1</f>
        <v>-2.8697571743929284E-2</v>
      </c>
      <c r="J353">
        <v>11018.85</v>
      </c>
      <c r="K353">
        <v>10975.45</v>
      </c>
      <c r="L353" s="25">
        <f t="shared" ref="L353" si="105">+K353/J353-1</f>
        <v>-3.9387050372770016E-3</v>
      </c>
      <c r="M353">
        <f>WEEKDAY(A353,2)</f>
        <v>5</v>
      </c>
    </row>
    <row r="354" spans="1:14" ht="28" x14ac:dyDescent="0.25">
      <c r="A354" s="1">
        <v>42905</v>
      </c>
      <c r="B354">
        <v>12.02</v>
      </c>
      <c r="C354" s="93">
        <f t="shared" si="47"/>
        <v>1.1784511784511675E-2</v>
      </c>
      <c r="D354" s="26">
        <f t="shared" ref="D354" si="106">+F353*(1+L354)</f>
        <v>12.359378444619582</v>
      </c>
      <c r="E354" s="26">
        <f>D354*(1-VLOOKUP(A354,FX!A:K,9,0))</f>
        <v>12.386011560280048</v>
      </c>
      <c r="F354">
        <v>12.36</v>
      </c>
      <c r="G354" s="25">
        <f>+B354/D354-1</f>
        <v>-2.7459183820633282E-2</v>
      </c>
      <c r="H354" s="25">
        <f>(+B354/(D354*(1-VLOOKUP(A354,FX!A:K,9,0)))-1)</f>
        <v>-2.9550397115225446E-2</v>
      </c>
      <c r="I354" s="25">
        <f>+B354/F354-1</f>
        <v>-2.7508090614886682E-2</v>
      </c>
      <c r="J354">
        <v>10975.45</v>
      </c>
      <c r="K354">
        <v>11090.65</v>
      </c>
      <c r="L354" s="25">
        <f t="shared" ref="L354" si="107">+K354/J354-1</f>
        <v>1.0496152777334844E-2</v>
      </c>
      <c r="M354">
        <f>WEEKDAY(A354,2)</f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47"/>
        <v>-4.991680532445808E-3</v>
      </c>
      <c r="D355" s="26">
        <f t="shared" ref="D355" si="108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>+B355/D355-1</f>
        <v>-3.0005397107126019E-2</v>
      </c>
      <c r="H355" s="25">
        <f>(+B355/(D355*(1-VLOOKUP(A355,FX!A:K,9,0)))-1)</f>
        <v>-2.704406041149976E-2</v>
      </c>
      <c r="I355" s="25">
        <f>+B355/F355-1</f>
        <v>-2.835323746851881E-2</v>
      </c>
      <c r="J355">
        <v>11090.65</v>
      </c>
      <c r="K355">
        <v>11063.7</v>
      </c>
      <c r="L355" s="25">
        <f t="shared" ref="L355" si="109">+K355/J355-1</f>
        <v>-2.4299747985915277E-3</v>
      </c>
      <c r="M355">
        <f>WEEKDAY(A355,2)</f>
        <v>2</v>
      </c>
    </row>
    <row r="356" spans="1:14" x14ac:dyDescent="0.25">
      <c r="A356" s="1">
        <v>42907</v>
      </c>
      <c r="B356">
        <v>12.08</v>
      </c>
      <c r="C356" s="93">
        <f t="shared" si="47"/>
        <v>1.0033444816053505E-2</v>
      </c>
      <c r="D356" s="26">
        <f t="shared" ref="D356:D357" si="110">+F355*(1+L356)</f>
        <v>12.454010716125708</v>
      </c>
      <c r="E356" s="26">
        <f>D356*(1-VLOOKUP(A356,FX!A:K,9,0))</f>
        <v>12.460145555448204</v>
      </c>
      <c r="F356">
        <v>12.44</v>
      </c>
      <c r="G356" s="25">
        <f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111">+K356/J356-1</f>
        <v>1.1780868967885993E-2</v>
      </c>
      <c r="M356">
        <f>WEEKDAY(A356,2)</f>
        <v>3</v>
      </c>
    </row>
    <row r="357" spans="1:14" x14ac:dyDescent="0.25">
      <c r="A357" s="1">
        <v>42908</v>
      </c>
      <c r="B357">
        <v>12.18</v>
      </c>
      <c r="C357" s="93">
        <f t="shared" si="47"/>
        <v>8.2781456953642252E-3</v>
      </c>
      <c r="D357" s="26">
        <f t="shared" si="110"/>
        <v>12.535939017548623</v>
      </c>
      <c r="E357" s="26">
        <f>D357*(1-VLOOKUP(A357,FX!A:K,9,0))</f>
        <v>12.534452287920489</v>
      </c>
      <c r="F357">
        <v>12.53</v>
      </c>
      <c r="G357" s="25">
        <f>+B357/D357-1</f>
        <v>-2.8393486682597668E-2</v>
      </c>
      <c r="H357" s="25">
        <f>(+B357/(D357*(1-VLOOKUP(A357,FX!A:K,9,0)))-1)</f>
        <v>-2.8278243020006255E-2</v>
      </c>
      <c r="I357" s="25">
        <f>+B357/F357-1</f>
        <v>-2.7932960893854775E-2</v>
      </c>
      <c r="J357">
        <v>11194.04</v>
      </c>
      <c r="K357">
        <v>11280.37</v>
      </c>
      <c r="L357" s="25">
        <f t="shared" si="111"/>
        <v>7.7121396743267123E-3</v>
      </c>
      <c r="M357">
        <f>WEEKDAY(A357,2)</f>
        <v>4</v>
      </c>
    </row>
    <row r="358" spans="1:14" x14ac:dyDescent="0.25">
      <c r="A358" s="1">
        <v>42909</v>
      </c>
      <c r="B358">
        <v>12.3</v>
      </c>
      <c r="C358" s="93">
        <f t="shared" si="47"/>
        <v>9.8522167487684609E-3</v>
      </c>
      <c r="D358" s="26">
        <f t="shared" ref="D358" si="112">+F357*(1+L358)</f>
        <v>12.621461556668795</v>
      </c>
      <c r="E358" s="26">
        <f>D358*(1-VLOOKUP(A358,FX!A:K,9,0))</f>
        <v>12.602571876429208</v>
      </c>
      <c r="F358">
        <v>12.61</v>
      </c>
      <c r="G358" s="25">
        <f>+B358/D358-1</f>
        <v>-2.5469439908006763E-2</v>
      </c>
      <c r="H358" s="25">
        <f>(+B358/(D358*(1-VLOOKUP(A358,FX!A:K,9,0)))-1)</f>
        <v>-2.4008740390135119E-2</v>
      </c>
      <c r="I358" s="25">
        <f>+B358/F358-1</f>
        <v>-2.4583663758921404E-2</v>
      </c>
      <c r="J358">
        <v>11280.37</v>
      </c>
      <c r="K358">
        <v>11362.71</v>
      </c>
      <c r="L358" s="25">
        <f t="shared" si="111"/>
        <v>7.2994059592015326E-3</v>
      </c>
      <c r="M358">
        <f>WEEKDAY(A358,2)</f>
        <v>5</v>
      </c>
    </row>
    <row r="359" spans="1:14" x14ac:dyDescent="0.25">
      <c r="A359" s="1">
        <v>42912</v>
      </c>
      <c r="B359">
        <v>12.42</v>
      </c>
      <c r="C359" s="93">
        <f t="shared" si="47"/>
        <v>9.7560975609756184E-3</v>
      </c>
      <c r="D359" s="26">
        <f t="shared" ref="D359" si="113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>+B359/D359-1</f>
        <v>-2.1462552944311541E-2</v>
      </c>
      <c r="H359" s="25">
        <f>(+B359/(D359*(1-VLOOKUP(A359,FX!A:K,9,0)))-1)</f>
        <v>-2.0227240774714161E-2</v>
      </c>
      <c r="I359" s="25">
        <f>+B359/F359-1</f>
        <v>-2.1585000787773811E-2</v>
      </c>
      <c r="J359">
        <v>11362.71</v>
      </c>
      <c r="K359">
        <v>11436.97</v>
      </c>
      <c r="L359" s="25">
        <f t="shared" si="111"/>
        <v>6.5354127668488804E-3</v>
      </c>
      <c r="M359">
        <f>WEEKDAY(A359,2)</f>
        <v>1</v>
      </c>
    </row>
    <row r="360" spans="1:14" x14ac:dyDescent="0.25">
      <c r="A360" s="1">
        <v>42913</v>
      </c>
      <c r="B360">
        <v>12.44</v>
      </c>
      <c r="C360" s="93">
        <f t="shared" si="47"/>
        <v>1.6103059581320522E-3</v>
      </c>
      <c r="D360" s="26">
        <f t="shared" ref="D360" si="114">+F359*(1+L360)</f>
        <v>12.755810852000138</v>
      </c>
      <c r="E360" s="26">
        <f>D360*(1-VLOOKUP(A360,FX!A:K,9,0))</f>
        <v>12.758921452974461</v>
      </c>
      <c r="F360">
        <v>12.743</v>
      </c>
      <c r="G360" s="25">
        <f>+B360/D360-1</f>
        <v>-2.4758194964189073E-2</v>
      </c>
      <c r="H360" s="25">
        <f>(+B360/(D360*(1-VLOOKUP(A360,FX!A:K,9,0)))-1)</f>
        <v>-2.4995957075988673E-2</v>
      </c>
      <c r="I360" s="25">
        <f>+B360/F360-1</f>
        <v>-2.377776033900969E-2</v>
      </c>
      <c r="J360">
        <v>11436.97</v>
      </c>
      <c r="K360">
        <v>11492.66</v>
      </c>
      <c r="L360" s="25">
        <f t="shared" si="111"/>
        <v>4.8692966756056499E-3</v>
      </c>
      <c r="M360">
        <f>WEEKDAY(A360,2)</f>
        <v>2</v>
      </c>
    </row>
    <row r="361" spans="1:14" x14ac:dyDescent="0.25">
      <c r="A361" s="1">
        <v>42914</v>
      </c>
      <c r="B361">
        <v>12.4</v>
      </c>
      <c r="C361" s="93">
        <f t="shared" si="47"/>
        <v>-3.215434083601254E-3</v>
      </c>
      <c r="D361" s="26">
        <f t="shared" ref="D361" si="115">+F360*(1+L361)</f>
        <v>12.651380297511631</v>
      </c>
      <c r="E361" s="26">
        <f>D361*(1-VLOOKUP(A361,FX!A:K,9,0))</f>
        <v>12.737791897562222</v>
      </c>
      <c r="F361">
        <v>12.7</v>
      </c>
      <c r="G361" s="25">
        <f>+B361/D361-1</f>
        <v>-1.9869792196593239E-2</v>
      </c>
      <c r="H361" s="25">
        <f>(+B361/(D361*(1-VLOOKUP(A361,FX!A:K,9,0)))-1)</f>
        <v>-2.6518873936609677E-2</v>
      </c>
      <c r="I361" s="25">
        <f>+B361/F361-1</f>
        <v>-2.3622047244094446E-2</v>
      </c>
      <c r="J361">
        <v>11492.66</v>
      </c>
      <c r="K361">
        <v>11410.03</v>
      </c>
      <c r="L361" s="25">
        <f t="shared" si="111"/>
        <v>-7.1898063633657472E-3</v>
      </c>
      <c r="M361">
        <f>WEEKDAY(A361,2)</f>
        <v>3</v>
      </c>
    </row>
    <row r="362" spans="1:14" x14ac:dyDescent="0.25">
      <c r="A362" s="1">
        <v>42915</v>
      </c>
      <c r="B362">
        <v>12.52</v>
      </c>
      <c r="C362" s="93">
        <f t="shared" si="47"/>
        <v>9.6774193548385679E-3</v>
      </c>
      <c r="D362" s="26">
        <f t="shared" ref="D362" si="116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>+B362/D362-1</f>
        <v>-2.0688507917499321E-2</v>
      </c>
      <c r="H362" s="25">
        <f>(+B362/(D362*(1-VLOOKUP(A362,FX!A:K,9,0)))-1)</f>
        <v>-2.2568051833697811E-2</v>
      </c>
      <c r="I362" s="25">
        <f>+B362/F362-1</f>
        <v>-2.2562260910297449E-2</v>
      </c>
      <c r="J362">
        <v>11410.03</v>
      </c>
      <c r="K362">
        <v>11485.94</v>
      </c>
      <c r="L362" s="25">
        <f t="shared" ref="L362" si="117">+K362/J362-1</f>
        <v>6.652918528698093E-3</v>
      </c>
      <c r="M362">
        <f>WEEKDAY(A362,2)</f>
        <v>4</v>
      </c>
    </row>
    <row r="363" spans="1:14" x14ac:dyDescent="0.25">
      <c r="A363" s="1">
        <v>42916</v>
      </c>
      <c r="B363">
        <v>12.54</v>
      </c>
      <c r="C363" s="93">
        <f t="shared" si="47"/>
        <v>1.5974440894568342E-3</v>
      </c>
      <c r="D363" s="26">
        <f t="shared" ref="D363" si="118">+F362*(1+L363)</f>
        <v>12.780350781041864</v>
      </c>
      <c r="E363" s="26">
        <f>D363*(1-VLOOKUP(A363,FX!A:K,9,0))</f>
        <v>12.815297238353319</v>
      </c>
      <c r="F363">
        <v>12.823</v>
      </c>
      <c r="G363" s="25">
        <f>+B363/D363-1</f>
        <v>-1.8806274190720784E-2</v>
      </c>
      <c r="H363" s="25">
        <f>(+B363/(D363*(1-VLOOKUP(A363,FX!A:K,9,0)))-1)</f>
        <v>-2.1481923769151146E-2</v>
      </c>
      <c r="I363" s="25">
        <f>+B363/F363-1</f>
        <v>-2.2069718474616029E-2</v>
      </c>
      <c r="J363">
        <v>11485.94</v>
      </c>
      <c r="K363">
        <v>11460.25</v>
      </c>
      <c r="L363" s="25">
        <f t="shared" ref="L363" si="119">+K363/J363-1</f>
        <v>-2.2366475882688031E-3</v>
      </c>
      <c r="M363">
        <f>WEEKDAY(A363,2)</f>
        <v>5</v>
      </c>
    </row>
    <row r="364" spans="1:14" x14ac:dyDescent="0.25">
      <c r="A364" s="1">
        <v>42919</v>
      </c>
      <c r="B364">
        <v>12.42</v>
      </c>
      <c r="C364" s="93">
        <f t="shared" si="47"/>
        <v>-9.5693779904305609E-3</v>
      </c>
      <c r="D364" s="26">
        <f t="shared" ref="D364" si="120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>+B364/D364-1</f>
        <v>-2.3718342549722826E-2</v>
      </c>
      <c r="H364" s="25">
        <f>(+B364/(D364*(1-VLOOKUP(A364,FX!A:K,9,0)))-1)</f>
        <v>-2.1515003480259254E-2</v>
      </c>
      <c r="I364" s="25">
        <f>+B364/F364-1</f>
        <v>-2.4045261669024098E-2</v>
      </c>
      <c r="J364">
        <v>11460.25</v>
      </c>
      <c r="K364">
        <v>11369.75</v>
      </c>
      <c r="L364" s="25">
        <f t="shared" ref="L364" si="121">+K364/J364-1</f>
        <v>-7.8968608887240999E-3</v>
      </c>
      <c r="M364">
        <f>WEEKDAY(A364,2)</f>
        <v>1</v>
      </c>
    </row>
    <row r="365" spans="1:14" x14ac:dyDescent="0.25">
      <c r="A365" s="1">
        <v>42920</v>
      </c>
      <c r="B365">
        <v>12.28</v>
      </c>
      <c r="C365" s="93">
        <f t="shared" si="47"/>
        <v>-1.1272141706924366E-2</v>
      </c>
      <c r="D365" s="26">
        <f t="shared" ref="D365" si="122">+F364*(1+L365)</f>
        <v>12.598770780360168</v>
      </c>
      <c r="E365" s="26">
        <f>D365*(1-VLOOKUP(A365,FX!A:K,9,0))</f>
        <v>12.569297550053481</v>
      </c>
      <c r="F365">
        <v>12.577</v>
      </c>
      <c r="G365" s="25">
        <f>+B365/D365-1</f>
        <v>-2.5301736646966444E-2</v>
      </c>
      <c r="H365" s="25">
        <f>(+B365/(D365*(1-VLOOKUP(A365,FX!A:K,9,0)))-1)</f>
        <v>-2.3016206665602446E-2</v>
      </c>
      <c r="I365" s="25">
        <f>+B365/F365-1</f>
        <v>-2.3614534467679138E-2</v>
      </c>
      <c r="J365">
        <v>11369.75</v>
      </c>
      <c r="K365">
        <v>11256.08</v>
      </c>
      <c r="L365" s="25">
        <f t="shared" ref="L365" si="123">+K365/J365-1</f>
        <v>-9.997581301259939E-3</v>
      </c>
      <c r="M365">
        <f>WEEKDAY(A365,2)</f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47"/>
        <v>1.9543973941368087E-2</v>
      </c>
      <c r="D366" s="26">
        <f t="shared" ref="D366" si="124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>+B366/D366-1</f>
        <v>-1.9187526358568796E-2</v>
      </c>
      <c r="H366" s="25">
        <f>(+B366/(D366*(1-VLOOKUP(A366,FX!A:K,9,0)))-1)</f>
        <v>-1.9963173679282353E-2</v>
      </c>
      <c r="I366" s="25">
        <f>+B366/F366-1</f>
        <v>-1.865496159272606E-2</v>
      </c>
      <c r="J366">
        <v>11256.08</v>
      </c>
      <c r="K366">
        <v>11424.27</v>
      </c>
      <c r="L366" s="25">
        <f t="shared" ref="L366" si="125">+K366/J366-1</f>
        <v>1.4942146821984359E-2</v>
      </c>
      <c r="M366">
        <f>WEEKDAY(A366,2)</f>
        <v>3</v>
      </c>
    </row>
    <row r="367" spans="1:14" x14ac:dyDescent="0.25">
      <c r="A367" s="1">
        <v>42922</v>
      </c>
      <c r="B367">
        <v>12.54</v>
      </c>
      <c r="C367" s="93">
        <f t="shared" si="47"/>
        <v>1.5974440894568342E-3</v>
      </c>
      <c r="D367" s="26">
        <f t="shared" ref="D367" si="126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>+B367/D367-1</f>
        <v>-1.8360737758167933E-2</v>
      </c>
      <c r="H367" s="25">
        <f>(+B367/(D367*(1-VLOOKUP(A367,FX!A:K,9,0)))-1)</f>
        <v>-1.6930935574755002E-2</v>
      </c>
      <c r="I367" s="25">
        <f>+B367/F367-1</f>
        <v>-1.9009622154423922E-2</v>
      </c>
      <c r="J367">
        <v>11424.27</v>
      </c>
      <c r="K367">
        <v>11439.09</v>
      </c>
      <c r="L367" s="25">
        <f t="shared" ref="L367" si="127">+K367/J367-1</f>
        <v>1.2972382480456179E-3</v>
      </c>
      <c r="M367">
        <f>WEEKDAY(A367,2)</f>
        <v>4</v>
      </c>
    </row>
    <row r="368" spans="1:14" x14ac:dyDescent="0.25">
      <c r="A368" s="1">
        <v>42923</v>
      </c>
      <c r="B368">
        <v>12.44</v>
      </c>
      <c r="C368" s="93">
        <f t="shared" si="47"/>
        <v>-7.9744816586921896E-3</v>
      </c>
      <c r="D368" s="26">
        <f t="shared" ref="D368" si="128">+F367*(1+L368)</f>
        <v>12.700149736561212</v>
      </c>
      <c r="E368" s="26">
        <f>D368*(1-VLOOKUP(A368,FX!A:K,9,0))</f>
        <v>12.705553914682037</v>
      </c>
      <c r="F368">
        <v>12.737</v>
      </c>
      <c r="G368" s="25">
        <f>+B368/D368-1</f>
        <v>-2.0483989713309669E-2</v>
      </c>
      <c r="H368" s="25">
        <f>(+B368/(D368*(1-VLOOKUP(A368,FX!A:K,9,0)))-1)</f>
        <v>-2.0900616884965029E-2</v>
      </c>
      <c r="I368" s="25">
        <f>+B368/F368-1</f>
        <v>-2.3317892753395686E-2</v>
      </c>
      <c r="J368">
        <v>11439.09</v>
      </c>
      <c r="K368">
        <v>11364.95</v>
      </c>
      <c r="L368" s="25">
        <f t="shared" ref="L368" si="129">+K368/J368-1</f>
        <v>-6.4812847875136415E-3</v>
      </c>
      <c r="M368">
        <f>WEEKDAY(A368,2)</f>
        <v>5</v>
      </c>
    </row>
    <row r="369" spans="1:14" x14ac:dyDescent="0.25">
      <c r="A369" s="1">
        <v>42926</v>
      </c>
      <c r="B369">
        <v>12.52</v>
      </c>
      <c r="C369" s="93">
        <f t="shared" si="47"/>
        <v>6.4308681672025081E-3</v>
      </c>
      <c r="D369" s="26">
        <f t="shared" ref="D369" si="130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>+B369/D369-1</f>
        <v>-1.979347148719357E-2</v>
      </c>
      <c r="H369" s="25">
        <f>(+B369/(D369*(1-VLOOKUP(A369,FX!A:K,9,0)))-1)</f>
        <v>-1.9977189493903924E-2</v>
      </c>
      <c r="I369" s="25">
        <f>+B369/F369-1</f>
        <v>-1.9193106149627992E-2</v>
      </c>
      <c r="J369">
        <v>11364.95</v>
      </c>
      <c r="K369">
        <v>11396.91</v>
      </c>
      <c r="L369" s="25">
        <f t="shared" ref="L369" si="131">+K369/J369-1</f>
        <v>2.8121549148918401E-3</v>
      </c>
      <c r="M369">
        <f>WEEKDAY(A369,2)</f>
        <v>1</v>
      </c>
    </row>
    <row r="370" spans="1:14" x14ac:dyDescent="0.25">
      <c r="A370" s="1">
        <v>42927</v>
      </c>
      <c r="B370">
        <v>12.68</v>
      </c>
      <c r="C370" s="93">
        <f t="shared" si="47"/>
        <v>1.2779552715654896E-2</v>
      </c>
      <c r="D370" s="26">
        <f t="shared" ref="D370" si="132">+F369*(1+L370)</f>
        <v>12.918165529077619</v>
      </c>
      <c r="E370" s="26">
        <f>D370*(1-VLOOKUP(A370,FX!A:K,9,0))</f>
        <v>12.906061676573673</v>
      </c>
      <c r="F370">
        <v>12.94</v>
      </c>
      <c r="G370" s="25">
        <f>+B370/D370-1</f>
        <v>-1.8436482218897932E-2</v>
      </c>
      <c r="H370" s="25">
        <f>(+B370/(D370*(1-VLOOKUP(A370,FX!A:K,9,0)))-1)</f>
        <v>-1.7515930284449754E-2</v>
      </c>
      <c r="I370" s="25">
        <f>+B370/F370-1</f>
        <v>-2.0092735703245768E-2</v>
      </c>
      <c r="J370">
        <v>11396.91</v>
      </c>
      <c r="K370">
        <v>11533.66</v>
      </c>
      <c r="L370" s="25">
        <f t="shared" ref="L370" si="133">+K370/J370-1</f>
        <v>1.1998866359390403E-2</v>
      </c>
      <c r="M370">
        <f>WEEKDAY(A370,2)</f>
        <v>2</v>
      </c>
    </row>
    <row r="371" spans="1:14" x14ac:dyDescent="0.25">
      <c r="A371" s="1">
        <v>42928</v>
      </c>
      <c r="B371">
        <v>12.66</v>
      </c>
      <c r="C371" s="93">
        <f t="shared" si="47"/>
        <v>-1.577287066246047E-3</v>
      </c>
      <c r="D371" s="26">
        <f t="shared" ref="D371" si="134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>+B371/D371-1</f>
        <v>-1.855110902855428E-2</v>
      </c>
      <c r="H371" s="25">
        <f>(+B371/(D371*(1-VLOOKUP(A371,FX!A:K,9,0)))-1)</f>
        <v>-2.1040831024112028E-2</v>
      </c>
      <c r="I371" s="25">
        <f>+B371/F371-1</f>
        <v>-2.0502901353965264E-2</v>
      </c>
      <c r="J371">
        <v>11533.66</v>
      </c>
      <c r="K371">
        <v>11497.38</v>
      </c>
      <c r="L371" s="25">
        <f t="shared" ref="L371" si="135">+K371/J371-1</f>
        <v>-3.1455756455454065E-3</v>
      </c>
      <c r="M371">
        <f>WEEKDAY(A371,2)</f>
        <v>3</v>
      </c>
    </row>
    <row r="372" spans="1:14" x14ac:dyDescent="0.25">
      <c r="A372" s="1">
        <v>42929</v>
      </c>
      <c r="B372">
        <v>12.88</v>
      </c>
      <c r="C372" s="93">
        <f t="shared" si="47"/>
        <v>1.7377567140600458E-2</v>
      </c>
      <c r="D372" s="26">
        <f t="shared" ref="D372" si="136">+F371*(1+L372)</f>
        <v>13.092118987108371</v>
      </c>
      <c r="E372" s="26">
        <f>D372*(1-VLOOKUP(A372,FX!A:K,9,0))</f>
        <v>13.118513803788966</v>
      </c>
      <c r="F372">
        <v>13.118</v>
      </c>
      <c r="G372" s="25">
        <f>+B372/D372-1</f>
        <v>-1.6202036302697898E-2</v>
      </c>
      <c r="H372" s="25">
        <f>(+B372/(D372*(1-VLOOKUP(A372,FX!A:K,9,0)))-1)</f>
        <v>-1.8181465321176593E-2</v>
      </c>
      <c r="I372" s="25">
        <f>+B372/F372-1</f>
        <v>-1.8143009605122717E-2</v>
      </c>
      <c r="J372">
        <v>11497.38</v>
      </c>
      <c r="K372">
        <v>11646.04</v>
      </c>
      <c r="L372" s="25">
        <f t="shared" ref="L372" si="137">+K372/J372-1</f>
        <v>1.2929902290782946E-2</v>
      </c>
      <c r="M372">
        <f>WEEKDAY(A372,2)</f>
        <v>4</v>
      </c>
    </row>
    <row r="373" spans="1:14" x14ac:dyDescent="0.25">
      <c r="A373" s="1">
        <v>42930</v>
      </c>
      <c r="B373">
        <v>12.96</v>
      </c>
      <c r="C373" s="93">
        <f t="shared" si="47"/>
        <v>6.2111801242235032E-3</v>
      </c>
      <c r="D373" s="26">
        <f t="shared" ref="D373" si="138">+F372*(1+L373)</f>
        <v>13.221628014329335</v>
      </c>
      <c r="E373" s="26">
        <f>D373*(1-VLOOKUP(A373,FX!A:K,9,0))</f>
        <v>13.212177776655411</v>
      </c>
      <c r="F373">
        <v>13.247</v>
      </c>
      <c r="G373" s="25">
        <f>+B373/D373-1</f>
        <v>-1.9787881949619779E-2</v>
      </c>
      <c r="H373" s="25">
        <f>(+B373/(D373*(1-VLOOKUP(A373,FX!A:K,9,0)))-1)</f>
        <v>-1.9086768352525652E-2</v>
      </c>
      <c r="I373" s="25">
        <f>+B373/F373-1</f>
        <v>-2.1665282705518152E-2</v>
      </c>
      <c r="J373">
        <v>11646.04</v>
      </c>
      <c r="K373">
        <v>11738.04</v>
      </c>
      <c r="L373" s="25">
        <f t="shared" ref="L373" si="139">+K373/J373-1</f>
        <v>7.8996809215836628E-3</v>
      </c>
      <c r="M373">
        <f>WEEKDAY(A373,2)</f>
        <v>5</v>
      </c>
    </row>
    <row r="374" spans="1:14" x14ac:dyDescent="0.25">
      <c r="A374" s="1">
        <v>42933</v>
      </c>
      <c r="B374">
        <v>13</v>
      </c>
      <c r="C374" s="93">
        <f t="shared" si="47"/>
        <v>3.0864197530864335E-3</v>
      </c>
      <c r="D374" s="26">
        <f t="shared" ref="D374" si="140">+F373*(1+L374)</f>
        <v>13.284862952417951</v>
      </c>
      <c r="E374" s="26">
        <f>D374*(1-VLOOKUP(A374,FX!A:K,9,0))</f>
        <v>13.313507078370334</v>
      </c>
      <c r="F374">
        <v>13.311</v>
      </c>
      <c r="G374" s="25">
        <f>+B374/D374-1</f>
        <v>-2.1442671515561562E-2</v>
      </c>
      <c r="H374" s="25">
        <f>(+B374/(D374*(1-VLOOKUP(A374,FX!A:K,9,0)))-1)</f>
        <v>-2.3548046095207331E-2</v>
      </c>
      <c r="I374" s="25">
        <f>+B374/F374-1</f>
        <v>-2.336413492600109E-2</v>
      </c>
      <c r="J374">
        <v>11738.04</v>
      </c>
      <c r="K374">
        <v>11771.59</v>
      </c>
      <c r="L374" s="25">
        <f t="shared" ref="L374" si="141">+K374/J374-1</f>
        <v>2.8582284606288866E-3</v>
      </c>
      <c r="M374">
        <f>WEEKDAY(A374,2)</f>
        <v>1</v>
      </c>
    </row>
    <row r="375" spans="1:14" x14ac:dyDescent="0.25">
      <c r="A375" s="1">
        <v>42934</v>
      </c>
      <c r="B375">
        <v>12.98</v>
      </c>
      <c r="C375" s="93">
        <f t="shared" si="47"/>
        <v>-1.5384615384614886E-3</v>
      </c>
      <c r="D375" s="26">
        <f t="shared" ref="D375" si="14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>+B375/D375-1</f>
        <v>-2.2003677883482453E-2</v>
      </c>
      <c r="H375" s="25">
        <f>(+B375/(D375*(1-VLOOKUP(A375,FX!A:K,9,0)))-1)</f>
        <v>-2.3836148975572957E-2</v>
      </c>
      <c r="I375" s="25">
        <f>+B375/F375-1</f>
        <v>-2.1411338962605497E-2</v>
      </c>
      <c r="J375">
        <v>11771.59</v>
      </c>
      <c r="K375">
        <v>11737.13</v>
      </c>
      <c r="L375" s="25">
        <f t="shared" ref="L375" si="143">+K375/J375-1</f>
        <v>-2.9273870394739276E-3</v>
      </c>
      <c r="M375">
        <f>WEEKDAY(A375,2)</f>
        <v>2</v>
      </c>
    </row>
    <row r="376" spans="1:14" x14ac:dyDescent="0.25">
      <c r="A376" s="1">
        <v>42935</v>
      </c>
      <c r="B376">
        <v>13.12</v>
      </c>
      <c r="C376" s="93">
        <f t="shared" si="47"/>
        <v>1.0785824345146189E-2</v>
      </c>
      <c r="D376" s="26">
        <f t="shared" ref="D376" si="144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>+B376/D376-1</f>
        <v>-2.2849866617327685E-2</v>
      </c>
      <c r="H376" s="25">
        <f>(+B376/(D376*(1-VLOOKUP(A376,FX!A:K,9,0)))-1)</f>
        <v>-2.2708789119852968E-2</v>
      </c>
      <c r="I376" s="25">
        <f>+B376/F376-1</f>
        <v>-2.5766688943343108E-2</v>
      </c>
      <c r="J376">
        <v>11737.13</v>
      </c>
      <c r="K376">
        <v>11881.19</v>
      </c>
      <c r="L376" s="25">
        <f t="shared" ref="L376" si="145">+K376/J376-1</f>
        <v>1.2273869336030252E-2</v>
      </c>
      <c r="M376">
        <f>WEEKDAY(A376,2)</f>
        <v>3</v>
      </c>
    </row>
    <row r="377" spans="1:14" x14ac:dyDescent="0.25">
      <c r="A377" s="1">
        <v>42936</v>
      </c>
      <c r="B377">
        <v>13.14</v>
      </c>
      <c r="C377" s="93">
        <f t="shared" si="47"/>
        <v>1.5243902439026069E-3</v>
      </c>
      <c r="D377" s="26">
        <f t="shared" ref="D377" si="146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>+B377/D377-1</f>
        <v>-2.7091102520113708E-2</v>
      </c>
      <c r="H377" s="25">
        <f>(+B377/(D377*(1-VLOOKUP(A377,FX!A:K,9,0)))-1)</f>
        <v>-2.5068902541023119E-2</v>
      </c>
      <c r="I377" s="25">
        <f>+B377/F377-1</f>
        <v>-2.7027027027027084E-2</v>
      </c>
      <c r="J377">
        <v>11881.19</v>
      </c>
      <c r="K377">
        <v>11915.5</v>
      </c>
      <c r="L377" s="25">
        <f t="shared" ref="L377" si="147">+K377/J377-1</f>
        <v>2.8877578761050682E-3</v>
      </c>
      <c r="M377">
        <f>WEEKDAY(A377,2)</f>
        <v>4</v>
      </c>
    </row>
    <row r="378" spans="1:14" x14ac:dyDescent="0.25">
      <c r="A378" s="1">
        <v>42937</v>
      </c>
      <c r="B378">
        <v>13.08</v>
      </c>
      <c r="C378" s="93">
        <f t="shared" si="47"/>
        <v>-4.5662100456621557E-3</v>
      </c>
      <c r="D378" s="26">
        <f t="shared" ref="D378" si="14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>+B378/D378-1</f>
        <v>-2.2696196020021264E-2</v>
      </c>
      <c r="H378" s="25">
        <f>(+B378/(D378*(1-VLOOKUP(A378,FX!A:K,9,0)))-1)</f>
        <v>-2.4111602075508665E-2</v>
      </c>
      <c r="I378" s="25">
        <f>+B378/F378-1</f>
        <v>-2.3807746846779554E-2</v>
      </c>
      <c r="J378">
        <v>11915.5</v>
      </c>
      <c r="K378">
        <v>11808.53</v>
      </c>
      <c r="L378" s="25">
        <f t="shared" ref="L378" si="149">+K378/J378-1</f>
        <v>-8.9773824010741521E-3</v>
      </c>
      <c r="M378">
        <f>WEEKDAY(A378,2)</f>
        <v>5</v>
      </c>
    </row>
    <row r="379" spans="1:14" x14ac:dyDescent="0.25">
      <c r="A379" s="1">
        <v>42940</v>
      </c>
      <c r="B379">
        <v>13.16</v>
      </c>
      <c r="C379" s="93">
        <f t="shared" si="47"/>
        <v>6.1162079510703737E-3</v>
      </c>
      <c r="D379" s="26">
        <f t="shared" ref="D379" si="150">+F378*(1+L379)</f>
        <v>13.493667038996383</v>
      </c>
      <c r="E379" s="26">
        <f>D379*(1-VLOOKUP(A379,FX!A:K,9,0))</f>
        <v>13.502813846198714</v>
      </c>
      <c r="F379">
        <v>13.49</v>
      </c>
      <c r="G379" s="25">
        <f>+B379/D379-1</f>
        <v>-2.4727676919260921E-2</v>
      </c>
      <c r="H379" s="25">
        <f>(+B379/(D379*(1-VLOOKUP(A379,FX!A:K,9,0)))-1)</f>
        <v>-2.5388326470576539E-2</v>
      </c>
      <c r="I379" s="25">
        <f>+B379/F379-1</f>
        <v>-2.4462564862861358E-2</v>
      </c>
      <c r="J379">
        <v>11808.53</v>
      </c>
      <c r="K379">
        <v>11891.96</v>
      </c>
      <c r="L379" s="25">
        <f t="shared" ref="L379" si="151">+K379/J379-1</f>
        <v>7.0652316588091235E-3</v>
      </c>
      <c r="M379">
        <f>WEEKDAY(A379,2)</f>
        <v>1</v>
      </c>
    </row>
    <row r="380" spans="1:14" x14ac:dyDescent="0.25">
      <c r="A380" s="1">
        <v>42941</v>
      </c>
      <c r="B380">
        <v>13.18</v>
      </c>
      <c r="C380" s="93">
        <f t="shared" si="47"/>
        <v>1.5197568389058169E-3</v>
      </c>
      <c r="D380" s="26">
        <f t="shared" ref="D380" si="152">+F379*(1+L380)</f>
        <v>13.453665812868527</v>
      </c>
      <c r="E380" s="26">
        <f>D380*(1-VLOOKUP(A380,FX!A:K,9,0))</f>
        <v>13.46896213940099</v>
      </c>
      <c r="F380">
        <v>13.442</v>
      </c>
      <c r="G380" s="25">
        <f>+B380/D380-1</f>
        <v>-2.0341356525056864E-2</v>
      </c>
      <c r="H380" s="25">
        <f>(+B380/(D380*(1-VLOOKUP(A380,FX!A:K,9,0)))-1)</f>
        <v>-2.14539276605199E-2</v>
      </c>
      <c r="I380" s="25">
        <f>+B380/F380-1</f>
        <v>-1.9491147150721644E-2</v>
      </c>
      <c r="J380">
        <v>11891.96</v>
      </c>
      <c r="K380">
        <v>11859.93</v>
      </c>
      <c r="L380" s="25">
        <f t="shared" ref="L380" si="153">+K380/J380-1</f>
        <v>-2.6934163922515131E-3</v>
      </c>
      <c r="M380">
        <f>WEEKDAY(A380,2)</f>
        <v>2</v>
      </c>
    </row>
    <row r="381" spans="1:14" x14ac:dyDescent="0.25">
      <c r="A381" s="1">
        <v>42942</v>
      </c>
      <c r="B381">
        <v>13.12</v>
      </c>
      <c r="C381" s="93">
        <f t="shared" si="47"/>
        <v>-4.5523520485584168E-3</v>
      </c>
      <c r="D381" s="26">
        <f t="shared" ref="D381" si="15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>+B381/D381-1</f>
        <v>-1.9576731302327732E-2</v>
      </c>
      <c r="H381" s="25">
        <f>(+B381/(D381*(1-VLOOKUP(A381,FX!A:K,9,0)))-1)</f>
        <v>-1.8298526063696641E-2</v>
      </c>
      <c r="I381" s="25">
        <f>+B381/F381-1</f>
        <v>-1.9138755980861233E-2</v>
      </c>
      <c r="J381">
        <v>11859.93</v>
      </c>
      <c r="K381">
        <v>11806.97</v>
      </c>
      <c r="L381" s="25">
        <f t="shared" ref="L381" si="155">+K381/J381-1</f>
        <v>-4.4654563728454555E-3</v>
      </c>
      <c r="M381">
        <f>WEEKDAY(A381,2)</f>
        <v>3</v>
      </c>
    </row>
    <row r="382" spans="1:14" x14ac:dyDescent="0.25">
      <c r="A382" s="1">
        <v>42943</v>
      </c>
      <c r="B382">
        <v>13.18</v>
      </c>
      <c r="C382" s="93">
        <f t="shared" si="47"/>
        <v>4.5731707317073766E-3</v>
      </c>
      <c r="D382" s="26">
        <f t="shared" ref="D382" si="15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>+B382/D382-1</f>
        <v>-1.3582894478422203E-2</v>
      </c>
      <c r="H382" s="25">
        <f>(+B382/(D382*(1-VLOOKUP(A382,FX!A:K,9,0)))-1)</f>
        <v>-1.7400472402015366E-2</v>
      </c>
      <c r="I382" s="25">
        <f>+B382/F382-1</f>
        <v>-1.7004773269689744E-2</v>
      </c>
      <c r="J382">
        <v>11806.97</v>
      </c>
      <c r="K382">
        <v>11794.16</v>
      </c>
      <c r="L382" s="25">
        <f t="shared" ref="L382" si="157">+K382/J382-1</f>
        <v>-1.084952362883862E-3</v>
      </c>
      <c r="M382">
        <f>WEEKDAY(A382,2)</f>
        <v>4</v>
      </c>
    </row>
    <row r="383" spans="1:14" x14ac:dyDescent="0.25">
      <c r="A383" s="1">
        <v>42944</v>
      </c>
      <c r="B383">
        <v>13.24</v>
      </c>
      <c r="C383" s="93">
        <f t="shared" si="47"/>
        <v>4.5523520485584168E-3</v>
      </c>
      <c r="D383" s="26">
        <f t="shared" ref="D383" si="15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>+B383/D383-1</f>
        <v>-1.4791921525599272E-2</v>
      </c>
      <c r="H383" s="25">
        <f>(+B383/(D383*(1-VLOOKUP(A383,FX!A:K,9,0)))-1)</f>
        <v>-1.2267544202879233E-2</v>
      </c>
      <c r="I383" s="25">
        <f>+B383/F383-1</f>
        <v>-1.4000595770032764E-2</v>
      </c>
      <c r="J383">
        <v>11794.16</v>
      </c>
      <c r="K383">
        <v>11821.24</v>
      </c>
      <c r="L383" s="25">
        <f t="shared" ref="L383" si="159">+K383/J383-1</f>
        <v>2.2960516052012991E-3</v>
      </c>
      <c r="M383">
        <f>WEEKDAY(A383,2)</f>
        <v>5</v>
      </c>
    </row>
    <row r="384" spans="1:14" ht="28" x14ac:dyDescent="0.25">
      <c r="A384" s="1">
        <v>42947</v>
      </c>
      <c r="B384">
        <v>13.28</v>
      </c>
      <c r="C384" s="93">
        <f t="shared" si="47"/>
        <v>3.0211480362536403E-3</v>
      </c>
      <c r="D384" s="26">
        <f t="shared" ref="D384" si="160">+F383*(1+L384)</f>
        <v>13.411267877143178</v>
      </c>
      <c r="E384" s="26">
        <f>D384*(1-VLOOKUP(A384,FX!A:K,9,0))</f>
        <v>13.450357407308994</v>
      </c>
      <c r="F384">
        <v>13.426</v>
      </c>
      <c r="G384" s="25">
        <f>+B384/D384-1</f>
        <v>-9.7878797400579032E-3</v>
      </c>
      <c r="H384" s="25">
        <f>(+B384/(D384*(1-VLOOKUP(A384,FX!A:K,9,0)))-1)</f>
        <v>-1.2665641674058481E-2</v>
      </c>
      <c r="I384" s="25">
        <f>+B384/F384-1</f>
        <v>-1.0874422761805502E-2</v>
      </c>
      <c r="J384">
        <v>11821.24</v>
      </c>
      <c r="K384">
        <v>11806.51</v>
      </c>
      <c r="L384" s="25">
        <f t="shared" ref="L384" si="161">+K384/J384-1</f>
        <v>-1.2460621728346277E-3</v>
      </c>
      <c r="M384">
        <f>WEEKDAY(A384,2)</f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47"/>
        <v>1.2048192771084265E-2</v>
      </c>
      <c r="D385" s="26">
        <f t="shared" ref="D385" si="16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>+B385/D385-1</f>
        <v>-1.3653229301051284E-2</v>
      </c>
      <c r="H385" s="25">
        <f>(+B385/(D385*(1-VLOOKUP(A385,FX!A:K,9,0)))-1)</f>
        <v>-1.4034393263986478E-2</v>
      </c>
      <c r="I385" s="25">
        <f>+B385/F385-1</f>
        <v>-1.5745148297326983E-2</v>
      </c>
      <c r="J385">
        <v>11806.51</v>
      </c>
      <c r="K385">
        <v>11982.42</v>
      </c>
      <c r="L385" s="25">
        <f t="shared" ref="L385" si="163">+K385/J385-1</f>
        <v>1.4899407191456326E-2</v>
      </c>
      <c r="M385">
        <f>WEEKDAY(A385,2)</f>
        <v>2</v>
      </c>
    </row>
    <row r="386" spans="1:14" x14ac:dyDescent="0.25">
      <c r="A386" s="1">
        <v>42949</v>
      </c>
      <c r="B386">
        <v>13.44</v>
      </c>
      <c r="C386" s="93">
        <f t="shared" si="47"/>
        <v>0</v>
      </c>
      <c r="D386" s="26">
        <f t="shared" ref="D386" si="16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>+B386/D386-1</f>
        <v>-1.4774922256395984E-2</v>
      </c>
      <c r="H386" s="25">
        <f>(+B386/(D386*(1-VLOOKUP(A386,FX!A:K,9,0)))-1)</f>
        <v>-1.3672477266822192E-2</v>
      </c>
      <c r="I386" s="25">
        <f>+B386/F386-1</f>
        <v>-1.4590512500916475E-2</v>
      </c>
      <c r="J386">
        <v>11982.42</v>
      </c>
      <c r="K386">
        <v>11970.62</v>
      </c>
      <c r="L386" s="25">
        <f t="shared" ref="L386" si="165">+K386/J386-1</f>
        <v>-9.847760302175157E-4</v>
      </c>
      <c r="M386">
        <f>WEEKDAY(A386,2)</f>
        <v>3</v>
      </c>
    </row>
    <row r="387" spans="1:14" x14ac:dyDescent="0.25">
      <c r="A387" s="1">
        <v>42950</v>
      </c>
      <c r="B387">
        <v>13.26</v>
      </c>
      <c r="C387" s="93">
        <f t="shared" si="47"/>
        <v>-1.3392857142857095E-2</v>
      </c>
      <c r="D387" s="26">
        <f t="shared" ref="D387" si="16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>+B387/D387-1</f>
        <v>-1.4045438163949653E-2</v>
      </c>
      <c r="H387" s="25">
        <f>(+B387/(D387*(1-VLOOKUP(A387,FX!A:K,9,0)))-1)</f>
        <v>-1.4388105362028281E-2</v>
      </c>
      <c r="I387" s="25">
        <f>+B387/F387-1</f>
        <v>-1.4419503493384944E-2</v>
      </c>
      <c r="J387">
        <v>11970.62</v>
      </c>
      <c r="K387">
        <v>11803.77</v>
      </c>
      <c r="L387" s="25">
        <f t="shared" ref="L387" si="167">+K387/J387-1</f>
        <v>-1.3938292252197448E-2</v>
      </c>
      <c r="M387">
        <f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47"/>
        <v>-4.5248868778280382E-3</v>
      </c>
      <c r="D388" s="26">
        <f t="shared" ref="D388" si="168">+F387*(1+L388)</f>
        <v>13.368047279809756</v>
      </c>
      <c r="E388" s="26">
        <f>D388*(1-VLOOKUP(A388,FX!A:K,9,0))</f>
        <v>13.380260057846366</v>
      </c>
      <c r="F388">
        <v>13.384</v>
      </c>
      <c r="G388" s="25">
        <f>+B388/D388-1</f>
        <v>-1.2570817284852431E-2</v>
      </c>
      <c r="H388" s="25">
        <f>(+B388/(D388*(1-VLOOKUP(A388,FX!A:K,9,0)))-1)</f>
        <v>-1.3472089261871933E-2</v>
      </c>
      <c r="I388" s="25">
        <f>+B388/F388-1</f>
        <v>-1.3747758517633102E-2</v>
      </c>
      <c r="J388">
        <v>11803.77</v>
      </c>
      <c r="K388">
        <v>11728.36</v>
      </c>
      <c r="L388" s="25">
        <f t="shared" ref="L388" si="169">+K388/J388-1</f>
        <v>-6.3886368507688474E-3</v>
      </c>
      <c r="M388">
        <f>WEEKDAY(A388,2)</f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70">B389/(B388-O389)-1</f>
        <v>4.5454545454546302E-3</v>
      </c>
      <c r="D389" s="26">
        <f t="shared" ref="D389" si="171">+F388*(1+L389)</f>
        <v>13.435637739632822</v>
      </c>
      <c r="E389" s="26">
        <f>D389*(1-VLOOKUP(A389,FX!A:K,9,0))</f>
        <v>13.421117258891551</v>
      </c>
      <c r="F389">
        <v>13.426</v>
      </c>
      <c r="G389" s="25">
        <f>+B389/D389-1</f>
        <v>-1.307252718750529E-2</v>
      </c>
      <c r="H389" s="25">
        <f>(+B389/(D389*(1-VLOOKUP(A389,FX!A:K,9,0)))-1)</f>
        <v>-1.2004757561060009E-2</v>
      </c>
      <c r="I389" s="25">
        <f>+B389/F389-1</f>
        <v>-1.2364069715477433E-2</v>
      </c>
      <c r="J389">
        <v>11728.36</v>
      </c>
      <c r="K389">
        <v>11773.61</v>
      </c>
      <c r="L389" s="25">
        <f t="shared" ref="L389" si="172">+K389/J389-1</f>
        <v>3.8581694286328183E-3</v>
      </c>
      <c r="M389">
        <f>WEEKDAY(A389,2)</f>
        <v>1</v>
      </c>
    </row>
    <row r="390" spans="1:14" x14ac:dyDescent="0.25">
      <c r="A390" s="1">
        <v>42955</v>
      </c>
      <c r="B390">
        <v>13.26</v>
      </c>
      <c r="C390" s="93">
        <f t="shared" si="170"/>
        <v>0</v>
      </c>
      <c r="D390" s="26">
        <f t="shared" ref="D390" si="173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>+B390/D390-1</f>
        <v>-1.1106704078264307E-2</v>
      </c>
      <c r="H390" s="25">
        <f>(+B390/(D390*(1-VLOOKUP(A390,FX!A:K,9,0)))-1)</f>
        <v>-1.4839688742908752E-2</v>
      </c>
      <c r="I390" s="25">
        <f>+B390/F390-1</f>
        <v>-1.199612547500184E-2</v>
      </c>
      <c r="J390">
        <v>11773.61</v>
      </c>
      <c r="K390">
        <v>11758.64</v>
      </c>
      <c r="L390" s="25">
        <f t="shared" ref="L390" si="174">+K390/J390-1</f>
        <v>-1.2714876745536507E-3</v>
      </c>
      <c r="M390">
        <f>WEEKDAY(A390,2)</f>
        <v>2</v>
      </c>
    </row>
    <row r="391" spans="1:14" x14ac:dyDescent="0.25">
      <c r="A391" s="1">
        <v>42956</v>
      </c>
      <c r="B391">
        <v>13.2</v>
      </c>
      <c r="C391" s="93">
        <f t="shared" si="170"/>
        <v>-4.5248868778280382E-3</v>
      </c>
      <c r="D391" s="26">
        <f t="shared" ref="D391" si="175">+F390*(1+L391)</f>
        <v>13.344767664457795</v>
      </c>
      <c r="E391" s="26">
        <f>D391*(1-VLOOKUP(A391,FX!A:K,9,0))</f>
        <v>13.356336100586036</v>
      </c>
      <c r="F391">
        <v>13.355</v>
      </c>
      <c r="G391" s="25">
        <f>+B391/D391-1</f>
        <v>-1.0848271629589123E-2</v>
      </c>
      <c r="H391" s="25">
        <f>(+B391/(D391*(1-VLOOKUP(A391,FX!A:K,9,0)))-1)</f>
        <v>-1.1705013965557343E-2</v>
      </c>
      <c r="I391" s="25">
        <f>+B391/F391-1</f>
        <v>-1.1606140022463629E-2</v>
      </c>
      <c r="J391">
        <v>11758.64</v>
      </c>
      <c r="K391">
        <v>11691.85</v>
      </c>
      <c r="L391" s="25">
        <f t="shared" ref="L391" si="176">+K391/J391-1</f>
        <v>-5.6800786485511345E-3</v>
      </c>
      <c r="M391">
        <f>WEEKDAY(A391,2)</f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70"/>
        <v>-6.0606060606060996E-3</v>
      </c>
      <c r="D392" s="26">
        <f t="shared" ref="D392" si="17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>+B392/D392-1</f>
        <v>-1.3656718687724667E-2</v>
      </c>
      <c r="H392" s="25">
        <f>(+B392/(D392*(1-VLOOKUP(A392,FX!A:K,9,0)))-1)</f>
        <v>-1.6538263548798504E-2</v>
      </c>
      <c r="I392" s="25">
        <f>+B392/F392-1</f>
        <v>-1.8037572038021255E-2</v>
      </c>
      <c r="J392">
        <v>11691.85</v>
      </c>
      <c r="K392">
        <v>11645.15</v>
      </c>
      <c r="L392" s="25">
        <f t="shared" ref="L392" si="178">+K392/J392-1</f>
        <v>-3.9942353006582332E-3</v>
      </c>
      <c r="M392">
        <f>WEEKDAY(A392,2)</f>
        <v>4</v>
      </c>
    </row>
    <row r="393" spans="1:14" x14ac:dyDescent="0.25">
      <c r="A393" s="1">
        <v>42958</v>
      </c>
      <c r="B393">
        <v>12.82</v>
      </c>
      <c r="C393" s="93">
        <f t="shared" si="170"/>
        <v>-2.286585365853655E-2</v>
      </c>
      <c r="D393" s="26">
        <f t="shared" ref="D393" si="179">+F392*(1+L393)</f>
        <v>13.154764807666712</v>
      </c>
      <c r="E393" s="26">
        <f>D393*(1-VLOOKUP(A393,FX!A:K,9,0))</f>
        <v>13.13226410785161</v>
      </c>
      <c r="F393">
        <v>13.189</v>
      </c>
      <c r="G393" s="25">
        <f>+B393/D393-1</f>
        <v>-2.5448178858477832E-2</v>
      </c>
      <c r="H393" s="25">
        <f>(+B393/(D393*(1-VLOOKUP(A393,FX!A:K,9,0)))-1)</f>
        <v>-2.3778390785250125E-2</v>
      </c>
      <c r="I393" s="25">
        <f>+B393/F393-1</f>
        <v>-2.7977860338160521E-2</v>
      </c>
      <c r="J393">
        <v>11645.15</v>
      </c>
      <c r="K393">
        <v>11465.4</v>
      </c>
      <c r="L393" s="25">
        <f t="shared" ref="L393" si="180">+K393/J393-1</f>
        <v>-1.5435610533140354E-2</v>
      </c>
      <c r="M393">
        <f>WEEKDAY(A393,2)</f>
        <v>5</v>
      </c>
    </row>
    <row r="394" spans="1:14" x14ac:dyDescent="0.25">
      <c r="A394" s="1">
        <v>42961</v>
      </c>
      <c r="B394">
        <v>13.04</v>
      </c>
      <c r="C394" s="93">
        <f t="shared" si="170"/>
        <v>1.7160686427456939E-2</v>
      </c>
      <c r="D394" s="26">
        <f t="shared" ref="D394" si="181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>+B394/D394-1</f>
        <v>-1.9232974202872621E-2</v>
      </c>
      <c r="H394" s="25">
        <f>(+B394/(D394*(1-VLOOKUP(A394,FX!A:K,9,0)))-1)</f>
        <v>-2.0426132721744095E-2</v>
      </c>
      <c r="I394" s="25">
        <f>+B394/F394-1</f>
        <v>-2.0211886693215164E-2</v>
      </c>
      <c r="J394">
        <v>11465.4</v>
      </c>
      <c r="K394">
        <v>11558.17</v>
      </c>
      <c r="L394" s="25">
        <f t="shared" ref="L394" si="182">+K394/J394-1</f>
        <v>8.0913007832261741E-3</v>
      </c>
      <c r="M394">
        <f>WEEKDAY(A394,2)</f>
        <v>1</v>
      </c>
    </row>
    <row r="395" spans="1:14" x14ac:dyDescent="0.25">
      <c r="A395" s="1">
        <v>42962</v>
      </c>
      <c r="B395">
        <v>13.1</v>
      </c>
      <c r="C395" s="93">
        <f t="shared" si="170"/>
        <v>4.6012269938651151E-3</v>
      </c>
      <c r="D395" s="26">
        <f t="shared" ref="D395" si="18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>+B395/D395-1</f>
        <v>-2.1800600539575887E-2</v>
      </c>
      <c r="H395" s="25">
        <f>(+B395/(D395*(1-VLOOKUP(A395,FX!A:K,9,0)))-1)</f>
        <v>-2.0673609257416348E-2</v>
      </c>
      <c r="I395" s="25">
        <f>+B395/F395-1</f>
        <v>-2.0487513085090558E-2</v>
      </c>
      <c r="J395">
        <v>11558.17</v>
      </c>
      <c r="K395">
        <v>11630.21</v>
      </c>
      <c r="L395" s="25">
        <f t="shared" ref="L395" si="184">+K395/J395-1</f>
        <v>6.232820593571331E-3</v>
      </c>
      <c r="M395">
        <f>WEEKDAY(A395,2)</f>
        <v>2</v>
      </c>
    </row>
    <row r="396" spans="1:14" x14ac:dyDescent="0.25">
      <c r="A396" s="1">
        <v>42963</v>
      </c>
      <c r="B396">
        <v>13.1</v>
      </c>
      <c r="C396" s="93">
        <f t="shared" si="170"/>
        <v>0</v>
      </c>
      <c r="D396" s="26">
        <f t="shared" ref="D396" si="185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>+B396/D396-1</f>
        <v>-1.7840035965375312E-2</v>
      </c>
      <c r="H396" s="25">
        <f>(+B396/(D396*(1-VLOOKUP(A396,FX!A:K,9,0)))-1)</f>
        <v>-1.682441058013151E-2</v>
      </c>
      <c r="I396" s="25">
        <f>+B396/F396-1</f>
        <v>-1.6442675876567447E-2</v>
      </c>
      <c r="J396">
        <v>11630.21</v>
      </c>
      <c r="K396">
        <v>11598.86</v>
      </c>
      <c r="L396" s="25">
        <f t="shared" ref="L396" si="186">+K396/J396-1</f>
        <v>-2.6955661161749411E-3</v>
      </c>
      <c r="M396">
        <f>WEEKDAY(A396,2)</f>
        <v>3</v>
      </c>
    </row>
    <row r="397" spans="1:14" x14ac:dyDescent="0.25">
      <c r="A397" s="1">
        <v>42964</v>
      </c>
      <c r="B397">
        <v>13.14</v>
      </c>
      <c r="C397" s="93">
        <f t="shared" si="170"/>
        <v>3.0534351145039551E-3</v>
      </c>
      <c r="D397" s="26">
        <f t="shared" ref="D397" si="187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>+B397/D397-1</f>
        <v>-1.4954528303141923E-2</v>
      </c>
      <c r="H397" s="25">
        <f>(+B397/(D397*(1-VLOOKUP(A397,FX!A:K,9,0)))-1)</f>
        <v>-1.7497865672643109E-2</v>
      </c>
      <c r="I397" s="25">
        <f>+B397/F397-1</f>
        <v>-1.6025161000449151E-2</v>
      </c>
      <c r="J397">
        <v>11598.86</v>
      </c>
      <c r="K397">
        <v>11616.7</v>
      </c>
      <c r="L397" s="25">
        <f t="shared" ref="L397" si="188">+K397/J397-1</f>
        <v>1.5380821908359543E-3</v>
      </c>
      <c r="M397">
        <f>WEEKDAY(A397,2)</f>
        <v>4</v>
      </c>
    </row>
    <row r="398" spans="1:14" x14ac:dyDescent="0.25">
      <c r="A398" s="1">
        <v>42965</v>
      </c>
      <c r="B398">
        <v>13.14</v>
      </c>
      <c r="C398" s="93">
        <f t="shared" si="170"/>
        <v>0</v>
      </c>
      <c r="D398" s="26">
        <f t="shared" ref="D398" si="189">+F397*(1+L398)</f>
        <v>13.387796826981843</v>
      </c>
      <c r="E398" s="26">
        <f>D398*(1-VLOOKUP(A398,FX!A:K,9,0))</f>
        <v>13.37909184447185</v>
      </c>
      <c r="F398">
        <v>13.39</v>
      </c>
      <c r="G398" s="25">
        <f>+B398/D398-1</f>
        <v>-1.8509156523979442E-2</v>
      </c>
      <c r="H398" s="25">
        <f>(+B398/(D398*(1-VLOOKUP(A398,FX!A:K,9,0)))-1)</f>
        <v>-1.7870558573872097E-2</v>
      </c>
      <c r="I398" s="25">
        <f>+B398/F398-1</f>
        <v>-1.8670649738610878E-2</v>
      </c>
      <c r="J398">
        <v>11616.7</v>
      </c>
      <c r="K398">
        <v>11646.1</v>
      </c>
      <c r="L398" s="25">
        <f t="shared" ref="L398" si="190">+K398/J398-1</f>
        <v>2.5308392228429177E-3</v>
      </c>
      <c r="M398">
        <f>WEEKDAY(A398,2)</f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70"/>
        <v>7.6103500761035558E-3</v>
      </c>
      <c r="D399" s="26">
        <f t="shared" ref="D399" si="191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>+B399/D399-1</f>
        <v>-1.3422720297224799E-2</v>
      </c>
      <c r="H399" s="25">
        <f>(+B399/(D399*(1-VLOOKUP(A399,FX!A:K,9,0)))-1)</f>
        <v>-1.3739251522719598E-2</v>
      </c>
      <c r="I399" s="93">
        <f>+B399/F399-1</f>
        <v>-1.4000595770032764E-2</v>
      </c>
      <c r="J399" s="92">
        <v>11646.1</v>
      </c>
      <c r="K399" s="92">
        <v>11672.31</v>
      </c>
      <c r="L399" s="25">
        <f t="shared" ref="L399" si="192">+K399/J399-1</f>
        <v>2.2505388069824495E-3</v>
      </c>
      <c r="M399">
        <f>WEEKDAY(A399,2)</f>
        <v>1</v>
      </c>
    </row>
    <row r="400" spans="1:14" x14ac:dyDescent="0.25">
      <c r="A400" s="1">
        <v>42969</v>
      </c>
      <c r="B400">
        <v>13.36</v>
      </c>
      <c r="C400" s="93">
        <f t="shared" si="170"/>
        <v>9.0634441087613649E-3</v>
      </c>
      <c r="D400" s="26">
        <f t="shared" ref="D400" si="193">+F399*(1+L400)</f>
        <v>13.559929587202534</v>
      </c>
      <c r="E400" s="26">
        <f>D400*(1-VLOOKUP(A400,FX!A:K,9,0))</f>
        <v>13.599780681318034</v>
      </c>
      <c r="F400">
        <v>13.584</v>
      </c>
      <c r="G400" s="93">
        <f>+B400/D400-1</f>
        <v>-1.4744146414390147E-2</v>
      </c>
      <c r="H400" s="93">
        <f>(+B400/(D400*(1-VLOOKUP(A400,FX!A:K,9,0)))-1)</f>
        <v>-1.7631216777445613E-2</v>
      </c>
      <c r="I400" s="93">
        <f>+B400/F400-1</f>
        <v>-1.6489988221436991E-2</v>
      </c>
      <c r="J400" s="92">
        <v>11672.31</v>
      </c>
      <c r="K400" s="92">
        <v>11786.99</v>
      </c>
      <c r="L400" s="93">
        <f t="shared" ref="L400" si="194">+K400/J400-1</f>
        <v>9.8249618113295245E-3</v>
      </c>
      <c r="M400" s="92">
        <f>WEEKDAY(A400,2)</f>
        <v>2</v>
      </c>
    </row>
    <row r="401" spans="1:14" x14ac:dyDescent="0.25">
      <c r="A401" s="1">
        <v>42970</v>
      </c>
      <c r="B401">
        <v>13.36</v>
      </c>
      <c r="C401" s="93">
        <f t="shared" si="170"/>
        <v>0</v>
      </c>
      <c r="D401" s="26">
        <f t="shared" ref="D401" si="195">+F400*(1+L401)</f>
        <v>13.688896642823996</v>
      </c>
      <c r="E401" s="26">
        <f>D401*(1-VLOOKUP(A401,FX!A:K,9,0))</f>
        <v>13.685722765556614</v>
      </c>
      <c r="F401">
        <v>13.69</v>
      </c>
      <c r="G401" s="93">
        <f>+B401/D401-1</f>
        <v>-2.4026526856451347E-2</v>
      </c>
      <c r="H401" s="93">
        <f>(+B401/(D401*(1-VLOOKUP(A401,FX!A:K,9,0)))-1)</f>
        <v>-2.3800187329263589E-2</v>
      </c>
      <c r="I401" s="93">
        <f>+B401/F401-1</f>
        <v>-2.4105186267348477E-2</v>
      </c>
      <c r="J401" s="92">
        <v>11786.99</v>
      </c>
      <c r="K401" s="92">
        <v>11878.01</v>
      </c>
      <c r="L401" s="93">
        <f t="shared" ref="L401" si="196">+K401/J401-1</f>
        <v>7.7220732349820853E-3</v>
      </c>
      <c r="M401" s="92">
        <f>WEEKDAY(A401,2)</f>
        <v>3</v>
      </c>
    </row>
    <row r="402" spans="1:14" x14ac:dyDescent="0.25">
      <c r="A402" s="1">
        <v>42971</v>
      </c>
      <c r="B402">
        <v>13.4</v>
      </c>
      <c r="C402" s="93">
        <f t="shared" si="170"/>
        <v>2.9940119760478723E-3</v>
      </c>
      <c r="D402" s="26">
        <f t="shared" ref="D402:D407" si="197">+F401*(1+L402)</f>
        <v>13.641235611015651</v>
      </c>
      <c r="E402" s="26">
        <f>D402*(1-VLOOKUP(A402,FX!A:K,9,0))</f>
        <v>13.657538670968604</v>
      </c>
      <c r="F402">
        <v>13.654</v>
      </c>
      <c r="G402" s="93">
        <f>+B402/D402-1</f>
        <v>-1.7684293263056428E-2</v>
      </c>
      <c r="H402" s="93">
        <f>(+B402/(D402*(1-VLOOKUP(A402,FX!A:K,9,0)))-1)</f>
        <v>-1.8856887552956003E-2</v>
      </c>
      <c r="I402" s="93">
        <f>+B402/F402-1</f>
        <v>-1.8602607294565643E-2</v>
      </c>
      <c r="J402" s="92">
        <v>11878.01</v>
      </c>
      <c r="K402">
        <v>11835.7</v>
      </c>
      <c r="L402" s="93">
        <f t="shared" ref="L402" si="198">+K402/J402-1</f>
        <v>-3.5620444838823095E-3</v>
      </c>
      <c r="M402" s="92">
        <f>WEEKDAY(A402,2)</f>
        <v>4</v>
      </c>
    </row>
    <row r="403" spans="1:14" x14ac:dyDescent="0.25">
      <c r="A403" s="1">
        <v>42972</v>
      </c>
      <c r="B403">
        <v>13.74</v>
      </c>
      <c r="C403" s="93">
        <f t="shared" si="170"/>
        <v>2.5373134328358304E-2</v>
      </c>
      <c r="D403" s="26">
        <f t="shared" si="197"/>
        <v>13.945083525266776</v>
      </c>
      <c r="E403" s="26">
        <f>D403*(1-VLOOKUP(A403,FX!A:K,9,0))</f>
        <v>13.938213633784336</v>
      </c>
      <c r="F403">
        <v>13.930999999999999</v>
      </c>
      <c r="G403" s="93">
        <f>+B403/D403-1</f>
        <v>-1.4706511072177464E-2</v>
      </c>
      <c r="H403" s="93">
        <f>(+B403/(D403*(1-VLOOKUP(A403,FX!A:K,9,0)))-1)</f>
        <v>-1.422087786801407E-2</v>
      </c>
      <c r="I403" s="93">
        <f>+B403/F403-1</f>
        <v>-1.3710429976311778E-2</v>
      </c>
      <c r="J403">
        <v>11835.7</v>
      </c>
      <c r="K403">
        <v>12088.02</v>
      </c>
      <c r="L403" s="93">
        <f t="shared" ref="L403" si="199">+K403/J403-1</f>
        <v>2.1318553190770251E-2</v>
      </c>
      <c r="M403" s="92">
        <f>WEEKDAY(A403,2)</f>
        <v>5</v>
      </c>
    </row>
    <row r="404" spans="1:14" ht="56" x14ac:dyDescent="0.25">
      <c r="A404" s="90">
        <v>42975</v>
      </c>
      <c r="B404">
        <v>13.9</v>
      </c>
      <c r="C404" s="93">
        <f t="shared" si="170"/>
        <v>1.1644832605531397E-2</v>
      </c>
      <c r="D404" s="26">
        <f t="shared" si="197"/>
        <v>14.061516474162021</v>
      </c>
      <c r="E404" s="26">
        <f>D404*(1-VLOOKUP(A404,FX!A:K,9,0))</f>
        <v>14.117634426710463</v>
      </c>
      <c r="F404">
        <v>14.103</v>
      </c>
      <c r="G404" s="93">
        <f>+B404/D404-1</f>
        <v>-1.1486419296155348E-2</v>
      </c>
      <c r="H404" s="93">
        <f>(+B404/(D404*(1-VLOOKUP(A404,FX!A:K,9,0)))-1)</f>
        <v>-1.5415785685645722E-2</v>
      </c>
      <c r="I404" s="93">
        <f>+B404/F404-1</f>
        <v>-1.4394100545983113E-2</v>
      </c>
      <c r="J404">
        <v>12088.02</v>
      </c>
      <c r="K404">
        <v>12201.27</v>
      </c>
      <c r="L404" s="93">
        <f t="shared" ref="L404" si="200">+K404/J404-1</f>
        <v>9.3687799987094422E-3</v>
      </c>
      <c r="M404" s="92">
        <f>WEEKDAY(A404,2)</f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70"/>
        <v>5.7553956834532904E-3</v>
      </c>
      <c r="D405" s="26">
        <f t="shared" si="197"/>
        <v>14.120095217956816</v>
      </c>
      <c r="E405" s="26">
        <f>D405*(1-VLOOKUP(A405,FX!A:K,9,0))</f>
        <v>14.168991358491219</v>
      </c>
      <c r="F405">
        <v>14.135</v>
      </c>
      <c r="G405" s="93">
        <f>+B405/D405-1</f>
        <v>-9.9216907389302333E-3</v>
      </c>
      <c r="H405" s="93">
        <f>(+B405/(D405*(1-VLOOKUP(A405,FX!A:K,9,0)))-1)</f>
        <v>-1.3338377708725146E-2</v>
      </c>
      <c r="I405" s="93">
        <f>+B405/F405-1</f>
        <v>-1.0965688008489516E-2</v>
      </c>
      <c r="J405">
        <v>12201.27</v>
      </c>
      <c r="K405">
        <v>12216.06</v>
      </c>
      <c r="L405" s="93">
        <f t="shared" ref="L405" si="201">+K405/J405-1</f>
        <v>1.2121688971720168E-3</v>
      </c>
      <c r="M405" s="92">
        <f>WEEKDAY(A405,2)</f>
        <v>2</v>
      </c>
    </row>
    <row r="406" spans="1:14" ht="28" x14ac:dyDescent="0.25">
      <c r="A406" s="90">
        <v>42977</v>
      </c>
      <c r="B406">
        <v>14.02</v>
      </c>
      <c r="C406" s="93">
        <f t="shared" si="170"/>
        <v>2.8612303290413976E-3</v>
      </c>
      <c r="D406" s="26">
        <f t="shared" si="197"/>
        <v>14.083116381222752</v>
      </c>
      <c r="E406" s="26">
        <f>D406*(1-VLOOKUP(A406,FX!A:K,9,0))</f>
        <v>14.129242839389496</v>
      </c>
      <c r="F406">
        <v>14.124000000000001</v>
      </c>
      <c r="G406" s="93">
        <f>+B406/D406-1</f>
        <v>-4.4817055766794844E-3</v>
      </c>
      <c r="H406" s="93">
        <f>(+B406/(D406*(1-VLOOKUP(A406,FX!A:K,9,0)))-1)</f>
        <v>-7.7316839006368321E-3</v>
      </c>
      <c r="I406" s="93">
        <f>+B406/F406-1</f>
        <v>-7.3633531577457223E-3</v>
      </c>
      <c r="J406">
        <v>12216.06</v>
      </c>
      <c r="K406">
        <v>12171.22</v>
      </c>
      <c r="L406" s="93">
        <f t="shared" ref="L406" si="202">+K406/J406-1</f>
        <v>-3.6705779113723747E-3</v>
      </c>
      <c r="M406" s="92">
        <f>WEEKDAY(A406,2)</f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70"/>
        <v>-8.5592011412267688E-3</v>
      </c>
      <c r="D407" s="26">
        <f t="shared" si="197"/>
        <v>14.019676226376649</v>
      </c>
      <c r="E407" s="26">
        <f>D407*(1-VLOOKUP(A407,FX!A:K,9,0))</f>
        <v>13.983750619364692</v>
      </c>
      <c r="F407">
        <v>14.04</v>
      </c>
      <c r="G407" s="93">
        <f>+B407/D407-1</f>
        <v>-8.5363045796656989E-3</v>
      </c>
      <c r="H407" s="93">
        <f>(+B407/(D407*(1-VLOOKUP(A407,FX!A:K,9,0)))-1)</f>
        <v>-5.9891385111454642E-3</v>
      </c>
      <c r="I407" s="93">
        <f>+B407/F407-1</f>
        <v>-9.9715099715098621E-3</v>
      </c>
      <c r="J407">
        <v>12171.22</v>
      </c>
      <c r="K407">
        <v>12081.32</v>
      </c>
      <c r="L407" s="93">
        <f t="shared" ref="L407" si="203">+K407/J407-1</f>
        <v>-7.386276807090808E-3</v>
      </c>
      <c r="M407" s="92">
        <f>WEEKDAY(A407,2)</f>
        <v>4</v>
      </c>
    </row>
    <row r="408" spans="1:14" x14ac:dyDescent="0.25">
      <c r="A408" s="90">
        <v>42979</v>
      </c>
      <c r="B408">
        <v>13.94</v>
      </c>
      <c r="C408" s="93">
        <f t="shared" si="170"/>
        <v>2.8776978417266452E-3</v>
      </c>
      <c r="D408" s="26">
        <f t="shared" ref="D408" si="204">+F407*(1+L408)</f>
        <v>14.028460102041828</v>
      </c>
      <c r="E408" s="26">
        <f>D408*(1-VLOOKUP(A408,FX!A:K,9,0))</f>
        <v>14.074674742713251</v>
      </c>
      <c r="F408">
        <v>14.048</v>
      </c>
      <c r="G408" s="93">
        <f>+B408/D408-1</f>
        <v>-6.3057599621325622E-3</v>
      </c>
      <c r="H408" s="93">
        <f>(+B408/(D408*(1-VLOOKUP(A408,FX!A:K,9,0)))-1)</f>
        <v>-9.5685864984536018E-3</v>
      </c>
      <c r="I408" s="93">
        <f>+B408/F408-1</f>
        <v>-7.6879271070615651E-3</v>
      </c>
      <c r="J408">
        <v>12081.32</v>
      </c>
      <c r="K408">
        <v>12071.39</v>
      </c>
      <c r="L408" s="93">
        <f t="shared" ref="L408" si="205">+K408/J408-1</f>
        <v>-8.2193005400077457E-4</v>
      </c>
      <c r="M408" s="92">
        <f>WEEKDAY(A408,2)</f>
        <v>5</v>
      </c>
    </row>
    <row r="409" spans="1:14" x14ac:dyDescent="0.25">
      <c r="A409" s="90">
        <v>42982</v>
      </c>
      <c r="B409">
        <v>14.04</v>
      </c>
      <c r="C409" s="93">
        <f t="shared" si="170"/>
        <v>7.1736011477760986E-3</v>
      </c>
      <c r="D409" s="26">
        <f t="shared" ref="D409" si="206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>+B409/D409-1</f>
        <v>-3.6563825024259478E-3</v>
      </c>
      <c r="H409" s="93">
        <f>(+B409/(D409*(1-VLOOKUP(A409,FX!A:K,9,0)))-1)</f>
        <v>-8.8411675441305571E-3</v>
      </c>
      <c r="I409" s="93">
        <f>+B409/F409-1</f>
        <v>-8.1243376898622044E-3</v>
      </c>
      <c r="J409">
        <v>12071.39</v>
      </c>
      <c r="K409">
        <v>12108.79</v>
      </c>
      <c r="L409" s="93">
        <f t="shared" ref="L409" si="207">+K409/J409-1</f>
        <v>3.0982347517560793E-3</v>
      </c>
      <c r="M409" s="92">
        <f>WEEKDAY(A409,2)</f>
        <v>1</v>
      </c>
    </row>
    <row r="410" spans="1:14" x14ac:dyDescent="0.25">
      <c r="A410" s="90">
        <v>42983</v>
      </c>
      <c r="B410">
        <v>14.06</v>
      </c>
      <c r="C410" s="93">
        <f t="shared" si="170"/>
        <v>1.4245014245015675E-3</v>
      </c>
      <c r="D410" s="26">
        <f t="shared" ref="D410" si="20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>+B410/D410-1</f>
        <v>-1.3025903515915815E-2</v>
      </c>
      <c r="H410" s="93">
        <f>(+B410/(D410*(1-VLOOKUP(A410,FX!A:K,9,0)))-1)</f>
        <v>-1.4030537107821428E-2</v>
      </c>
      <c r="I410" s="93">
        <f>+B410/F410-1</f>
        <v>-1.7401635334404864E-2</v>
      </c>
      <c r="J410">
        <v>12108.79</v>
      </c>
      <c r="K410">
        <v>12186.26</v>
      </c>
      <c r="L410" s="93">
        <f t="shared" ref="L410" si="209">+K410/J410-1</f>
        <v>6.3978316578285899E-3</v>
      </c>
      <c r="M410" s="92">
        <f>WEEKDAY(A410,2)</f>
        <v>2</v>
      </c>
    </row>
    <row r="411" spans="1:14" x14ac:dyDescent="0.25">
      <c r="A411" s="90">
        <v>42984</v>
      </c>
      <c r="B411">
        <v>14.02</v>
      </c>
      <c r="C411" s="93">
        <f t="shared" si="170"/>
        <v>-2.8449502133712778E-3</v>
      </c>
      <c r="D411" s="26">
        <f t="shared" ref="D411" si="210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>+B411/D411-1</f>
        <v>-1.521020186560007E-2</v>
      </c>
      <c r="H411" s="93">
        <f>(+B411/(D411*(1-VLOOKUP(A411,FX!A:K,9,0)))-1)</f>
        <v>-1.5419397147986569E-2</v>
      </c>
      <c r="I411" s="93">
        <f>+B411/F411-1</f>
        <v>-1.607130324935091E-2</v>
      </c>
      <c r="J411">
        <v>12186.26</v>
      </c>
      <c r="K411">
        <v>12124.55</v>
      </c>
      <c r="L411" s="93">
        <f t="shared" ref="L411" si="211">+K411/J411-1</f>
        <v>-5.0638998347319886E-3</v>
      </c>
      <c r="M411" s="92">
        <f>WEEKDAY(A411,2)</f>
        <v>3</v>
      </c>
    </row>
    <row r="412" spans="1:14" x14ac:dyDescent="0.25">
      <c r="A412" s="90">
        <v>42985</v>
      </c>
      <c r="B412">
        <v>13.94</v>
      </c>
      <c r="C412" s="93">
        <f t="shared" si="170"/>
        <v>-5.7061340941512162E-3</v>
      </c>
      <c r="D412" s="26">
        <f t="shared" ref="D412" si="212">+F411*(1+L412)</f>
        <v>14.137718524811232</v>
      </c>
      <c r="E412" s="26">
        <f>D412*(1-VLOOKUP(A412,FX!A:K,9,0))</f>
        <v>14.153688603192826</v>
      </c>
      <c r="F412">
        <v>14.15</v>
      </c>
      <c r="G412" s="93">
        <f>+B412/D412-1</f>
        <v>-1.398517904174168E-2</v>
      </c>
      <c r="H412" s="93">
        <f>(+B412/(D412*(1-VLOOKUP(A412,FX!A:K,9,0)))-1)</f>
        <v>-1.5097732413345777E-2</v>
      </c>
      <c r="I412" s="93">
        <f>+B412/F412-1</f>
        <v>-1.4840989399293347E-2</v>
      </c>
      <c r="J412">
        <v>12124.55</v>
      </c>
      <c r="K412">
        <v>12029.86</v>
      </c>
      <c r="L412" s="93">
        <f t="shared" ref="L412" si="213">+K412/J412-1</f>
        <v>-7.8097743833790423E-3</v>
      </c>
      <c r="M412" s="92">
        <f>WEEKDAY(A412,2)</f>
        <v>4</v>
      </c>
    </row>
    <row r="413" spans="1:14" x14ac:dyDescent="0.25">
      <c r="A413" s="90">
        <v>42986</v>
      </c>
      <c r="B413">
        <v>14.06</v>
      </c>
      <c r="C413" s="93">
        <f t="shared" si="170"/>
        <v>8.6083213773315848E-3</v>
      </c>
      <c r="D413" s="26">
        <f t="shared" ref="D413" si="214">+F412*(1+L413)</f>
        <v>14.123146445594546</v>
      </c>
      <c r="E413" s="26">
        <f>D413*(1-VLOOKUP(A413,FX!A:K,9,0))</f>
        <v>14.300602117287461</v>
      </c>
      <c r="F413">
        <v>14.131</v>
      </c>
      <c r="G413" s="93">
        <f>+B413/D413-1</f>
        <v>-4.4711315454951661E-3</v>
      </c>
      <c r="H413" s="93">
        <f>(+B413/(D413*(1-VLOOKUP(A413,FX!A:K,9,0)))-1)</f>
        <v>-1.6824614468268106E-2</v>
      </c>
      <c r="I413" s="93">
        <f>+B413/F413-1</f>
        <v>-5.0244144080390241E-3</v>
      </c>
      <c r="J413">
        <v>12029.86</v>
      </c>
      <c r="K413">
        <v>12007.03</v>
      </c>
      <c r="L413" s="93">
        <f t="shared" ref="L413" si="215">+K413/J413-1</f>
        <v>-1.8977776964985704E-3</v>
      </c>
      <c r="M413" s="92">
        <f>WEEKDAY(A413,2)</f>
        <v>5</v>
      </c>
    </row>
    <row r="414" spans="1:14" x14ac:dyDescent="0.25">
      <c r="A414" s="90">
        <v>42989</v>
      </c>
      <c r="B414">
        <v>13.96</v>
      </c>
      <c r="C414" s="93">
        <f t="shared" si="170"/>
        <v>-7.1123755334281391E-3</v>
      </c>
      <c r="D414" s="26">
        <f t="shared" ref="D414" si="216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>+B414/D414-1</f>
        <v>-8.163289962414999E-3</v>
      </c>
      <c r="H414" s="93">
        <f>(+B414/(D414*(1-VLOOKUP(A414,FX!A:K,9,0)))-1)</f>
        <v>2.1196412860038372E-3</v>
      </c>
      <c r="I414" s="93">
        <f>+B414/F414-1</f>
        <v>-9.9992908304376016E-3</v>
      </c>
      <c r="J414">
        <v>12007.03</v>
      </c>
      <c r="K414">
        <v>11959.36</v>
      </c>
      <c r="L414" s="93">
        <f t="shared" ref="L414" si="217">+K414/J414-1</f>
        <v>-3.9701741396498402E-3</v>
      </c>
      <c r="M414" s="92">
        <f>WEEKDAY(A414,2)</f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70"/>
        <v>7.1633237822348317E-3</v>
      </c>
      <c r="D415" s="26">
        <f t="shared" ref="D415" si="218">+F414*(1+L415)</f>
        <v>14.181943599824741</v>
      </c>
      <c r="E415" s="26">
        <f>D415*(1-VLOOKUP(A415,FX!A:K,9,0))</f>
        <v>14.138435174188151</v>
      </c>
      <c r="F415">
        <v>14.119</v>
      </c>
      <c r="G415" s="93">
        <f>+B415/D415-1</f>
        <v>-8.5985111255306723E-3</v>
      </c>
      <c r="H415" s="93">
        <f>(+B415/(D415*(1-VLOOKUP(A415,FX!A:K,9,0)))-1)</f>
        <v>-5.547655962050646E-3</v>
      </c>
      <c r="I415" s="93">
        <f>+B415/F415-1</f>
        <v>-4.1787662015723148E-3</v>
      </c>
      <c r="J415">
        <v>11959.36</v>
      </c>
      <c r="K415">
        <v>12028.01</v>
      </c>
      <c r="L415" s="93">
        <f t="shared" ref="L415" si="219">+K415/J415-1</f>
        <v>5.7402737270222381E-3</v>
      </c>
      <c r="M415" s="92">
        <f>WEEKDAY(A415,2)</f>
        <v>2</v>
      </c>
    </row>
    <row r="416" spans="1:14" x14ac:dyDescent="0.25">
      <c r="A416" s="90">
        <v>42991</v>
      </c>
      <c r="B416">
        <v>13.98</v>
      </c>
      <c r="C416" s="93">
        <f t="shared" si="170"/>
        <v>-5.6899004267425557E-3</v>
      </c>
      <c r="D416" s="26">
        <f t="shared" ref="D416" si="220">+F415*(1+L416)</f>
        <v>14.108552793853679</v>
      </c>
      <c r="E416" s="26">
        <f>D416*(1-VLOOKUP(A416,FX!A:K,9,0))</f>
        <v>14.132079569541462</v>
      </c>
      <c r="F416">
        <v>14.08</v>
      </c>
      <c r="G416" s="93">
        <f>+B416/D416-1</f>
        <v>-9.111692441600594E-3</v>
      </c>
      <c r="H416" s="93">
        <f>(+B416/(D416*(1-VLOOKUP(A416,FX!A:K,9,0)))-1)</f>
        <v>-1.0761301533373402E-2</v>
      </c>
      <c r="I416" s="93">
        <f>+B416/F416-1</f>
        <v>-7.1022727272727071E-3</v>
      </c>
      <c r="J416">
        <v>12028.01</v>
      </c>
      <c r="K416">
        <v>12019.11</v>
      </c>
      <c r="L416" s="93">
        <f t="shared" ref="L416" si="221">+K416/J416-1</f>
        <v>-7.399395244932494E-4</v>
      </c>
      <c r="M416" s="92">
        <f>WEEKDAY(A416,2)</f>
        <v>3</v>
      </c>
    </row>
    <row r="417" spans="1:14" x14ac:dyDescent="0.25">
      <c r="A417" s="90">
        <v>42992</v>
      </c>
      <c r="B417">
        <v>13.8</v>
      </c>
      <c r="C417" s="93">
        <f t="shared" si="170"/>
        <v>-1.2875536480686622E-2</v>
      </c>
      <c r="D417" s="26">
        <f t="shared" ref="D417" si="222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>+B417/D417-1</f>
        <v>-1.3046152045437354E-2</v>
      </c>
      <c r="H417" s="93">
        <f>(+B417/(D417*(1-VLOOKUP(A417,FX!A:K,9,0)))-1)</f>
        <v>-9.4997668659962953E-3</v>
      </c>
      <c r="I417" s="93">
        <f>+B417/F417-1</f>
        <v>-1.1956755208706205E-2</v>
      </c>
      <c r="J417">
        <v>12019.11</v>
      </c>
      <c r="K417">
        <v>11935.81</v>
      </c>
      <c r="L417" s="93">
        <f t="shared" ref="L417" si="223">+K417/J417-1</f>
        <v>-6.9306296389667343E-3</v>
      </c>
      <c r="M417" s="92">
        <f>WEEKDAY(A417,2)</f>
        <v>4</v>
      </c>
    </row>
    <row r="418" spans="1:14" x14ac:dyDescent="0.25">
      <c r="A418" s="90">
        <v>42993</v>
      </c>
      <c r="B418">
        <v>13.78</v>
      </c>
      <c r="C418" s="93">
        <f t="shared" si="170"/>
        <v>-1.4492753623189802E-3</v>
      </c>
      <c r="D418" s="26">
        <f t="shared" ref="D418" si="224">+F417*(1+L418)</f>
        <v>13.946264478908429</v>
      </c>
      <c r="E418" s="26">
        <f>D418*(1-VLOOKUP(A418,FX!A:K,9,0))</f>
        <v>13.960331743276354</v>
      </c>
      <c r="F418">
        <v>13.958</v>
      </c>
      <c r="G418" s="93">
        <f>+B418/D418-1</f>
        <v>-1.1921793047871665E-2</v>
      </c>
      <c r="H418" s="93">
        <f>(+B418/(D418*(1-VLOOKUP(A418,FX!A:K,9,0)))-1)</f>
        <v>-1.2917439684999366E-2</v>
      </c>
      <c r="I418" s="93">
        <f>+B418/F418-1</f>
        <v>-1.2752543344318745E-2</v>
      </c>
      <c r="J418">
        <v>11935.81</v>
      </c>
      <c r="K418">
        <v>11918.09</v>
      </c>
      <c r="L418" s="93">
        <f t="shared" ref="L418" si="225">+K418/J418-1</f>
        <v>-1.4846080827358721E-3</v>
      </c>
      <c r="M418" s="92">
        <f>WEEKDAY(A418,2)</f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70"/>
        <v>5.8055152394775877E-3</v>
      </c>
      <c r="D419" s="26">
        <f t="shared" ref="D419" si="226">+F418*(1+L419)</f>
        <v>13.976152992635564</v>
      </c>
      <c r="E419" s="26">
        <f>D419*(1-VLOOKUP(A419,FX!A:K,9,0))</f>
        <v>13.96631211922911</v>
      </c>
      <c r="F419">
        <v>13.98</v>
      </c>
      <c r="G419" s="93">
        <f>+B419/D419-1</f>
        <v>-8.3107985936308193E-3</v>
      </c>
      <c r="H419" s="93">
        <f>(+B419/(D419*(1-VLOOKUP(A419,FX!A:K,9,0)))-1)</f>
        <v>-7.6120394791076018E-3</v>
      </c>
      <c r="I419" s="93">
        <f>+B419/F419-1</f>
        <v>-8.5836909871245259E-3</v>
      </c>
      <c r="J419">
        <v>11918.09</v>
      </c>
      <c r="K419">
        <v>11933.59</v>
      </c>
      <c r="L419" s="93">
        <f t="shared" ref="L419" si="227">+K419/J419-1</f>
        <v>1.3005439630007221E-3</v>
      </c>
      <c r="M419" s="92">
        <f>WEEKDAY(A419,2)</f>
        <v>1</v>
      </c>
    </row>
    <row r="420" spans="1:14" x14ac:dyDescent="0.25">
      <c r="A420" s="90">
        <v>42997</v>
      </c>
      <c r="B420">
        <v>13.7</v>
      </c>
      <c r="C420" s="93">
        <f t="shared" si="170"/>
        <v>-1.1544011544011523E-2</v>
      </c>
      <c r="D420" s="26">
        <f t="shared" ref="D420" si="228">+F419*(1+L420)</f>
        <v>13.987438918213213</v>
      </c>
      <c r="E420" s="26">
        <f>D420*(1-VLOOKUP(A420,FX!A:K,9,0))</f>
        <v>13.896638063026742</v>
      </c>
      <c r="F420">
        <v>13.935</v>
      </c>
      <c r="G420" s="93">
        <f>+B420/D420-1</f>
        <v>-2.0549788985239847E-2</v>
      </c>
      <c r="H420" s="93">
        <f>(+B420/(D420*(1-VLOOKUP(A420,FX!A:K,9,0)))-1)</f>
        <v>-1.4150045653841703E-2</v>
      </c>
      <c r="I420" s="93">
        <f>+B420/F420-1</f>
        <v>-1.6864011481880214E-2</v>
      </c>
      <c r="J420">
        <v>11933.59</v>
      </c>
      <c r="K420">
        <v>11939.94</v>
      </c>
      <c r="L420" s="93">
        <f t="shared" ref="L420" si="229">+K420/J420-1</f>
        <v>5.3211146017262401E-4</v>
      </c>
      <c r="M420" s="92">
        <f>WEEKDAY(A420,2)</f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70"/>
        <v>5.839416058394109E-3</v>
      </c>
      <c r="D421" s="26">
        <f t="shared" ref="D421" si="230">+F420*(1+L421)</f>
        <v>13.92317736521289</v>
      </c>
      <c r="E421" s="26">
        <f>D421*(1-VLOOKUP(A421,FX!A:K,9,0))</f>
        <v>13.980766117166377</v>
      </c>
      <c r="F421">
        <v>13.898</v>
      </c>
      <c r="G421" s="93">
        <f>+B421/D421-1</f>
        <v>-1.028338298487963E-2</v>
      </c>
      <c r="H421" s="93">
        <f>(+B421/(D421*(1-VLOOKUP(A421,FX!A:K,9,0)))-1)</f>
        <v>-1.4360165636407074E-2</v>
      </c>
      <c r="I421" s="93">
        <f>+B421/F421-1</f>
        <v>-8.4904302777378815E-3</v>
      </c>
      <c r="J421">
        <v>11939.94</v>
      </c>
      <c r="K421">
        <v>11929.81</v>
      </c>
      <c r="L421" s="93">
        <f t="shared" ref="L421" si="231">+K421/J421-1</f>
        <v>-8.4841297359961043E-4</v>
      </c>
      <c r="M421" s="92">
        <f>WEEKDAY(A421,2)</f>
        <v>3</v>
      </c>
    </row>
    <row r="422" spans="1:14" x14ac:dyDescent="0.25">
      <c r="A422" s="90">
        <v>42999</v>
      </c>
      <c r="B422">
        <v>13.78</v>
      </c>
      <c r="C422" s="93">
        <f t="shared" si="170"/>
        <v>0</v>
      </c>
      <c r="D422" s="26">
        <f t="shared" ref="D422" si="232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>+B422/D422-1</f>
        <v>-1.3417631758718351E-2</v>
      </c>
      <c r="H422" s="93">
        <f>(+B422/(D422*(1-VLOOKUP(A422,FX!A:K,9,0)))-1)</f>
        <v>-9.378099168719789E-3</v>
      </c>
      <c r="I422" s="93">
        <f>+B422/F422-1</f>
        <v>-1.0341855788566501E-2</v>
      </c>
      <c r="J422">
        <v>11929.81</v>
      </c>
      <c r="K422">
        <v>11989.39</v>
      </c>
      <c r="L422" s="93">
        <f t="shared" ref="L422" si="233">+K422/J422-1</f>
        <v>4.994211978229357E-3</v>
      </c>
      <c r="M422" s="92">
        <f>WEEKDAY(A422,2)</f>
        <v>4</v>
      </c>
    </row>
    <row r="423" spans="1:14" x14ac:dyDescent="0.25">
      <c r="A423" s="90">
        <v>43000</v>
      </c>
      <c r="B423">
        <v>13.8</v>
      </c>
      <c r="C423" s="93">
        <f t="shared" si="170"/>
        <v>1.4513788098695635E-3</v>
      </c>
      <c r="D423" s="26">
        <f t="shared" ref="D423" si="234">+F422*(1+L423)</f>
        <v>13.939492544658236</v>
      </c>
      <c r="E423" s="26">
        <f>D423*(1-VLOOKUP(A423,FX!A:K,9,0))</f>
        <v>13.97052831995587</v>
      </c>
      <c r="F423">
        <v>13.946</v>
      </c>
      <c r="G423" s="93">
        <f>+B423/D423-1</f>
        <v>-1.0007003067818987E-2</v>
      </c>
      <c r="H423" s="93">
        <f>(+B423/(D423*(1-VLOOKUP(A423,FX!A:K,9,0)))-1)</f>
        <v>-1.2206289987779617E-2</v>
      </c>
      <c r="I423" s="93">
        <f>+B423/F423-1</f>
        <v>-1.046895167072992E-2</v>
      </c>
      <c r="J423">
        <v>11989.39</v>
      </c>
      <c r="K423">
        <v>12002.73</v>
      </c>
      <c r="L423" s="93">
        <f t="shared" ref="L423" si="235">+K423/J423-1</f>
        <v>1.112650435093121E-3</v>
      </c>
      <c r="M423" s="92">
        <f>WEEKDAY(A423,2)</f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70"/>
        <v>-8.6956521739131043E-3</v>
      </c>
      <c r="D424" s="26">
        <f t="shared" ref="D424" si="236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>+B424/D424-1</f>
        <v>-1.6529418146171038E-2</v>
      </c>
      <c r="H424" s="93">
        <f>(+B424/(D424*(1-VLOOKUP(A424,FX!A:K,9,0)))-1)</f>
        <v>-1.332952239504237E-2</v>
      </c>
      <c r="I424" s="93">
        <f>+B424/F424-1</f>
        <v>-1.575652924670834E-2</v>
      </c>
      <c r="J424">
        <v>12002.73</v>
      </c>
      <c r="K424">
        <v>11971.68</v>
      </c>
      <c r="L424" s="93">
        <f t="shared" ref="L424" si="237">+K424/J424-1</f>
        <v>-2.5869114776387869E-3</v>
      </c>
      <c r="M424" s="92">
        <f>WEEKDAY(A424,2)</f>
        <v>1</v>
      </c>
    </row>
    <row r="425" spans="1:14" x14ac:dyDescent="0.25">
      <c r="A425" s="90">
        <v>43004</v>
      </c>
      <c r="B425">
        <v>13.72</v>
      </c>
      <c r="C425" s="93">
        <f t="shared" si="170"/>
        <v>2.9239766081872176E-3</v>
      </c>
      <c r="D425" s="26">
        <f t="shared" ref="D425" si="238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>+B425/D425-1</f>
        <v>-1.3284958740049202E-2</v>
      </c>
      <c r="H425" s="93">
        <f>(+B425/(D425*(1-VLOOKUP(A425,FX!A:K,9,0)))-1)</f>
        <v>-1.0923189171191838E-2</v>
      </c>
      <c r="I425" s="93">
        <f>+B425/F425-1</f>
        <v>-1.1954486533198749E-2</v>
      </c>
      <c r="J425">
        <v>11971.68</v>
      </c>
      <c r="K425">
        <v>11976.61</v>
      </c>
      <c r="L425" s="93">
        <f t="shared" ref="L425" si="239">+K425/J425-1</f>
        <v>4.1180519359018675E-4</v>
      </c>
      <c r="M425" s="92">
        <f>WEEKDAY(A425,2)</f>
        <v>2</v>
      </c>
    </row>
    <row r="426" spans="1:14" x14ac:dyDescent="0.25">
      <c r="A426" s="90">
        <v>43005</v>
      </c>
      <c r="B426">
        <v>13.66</v>
      </c>
      <c r="C426" s="93">
        <f t="shared" si="170"/>
        <v>-4.3731778425656342E-3</v>
      </c>
      <c r="D426" s="26">
        <f t="shared" ref="D426" si="240">+F425*(1+L426)</f>
        <v>13.831333036643922</v>
      </c>
      <c r="E426" s="26">
        <f>D426*(1-VLOOKUP(A426,FX!A:K,9,0))</f>
        <v>13.795745778910129</v>
      </c>
      <c r="F426">
        <v>13.8</v>
      </c>
      <c r="G426" s="93">
        <f>+B426/D426-1</f>
        <v>-1.2387311923586997E-2</v>
      </c>
      <c r="H426" s="93">
        <f>(+B426/(D426*(1-VLOOKUP(A426,FX!A:K,9,0)))-1)</f>
        <v>-9.8396839928470703E-3</v>
      </c>
      <c r="I426" s="93">
        <f>+B426/F426-1</f>
        <v>-1.0144927536231974E-2</v>
      </c>
      <c r="J426">
        <v>11976.61</v>
      </c>
      <c r="K426">
        <v>11929.46</v>
      </c>
      <c r="L426" s="93">
        <f t="shared" ref="L426" si="241">+K426/J426-1</f>
        <v>-3.9368402244042144E-3</v>
      </c>
      <c r="M426" s="92">
        <f>WEEKDAY(A426,2)</f>
        <v>3</v>
      </c>
    </row>
    <row r="427" spans="1:14" ht="28" x14ac:dyDescent="0.25">
      <c r="A427" s="90">
        <v>43006</v>
      </c>
      <c r="B427">
        <v>13.58</v>
      </c>
      <c r="C427" s="93">
        <f t="shared" si="170"/>
        <v>-5.8565153733528552E-3</v>
      </c>
      <c r="D427" s="26">
        <f t="shared" ref="D427" si="242">+F426*(1+L427)</f>
        <v>13.808745408425866</v>
      </c>
      <c r="E427" s="26">
        <f>D427*(1-VLOOKUP(A427,FX!A:K,9,0))</f>
        <v>13.726115064030134</v>
      </c>
      <c r="F427">
        <v>13.789</v>
      </c>
      <c r="G427" s="93">
        <f>+B427/D427-1</f>
        <v>-1.6565256412526042E-2</v>
      </c>
      <c r="H427" s="93">
        <f>(+B427/(D427*(1-VLOOKUP(A427,FX!A:K,9,0)))-1)</f>
        <v>-1.0645041466469607E-2</v>
      </c>
      <c r="I427" s="93">
        <f>+B427/F427-1</f>
        <v>-1.5157009210239991E-2</v>
      </c>
      <c r="J427">
        <v>11929.46</v>
      </c>
      <c r="K427">
        <v>11937.02</v>
      </c>
      <c r="L427" s="93">
        <f t="shared" ref="L427" si="243">+K427/J427-1</f>
        <v>6.3372524825111576E-4</v>
      </c>
      <c r="M427" s="92">
        <f>WEEKDAY(A427,2)</f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70"/>
        <v>5.8910162002945299E-3</v>
      </c>
      <c r="D428" s="26">
        <f t="shared" ref="D428" si="244">+F427*(1+L428)</f>
        <v>13.818548632740836</v>
      </c>
      <c r="E428" s="26">
        <f>D428*(1-VLOOKUP(A428,FX!A:K,9,0))</f>
        <v>13.815711093123406</v>
      </c>
      <c r="F428">
        <v>13.802</v>
      </c>
      <c r="G428" s="93">
        <f>+B428/D428-1</f>
        <v>-1.1473609635470727E-2</v>
      </c>
      <c r="H428" s="93">
        <f>(+B428/(D428*(1-VLOOKUP(A428,FX!A:K,9,0)))-1)</f>
        <v>-1.1270581157484472E-2</v>
      </c>
      <c r="I428" s="93">
        <f>+B428/F428-1</f>
        <v>-1.0288364005216599E-2</v>
      </c>
      <c r="J428">
        <v>11937.02</v>
      </c>
      <c r="K428">
        <v>11962.6</v>
      </c>
      <c r="L428" s="93">
        <f t="shared" ref="L428" si="245">+K428/J428-1</f>
        <v>2.1429133904442565E-3</v>
      </c>
      <c r="M428" s="92">
        <f>WEEKDAY(A428,2)</f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70"/>
        <v>0</v>
      </c>
      <c r="D429" s="26">
        <f t="shared" ref="D429" si="246">+F428*(1+L429)</f>
        <v>13.802</v>
      </c>
      <c r="E429" s="26">
        <f>D429*(1-VLOOKUP(A429,FX!A:K,9,0))</f>
        <v>13.811145817317394</v>
      </c>
      <c r="F429">
        <v>13.81</v>
      </c>
      <c r="G429" s="93">
        <f>+B429/D429-1</f>
        <v>-1.0288364005216599E-2</v>
      </c>
      <c r="H429" s="93">
        <f>(+B429/(D429*(1-VLOOKUP(A429,FX!A:K,9,0)))-1)</f>
        <v>-1.0943756536686222E-2</v>
      </c>
      <c r="I429" s="93">
        <f>+B429/F429-1</f>
        <v>-1.086169442433027E-2</v>
      </c>
      <c r="J429">
        <v>11962.6</v>
      </c>
      <c r="K429">
        <v>11962.6</v>
      </c>
      <c r="L429" s="93">
        <f t="shared" ref="L429" si="247">+K429/J429-1</f>
        <v>0</v>
      </c>
      <c r="M429" s="92">
        <f>WEEKDAY(A429,2)</f>
        <v>1</v>
      </c>
    </row>
    <row r="430" spans="1:14" x14ac:dyDescent="0.25">
      <c r="A430" s="90">
        <v>43011</v>
      </c>
      <c r="B430">
        <v>14</v>
      </c>
      <c r="C430" s="93">
        <f t="shared" si="170"/>
        <v>2.4890190336749551E-2</v>
      </c>
      <c r="D430" s="26">
        <f t="shared" ref="D430" si="248">+F429*(1+L430)</f>
        <v>13.81</v>
      </c>
      <c r="E430" s="26">
        <f>D430*(1-VLOOKUP(A430,FX!A:K,9,0))</f>
        <v>13.784786982007574</v>
      </c>
      <c r="F430">
        <v>13.801</v>
      </c>
      <c r="G430" s="93">
        <f>+B430/D430-1</f>
        <v>1.3758146270818283E-2</v>
      </c>
      <c r="H430" s="93">
        <f>(+B430/(D430*(1-VLOOKUP(A430,FX!A:K,9,0)))-1)</f>
        <v>1.5612357178484526E-2</v>
      </c>
      <c r="I430" s="93">
        <f>+B430/F430-1</f>
        <v>1.4419244982247559E-2</v>
      </c>
      <c r="J430">
        <v>11962.6</v>
      </c>
      <c r="K430">
        <v>11962.6</v>
      </c>
      <c r="L430" s="93">
        <f t="shared" ref="L430" si="249">+K430/J430-1</f>
        <v>0</v>
      </c>
      <c r="M430" s="92">
        <f>WEEKDAY(A430,2)</f>
        <v>2</v>
      </c>
    </row>
    <row r="431" spans="1:14" x14ac:dyDescent="0.25">
      <c r="A431" s="90">
        <v>43012</v>
      </c>
      <c r="B431">
        <v>14.06</v>
      </c>
      <c r="C431" s="93">
        <f t="shared" si="170"/>
        <v>4.2857142857142261E-3</v>
      </c>
      <c r="D431" s="26">
        <f t="shared" ref="D431" si="250">+F430*(1+L431)</f>
        <v>13.801</v>
      </c>
      <c r="E431" s="26">
        <f>D431*(1-VLOOKUP(A431,FX!A:K,9,0))</f>
        <v>13.87864983825629</v>
      </c>
      <c r="F431">
        <v>13.795999999999999</v>
      </c>
      <c r="G431" s="93">
        <f>+B431/D431-1</f>
        <v>1.8766756032171594E-2</v>
      </c>
      <c r="H431" s="93">
        <f>(+B431/(D431*(1-VLOOKUP(A431,FX!A:K,9,0)))-1)</f>
        <v>1.3066844675612588E-2</v>
      </c>
      <c r="I431" s="93">
        <f>+B431/F431-1</f>
        <v>1.9135981443896943E-2</v>
      </c>
      <c r="J431">
        <v>11962.6</v>
      </c>
      <c r="K431">
        <v>11962.6</v>
      </c>
      <c r="L431" s="93">
        <f t="shared" ref="L431" si="251">+K431/J431-1</f>
        <v>0</v>
      </c>
      <c r="M431" s="92">
        <f>WEEKDAY(A431,2)</f>
        <v>3</v>
      </c>
    </row>
    <row r="432" spans="1:14" x14ac:dyDescent="0.25">
      <c r="A432" s="90">
        <v>43013</v>
      </c>
      <c r="B432">
        <v>14.06</v>
      </c>
      <c r="C432" s="93">
        <f t="shared" si="170"/>
        <v>0</v>
      </c>
      <c r="D432" s="26">
        <f t="shared" ref="D432" si="252">+F431*(1+L432)</f>
        <v>13.795999999999999</v>
      </c>
      <c r="E432" s="26">
        <f>D432*(1-VLOOKUP(A432,FX!A:K,9,0))</f>
        <v>13.778461737695348</v>
      </c>
      <c r="F432">
        <v>13.8</v>
      </c>
      <c r="G432" s="93">
        <f>+B432/D432-1</f>
        <v>1.9135981443896943E-2</v>
      </c>
      <c r="H432" s="93">
        <f>(+B432/(D432*(1-VLOOKUP(A432,FX!A:K,9,0)))-1)</f>
        <v>2.0433214364881991E-2</v>
      </c>
      <c r="I432" s="93">
        <f>+B432/F432-1</f>
        <v>1.8840579710144967E-2</v>
      </c>
      <c r="J432">
        <v>11962.6</v>
      </c>
      <c r="K432">
        <v>11962.6</v>
      </c>
      <c r="L432" s="93">
        <f t="shared" ref="L432" si="253">+K432/J432-1</f>
        <v>0</v>
      </c>
      <c r="M432" s="92">
        <f>WEEKDAY(A432,2)</f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70"/>
        <v>-1.4224751066856944E-3</v>
      </c>
      <c r="D433" s="26">
        <f t="shared" ref="D433" si="254">+F432*(1+L433)</f>
        <v>13.8</v>
      </c>
      <c r="E433" s="26">
        <f>D433*(1-VLOOKUP(A433,FX!A:K,9,0))</f>
        <v>13.789650546542619</v>
      </c>
      <c r="F433">
        <v>13.79</v>
      </c>
      <c r="G433" s="93">
        <f>+B433/D433-1</f>
        <v>1.7391304347825987E-2</v>
      </c>
      <c r="H433" s="93">
        <f>(+B433/(D433*(1-VLOOKUP(A433,FX!A:K,9,0)))-1)</f>
        <v>1.8154880184411137E-2</v>
      </c>
      <c r="I433" s="93">
        <f>+B433/F433-1</f>
        <v>1.8129079042784602E-2</v>
      </c>
      <c r="J433">
        <v>11962.6</v>
      </c>
      <c r="K433">
        <v>11962.6</v>
      </c>
      <c r="L433" s="93">
        <f t="shared" ref="L433" si="255">+K433/J433-1</f>
        <v>0</v>
      </c>
      <c r="M433" s="92">
        <f>WEEKDAY(A433,2)</f>
        <v>5</v>
      </c>
    </row>
    <row r="434" spans="1:14" x14ac:dyDescent="0.25">
      <c r="A434" s="90">
        <v>43017</v>
      </c>
      <c r="B434">
        <v>13.9</v>
      </c>
      <c r="C434" s="93">
        <f t="shared" si="170"/>
        <v>-9.9715099715098621E-3</v>
      </c>
      <c r="D434" s="26">
        <f t="shared" ref="D434" si="256">+F433*(1+L434)</f>
        <v>13.959570912677846</v>
      </c>
      <c r="E434" s="26">
        <f>D434*(1-VLOOKUP(A434,FX!A:K,9,0))</f>
        <v>14.022640697777193</v>
      </c>
      <c r="F434">
        <v>13.929</v>
      </c>
      <c r="G434" s="93">
        <f>+B434/D434-1</f>
        <v>-4.2673885215013252E-3</v>
      </c>
      <c r="H434" s="93">
        <f>(+B434/(D434*(1-VLOOKUP(A434,FX!A:K,9,0)))-1)</f>
        <v>-8.7459060258624488E-3</v>
      </c>
      <c r="I434" s="93">
        <f>+B434/F434-1</f>
        <v>-2.0819872209060231E-3</v>
      </c>
      <c r="J434">
        <v>11962.6</v>
      </c>
      <c r="K434">
        <v>12109.7</v>
      </c>
      <c r="L434" s="93">
        <f t="shared" ref="L434" si="257">+K434/J434-1</f>
        <v>1.2296657917175269E-2</v>
      </c>
      <c r="M434" s="92">
        <f>WEEKDAY(A434,2)</f>
        <v>1</v>
      </c>
    </row>
    <row r="435" spans="1:14" x14ac:dyDescent="0.25">
      <c r="A435" s="90">
        <v>43018</v>
      </c>
      <c r="B435">
        <v>14</v>
      </c>
      <c r="C435" s="93">
        <f t="shared" si="170"/>
        <v>7.194244604316502E-3</v>
      </c>
      <c r="D435" s="26">
        <f t="shared" ref="D435" si="258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>+B435/D435-1</f>
        <v>2.2180034081000777E-3</v>
      </c>
      <c r="H435" s="93">
        <f>(+B435/(D435*(1-VLOOKUP(A435,FX!A:K,9,0)))-1)</f>
        <v>-4.1821379637931866E-3</v>
      </c>
      <c r="I435" s="93">
        <f>+B435/F435-1</f>
        <v>-9.9900099900096517E-4</v>
      </c>
      <c r="J435">
        <v>12109.7</v>
      </c>
      <c r="K435">
        <v>12144.49</v>
      </c>
      <c r="L435" s="93">
        <f t="shared" ref="L435" si="259">+K435/J435-1</f>
        <v>2.8729035401371394E-3</v>
      </c>
      <c r="M435" s="92">
        <f>WEEKDAY(A435,2)</f>
        <v>2</v>
      </c>
    </row>
    <row r="436" spans="1:14" x14ac:dyDescent="0.25">
      <c r="A436" s="90">
        <v>43019</v>
      </c>
      <c r="B436">
        <v>14.06</v>
      </c>
      <c r="C436" s="93">
        <f t="shared" si="170"/>
        <v>4.2857142857142261E-3</v>
      </c>
      <c r="D436" s="26">
        <f t="shared" ref="D436" si="260">+F435*(1+L436)</f>
        <v>14.093194829918753</v>
      </c>
      <c r="E436" s="26">
        <f>D436*(1-VLOOKUP(A436,FX!A:K,9,0))</f>
        <v>14.111498232329343</v>
      </c>
      <c r="F436">
        <v>14.182</v>
      </c>
      <c r="G436" s="93">
        <f>+B436/D436-1</f>
        <v>-2.3553800482685183E-3</v>
      </c>
      <c r="H436" s="93">
        <f>(+B436/(D436*(1-VLOOKUP(A436,FX!A:K,9,0)))-1)</f>
        <v>-3.6493809148741008E-3</v>
      </c>
      <c r="I436" s="93">
        <f>+B436/F436-1</f>
        <v>-8.6024538146947105E-3</v>
      </c>
      <c r="J436">
        <v>12144.49</v>
      </c>
      <c r="K436">
        <v>12213.12</v>
      </c>
      <c r="L436" s="93">
        <f t="shared" ref="L436" si="261">+K436/J436-1</f>
        <v>5.6511224431821105E-3</v>
      </c>
      <c r="M436" s="92">
        <f>WEEKDAY(A436,2)</f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70"/>
        <v>4.2674253200567502E-3</v>
      </c>
      <c r="D437" s="26">
        <f t="shared" ref="D437" si="262">+F436*(1+L437)</f>
        <v>14.243892505764293</v>
      </c>
      <c r="E437" s="26">
        <f>D437*(1-VLOOKUP(A437,FX!A:K,9,0))</f>
        <v>14.239982848892696</v>
      </c>
      <c r="F437">
        <v>14.24</v>
      </c>
      <c r="G437" s="93">
        <f>+B437/D437-1</f>
        <v>-8.6979388333741081E-3</v>
      </c>
      <c r="H437" s="93">
        <f>(+B437/(D437*(1-VLOOKUP(A437,FX!A:K,9,0)))-1)</f>
        <v>-8.425772008709087E-3</v>
      </c>
      <c r="I437" s="93">
        <f>+B437/F437-1</f>
        <v>-8.4269662921349076E-3</v>
      </c>
      <c r="J437">
        <v>12213.12</v>
      </c>
      <c r="K437">
        <v>12266.42</v>
      </c>
      <c r="L437" s="93">
        <f t="shared" ref="L437" si="263">+K437/J437-1</f>
        <v>4.364159199287343E-3</v>
      </c>
      <c r="M437" s="92">
        <f>WEEKDAY(A437,2)</f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70"/>
        <v>1.4164305949009304E-3</v>
      </c>
      <c r="D438" s="26">
        <f t="shared" ref="D438" si="264">+F437*(1+L438)</f>
        <v>14.2530136095128</v>
      </c>
      <c r="E438" s="26">
        <f>D438*(1-VLOOKUP(A438,FX!A:K,9,0))</f>
        <v>14.267323680306403</v>
      </c>
      <c r="F438">
        <v>14.257</v>
      </c>
      <c r="G438" s="93">
        <f>+B438/D438-1</f>
        <v>-7.9291027574247552E-3</v>
      </c>
      <c r="H438" s="93">
        <f>(+B438/(D438*(1-VLOOKUP(A438,FX!A:K,9,0)))-1)</f>
        <v>-8.9241460528544092E-3</v>
      </c>
      <c r="I438" s="93">
        <f>+B438/F438-1</f>
        <v>-8.2064950550606586E-3</v>
      </c>
      <c r="J438">
        <v>12266.42</v>
      </c>
      <c r="K438">
        <v>12277.63</v>
      </c>
      <c r="L438" s="93">
        <f t="shared" ref="L438" si="265">+K438/J438-1</f>
        <v>9.1387707252810202E-4</v>
      </c>
      <c r="M438" s="92">
        <f>WEEKDAY(A438,2)</f>
        <v>5</v>
      </c>
    </row>
    <row r="439" spans="1:14" x14ac:dyDescent="0.25">
      <c r="A439" s="90">
        <v>43024</v>
      </c>
      <c r="B439">
        <v>14.2</v>
      </c>
      <c r="C439" s="93">
        <f t="shared" si="170"/>
        <v>4.2432814710040567E-3</v>
      </c>
      <c r="D439" s="26">
        <f t="shared" ref="D439" si="266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>+B439/D439-1</f>
        <v>-8.5347842539191809E-3</v>
      </c>
      <c r="H439" s="93">
        <f>(+B439/(D439*(1-VLOOKUP(A439,FX!A:K,9,0)))-1)</f>
        <v>-8.0706608907161748E-3</v>
      </c>
      <c r="I439" s="93">
        <f>+B439/F439-1</f>
        <v>-8.9335566722501536E-3</v>
      </c>
      <c r="J439">
        <v>12277.63</v>
      </c>
      <c r="K439">
        <v>12333.81</v>
      </c>
      <c r="L439" s="93">
        <f t="shared" ref="L439" si="267">+K439/J439-1</f>
        <v>4.5758016815948821E-3</v>
      </c>
      <c r="M439" s="92">
        <f>WEEKDAY(A439,2)</f>
        <v>1</v>
      </c>
    </row>
    <row r="440" spans="1:14" x14ac:dyDescent="0.25">
      <c r="A440" s="90">
        <v>43025</v>
      </c>
      <c r="B440">
        <v>14.14</v>
      </c>
      <c r="C440" s="93">
        <f t="shared" si="170"/>
        <v>-4.2253521126759397E-3</v>
      </c>
      <c r="D440" s="26">
        <f t="shared" ref="D440" si="268">+F439*(1+L440)</f>
        <v>14.330253668574432</v>
      </c>
      <c r="E440" s="26">
        <f>D440*(1-VLOOKUP(A440,FX!A:K,9,0))</f>
        <v>14.263179168812558</v>
      </c>
      <c r="F440">
        <v>14.317</v>
      </c>
      <c r="G440" s="93">
        <f>+B440/D440-1</f>
        <v>-1.3276364325053747E-2</v>
      </c>
      <c r="H440" s="93">
        <f>(+B440/(D440*(1-VLOOKUP(A440,FX!A:K,9,0)))-1)</f>
        <v>-8.6361650060385875E-3</v>
      </c>
      <c r="I440" s="93">
        <f>+B440/F440-1</f>
        <v>-1.2362925193825536E-2</v>
      </c>
      <c r="J440">
        <v>12333.81</v>
      </c>
      <c r="K440">
        <v>12335.75</v>
      </c>
      <c r="L440" s="93">
        <f t="shared" ref="L440" si="269">+K440/J440-1</f>
        <v>1.5729121820440284E-4</v>
      </c>
      <c r="M440" s="92">
        <f>WEEKDAY(A440,2)</f>
        <v>2</v>
      </c>
    </row>
    <row r="441" spans="1:14" x14ac:dyDescent="0.25">
      <c r="A441" s="90">
        <v>43026</v>
      </c>
      <c r="B441">
        <v>14.26</v>
      </c>
      <c r="C441" s="93">
        <f t="shared" si="170"/>
        <v>8.4865629420083355E-3</v>
      </c>
      <c r="D441" s="26">
        <f t="shared" ref="D441" si="270">+F440*(1+L441)</f>
        <v>14.46307442757838</v>
      </c>
      <c r="E441" s="26">
        <f>D441*(1-VLOOKUP(A441,FX!A:K,9,0))</f>
        <v>14.446921633707616</v>
      </c>
      <c r="F441">
        <v>14.45</v>
      </c>
      <c r="G441" s="93">
        <f>+B441/D441-1</f>
        <v>-1.404088934169867E-2</v>
      </c>
      <c r="H441" s="93">
        <f>(+B441/(D441*(1-VLOOKUP(A441,FX!A:K,9,0)))-1)</f>
        <v>-1.2938509562583245E-2</v>
      </c>
      <c r="I441" s="93">
        <f>+B441/F441-1</f>
        <v>-1.314878892733562E-2</v>
      </c>
      <c r="J441">
        <v>12335.75</v>
      </c>
      <c r="K441">
        <v>12461.61</v>
      </c>
      <c r="L441" s="93">
        <f t="shared" ref="L441" si="271">+K441/J441-1</f>
        <v>1.0202865654702853E-2</v>
      </c>
      <c r="M441" s="92">
        <f>WEEKDAY(A441,2)</f>
        <v>3</v>
      </c>
    </row>
    <row r="442" spans="1:14" ht="28" x14ac:dyDescent="0.25">
      <c r="A442" s="90">
        <v>43027</v>
      </c>
      <c r="B442">
        <v>14.12</v>
      </c>
      <c r="C442" s="93">
        <f t="shared" si="170"/>
        <v>-9.817671809256745E-3</v>
      </c>
      <c r="D442" s="26">
        <f t="shared" ref="D442" si="272">+F441*(1+L442)</f>
        <v>14.462801556139214</v>
      </c>
      <c r="E442" s="26">
        <f>D442*(1-VLOOKUP(A442,FX!A:K,9,0))</f>
        <v>14.425160603360979</v>
      </c>
      <c r="F442">
        <v>14.414</v>
      </c>
      <c r="G442" s="93">
        <f>+B442/D442-1</f>
        <v>-2.3702292727213803E-2</v>
      </c>
      <c r="H442" s="93">
        <f>(+B442/(D442*(1-VLOOKUP(A442,FX!A:K,9,0)))-1)</f>
        <v>-2.1154745638664041E-2</v>
      </c>
      <c r="I442" s="93">
        <f>+B442/F442-1</f>
        <v>-2.039683640904677E-2</v>
      </c>
      <c r="J442">
        <v>12461.61</v>
      </c>
      <c r="K442">
        <v>12472.65</v>
      </c>
      <c r="L442" s="93">
        <f t="shared" ref="L442" si="273">+K442/J442-1</f>
        <v>8.8592084008398686E-4</v>
      </c>
      <c r="M442" s="92">
        <f>WEEKDAY(A442,2)</f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70"/>
        <v>2.8328611898018607E-3</v>
      </c>
      <c r="D443" s="26">
        <f t="shared" ref="D443" si="274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>+B443/D443-1</f>
        <v>-1.1693972722271018E-2</v>
      </c>
      <c r="H443" s="93">
        <f>(+B443/(D443*(1-VLOOKUP(A443,FX!A:K,9,0)))-1)</f>
        <v>-1.2593323218274555E-2</v>
      </c>
      <c r="I443" s="93">
        <f>+B443/F443-1</f>
        <v>-1.2001116382919341E-2</v>
      </c>
      <c r="J443">
        <v>12472.65</v>
      </c>
      <c r="K443">
        <v>12397.84</v>
      </c>
      <c r="L443" s="93">
        <f t="shared" ref="L443" si="275">+K443/J443-1</f>
        <v>-5.9979234565228357E-3</v>
      </c>
      <c r="M443" s="92">
        <f>WEEKDAY(A443,2)</f>
        <v>5</v>
      </c>
    </row>
    <row r="444" spans="1:14" x14ac:dyDescent="0.25">
      <c r="A444" s="90">
        <v>43031</v>
      </c>
      <c r="B444">
        <v>14.08</v>
      </c>
      <c r="C444" s="93">
        <f t="shared" si="170"/>
        <v>-5.6497175141243527E-3</v>
      </c>
      <c r="D444" s="26">
        <f t="shared" ref="D444" si="276">+F443*(1+L444)</f>
        <v>14.303539087453943</v>
      </c>
      <c r="E444" s="26">
        <f>D444*(1-VLOOKUP(A444,FX!A:K,9,0))</f>
        <v>14.287188576108935</v>
      </c>
      <c r="F444">
        <v>14.279</v>
      </c>
      <c r="G444" s="93">
        <f>+B444/D444-1</f>
        <v>-1.5628236206940982E-2</v>
      </c>
      <c r="H444" s="93">
        <f>(+B444/(D444*(1-VLOOKUP(A444,FX!A:K,9,0)))-1)</f>
        <v>-1.4501703747047623E-2</v>
      </c>
      <c r="I444" s="93">
        <f>+B444/F444-1</f>
        <v>-1.3936550178583973E-2</v>
      </c>
      <c r="J444">
        <v>12397.84</v>
      </c>
      <c r="K444">
        <v>12373.22</v>
      </c>
      <c r="L444" s="93">
        <f t="shared" ref="L444" si="277">+K444/J444-1</f>
        <v>-1.9858297897054067E-3</v>
      </c>
      <c r="M444" s="92">
        <f>WEEKDAY(A444,2)</f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70"/>
        <v>4.2613636363637575E-3</v>
      </c>
      <c r="D445" s="26">
        <f t="shared" ref="D445" si="278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>+B445/D445-1</f>
        <v>-1.735937513217356E-2</v>
      </c>
      <c r="H445" s="93">
        <f>(+B445/(D445*(1-VLOOKUP(A445,FX!A:K,9,0)))-1)</f>
        <v>-1.7074787628017174E-2</v>
      </c>
      <c r="I445" s="93">
        <f>+B445/F445-1</f>
        <v>-1.6416249304396113E-2</v>
      </c>
      <c r="J445">
        <v>12373.22</v>
      </c>
      <c r="K445">
        <v>12469.23</v>
      </c>
      <c r="L445" s="93">
        <f t="shared" ref="L445" si="279">+K445/J445-1</f>
        <v>7.7594999523162844E-3</v>
      </c>
      <c r="M445" s="92">
        <f>WEEKDAY(A445,2)</f>
        <v>2</v>
      </c>
    </row>
    <row r="446" spans="1:14" x14ac:dyDescent="0.25">
      <c r="A446" s="90">
        <v>43033</v>
      </c>
      <c r="B446">
        <v>14.26</v>
      </c>
      <c r="C446" s="93">
        <f t="shared" si="170"/>
        <v>8.4865629420083355E-3</v>
      </c>
      <c r="D446" s="26">
        <f t="shared" ref="D446" si="280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>+B446/D446-1</f>
        <v>-1.2254704329428323E-2</v>
      </c>
      <c r="H446" s="93">
        <f>(+B446/(D446*(1-VLOOKUP(A446,FX!A:K,9,0)))-1)</f>
        <v>-1.1288434069464226E-2</v>
      </c>
      <c r="I446" s="93">
        <f>+B446/F446-1</f>
        <v>-1.1644025505960665E-2</v>
      </c>
      <c r="J446">
        <v>12469.23</v>
      </c>
      <c r="K446">
        <v>12522.07</v>
      </c>
      <c r="L446" s="93">
        <f t="shared" ref="L446" si="281">+K446/J446-1</f>
        <v>4.2376313533394327E-3</v>
      </c>
      <c r="M446" s="92">
        <f>WEEKDAY(A446,2)</f>
        <v>3</v>
      </c>
    </row>
    <row r="447" spans="1:14" x14ac:dyDescent="0.25">
      <c r="A447" s="90">
        <v>43034</v>
      </c>
      <c r="B447">
        <v>14.34</v>
      </c>
      <c r="C447" s="93">
        <f t="shared" si="170"/>
        <v>5.6100981767182034E-3</v>
      </c>
      <c r="D447" s="26">
        <f t="shared" ref="D447" si="282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>+B447/D447-1</f>
        <v>-1.1326040327496512E-2</v>
      </c>
      <c r="H447" s="93">
        <f>(+B447/(D447*(1-VLOOKUP(A447,FX!A:K,9,0)))-1)</f>
        <v>-1.2335962556421998E-2</v>
      </c>
      <c r="I447" s="93">
        <f>+B447/F447-1</f>
        <v>-1.1375387797311287E-2</v>
      </c>
      <c r="J447">
        <v>12522.07</v>
      </c>
      <c r="K447">
        <v>12588.27</v>
      </c>
      <c r="L447" s="93">
        <f t="shared" ref="L447" si="283">+K447/J447-1</f>
        <v>5.2866658627528373E-3</v>
      </c>
      <c r="M447" s="92">
        <f>WEEKDAY(A447,2)</f>
        <v>4</v>
      </c>
    </row>
    <row r="448" spans="1:14" x14ac:dyDescent="0.25">
      <c r="A448" s="90">
        <v>43035</v>
      </c>
      <c r="B448">
        <v>14.54</v>
      </c>
      <c r="C448" s="93">
        <f t="shared" si="170"/>
        <v>1.3947001394700065E-2</v>
      </c>
      <c r="D448" s="26">
        <f t="shared" ref="D448" si="284">+F447*(1+L448)</f>
        <v>14.754441932847008</v>
      </c>
      <c r="E448" s="26">
        <f>D448*(1-VLOOKUP(A448,FX!A:K,9,0))</f>
        <v>14.707453065395585</v>
      </c>
      <c r="F448">
        <v>14.715</v>
      </c>
      <c r="G448" s="93">
        <f>+B448/D448-1</f>
        <v>-1.4534059222504947E-2</v>
      </c>
      <c r="H448" s="93">
        <f>(+B448/(D448*(1-VLOOKUP(A448,FX!A:K,9,0)))-1)</f>
        <v>-1.1385592369461794E-2</v>
      </c>
      <c r="I448" s="93">
        <f>+B448/F448-1</f>
        <v>-1.1892626571525677E-2</v>
      </c>
      <c r="J448">
        <v>12588.27</v>
      </c>
      <c r="K448">
        <v>12804.75</v>
      </c>
      <c r="L448" s="93">
        <f t="shared" ref="L448" si="285">+K448/J448-1</f>
        <v>1.7196961933609645E-2</v>
      </c>
      <c r="M448" s="92">
        <f>WEEKDAY(A448,2)</f>
        <v>5</v>
      </c>
    </row>
    <row r="449" spans="1:14" x14ac:dyDescent="0.25">
      <c r="A449" s="90">
        <v>43038</v>
      </c>
      <c r="B449">
        <v>14.52</v>
      </c>
      <c r="C449" s="93">
        <f t="shared" si="170"/>
        <v>-1.3755158184318717E-3</v>
      </c>
      <c r="D449" s="26">
        <f t="shared" ref="D449" si="286">+F448*(1+L449)</f>
        <v>14.738707643647862</v>
      </c>
      <c r="E449" s="26">
        <f>D449*(1-VLOOKUP(A449,FX!A:K,9,0))</f>
        <v>14.754134011811532</v>
      </c>
      <c r="F449">
        <v>14.727</v>
      </c>
      <c r="G449" s="93">
        <f>+B449/D449-1</f>
        <v>-1.4838997348734395E-2</v>
      </c>
      <c r="H449" s="93">
        <f>(+B449/(D449*(1-VLOOKUP(A449,FX!A:K,9,0)))-1)</f>
        <v>-1.5869044677518485E-2</v>
      </c>
      <c r="I449" s="93">
        <f>+B449/F449-1</f>
        <v>-1.4055815848441733E-2</v>
      </c>
      <c r="J449">
        <v>12804.75</v>
      </c>
      <c r="K449">
        <v>12825.38</v>
      </c>
      <c r="L449" s="93">
        <f t="shared" ref="L449" si="287">+K449/J449-1</f>
        <v>1.6111208731133253E-3</v>
      </c>
      <c r="M449" s="92">
        <f>WEEKDAY(A449,2)</f>
        <v>1</v>
      </c>
    </row>
    <row r="450" spans="1:14" x14ac:dyDescent="0.25">
      <c r="A450" s="90">
        <v>43039</v>
      </c>
      <c r="B450">
        <v>14.56</v>
      </c>
      <c r="C450" s="93">
        <f t="shared" si="170"/>
        <v>2.7548209366392573E-3</v>
      </c>
      <c r="D450" s="26">
        <f t="shared" ref="D450" si="28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>+B450/D450-1</f>
        <v>-8.5172629748681006E-3</v>
      </c>
      <c r="H450" s="93">
        <f>(+B450/(D450*(1-VLOOKUP(A450,FX!A:K,9,0)))-1)</f>
        <v>-1.1506029061197687E-2</v>
      </c>
      <c r="I450" s="93">
        <f>+B450/F450-1</f>
        <v>-9.9952403617324936E-3</v>
      </c>
      <c r="J450">
        <v>12825.38</v>
      </c>
      <c r="K450">
        <v>12788.87</v>
      </c>
      <c r="L450" s="93">
        <f t="shared" ref="L450" si="289">+K450/J450-1</f>
        <v>-2.8466992790855405E-3</v>
      </c>
      <c r="M450" s="92">
        <f>WEEKDAY(A450,2)</f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70"/>
        <v>2.7472527472527375E-3</v>
      </c>
      <c r="D451" s="26">
        <f t="shared" ref="D451" si="290">+F450*(1+L451)</f>
        <v>14.698915610214193</v>
      </c>
      <c r="E451" s="26">
        <f>D451*(1-VLOOKUP(A451,FX!A:K,9,0))</f>
        <v>14.692406334059196</v>
      </c>
      <c r="F451">
        <v>14.72</v>
      </c>
      <c r="G451" s="93">
        <f>+B451/D451-1</f>
        <v>-6.7294494939108551E-3</v>
      </c>
      <c r="H451" s="93">
        <f>(+B451/(D451*(1-VLOOKUP(A451,FX!A:K,9,0)))-1)</f>
        <v>-6.2893941236150663E-3</v>
      </c>
      <c r="I451" s="93">
        <f>+B451/F451-1</f>
        <v>-8.15217391304357E-3</v>
      </c>
      <c r="J451">
        <v>12788.87</v>
      </c>
      <c r="K451">
        <v>12781.84</v>
      </c>
      <c r="L451" s="93">
        <f t="shared" ref="L451" si="291">+K451/J451-1</f>
        <v>-5.4969672848348416E-4</v>
      </c>
      <c r="M451" s="92">
        <f>WEEKDAY(A451,2)</f>
        <v>3</v>
      </c>
    </row>
    <row r="452" spans="1:14" x14ac:dyDescent="0.25">
      <c r="A452" s="90">
        <v>43041</v>
      </c>
      <c r="B452">
        <v>14.62</v>
      </c>
      <c r="C452" s="93">
        <f t="shared" si="170"/>
        <v>1.36986301369868E-3</v>
      </c>
      <c r="D452" s="26">
        <f t="shared" ref="D452" si="292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>+B452/D452-1</f>
        <v>-7.4713755660548165E-3</v>
      </c>
      <c r="H452" s="93">
        <f>(+B452/(D452*(1-VLOOKUP(A452,FX!A:K,9,0)))-1)</f>
        <v>-1.1744965158054899E-2</v>
      </c>
      <c r="I452" s="93">
        <f>+B452/F452-1</f>
        <v>-8.8807538471967762E-3</v>
      </c>
      <c r="J452">
        <v>12781.84</v>
      </c>
      <c r="K452">
        <v>12790.57</v>
      </c>
      <c r="L452" s="93">
        <f t="shared" ref="L452" si="293">+K452/J452-1</f>
        <v>6.830002566140525E-4</v>
      </c>
      <c r="M452" s="92">
        <f>WEEKDAY(A452,2)</f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294">B453/(B452-O453)-1</f>
        <v>-4.1039671682625567E-3</v>
      </c>
      <c r="D453" s="26">
        <f t="shared" ref="D453" si="295">+F452*(1+L453)</f>
        <v>14.762878696570992</v>
      </c>
      <c r="E453" s="26">
        <f>D453*(1-VLOOKUP(A453,FX!A:K,9,0))</f>
        <v>14.721648316363897</v>
      </c>
      <c r="F453">
        <v>14.791</v>
      </c>
      <c r="G453" s="93">
        <f>+B453/D453-1</f>
        <v>-1.3742488896702376E-2</v>
      </c>
      <c r="H453" s="93">
        <f>(+B453/(D453*(1-VLOOKUP(A453,FX!A:K,9,0)))-1)</f>
        <v>-1.0980313677525833E-2</v>
      </c>
      <c r="I453" s="93">
        <f>+B453/F453-1</f>
        <v>-1.5617605300520587E-2</v>
      </c>
      <c r="J453">
        <v>12790.57</v>
      </c>
      <c r="K453">
        <v>12800.87</v>
      </c>
      <c r="L453" s="93">
        <f t="shared" ref="L453" si="296">+K453/J453-1</f>
        <v>8.0528076543906479E-4</v>
      </c>
      <c r="M453" s="92">
        <f>WEEKDAY(A453,2)</f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294"/>
        <v>0</v>
      </c>
      <c r="D454" s="26">
        <f t="shared" ref="D454" si="297">+F453*(1+L454)</f>
        <v>14.801214340119067</v>
      </c>
      <c r="E454" s="26">
        <f>D454*(1-VLOOKUP(A454,FX!A:K,9,0))</f>
        <v>14.761564223733245</v>
      </c>
      <c r="F454">
        <v>14.762</v>
      </c>
      <c r="G454" s="93">
        <f>+B454/D454-1</f>
        <v>-1.6296929061100696E-2</v>
      </c>
      <c r="H454" s="93">
        <f>(+B454/(D454*(1-VLOOKUP(A454,FX!A:K,9,0)))-1)</f>
        <v>-1.365466563558182E-2</v>
      </c>
      <c r="I454" s="93">
        <f>+B454/F454-1</f>
        <v>-1.3683782685273038E-2</v>
      </c>
      <c r="J454">
        <v>12800.87</v>
      </c>
      <c r="K454">
        <v>12809.71</v>
      </c>
      <c r="L454" s="93">
        <f t="shared" ref="L454" si="298">+K454/J454-1</f>
        <v>6.9057806227212915E-4</v>
      </c>
      <c r="M454" s="92">
        <f>WEEKDAY(A454,2)</f>
        <v>1</v>
      </c>
    </row>
    <row r="455" spans="1:14" x14ac:dyDescent="0.25">
      <c r="A455" s="90">
        <v>43046</v>
      </c>
      <c r="B455">
        <v>14.76</v>
      </c>
      <c r="C455" s="93">
        <f t="shared" si="294"/>
        <v>1.3736263736263687E-2</v>
      </c>
      <c r="D455" s="26">
        <f t="shared" ref="D455" si="299">+F454*(1+L455)</f>
        <v>14.913172755667382</v>
      </c>
      <c r="E455" s="26">
        <f>D455*(1-VLOOKUP(A455,FX!A:K,9,0))</f>
        <v>14.939452808608157</v>
      </c>
      <c r="F455">
        <v>14.919</v>
      </c>
      <c r="G455" s="93">
        <f>+B455/D455-1</f>
        <v>-1.0270970381481948E-2</v>
      </c>
      <c r="H455" s="93">
        <f>(+B455/(D455*(1-VLOOKUP(A455,FX!A:K,9,0)))-1)</f>
        <v>-1.201200679216019E-2</v>
      </c>
      <c r="I455" s="93">
        <f>+B455/F455-1</f>
        <v>-1.0657550774180624E-2</v>
      </c>
      <c r="J455">
        <v>12809.71</v>
      </c>
      <c r="K455">
        <v>12940.89</v>
      </c>
      <c r="L455" s="93">
        <f t="shared" ref="L455" si="300">+K455/J455-1</f>
        <v>1.024066899250653E-2</v>
      </c>
      <c r="M455" s="92">
        <f>WEEKDAY(A455,2)</f>
        <v>2</v>
      </c>
    </row>
    <row r="456" spans="1:14" x14ac:dyDescent="0.25">
      <c r="A456" s="90">
        <v>43047</v>
      </c>
      <c r="B456">
        <v>14.7</v>
      </c>
      <c r="C456" s="93">
        <f t="shared" si="294"/>
        <v>-4.0650406504065817E-3</v>
      </c>
      <c r="D456" s="26">
        <f t="shared" ref="D456" si="301">+F455*(1+L456)</f>
        <v>14.885082937108653</v>
      </c>
      <c r="E456" s="26">
        <f>D456*(1-VLOOKUP(A456,FX!A:K,9,0))</f>
        <v>14.842634356046256</v>
      </c>
      <c r="F456">
        <v>14.872</v>
      </c>
      <c r="G456" s="93">
        <f>+B456/D456-1</f>
        <v>-1.2434121992511038E-2</v>
      </c>
      <c r="H456" s="93">
        <f>(+B456/(D456*(1-VLOOKUP(A456,FX!A:K,9,0)))-1)</f>
        <v>-9.609773617319739E-3</v>
      </c>
      <c r="I456" s="93">
        <f>+B456/F456-1</f>
        <v>-1.1565357719203861E-2</v>
      </c>
      <c r="J456">
        <v>12940.89</v>
      </c>
      <c r="K456">
        <v>12911.47</v>
      </c>
      <c r="L456" s="93">
        <f t="shared" ref="L456" si="302">+K456/J456-1</f>
        <v>-2.2734139614818405E-3</v>
      </c>
      <c r="M456" s="92">
        <f>WEEKDAY(A456,2)</f>
        <v>3</v>
      </c>
    </row>
    <row r="457" spans="1:14" x14ac:dyDescent="0.25">
      <c r="A457" s="90">
        <v>43048</v>
      </c>
      <c r="B457">
        <v>14.82</v>
      </c>
      <c r="C457" s="93">
        <f t="shared" si="294"/>
        <v>8.1632653061225469E-3</v>
      </c>
      <c r="D457" s="26">
        <f t="shared" ref="D457" si="303">+F456*(1+L457)</f>
        <v>14.966462731199469</v>
      </c>
      <c r="E457" s="26">
        <f>D457*(1-VLOOKUP(A457,FX!A:K,9,0))</f>
        <v>14.989581350844455</v>
      </c>
      <c r="F457">
        <v>14.946</v>
      </c>
      <c r="G457" s="93">
        <f>+B457/D457-1</f>
        <v>-9.7860619326000098E-3</v>
      </c>
      <c r="H457" s="93">
        <f>(+B457/(D457*(1-VLOOKUP(A457,FX!A:K,9,0)))-1)</f>
        <v>-1.1313281330228797E-2</v>
      </c>
      <c r="I457" s="93">
        <f>+B457/F457-1</f>
        <v>-8.4303492573263306E-3</v>
      </c>
      <c r="J457">
        <v>12911.47</v>
      </c>
      <c r="K457">
        <v>12993.48</v>
      </c>
      <c r="L457" s="93">
        <f t="shared" ref="L457" si="304">+K457/J457-1</f>
        <v>6.3517167293887233E-3</v>
      </c>
      <c r="M457" s="92">
        <f>WEEKDAY(A457,2)</f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294"/>
        <v>1.0796221322537214E-2</v>
      </c>
      <c r="D458" s="26">
        <f t="shared" ref="D458" si="305">+F457*(1+L458)</f>
        <v>15.092015173764072</v>
      </c>
      <c r="E458" s="26">
        <f>D458*(1-VLOOKUP(A458,FX!A:K,9,0))</f>
        <v>15.06755553367476</v>
      </c>
      <c r="F458">
        <v>15.105</v>
      </c>
      <c r="G458" s="93">
        <f>+B458/D458-1</f>
        <v>-7.4221482336432887E-3</v>
      </c>
      <c r="H458" s="93">
        <f>(+B458/(D458*(1-VLOOKUP(A458,FX!A:K,9,0)))-1)</f>
        <v>-5.8108651717977411E-3</v>
      </c>
      <c r="I458" s="93">
        <f>+B458/F458-1</f>
        <v>-8.2754054948692701E-3</v>
      </c>
      <c r="J458">
        <v>12993.48</v>
      </c>
      <c r="K458">
        <v>13120.42</v>
      </c>
      <c r="L458" s="93">
        <f t="shared" ref="L458" si="306">+K458/J458-1</f>
        <v>9.7695151722247964E-3</v>
      </c>
      <c r="M458" s="92">
        <f>WEEKDAY(A458,2)</f>
        <v>5</v>
      </c>
    </row>
    <row r="459" spans="1:14" x14ac:dyDescent="0.25">
      <c r="A459" s="90">
        <v>43052</v>
      </c>
      <c r="B459">
        <v>15</v>
      </c>
      <c r="C459" s="93">
        <f t="shared" si="294"/>
        <v>1.3351134846462109E-3</v>
      </c>
      <c r="D459" s="26">
        <f t="shared" ref="D459" si="307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>+B459/D459-1</f>
        <v>-1.1123782306695751E-2</v>
      </c>
      <c r="H459" s="93">
        <f>(+B459/(D459*(1-VLOOKUP(A459,FX!A:K,9,0)))-1)</f>
        <v>-1.0152956373723154E-2</v>
      </c>
      <c r="I459" s="93">
        <f>+B459/F459-1</f>
        <v>-1.0227647641042559E-2</v>
      </c>
      <c r="J459">
        <v>13120.42</v>
      </c>
      <c r="K459">
        <v>13175.78</v>
      </c>
      <c r="L459" s="93">
        <f t="shared" ref="L459" si="308">+K459/J459-1</f>
        <v>4.2193771235983224E-3</v>
      </c>
      <c r="M459" s="92">
        <f>WEEKDAY(A459,2)</f>
        <v>1</v>
      </c>
    </row>
    <row r="460" spans="1:14" x14ac:dyDescent="0.25">
      <c r="A460" s="90">
        <v>43053</v>
      </c>
      <c r="B460">
        <v>14.9</v>
      </c>
      <c r="C460" s="93">
        <f t="shared" si="294"/>
        <v>-6.6666666666665986E-3</v>
      </c>
      <c r="D460" s="26">
        <f t="shared" ref="D460" si="309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>+B460/D460-1</f>
        <v>-1.1825173886917506E-2</v>
      </c>
      <c r="H460" s="93">
        <f>(+B460/(D460*(1-VLOOKUP(A460,FX!A:K,9,0)))-1)</f>
        <v>-1.2431917532077064E-2</v>
      </c>
      <c r="I460" s="93">
        <f>+B460/F460-1</f>
        <v>-1.1018186645426864E-2</v>
      </c>
      <c r="J460">
        <v>13175.78</v>
      </c>
      <c r="K460">
        <v>13109.1</v>
      </c>
      <c r="L460" s="93">
        <f t="shared" ref="L460" si="310">+K460/J460-1</f>
        <v>-5.0608009544785837E-3</v>
      </c>
      <c r="M460" s="92">
        <f>WEEKDAY(A460,2)</f>
        <v>2</v>
      </c>
    </row>
    <row r="461" spans="1:14" x14ac:dyDescent="0.25">
      <c r="A461" s="90">
        <v>43054</v>
      </c>
      <c r="B461">
        <v>14.82</v>
      </c>
      <c r="C461" s="93">
        <f t="shared" si="294"/>
        <v>-5.3691275167785379E-3</v>
      </c>
      <c r="D461" s="26">
        <f t="shared" ref="D461" si="311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>+B461/D461-1</f>
        <v>-1.2835568036539846E-2</v>
      </c>
      <c r="H461" s="93">
        <f>(+B461/(D461*(1-VLOOKUP(A461,FX!A:K,9,0)))-1)</f>
        <v>-1.3839016322370279E-2</v>
      </c>
      <c r="I461" s="93">
        <f>+B461/F461-1</f>
        <v>-1.5086063667176242E-2</v>
      </c>
      <c r="J461">
        <v>13109.1</v>
      </c>
      <c r="K461">
        <v>13062.72</v>
      </c>
      <c r="L461" s="93">
        <f t="shared" ref="L461" si="312">+K461/J461-1</f>
        <v>-3.5380003203882016E-3</v>
      </c>
      <c r="M461" s="92">
        <f>WEEKDAY(A461,2)</f>
        <v>3</v>
      </c>
    </row>
    <row r="462" spans="1:14" x14ac:dyDescent="0.25">
      <c r="A462" s="90">
        <v>43055</v>
      </c>
      <c r="B462">
        <v>15.04</v>
      </c>
      <c r="C462" s="93">
        <f t="shared" si="294"/>
        <v>1.4844804318488558E-2</v>
      </c>
      <c r="D462" s="26">
        <f t="shared" ref="D462" si="313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>+B462/D462-1</f>
        <v>-1.1588949589593334E-2</v>
      </c>
      <c r="H462" s="93">
        <f>(+B462/(D462*(1-VLOOKUP(A462,FX!A:K,9,0)))-1)</f>
        <v>-1.1797322522571929E-2</v>
      </c>
      <c r="I462" s="93">
        <f>+B462/F462-1</f>
        <v>-1.1631727672997361E-2</v>
      </c>
      <c r="J462">
        <v>13062.72</v>
      </c>
      <c r="K462">
        <v>13209.73</v>
      </c>
      <c r="L462" s="93">
        <f t="shared" ref="L462" si="314">+K462/J462-1</f>
        <v>1.125416452316208E-2</v>
      </c>
      <c r="M462" s="92">
        <f>WEEKDAY(A462,2)</f>
        <v>4</v>
      </c>
    </row>
    <row r="463" spans="1:14" x14ac:dyDescent="0.25">
      <c r="A463" s="90">
        <v>43056</v>
      </c>
      <c r="B463">
        <v>15.26</v>
      </c>
      <c r="C463" s="93">
        <f t="shared" si="294"/>
        <v>1.4627659574468099E-2</v>
      </c>
      <c r="D463" s="26">
        <f t="shared" ref="D463" si="315">+F462*(1+L463)</f>
        <v>15.457551013533209</v>
      </c>
      <c r="E463" s="26">
        <f>D463*(1-VLOOKUP(A463,FX!A:K,9,0))</f>
        <v>15.465970397022154</v>
      </c>
      <c r="F463">
        <v>15.46</v>
      </c>
      <c r="G463" s="93">
        <f>+B463/D463-1</f>
        <v>-1.2780227175718251E-2</v>
      </c>
      <c r="H463" s="93">
        <f>(+B463/(D463*(1-VLOOKUP(A463,FX!A:K,9,0)))-1)</f>
        <v>-1.3317651058081137E-2</v>
      </c>
      <c r="I463" s="93">
        <f>+B463/F463-1</f>
        <v>-1.293661060802076E-2</v>
      </c>
      <c r="J463">
        <v>13209.73</v>
      </c>
      <c r="K463">
        <v>13418.55</v>
      </c>
      <c r="L463" s="93">
        <f t="shared" ref="L463" si="316">+K463/J463-1</f>
        <v>1.5808044524755704E-2</v>
      </c>
      <c r="M463" s="92">
        <f>WEEKDAY(A463,2)</f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294"/>
        <v>6.5530799475752577E-3</v>
      </c>
      <c r="D464" s="26">
        <f t="shared" ref="D464" si="317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>+B464/D464-1</f>
        <v>-1.2173582502816083E-2</v>
      </c>
      <c r="H464" s="93">
        <f>(+B464/(D464*(1-VLOOKUP(A464,FX!A:K,9,0)))-1)</f>
        <v>-1.1101079654100565E-2</v>
      </c>
      <c r="I464" s="93">
        <f>+B464/F464-1</f>
        <v>-1.2599640010285351E-2</v>
      </c>
      <c r="J464">
        <v>13418.55</v>
      </c>
      <c r="K464">
        <v>13496.05</v>
      </c>
      <c r="L464" s="93">
        <f t="shared" ref="L464" si="318">+K464/J464-1</f>
        <v>5.7755867809861083E-3</v>
      </c>
      <c r="M464" s="92">
        <f>WEEKDAY(A464,2)</f>
        <v>1</v>
      </c>
    </row>
    <row r="465" spans="1:14" x14ac:dyDescent="0.25">
      <c r="A465" s="90">
        <v>43060</v>
      </c>
      <c r="B465">
        <v>15.74</v>
      </c>
      <c r="C465" s="93">
        <f t="shared" si="294"/>
        <v>2.4739583333333481E-2</v>
      </c>
      <c r="D465" s="26">
        <f t="shared" ref="D465" si="319">+F464*(1+L465)</f>
        <v>15.870449958321139</v>
      </c>
      <c r="E465" s="26">
        <f>D465*(1-VLOOKUP(A465,FX!A:K,9,0))</f>
        <v>15.86524217330938</v>
      </c>
      <c r="F465">
        <v>15.85</v>
      </c>
      <c r="G465" s="93">
        <f>+B465/D465-1</f>
        <v>-8.219676106457352E-3</v>
      </c>
      <c r="H465" s="93">
        <f>(+B465/(D465*(1-VLOOKUP(A465,FX!A:K,9,0)))-1)</f>
        <v>-7.89412301061998E-3</v>
      </c>
      <c r="I465" s="93">
        <f>+B465/F465-1</f>
        <v>-6.9400630914826511E-3</v>
      </c>
      <c r="J465">
        <v>13496.05</v>
      </c>
      <c r="K465">
        <v>13768.86</v>
      </c>
      <c r="L465" s="93">
        <f t="shared" ref="L465" si="320">+K465/J465-1</f>
        <v>2.021406263314085E-2</v>
      </c>
      <c r="M465" s="92">
        <f>WEEKDAY(A465,2)</f>
        <v>2</v>
      </c>
    </row>
    <row r="466" spans="1:14" x14ac:dyDescent="0.25">
      <c r="A466" s="90">
        <v>43061</v>
      </c>
      <c r="B466">
        <v>15.88</v>
      </c>
      <c r="C466" s="93">
        <f t="shared" si="294"/>
        <v>8.8945362134689177E-3</v>
      </c>
      <c r="D466" s="26">
        <f t="shared" ref="D466" si="321">+F465*(1+L466)</f>
        <v>15.962121845962557</v>
      </c>
      <c r="E466" s="26">
        <f>D466*(1-VLOOKUP(A466,FX!A:K,9,0))</f>
        <v>16.026886856062706</v>
      </c>
      <c r="F466">
        <v>15.97</v>
      </c>
      <c r="G466" s="93">
        <f>+B466/D466-1</f>
        <v>-5.144795081446385E-3</v>
      </c>
      <c r="H466" s="93">
        <f>(+B466/(D466*(1-VLOOKUP(A466,FX!A:K,9,0)))-1)</f>
        <v>-9.1650273307533059E-3</v>
      </c>
      <c r="I466" s="93">
        <f>+B466/F466-1</f>
        <v>-5.635566687539173E-3</v>
      </c>
      <c r="J466">
        <v>13768.86</v>
      </c>
      <c r="K466">
        <v>13866.26</v>
      </c>
      <c r="L466" s="93">
        <f t="shared" ref="L466" si="322">+K466/J466-1</f>
        <v>7.0739334992149239E-3</v>
      </c>
      <c r="M466" s="92">
        <f>WEEKDAY(A466,2)</f>
        <v>3</v>
      </c>
    </row>
    <row r="467" spans="1:14" x14ac:dyDescent="0.25">
      <c r="A467" s="90">
        <v>43062</v>
      </c>
      <c r="B467">
        <v>15.4</v>
      </c>
      <c r="C467" s="93">
        <f t="shared" si="294"/>
        <v>-3.0226700251889227E-2</v>
      </c>
      <c r="D467" s="26">
        <f t="shared" ref="D467" si="32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>+B467/D467-1</f>
        <v>-7.3622603482362825E-3</v>
      </c>
      <c r="H467" s="93">
        <f>(+B467/(D467*(1-VLOOKUP(A467,FX!A:K,9,0)))-1)</f>
        <v>-1.1297926971629013E-2</v>
      </c>
      <c r="I467" s="93">
        <f>+B467/F467-1</f>
        <v>-1.1235955056179692E-2</v>
      </c>
      <c r="J467">
        <v>13866.26</v>
      </c>
      <c r="K467">
        <v>13470.52</v>
      </c>
      <c r="L467" s="93">
        <f t="shared" ref="L467" si="324">+K467/J467-1</f>
        <v>-2.8539779291604228E-2</v>
      </c>
      <c r="M467" s="92">
        <f>WEEKDAY(A467,2)</f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294"/>
        <v>2.5974025974024872E-3</v>
      </c>
      <c r="D468" s="26">
        <f t="shared" ref="D468" si="325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>+B468/D468-1</f>
        <v>-8.8001859626489765E-3</v>
      </c>
      <c r="H468" s="93">
        <f>(+B468/(D468*(1-VLOOKUP(A468,FX!A:K,9,0)))-1)</f>
        <v>-9.4330808587029802E-3</v>
      </c>
      <c r="I468" s="93">
        <f>+B468/F468-1</f>
        <v>-1.1903238192755627E-2</v>
      </c>
      <c r="J468">
        <v>13470.52</v>
      </c>
      <c r="K468">
        <v>13472.32</v>
      </c>
      <c r="L468" s="93">
        <f t="shared" ref="L468" si="326">+K468/J468-1</f>
        <v>1.3362513102688212E-4</v>
      </c>
      <c r="M468" s="92">
        <f>WEEKDAY(A468,2)</f>
        <v>5</v>
      </c>
    </row>
    <row r="469" spans="1:14" x14ac:dyDescent="0.25">
      <c r="A469" s="90">
        <v>43066</v>
      </c>
      <c r="B469">
        <v>15.22</v>
      </c>
      <c r="C469" s="93">
        <f t="shared" si="294"/>
        <v>-1.4248704663212375E-2</v>
      </c>
      <c r="D469" s="26">
        <f t="shared" ref="D469" si="327">+F468*(1+L469)</f>
        <v>15.448576273425809</v>
      </c>
      <c r="E469" s="26">
        <f>D469*(1-VLOOKUP(A469,FX!A:K,9,0))</f>
        <v>15.429942617521336</v>
      </c>
      <c r="F469">
        <v>15.414</v>
      </c>
      <c r="G469" s="93">
        <f>+B469/D469-1</f>
        <v>-1.4795944259212934E-2</v>
      </c>
      <c r="H469" s="93">
        <f>(+B469/(D469*(1-VLOOKUP(A469,FX!A:K,9,0)))-1)</f>
        <v>-1.360618264924307E-2</v>
      </c>
      <c r="I469" s="93">
        <f>+B469/F469-1</f>
        <v>-1.2585960814843533E-2</v>
      </c>
      <c r="J469">
        <v>13472.32</v>
      </c>
      <c r="K469">
        <v>13319.35</v>
      </c>
      <c r="L469" s="93">
        <f t="shared" ref="L469" si="328">+K469/J469-1</f>
        <v>-1.1354391819671683E-2</v>
      </c>
      <c r="M469" s="92">
        <f>WEEKDAY(A469,2)</f>
        <v>1</v>
      </c>
    </row>
    <row r="470" spans="1:14" x14ac:dyDescent="0.25">
      <c r="A470" s="90">
        <v>43067</v>
      </c>
      <c r="B470">
        <v>15.18</v>
      </c>
      <c r="C470" s="93">
        <f t="shared" si="294"/>
        <v>-2.6281208935611255E-3</v>
      </c>
      <c r="D470" s="26">
        <f t="shared" ref="D470" si="329">+F469*(1+L470)</f>
        <v>15.325087431443725</v>
      </c>
      <c r="E470" s="26">
        <f>D470*(1-VLOOKUP(A470,FX!A:K,9,0))</f>
        <v>15.300823789119814</v>
      </c>
      <c r="F470">
        <v>15.32</v>
      </c>
      <c r="G470" s="93">
        <f>+B470/D470-1</f>
        <v>-9.4673150866361189E-3</v>
      </c>
      <c r="H470" s="93">
        <f>(+B470/(D470*(1-VLOOKUP(A470,FX!A:K,9,0)))-1)</f>
        <v>-7.8965545113806046E-3</v>
      </c>
      <c r="I470" s="93">
        <f>+B470/F470-1</f>
        <v>-9.1383812010443766E-3</v>
      </c>
      <c r="J470">
        <v>13319.35</v>
      </c>
      <c r="K470">
        <v>13242.52</v>
      </c>
      <c r="L470" s="93">
        <f t="shared" ref="L470" si="330">+K470/J470-1</f>
        <v>-5.7682995041049567E-3</v>
      </c>
      <c r="M470" s="92">
        <f>WEEKDAY(A470,2)</f>
        <v>2</v>
      </c>
    </row>
    <row r="471" spans="1:14" x14ac:dyDescent="0.25">
      <c r="A471" s="90">
        <v>43068</v>
      </c>
      <c r="B471">
        <v>15.2</v>
      </c>
      <c r="C471" s="93">
        <f t="shared" si="294"/>
        <v>1.3175230566535578E-3</v>
      </c>
      <c r="D471" s="26">
        <f t="shared" ref="D471" si="331">+F470*(1+L471)</f>
        <v>15.351305159440951</v>
      </c>
      <c r="E471" s="26">
        <f>D471*(1-VLOOKUP(A471,FX!A:K,9,0))</f>
        <v>15.348795432068034</v>
      </c>
      <c r="F471">
        <v>15.336</v>
      </c>
      <c r="G471" s="93">
        <f>+B471/D471-1</f>
        <v>-9.8561756065346229E-3</v>
      </c>
      <c r="H471" s="93">
        <f>(+B471/(D471*(1-VLOOKUP(A471,FX!A:K,9,0)))-1)</f>
        <v>-9.6942742332182252E-3</v>
      </c>
      <c r="I471" s="93">
        <f>+B471/F471-1</f>
        <v>-8.8680229525300858E-3</v>
      </c>
      <c r="J471">
        <v>13242.52</v>
      </c>
      <c r="K471">
        <v>13269.58</v>
      </c>
      <c r="L471" s="93">
        <f t="shared" ref="L471" si="332">+K471/J471-1</f>
        <v>2.0434177180777002E-3</v>
      </c>
      <c r="M471" s="92">
        <f>WEEKDAY(A471,2)</f>
        <v>3</v>
      </c>
    </row>
    <row r="472" spans="1:14" x14ac:dyDescent="0.25">
      <c r="A472" s="90">
        <v>43069</v>
      </c>
      <c r="B472">
        <v>15</v>
      </c>
      <c r="C472" s="93">
        <f t="shared" si="294"/>
        <v>-1.3157894736842035E-2</v>
      </c>
      <c r="D472" s="26">
        <f t="shared" ref="D472" si="333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>+B472/D472-1</f>
        <v>-8.5091123141147751E-3</v>
      </c>
      <c r="H472" s="93">
        <f>(+B472/(D472*(1-VLOOKUP(A472,FX!A:K,9,0)))-1)</f>
        <v>-7.0455438083940614E-3</v>
      </c>
      <c r="I472" s="93">
        <f>+B472/F472-1</f>
        <v>-8.3955840550010707E-3</v>
      </c>
      <c r="J472">
        <v>13269.58</v>
      </c>
      <c r="K472">
        <v>13090.24</v>
      </c>
      <c r="L472" s="93">
        <f t="shared" ref="L472" si="334">+K472/J472-1</f>
        <v>-1.3515122558513504E-2</v>
      </c>
      <c r="M472" s="92">
        <f>WEEKDAY(A472,2)</f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294"/>
        <v>-6.6666666666665986E-3</v>
      </c>
      <c r="D473" s="26">
        <f t="shared" ref="D473" si="335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>+B473/D473-1</f>
        <v>-7.2922710839010696E-3</v>
      </c>
      <c r="H473" s="93">
        <f>(+B473/(D473*(1-VLOOKUP(A473,FX!A:K,9,0)))-1)</f>
        <v>-7.3740388017061731E-3</v>
      </c>
      <c r="I473" s="93">
        <f>+B473/F473-1</f>
        <v>-7.1961620469082055E-3</v>
      </c>
      <c r="J473">
        <v>13090.24</v>
      </c>
      <c r="K473">
        <v>12988.52</v>
      </c>
      <c r="L473" s="93">
        <f t="shared" ref="L473" si="336">+K473/J473-1</f>
        <v>-7.7706749456082358E-3</v>
      </c>
      <c r="M473" s="92">
        <f>WEEKDAY(A473,2)</f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294"/>
        <v>8.0536912751676404E-3</v>
      </c>
      <c r="D474" s="26">
        <f t="shared" ref="D474" si="337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>+B474/D474-1</f>
        <v>-8.0321609942565209E-3</v>
      </c>
      <c r="H474" s="93">
        <f>(+B474/(D474*(1-VLOOKUP(A474,FX!A:K,9,0)))-1)</f>
        <v>-8.2000786986046181E-3</v>
      </c>
      <c r="I474" s="93">
        <f>+B474/F474-1</f>
        <v>-7.8604927670254954E-3</v>
      </c>
      <c r="J474">
        <v>12988.52</v>
      </c>
      <c r="K474">
        <v>13104.16</v>
      </c>
      <c r="L474" s="93">
        <f t="shared" ref="L474" si="338">+K474/J474-1</f>
        <v>8.9032468672334275E-3</v>
      </c>
      <c r="M474" s="92">
        <f>WEEKDAY(A474,2)</f>
        <v>1</v>
      </c>
    </row>
    <row r="475" spans="1:14" x14ac:dyDescent="0.25">
      <c r="A475" s="90">
        <v>43074</v>
      </c>
      <c r="B475">
        <v>15.2</v>
      </c>
      <c r="C475" s="93">
        <f t="shared" si="294"/>
        <v>1.1984021304926706E-2</v>
      </c>
      <c r="D475" s="26">
        <f t="shared" ref="D475" si="339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>+B475/D475-1</f>
        <v>-1.0782334494874424E-2</v>
      </c>
      <c r="H475" s="93">
        <f>(+B475/(D475*(1-VLOOKUP(A475,FX!A:K,9,0)))-1)</f>
        <v>-1.084439531319048E-2</v>
      </c>
      <c r="I475" s="93">
        <f>+B475/F475-1</f>
        <v>-1.0867443222489892E-2</v>
      </c>
      <c r="J475">
        <v>13104.16</v>
      </c>
      <c r="K475">
        <v>13300.37</v>
      </c>
      <c r="L475" s="93">
        <f t="shared" ref="L475" si="340">+K475/J475-1</f>
        <v>1.497310777646188E-2</v>
      </c>
      <c r="M475" s="92">
        <f>WEEKDAY(A475,2)</f>
        <v>2</v>
      </c>
    </row>
    <row r="476" spans="1:14" x14ac:dyDescent="0.25">
      <c r="A476" s="90">
        <v>43075</v>
      </c>
      <c r="B476">
        <v>14.96</v>
      </c>
      <c r="C476" s="93">
        <f t="shared" si="294"/>
        <v>-1.5789473684210464E-2</v>
      </c>
      <c r="D476" s="26">
        <f t="shared" ref="D476" si="341">+F475*(1+L476)</f>
        <v>15.176824222935151</v>
      </c>
      <c r="E476" s="26">
        <f>D476*(1-VLOOKUP(A476,FX!A:K,9,0))</f>
        <v>15.170343476393125</v>
      </c>
      <c r="F476">
        <v>15.16</v>
      </c>
      <c r="G476" s="93">
        <f>+B476/D476-1</f>
        <v>-1.4286534504859505E-2</v>
      </c>
      <c r="H476" s="93">
        <f>(+B476/(D476*(1-VLOOKUP(A476,FX!A:K,9,0)))-1)</f>
        <v>-1.3865439284248438E-2</v>
      </c>
      <c r="I476" s="93">
        <f>+B476/F476-1</f>
        <v>-1.319261213720313E-2</v>
      </c>
      <c r="J476">
        <v>13300.37</v>
      </c>
      <c r="K476">
        <v>13135.77</v>
      </c>
      <c r="L476" s="93">
        <f t="shared" ref="L476" si="342">+K476/J476-1</f>
        <v>-1.2375595566138431E-2</v>
      </c>
      <c r="M476" s="92">
        <f>WEEKDAY(A476,2)</f>
        <v>3</v>
      </c>
    </row>
    <row r="477" spans="1:14" x14ac:dyDescent="0.25">
      <c r="A477" s="90">
        <v>43076</v>
      </c>
      <c r="B477">
        <v>14.82</v>
      </c>
      <c r="C477" s="93">
        <f t="shared" si="294"/>
        <v>-9.3582887700535133E-3</v>
      </c>
      <c r="D477" s="26">
        <f t="shared" ref="D477" si="343">+F476*(1+L477)</f>
        <v>14.960421383748345</v>
      </c>
      <c r="E477" s="26">
        <f>D477*(1-VLOOKUP(A477,FX!A:K,9,0))</f>
        <v>14.957753787660353</v>
      </c>
      <c r="F477">
        <v>14.95</v>
      </c>
      <c r="G477" s="93">
        <f>+B477/D477-1</f>
        <v>-9.3861917486419699E-3</v>
      </c>
      <c r="H477" s="93">
        <f>(+B477/(D477*(1-VLOOKUP(A477,FX!A:K,9,0)))-1)</f>
        <v>-9.2095236768768851E-3</v>
      </c>
      <c r="I477" s="93">
        <f>+B477/F477-1</f>
        <v>-8.6956521739129933E-3</v>
      </c>
      <c r="J477">
        <v>13135.77</v>
      </c>
      <c r="K477">
        <v>12962.84</v>
      </c>
      <c r="L477" s="93">
        <f t="shared" ref="L477" si="344">+K477/J477-1</f>
        <v>-1.3164816375438981E-2</v>
      </c>
      <c r="M477" s="92">
        <f>WEEKDAY(A477,2)</f>
        <v>4</v>
      </c>
    </row>
    <row r="478" spans="1:14" x14ac:dyDescent="0.25">
      <c r="A478" s="90">
        <v>43077</v>
      </c>
      <c r="B478">
        <v>15</v>
      </c>
      <c r="C478" s="93">
        <f t="shared" si="294"/>
        <v>1.2145748987854255E-2</v>
      </c>
      <c r="D478" s="26">
        <f t="shared" ref="D478" si="345">+F477*(1+L478)</f>
        <v>15.068270571880852</v>
      </c>
      <c r="E478" s="26">
        <f>D478*(1-VLOOKUP(A478,FX!A:K,9,0))</f>
        <v>15.056834149787479</v>
      </c>
      <c r="F478">
        <v>15.055</v>
      </c>
      <c r="G478" s="93">
        <f>+B478/D478-1</f>
        <v>-4.5307503309804931E-3</v>
      </c>
      <c r="H478" s="93">
        <f>(+B478/(D478*(1-VLOOKUP(A478,FX!A:K,9,0)))-1)</f>
        <v>-3.7746414167868503E-3</v>
      </c>
      <c r="I478" s="93">
        <f>+B478/F478-1</f>
        <v>-3.6532713384257454E-3</v>
      </c>
      <c r="J478">
        <v>12962.84</v>
      </c>
      <c r="K478">
        <v>13065.39</v>
      </c>
      <c r="L478" s="93">
        <f t="shared" ref="L478" si="346">+K478/J478-1</f>
        <v>7.9110750421975684E-3</v>
      </c>
      <c r="M478" s="92">
        <f>WEEKDAY(A478,2)</f>
        <v>5</v>
      </c>
    </row>
    <row r="479" spans="1:14" x14ac:dyDescent="0.25">
      <c r="A479" s="90">
        <v>43080</v>
      </c>
      <c r="B479">
        <v>15.24</v>
      </c>
      <c r="C479" s="93">
        <f t="shared" si="294"/>
        <v>1.6000000000000014E-2</v>
      </c>
      <c r="D479" s="26">
        <f t="shared" ref="D479" si="347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>+B479/D479-1</f>
        <v>-3.115851738212605E-3</v>
      </c>
      <c r="H479" s="93">
        <f>(+B479/(D479*(1-VLOOKUP(A479,FX!A:K,9,0)))-1)</f>
        <v>-3.7846523572341306E-3</v>
      </c>
      <c r="I479" s="93">
        <f>+B479/F479-1</f>
        <v>-3.8564612066147586E-3</v>
      </c>
      <c r="J479">
        <v>13065.39</v>
      </c>
      <c r="K479">
        <v>13267.28</v>
      </c>
      <c r="L479" s="93">
        <f t="shared" ref="L479" si="348">+K479/J479-1</f>
        <v>1.5452275056466069E-2</v>
      </c>
      <c r="M479" s="92">
        <f>WEEKDAY(A479,2)</f>
        <v>1</v>
      </c>
    </row>
    <row r="480" spans="1:14" x14ac:dyDescent="0.25">
      <c r="A480" s="90">
        <v>43081</v>
      </c>
      <c r="B480">
        <v>14.94</v>
      </c>
      <c r="C480" s="93">
        <f t="shared" si="294"/>
        <v>-1.9685039370078816E-2</v>
      </c>
      <c r="D480" s="26">
        <f t="shared" ref="D480" si="349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>+B480/D480-1</f>
        <v>-7.6155959949458785E-3</v>
      </c>
      <c r="H480" s="93">
        <f>(+B480/(D480*(1-VLOOKUP(A480,FX!A:K,9,0)))-1)</f>
        <v>-7.6155959949458785E-3</v>
      </c>
      <c r="I480" s="93">
        <f>+B480/F480-1</f>
        <v>-7.5068092738990178E-3</v>
      </c>
      <c r="J480">
        <v>13267.28</v>
      </c>
      <c r="K480">
        <v>13055.38</v>
      </c>
      <c r="L480" s="93">
        <f t="shared" ref="L480" si="350">+K480/J480-1</f>
        <v>-1.5971623422434855E-2</v>
      </c>
      <c r="M480" s="92">
        <f>WEEKDAY(A480,2)</f>
        <v>2</v>
      </c>
    </row>
    <row r="481" spans="1:15" x14ac:dyDescent="0.25">
      <c r="A481" s="90">
        <v>43082</v>
      </c>
      <c r="B481">
        <v>15.16</v>
      </c>
      <c r="C481" s="93">
        <f t="shared" si="294"/>
        <v>1.4725568942436373E-2</v>
      </c>
      <c r="D481" s="26">
        <f t="shared" ref="D481" si="351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>+B481/D481-1</f>
        <v>-2.1166795337390631E-3</v>
      </c>
      <c r="H481" s="93">
        <f>(+B481/(D481*(1-VLOOKUP(A481,FX!A:K,9,0)))-1)</f>
        <v>-1.5224930895636479E-3</v>
      </c>
      <c r="I481" s="93">
        <f>+B481/F481-1</f>
        <v>-5.2742616033751855E-4</v>
      </c>
      <c r="J481">
        <v>13055.38</v>
      </c>
      <c r="K481">
        <v>13176.07</v>
      </c>
      <c r="L481" s="93">
        <f t="shared" ref="L481" si="352">+K481/J481-1</f>
        <v>9.2444647340790276E-3</v>
      </c>
      <c r="M481" s="92">
        <f>WEEKDAY(A481,2)</f>
        <v>3</v>
      </c>
    </row>
    <row r="482" spans="1:15" x14ac:dyDescent="0.25">
      <c r="A482" s="90">
        <v>43083</v>
      </c>
      <c r="B482">
        <v>15.06</v>
      </c>
      <c r="C482" s="93">
        <f t="shared" si="294"/>
        <v>-6.5963060686015096E-3</v>
      </c>
      <c r="D482" s="26">
        <f t="shared" ref="D482" si="353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>+B482/D482-1</f>
        <v>-5.5211926783360621E-4</v>
      </c>
      <c r="H482" s="93">
        <f>(+B482/(D482*(1-VLOOKUP(A482,FX!A:K,9,0)))-1)</f>
        <v>-2.7191053437402024E-3</v>
      </c>
      <c r="I482" s="93">
        <f>+B482/F482-1</f>
        <v>-4.4291663912210399E-3</v>
      </c>
      <c r="J482">
        <v>13176.07</v>
      </c>
      <c r="K482">
        <v>13089.48</v>
      </c>
      <c r="L482" s="93">
        <f t="shared" ref="L482" si="354">+K482/J482-1</f>
        <v>-6.5717622933090247E-3</v>
      </c>
      <c r="M482" s="92">
        <f>WEEKDAY(A482,2)</f>
        <v>4</v>
      </c>
    </row>
    <row r="483" spans="1:15" x14ac:dyDescent="0.25">
      <c r="A483" s="90">
        <v>43084</v>
      </c>
      <c r="B483">
        <v>14.84</v>
      </c>
      <c r="C483" s="93">
        <f t="shared" si="294"/>
        <v>-1.4608233731739695E-2</v>
      </c>
      <c r="D483" s="26">
        <f t="shared" ref="D483" si="355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>+B483/D483-1</f>
        <v>-5.2338925474635367E-3</v>
      </c>
      <c r="H483" s="93">
        <f>(+B483/(D483*(1-VLOOKUP(A483,FX!A:K,9,0)))-1)</f>
        <v>-5.5830613507517057E-3</v>
      </c>
      <c r="I483" s="93">
        <f>+B483/F483-1</f>
        <v>-4.1605153670647432E-3</v>
      </c>
      <c r="J483">
        <v>13089.48</v>
      </c>
      <c r="K483">
        <v>12908.7</v>
      </c>
      <c r="L483" s="93">
        <f t="shared" ref="L483" si="356">+K483/J483-1</f>
        <v>-1.3811091044105606E-2</v>
      </c>
      <c r="M483" s="92">
        <f>WEEKDAY(A483,2)</f>
        <v>5</v>
      </c>
      <c r="N483" s="50" t="s">
        <v>629</v>
      </c>
    </row>
    <row r="484" spans="1:15" x14ac:dyDescent="0.25">
      <c r="A484" s="90">
        <v>43087</v>
      </c>
      <c r="B484">
        <v>14.56</v>
      </c>
      <c r="C484" s="93">
        <f t="shared" si="294"/>
        <v>2.7548209366392573E-3</v>
      </c>
      <c r="D484" s="26">
        <f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>+B484/D484-1</f>
        <v>-6.0945320817906712E-3</v>
      </c>
      <c r="H484" s="93">
        <f>(+B484/(D484*(1-VLOOKUP(A484,FX!A:K,9,0)))-1)</f>
        <v>-5.4217804469732789E-3</v>
      </c>
      <c r="I484" s="93">
        <f>+B484/F484-1</f>
        <v>-5.1926755944246006E-3</v>
      </c>
      <c r="J484">
        <v>12908.7</v>
      </c>
      <c r="K484">
        <v>12968.26</v>
      </c>
      <c r="L484" s="93">
        <f t="shared" ref="L484" si="357">+K484/J484-1</f>
        <v>4.613942534879456E-3</v>
      </c>
      <c r="M484" s="92">
        <f>WEEKDAY(A484,2)</f>
        <v>1</v>
      </c>
      <c r="N484" s="50" t="s">
        <v>634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294"/>
        <v>1.9230769230769162E-2</v>
      </c>
      <c r="D485" s="26">
        <f>+(F484-O485)*(1+L485)</f>
        <v>14.88007139893864</v>
      </c>
      <c r="E485" s="26">
        <f>(D485-O485)*(1-VLOOKUP(A485,FX!A:K,9,0))</f>
        <v>14.876279026370026</v>
      </c>
      <c r="F485">
        <v>14.903</v>
      </c>
      <c r="G485" s="93">
        <f>+B485/D485-1</f>
        <v>-2.6929574371193921E-3</v>
      </c>
      <c r="H485" s="93">
        <f>(+B485/(D485*(1-VLOOKUP(A485,FX!A:K,9,0)))-1)</f>
        <v>-2.4387164495717206E-3</v>
      </c>
      <c r="I485" s="93">
        <f>+B485/F485-1</f>
        <v>-4.2273367778300486E-3</v>
      </c>
      <c r="J485">
        <v>12968.26</v>
      </c>
      <c r="K485">
        <v>13184.52</v>
      </c>
      <c r="L485" s="93">
        <f t="shared" ref="L485" si="358">+K485/J485-1</f>
        <v>1.6676099954812784E-2</v>
      </c>
      <c r="M485" s="92">
        <f>WEEKDAY(A485,2)</f>
        <v>2</v>
      </c>
    </row>
    <row r="486" spans="1:15" x14ac:dyDescent="0.25">
      <c r="A486" s="90">
        <v>43089</v>
      </c>
      <c r="B486">
        <v>14.94</v>
      </c>
      <c r="C486" s="93">
        <f t="shared" si="294"/>
        <v>6.7385444743934819E-3</v>
      </c>
      <c r="D486" s="26">
        <f>+(F485-O486)*(1+L486)</f>
        <v>14.94132985425332</v>
      </c>
      <c r="E486" s="26">
        <f>(D486-O486)*(1-VLOOKUP(A486,FX!A:K,9,0))</f>
        <v>14.983452444212409</v>
      </c>
      <c r="F486">
        <v>14.946999999999999</v>
      </c>
      <c r="G486" s="93">
        <f>+B486/D486-1</f>
        <v>-8.9005079620951832E-5</v>
      </c>
      <c r="H486" s="93">
        <f>(+B486/(D486*(1-VLOOKUP(A486,FX!A:K,9,0)))-1)</f>
        <v>-2.9000288400951035E-3</v>
      </c>
      <c r="I486" s="93">
        <f>+B486/F486-1</f>
        <v>-4.6832140228802999E-4</v>
      </c>
      <c r="J486">
        <v>13184.52</v>
      </c>
      <c r="K486">
        <v>13218.43</v>
      </c>
      <c r="L486" s="93">
        <f t="shared" ref="L486" si="359">+K486/J486-1</f>
        <v>2.5719555964114349E-3</v>
      </c>
      <c r="M486" s="92">
        <f t="shared" ref="M486" si="360">WEEKDAY(A486,2)</f>
        <v>3</v>
      </c>
    </row>
    <row r="487" spans="1:15" x14ac:dyDescent="0.25">
      <c r="A487" s="90">
        <v>43090</v>
      </c>
      <c r="B487">
        <v>15.1</v>
      </c>
      <c r="C487" s="93">
        <f t="shared" si="294"/>
        <v>1.0709504685408211E-2</v>
      </c>
      <c r="D487" s="26">
        <f>+(F486-O487)*(1+L487)</f>
        <v>15.097313214958204</v>
      </c>
      <c r="E487" s="26">
        <f>(D487-O487)*(1-VLOOKUP(A487,FX!A:K,9,0))</f>
        <v>15.159181024335693</v>
      </c>
      <c r="G487" s="93">
        <f>+B487/D487-1</f>
        <v>1.7796444993489757E-4</v>
      </c>
      <c r="H487" s="93">
        <f>(+B487/(D487*(1-VLOOKUP(A487,FX!A:K,9,0)))-1)</f>
        <v>-3.90397240066509E-3</v>
      </c>
      <c r="J487">
        <v>13218.43</v>
      </c>
      <c r="K487">
        <v>13351.36</v>
      </c>
      <c r="L487" s="93">
        <f t="shared" ref="L487" si="361">+K487/J487-1</f>
        <v>1.0056413658808161E-2</v>
      </c>
      <c r="M487" s="92">
        <f t="shared" ref="M487" si="362">WEEKDAY(A487,2)</f>
        <v>4</v>
      </c>
    </row>
    <row r="488" spans="1:15" x14ac:dyDescent="0.25">
      <c r="A488" s="90">
        <v>43091</v>
      </c>
      <c r="F488" s="98"/>
    </row>
    <row r="489" spans="1:15" x14ac:dyDescent="0.25">
      <c r="C489" s="93"/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87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C481" sqref="C48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636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28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28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86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28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70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28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637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633</v>
      </c>
    </row>
    <row r="487" spans="1:15" x14ac:dyDescent="0.25">
      <c r="A487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88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B484" sqref="B48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7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88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C484" sqref="C48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7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3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3" x14ac:dyDescent="0.25">
      <c r="A488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94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A490" sqref="A490:A49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92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F482">
        <v>44.6</v>
      </c>
      <c r="G482" s="42">
        <f t="shared" ref="G482" si="859">+B482/D482-1</f>
        <v>5.7777700343235594E-3</v>
      </c>
      <c r="H482" s="92"/>
      <c r="I482" s="93">
        <f t="shared" si="389"/>
        <v>5.8295964125560928E-3</v>
      </c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 x14ac:dyDescent="0.25">
      <c r="A483" s="90">
        <v>43076</v>
      </c>
      <c r="B483">
        <v>44.79</v>
      </c>
      <c r="C483" s="93">
        <f t="shared" ref="C483" si="862">B483/B482-1</f>
        <v>-1.5604101649576707E-3</v>
      </c>
      <c r="D483" s="38">
        <f t="shared" ref="D483" si="863">+F482*(1+L483)</f>
        <v>44.616434753748074</v>
      </c>
      <c r="E483" s="92"/>
      <c r="F483">
        <v>44.62</v>
      </c>
      <c r="G483" s="42">
        <f t="shared" ref="G483" si="864">+B483/D483-1</f>
        <v>3.8901639543789113E-3</v>
      </c>
      <c r="H483" s="92"/>
      <c r="I483" s="93">
        <f t="shared" si="389"/>
        <v>3.8099506947557593E-3</v>
      </c>
      <c r="J483">
        <v>19674.77</v>
      </c>
      <c r="K483">
        <v>19682.02</v>
      </c>
      <c r="L483" s="93">
        <f t="shared" ref="L483" si="865">+K483/J483-1</f>
        <v>3.684922365039256E-4</v>
      </c>
      <c r="M483" s="92">
        <f t="shared" ref="M483" si="866">WEEKDAY(A483,2)</f>
        <v>4</v>
      </c>
    </row>
    <row r="484" spans="1:13" x14ac:dyDescent="0.25">
      <c r="A484" s="90">
        <v>43077</v>
      </c>
      <c r="B484">
        <v>45.54</v>
      </c>
      <c r="C484" s="93">
        <f t="shared" ref="C484" si="867">B484/B483-1</f>
        <v>1.6744809109176195E-2</v>
      </c>
      <c r="D484" s="38">
        <f t="shared" ref="D484" si="868">+F483*(1+L484)</f>
        <v>45.343572346740828</v>
      </c>
      <c r="E484" s="92"/>
      <c r="F484">
        <v>45.34</v>
      </c>
      <c r="G484" s="42">
        <f t="shared" ref="G484" si="869">+B484/D484-1</f>
        <v>4.3319845149627501E-3</v>
      </c>
      <c r="H484" s="92"/>
      <c r="I484" s="93">
        <f t="shared" si="389"/>
        <v>4.4111160123510018E-3</v>
      </c>
      <c r="J484">
        <v>19682.02</v>
      </c>
      <c r="K484">
        <v>20001.189999999999</v>
      </c>
      <c r="L484" s="93">
        <f t="shared" ref="L484" si="870">+K484/J484-1</f>
        <v>1.6216323324536708E-2</v>
      </c>
      <c r="M484" s="92">
        <f t="shared" ref="M484" si="871">WEEKDAY(A484,2)</f>
        <v>5</v>
      </c>
    </row>
    <row r="485" spans="1:13" x14ac:dyDescent="0.25">
      <c r="A485" s="90">
        <v>43080</v>
      </c>
      <c r="B485">
        <v>45.93</v>
      </c>
      <c r="C485" s="93">
        <f t="shared" ref="C485" si="872">B485/B484-1</f>
        <v>8.5638998682477929E-3</v>
      </c>
      <c r="D485" s="38">
        <f t="shared" ref="D485" si="873">+F484*(1+L485)</f>
        <v>45.858318710036762</v>
      </c>
      <c r="E485" s="92"/>
      <c r="F485">
        <v>45.86</v>
      </c>
      <c r="G485" s="42">
        <f t="shared" ref="G485" si="874">+B485/D485-1</f>
        <v>1.5631033142859962E-3</v>
      </c>
      <c r="H485" s="92"/>
      <c r="I485" s="93">
        <f t="shared" si="389"/>
        <v>1.5263846489315114E-3</v>
      </c>
      <c r="J485">
        <v>20001.189999999999</v>
      </c>
      <c r="K485">
        <v>20229.84</v>
      </c>
      <c r="L485" s="93">
        <f t="shared" ref="L485" si="875">+K485/J485-1</f>
        <v>1.1431819806721588E-2</v>
      </c>
      <c r="M485" s="92">
        <f t="shared" ref="M485" si="876">WEEKDAY(A485,2)</f>
        <v>1</v>
      </c>
    </row>
    <row r="486" spans="1:13" x14ac:dyDescent="0.25">
      <c r="A486" s="90">
        <v>43081</v>
      </c>
      <c r="B486">
        <v>45.45</v>
      </c>
      <c r="C486" s="93">
        <f t="shared" ref="C486" si="877">B486/B485-1</f>
        <v>-1.04506858262573E-2</v>
      </c>
      <c r="D486" s="38">
        <f t="shared" ref="D486" si="878">+F485*(1+L486)</f>
        <v>45.414862045374555</v>
      </c>
      <c r="E486" s="92"/>
      <c r="F486">
        <v>45.41</v>
      </c>
      <c r="G486" s="42">
        <f t="shared" ref="G486" si="879">+B486/D486-1</f>
        <v>7.7371047808849625E-4</v>
      </c>
      <c r="H486" s="92"/>
      <c r="I486" s="93">
        <f t="shared" si="389"/>
        <v>8.8086324598113386E-4</v>
      </c>
      <c r="J486">
        <v>20229.84</v>
      </c>
      <c r="K486">
        <v>20033.48</v>
      </c>
      <c r="L486" s="93">
        <f t="shared" ref="L486" si="880">+K486/J486-1</f>
        <v>-9.7064534371008593E-3</v>
      </c>
      <c r="M486" s="92">
        <f t="shared" ref="M486" si="881">WEEKDAY(A486,2)</f>
        <v>2</v>
      </c>
    </row>
    <row r="487" spans="1:13" x14ac:dyDescent="0.25">
      <c r="A487" s="90">
        <v>43082</v>
      </c>
      <c r="B487">
        <v>46.44</v>
      </c>
      <c r="C487" s="93">
        <f t="shared" ref="C487" si="882">B487/B486-1</f>
        <v>2.1782178217821579E-2</v>
      </c>
      <c r="D487" s="38">
        <f t="shared" ref="D487" si="883">+F486*(1+L487)</f>
        <v>46.093706390502305</v>
      </c>
      <c r="E487" s="92"/>
      <c r="F487">
        <v>46.09</v>
      </c>
      <c r="G487" s="42">
        <f t="shared" ref="G487" si="884">+B487/D487-1</f>
        <v>7.5128176190457641E-3</v>
      </c>
      <c r="H487" s="92"/>
      <c r="I487" s="93">
        <f t="shared" si="389"/>
        <v>7.5938381427640422E-3</v>
      </c>
      <c r="J487">
        <v>20033.48</v>
      </c>
      <c r="K487">
        <v>20335.11</v>
      </c>
      <c r="L487" s="93">
        <f t="shared" ref="L487" si="885">+K487/J487-1</f>
        <v>1.5056295760896399E-2</v>
      </c>
      <c r="M487" s="92">
        <f t="shared" ref="M487" si="886">WEEKDAY(A487,2)</f>
        <v>3</v>
      </c>
    </row>
    <row r="488" spans="1:13" x14ac:dyDescent="0.25">
      <c r="A488" s="90">
        <v>43083</v>
      </c>
      <c r="B488">
        <v>46.01</v>
      </c>
      <c r="C488" s="93">
        <f t="shared" ref="C488" si="887">B488/B487-1</f>
        <v>-9.2592592592593004E-3</v>
      </c>
      <c r="D488" s="38">
        <f t="shared" ref="D488" si="888">+F487*(1+L488)</f>
        <v>46.217945238555394</v>
      </c>
      <c r="E488" s="92"/>
      <c r="F488">
        <v>46.22</v>
      </c>
      <c r="G488" s="42">
        <f t="shared" ref="G488" si="889">+B488/D488-1</f>
        <v>-4.4992315751398726E-3</v>
      </c>
      <c r="H488" s="92"/>
      <c r="I488" s="93">
        <f t="shared" si="389"/>
        <v>-4.5434876676763158E-3</v>
      </c>
      <c r="J488">
        <v>20335.11</v>
      </c>
      <c r="K488">
        <v>20391.560000000001</v>
      </c>
      <c r="L488" s="93">
        <f t="shared" ref="L488" si="890">+K488/J488-1</f>
        <v>2.7759869506485124E-3</v>
      </c>
      <c r="M488" s="92">
        <f t="shared" ref="M488" si="891">WEEKDAY(A488,2)</f>
        <v>4</v>
      </c>
    </row>
    <row r="489" spans="1:13" x14ac:dyDescent="0.25">
      <c r="A489" s="90">
        <v>43084</v>
      </c>
      <c r="B489">
        <v>45.75</v>
      </c>
      <c r="C489" s="93">
        <f t="shared" ref="C489" si="892">B489/B488-1</f>
        <v>-5.6509454466420195E-3</v>
      </c>
      <c r="D489" s="38">
        <f t="shared" ref="D489" si="893">+F488*(1+L489)</f>
        <v>45.468931459878497</v>
      </c>
      <c r="E489" s="92"/>
      <c r="F489">
        <v>45.47</v>
      </c>
      <c r="G489" s="42">
        <f t="shared" ref="G489" si="894">+B489/D489-1</f>
        <v>6.181551470359814E-3</v>
      </c>
      <c r="H489" s="92"/>
      <c r="I489" s="93">
        <f t="shared" si="389"/>
        <v>6.1579063118539779E-3</v>
      </c>
      <c r="J489">
        <v>20391.560000000001</v>
      </c>
      <c r="K489">
        <v>20060.2</v>
      </c>
      <c r="L489" s="93">
        <f t="shared" ref="L489" si="895">+K489/J489-1</f>
        <v>-1.6249860236293823E-2</v>
      </c>
      <c r="M489" s="92">
        <f t="shared" ref="M489" si="896">WEEKDAY(A489,2)</f>
        <v>5</v>
      </c>
    </row>
    <row r="490" spans="1:13" x14ac:dyDescent="0.25">
      <c r="A490" s="90">
        <v>43087</v>
      </c>
      <c r="B490">
        <v>45.98</v>
      </c>
      <c r="C490" s="93">
        <f t="shared" ref="C490" si="897">B490/B489-1</f>
        <v>5.027322404371537E-3</v>
      </c>
      <c r="D490" s="38">
        <f t="shared" ref="D490" si="898">+F489*(1+L490)</f>
        <v>45.625040727410493</v>
      </c>
      <c r="E490" s="92"/>
      <c r="F490">
        <v>45.62</v>
      </c>
      <c r="G490" s="42">
        <f t="shared" ref="G490" si="899">+B490/D490-1</f>
        <v>7.7799223174446208E-3</v>
      </c>
      <c r="H490" s="92"/>
      <c r="I490" s="93">
        <f t="shared" si="389"/>
        <v>7.8912757562472624E-3</v>
      </c>
      <c r="J490">
        <v>20060.2</v>
      </c>
      <c r="K490">
        <v>20128.599999999999</v>
      </c>
      <c r="L490" s="93">
        <f t="shared" ref="L490" si="900">+K490/J490-1</f>
        <v>3.4097366925553985E-3</v>
      </c>
      <c r="M490" s="92">
        <f t="shared" ref="M490" si="901">WEEKDAY(A490,2)</f>
        <v>1</v>
      </c>
    </row>
    <row r="491" spans="1:13" x14ac:dyDescent="0.25">
      <c r="A491" s="90">
        <v>43088</v>
      </c>
      <c r="B491">
        <v>45.88</v>
      </c>
      <c r="C491" s="93">
        <f t="shared" ref="C491" si="902">B491/B490-1</f>
        <v>-2.1748586341886478E-3</v>
      </c>
      <c r="D491" s="38">
        <f t="shared" ref="D491" si="903">+F490*(1+L491)</f>
        <v>46.032738998241307</v>
      </c>
      <c r="E491" s="92"/>
      <c r="F491">
        <v>46.03</v>
      </c>
      <c r="G491" s="42">
        <f t="shared" ref="G491" si="904">+B491/D491-1</f>
        <v>-3.3180514904216363E-3</v>
      </c>
      <c r="H491" s="92"/>
      <c r="I491" s="93">
        <f t="shared" si="389"/>
        <v>-3.2587442971974134E-3</v>
      </c>
      <c r="J491">
        <v>20128.599999999999</v>
      </c>
      <c r="K491">
        <v>20310.71</v>
      </c>
      <c r="L491" s="93">
        <f t="shared" ref="L491" si="905">+K491/J491-1</f>
        <v>9.0473256957761539E-3</v>
      </c>
      <c r="M491" s="92">
        <f t="shared" ref="M491" si="906">WEEKDAY(A491,2)</f>
        <v>2</v>
      </c>
    </row>
    <row r="492" spans="1:13" x14ac:dyDescent="0.25">
      <c r="A492" s="90">
        <v>43089</v>
      </c>
      <c r="B492">
        <v>45.76</v>
      </c>
      <c r="C492" s="93">
        <f t="shared" ref="C492" si="907">B492/B491-1</f>
        <v>-2.6155187445511263E-3</v>
      </c>
      <c r="D492" s="38">
        <f t="shared" ref="D492" si="908">+F491*(1+L492)</f>
        <v>45.797501101635547</v>
      </c>
      <c r="E492" s="92"/>
      <c r="F492">
        <v>45.8</v>
      </c>
      <c r="G492" s="42">
        <f t="shared" ref="G492" si="909">+B492/D492-1</f>
        <v>-8.1884602289383768E-4</v>
      </c>
      <c r="H492" s="92"/>
      <c r="I492" s="93">
        <f t="shared" si="389"/>
        <v>-8.7336244541480479E-4</v>
      </c>
      <c r="J492">
        <v>20310.71</v>
      </c>
      <c r="K492">
        <v>20208.12</v>
      </c>
      <c r="L492" s="93">
        <f t="shared" ref="L492" si="910">+K492/J492-1</f>
        <v>-5.0510297276658012E-3</v>
      </c>
      <c r="M492" s="92">
        <f t="shared" ref="M492" si="911">WEEKDAY(A492,2)</f>
        <v>3</v>
      </c>
    </row>
    <row r="493" spans="1:13" x14ac:dyDescent="0.25">
      <c r="A493" s="90">
        <v>43090</v>
      </c>
      <c r="B493">
        <v>45.71</v>
      </c>
      <c r="C493" s="93">
        <f t="shared" ref="C493" si="912">B493/B492-1</f>
        <v>-1.0926573426572883E-3</v>
      </c>
      <c r="D493" s="38">
        <f t="shared" ref="D493" si="913">+F492*(1+L493)</f>
        <v>46.224454328260123</v>
      </c>
      <c r="E493" s="92"/>
      <c r="G493" s="42">
        <f t="shared" ref="G493" si="914">+B493/D493-1</f>
        <v>-1.1129484073662765E-2</v>
      </c>
      <c r="H493" s="92"/>
      <c r="J493">
        <v>20208.12</v>
      </c>
      <c r="K493">
        <v>20395.400000000001</v>
      </c>
      <c r="L493" s="93">
        <f t="shared" ref="L493" si="915">+K493/J493-1</f>
        <v>9.2675617524045073E-3</v>
      </c>
      <c r="M493" s="92">
        <f t="shared" ref="M493" si="916">WEEKDAY(A493,2)</f>
        <v>4</v>
      </c>
    </row>
    <row r="494" spans="1:13" x14ac:dyDescent="0.25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4"/>
  <sheetViews>
    <sheetView tabSelected="1" zoomScale="115" zoomScaleNormal="115" workbookViewId="0">
      <pane xSplit="1" ySplit="2" topLeftCell="B478" activePane="bottomRight" state="frozen"/>
      <selection pane="topRight" activeCell="B1" sqref="B1"/>
      <selection pane="bottomLeft" activeCell="A3" sqref="A3"/>
      <selection pane="bottomRight" activeCell="C485" sqref="C4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4"/>
  <sheetViews>
    <sheetView zoomScale="115" zoomScaleNormal="115" workbookViewId="0">
      <pane xSplit="1" ySplit="2" topLeftCell="E479" activePane="bottomRight" state="frozen"/>
      <selection pane="topRight" activeCell="B1" sqref="B1"/>
      <selection pane="bottomLeft" activeCell="A3" sqref="A3"/>
      <selection pane="bottomRight" activeCell="K490" sqref="K49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2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95"/>
  <sheetViews>
    <sheetView zoomScale="115" zoomScaleNormal="115" workbookViewId="0">
      <pane xSplit="1" ySplit="2" topLeftCell="E480" activePane="bottomRight" state="frozen"/>
      <selection pane="topRight" activeCell="B1" sqref="B1"/>
      <selection pane="bottomLeft" activeCell="A3" sqref="A3"/>
      <selection pane="bottomRight" activeCell="L491" sqref="L491:L49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3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2017-12-21T23:54:19Z</dcterms:modified>
</cp:coreProperties>
</file>