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48" i="20" l="1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3" i="1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<sst xmlns="http://schemas.openxmlformats.org/spreadsheetml/2006/main" count="616" uniqueCount="520">
  <si>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</si>
  <si>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</si>
  <si>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</si>
  <si>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</si>
  <si>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</si>
  <si>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</si>
  <si>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</si>
  <si>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</si>
  <si>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</si>
  <si>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</si>
  <si>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</si>
  <si>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</si>
  <si>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</si>
  <si>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</si>
  <si>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</si>
  <si>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</si>
  <si>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</si>
  <si>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</si>
  <si>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</si>
  <si>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</si>
  <si>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</si>
  <si>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</si>
  <si>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</si>
  <si>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</si>
  <si>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</si>
  <si>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</si>
  <si>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</si>
  <si>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</si>
  <si>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</si>
  <si>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</si>
  <si>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</si>
  <si>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</si>
  <si>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</si>
  <si>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</si>
  <si>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</si>
  <si>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</si>
  <si>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</si>
  <si>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</si>
  <si>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</si>
  <si>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</si>
  <si>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</si>
  <si>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</si>
  <si>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</si>
  <si>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</si>
  <si>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</si>
  <si>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</si>
  <si>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</si>
  <si>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</si>
  <si>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</si>
  <si>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</si>
  <si>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</si>
  <si>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</si>
  <si>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</si>
  <si>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</si>
  <si>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</si>
  <si>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</si>
  <si>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</si>
  <si>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</si>
  <si>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</si>
  <si>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</si>
  <si>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</si>
  <si>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</si>
  <si>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</si>
  <si>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</si>
  <si>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</si>
  <si>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</si>
  <si>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</si>
  <si>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</si>
  <si>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</si>
  <si>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</si>
  <si>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</si>
  <si>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</si>
  <si>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</si>
  <si>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</si>
  <si>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</si>
  <si>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</si>
  <si>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</si>
  <si>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</si>
  <si>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</si>
  <si>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</si>
  <si>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</si>
  <si>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</si>
  <si>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</si>
  <si>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</si>
  <si>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</si>
  <si>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</si>
  <si>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</si>
  <si>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</si>
  <si>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</si>
  <si>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</si>
  <si>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</si>
  <si>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</si>
  <si>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</si>
  <si>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</si>
  <si>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</si>
  <si>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</si>
  <si>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</si>
  <si>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</si>
  <si>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</si>
  <si>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</si>
  <si>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</si>
  <si>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</si>
  <si>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</si>
  <si>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</si>
  <si>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</si>
  <si>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</si>
  <si>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</si>
  <si>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</si>
  <si>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</si>
  <si>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</si>
  <si>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</si>
  <si>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</si>
  <si>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</si>
  <si>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</si>
  <si>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</si>
  <si>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</si>
  <si>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</si>
  <si>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</si>
  <si>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</si>
  <si>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</si>
  <si>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</si>
  <si>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</si>
  <si>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</si>
  <si>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</si>
  <si>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</si>
  <si>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</si>
  <si>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</si>
  <si>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</si>
  <si>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</si>
  <si>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</si>
  <si>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</si>
  <si>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</si>
  <si>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</si>
  <si>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</si>
  <si>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</si>
  <si>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</si>
  <si>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</si>
  <si>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</si>
  <si>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</si>
  <si>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</si>
  <si>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</si>
  <si>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</si>
  <si>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</si>
  <si>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</si>
  <si>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</si>
  <si>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</si>
  <si>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</si>
  <si>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</si>
  <si>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</si>
  <si>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</si>
  <si>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</si>
  <si>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</si>
  <si>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</si>
  <si>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</si>
  <si>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</si>
  <si>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</si>
  <si>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</si>
  <si>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</si>
  <si>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</si>
  <si>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</si>
  <si>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</si>
  <si>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</si>
  <si>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</si>
  <si>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</si>
  <si>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</si>
  <si>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</si>
  <si>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</si>
  <si>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</si>
  <si>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</si>
  <si>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</si>
  <si>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</si>
  <si>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</si>
  <si>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</si>
  <si>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</si>
  <si>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</si>
  <si>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</si>
  <si>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</si>
  <si>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</si>
  <si>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</si>
  <si>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</si>
  <si>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</si>
  <si>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</si>
  <si>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</si>
  <si>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</si>
  <si>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</si>
  <si>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</si>
  <si>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</si>
  <si>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</si>
  <si>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</si>
  <si>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</si>
  <si>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</si>
  <si>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</si>
  <si>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</si>
  <si>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</si>
  <si>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</si>
  <si>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</si>
  <si>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</si>
  <si>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</si>
  <si>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</si>
  <si>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</si>
  <si>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</si>
  <si>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</si>
  <si>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</si>
  <si>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</si>
  <si>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</si>
  <si>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</si>
  <si>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</si>
  <si>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</si>
  <si>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</si>
  <si>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</si>
  <si>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</si>
  <si>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</si>
  <si>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</si>
  <si>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</si>
  <si>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</si>
  <si>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</si>
  <si>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</si>
  <si>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</si>
  <si>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</si>
  <si>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</si>
  <si>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</si>
  <si>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</si>
  <si>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</si>
  <si>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</si>
  <si>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</si>
  <si>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</si>
  <si>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</si>
  <si>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</si>
  <si>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</si>
  <si>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</si>
  <si>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</si>
  <si>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</si>
  <si>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</si>
  <si>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</si>
  <si>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</si>
  <si>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</si>
  <si>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</si>
  <si>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</si>
  <si>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</si>
  <si>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</si>
  <si>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</si>
  <si>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</si>
  <si>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</si>
  <si>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</si>
  <si>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</si>
  <si>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</si>
  <si>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</si>
  <si>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</si>
  <si>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</si>
  <si>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</si>
  <si>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</si>
  <si>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</si>
  <si>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</si>
  <si>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</si>
  <si>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</si>
  <si>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</si>
  <si>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</si>
  <si>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</si>
  <si>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</si>
  <si>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</si>
  <si>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</si>
  <si>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</si>
  <si>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</si>
  <si>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</si>
  <si>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</si>
  <si>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</si>
  <si>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</si>
  <si>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</si>
  <si>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</si>
  <si>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</si>
  <si>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</si>
  <si>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</si>
  <si>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</si>
  <si>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</si>
  <si>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</si>
  <si>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</si>
  <si>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</si>
  <si>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</si>
  <si>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</si>
  <si>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</si>
  <si>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</si>
  <si>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</si>
  <si>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</si>
  <si>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</si>
  <si>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</si>
  <si>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</si>
  <si>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</si>
  <si>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</si>
  <si>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</si>
  <si>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</si>
  <si>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</si>
  <si>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</si>
  <si>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</si>
  <si>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</si>
  <si>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</si>
  <si>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</si>
  <si>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</si>
  <si>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</si>
  <si>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</si>
  <si>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</si>
  <si>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</si>
  <si>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</si>
  <si>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</si>
  <si>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</si>
  <si>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</si>
  <si>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</si>
  <si>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</si>
  <si>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</si>
  <si>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</si>
  <si>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</si>
  <si>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</si>
  <si>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</si>
  <si>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</si>
  <si>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</si>
  <si>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</si>
  <si>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</si>
  <si>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</si>
  <si>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</si>
  <si>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</si>
  <si>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</si>
  <si>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</si>
  <si>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</si>
  <si>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</si>
  <si>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</si>
  <si>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</si>
  <si>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</si>
  <si>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</si>
  <si>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</si>
  <si>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</si>
  <si>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</si>
  <si>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</si>
  <si>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</si>
  <si>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</si>
  <si>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</si>
  <si>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</si>
  <si>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</si>
  <si>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</si>
  <si>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</si>
  <si>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</si>
  <si>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</si>
  <si>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</si>
  <si>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</si>
  <si>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</si>
  <si>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</si>
  <si>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</si>
  <si>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</si>
  <si>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</si>
  <si>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</si>
  <si>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</si>
  <si>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</si>
  <si>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</si>
  <si>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</si>
  <si>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</si>
  <si>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</si>
  <si>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</si>
  <si>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</si>
  <si>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</si>
  <si>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</si>
  <si>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</si>
  <si>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</si>
  <si>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</si>
  <si>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</si>
  <si>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</si>
  <si>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</si>
  <si>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</si>
  <si>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</si>
  <si>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</si>
  <si>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</si>
  <si>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</si>
  <si>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</si>
  <si>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</si>
  <si>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</si>
  <si>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</si>
  <si>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</si>
  <si>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</si>
  <si>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</si>
  <si>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</si>
  <si>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</si>
  <si>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</si>
  <si>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</si>
  <si>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</si>
  <si>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</si>
  <si>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</si>
  <si>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</si>
  <si>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</si>
  <si>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</si>
  <si>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</si>
  <si>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</si>
  <si>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</si>
  <si>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</si>
  <si>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</si>
  <si>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</si>
  <si>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</si>
  <si>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</si>
  <si>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</si>
  <si>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</si>
  <si>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</si>
  <si>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</si>
  <si>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</si>
  <si>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</si>
  <si>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</si>
  <si>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</si>
  <si>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</si>
  <si>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</si>
  <si>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</si>
  <si>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</si>
  <si>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</si>
  <si>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</si>
  <si>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</si>
  <si>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</si>
  <si>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</si>
  <si>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</si>
  <si>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</si>
  <si>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</si>
  <si>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</si>
  <si>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</si>
  <si>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</si>
  <si>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</si>
  <si>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</si>
  <si>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</si>
  <si>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</si>
  <si>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</si>
  <si>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</si>
  <si>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</si>
  <si>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</si>
  <si>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</si>
  <si>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</si>
  <si>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</si>
  <si>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</si>
  <si>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</si>
  <si>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</si>
  <si>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</si>
  <si>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</si>
  <si>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</si>
  <si>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</si>
  <si>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</si>
  <si>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</si>
  <si>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</si>
  <si>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</si>
  <si>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</si>
  <si>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</si>
  <si>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</si>
  <si>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</si>
  <si>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</si>
  <si>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</si>
  <si>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</si>
  <si>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</si>
  <si>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</si>
  <si>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</si>
  <si>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</si>
  <si>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</si>
  <si>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</si>
  <si>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</si>
  <si>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</si>
  <si>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</si>
  <si>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</si>
  <si>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</si>
  <si>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</si>
  <si>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</si>
  <si>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</si>
  <si>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</si>
  <si>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</si>
  <si>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</si>
  <si>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</si>
  <si>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</si>
  <si>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</si>
  <si>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</si>
  <si>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</si>
  <si>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</si>
  <si>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</si>
  <si>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</si>
  <si>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</si>
  <si>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</si>
  <si>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</si>
  <si>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</si>
  <si>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</si>
  <si>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</si>
  <si>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</si>
  <si>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</si>
  <si>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</si>
  <si>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</si>
  <si>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</si>
  <si>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</si>
  <si>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</si>
  <si>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</si>
  <si>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</si>
  <si>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</si>
  <si>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</si>
  <si>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</si>
  <si>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</si>
  <si>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</si>
  <si>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</si>
  <si>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</si>
  <si>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</si>
  <si>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</si>
  <si>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</si>
  <si>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</si>
  <si>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</si>
  <si>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</si>
  <si>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</si>
  <si>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</si>
  <si>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</si>
  <si>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</si>
  <si>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</si>
  <si>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</si>
  <si>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</si>
  <si>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</si>
  <si>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FTSEA50 2</t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</si>
  <si>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</si>
  <si>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</si>
  <si>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</si>
  <si>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</si>
  <si>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rmb going nuts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</si>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</sst>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3" zoomScale="115" zoomScaleNormal="115" workbookViewId="0">
      <selection activeCell="A23" sqref="A23"/>
    </sheetView>
  </sheetViews>
  <sheetFormatPr defaultRowHeight="14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>
      <c r="A1" s="1">
        <f>D11</f>
        <v>43019</v>
      </c>
    </row>
    <row r="2" spans="1:14" ht="13.5">
      <c r="A2" t="s">
        <v>390</v>
      </c>
      <c r="B2" s="39">
        <v>6.5751799999999996</v>
      </c>
      <c r="C2" s="1">
        <v>43019</v>
      </c>
      <c r="D2" s="41">
        <v>13</v>
      </c>
    </row>
    <row r="3" spans="1:14">
      <c r="A3" t="s">
        <v>391</v>
      </c>
      <c r="B3" s="39">
        <v>6.5864950000000002</v>
      </c>
      <c r="C3" s="1">
        <v>43019</v>
      </c>
      <c r="D3" s="41">
        <v>16</v>
      </c>
      <c r="J3" s="91"/>
      <c r="K3" s="92"/>
      <c r="L3" s="93"/>
    </row>
    <row r="4" spans="1:14">
      <c r="A4" t="s">
        <v>392</v>
      </c>
      <c r="B4" s="39">
        <v>6.5739049999999999</v>
      </c>
      <c r="C4" s="1">
        <v>43020</v>
      </c>
      <c r="D4" s="41">
        <v>4</v>
      </c>
      <c r="J4" s="68"/>
      <c r="K4" s="69"/>
      <c r="L4" s="70"/>
    </row>
    <row r="5" spans="1:14">
      <c r="A5" t="s">
        <v>348</v>
      </c>
      <c r="B5" s="39">
        <v>3902.6867999999999</v>
      </c>
      <c r="C5" s="41">
        <v>3889.8636999999999</v>
      </c>
      <c r="D5" s="25">
        <v>3.3E-3</v>
      </c>
      <c r="J5" s="71"/>
      <c r="K5" s="72"/>
      <c r="L5" s="73"/>
      <c r="M5" s="74"/>
    </row>
    <row r="6" spans="1:14">
      <c r="A6" t="s">
        <v>349</v>
      </c>
      <c r="B6" s="39">
        <v>3388.2838000000002</v>
      </c>
      <c r="C6" s="41">
        <v>3382.9879000000001</v>
      </c>
      <c r="D6" s="25">
        <v>1.6000000000000001E-3</v>
      </c>
      <c r="J6" s="75"/>
      <c r="K6" s="76"/>
      <c r="L6" s="77"/>
      <c r="M6" s="78"/>
    </row>
    <row r="7" spans="1:14">
      <c r="A7" t="s">
        <v>350</v>
      </c>
      <c r="B7">
        <v>1901.5509999999999</v>
      </c>
      <c r="C7" s="39">
        <v>1917.4580000000001</v>
      </c>
      <c r="D7" s="25">
        <v>-8.3000000000000001E-3</v>
      </c>
      <c r="H7" s="96"/>
      <c r="J7" s="79"/>
      <c r="K7" s="80"/>
      <c r="L7" s="81"/>
      <c r="M7" s="82"/>
    </row>
    <row r="8" spans="1:14">
      <c r="A8" t="s">
        <v>351</v>
      </c>
      <c r="B8">
        <v>11312.495999999999</v>
      </c>
      <c r="C8" s="39">
        <v>11329.513999999999</v>
      </c>
      <c r="D8" s="25">
        <v>-1.5E-3</v>
      </c>
      <c r="J8" s="83"/>
      <c r="K8" s="84"/>
      <c r="L8" s="85"/>
      <c r="M8" s="86"/>
    </row>
    <row r="9" spans="1:14">
      <c r="A9" t="s">
        <v>352</v>
      </c>
      <c r="B9">
        <v>6666.4696000000004</v>
      </c>
      <c r="C9" s="39">
        <v>6705.4812000000002</v>
      </c>
      <c r="D9" s="25">
        <v>-5.7999999999999996E-3</v>
      </c>
      <c r="J9" s="87"/>
      <c r="K9" s="88"/>
      <c r="L9" s="89"/>
      <c r="M9" s="90"/>
    </row>
    <row r="10" spans="1:14" ht="13.5">
      <c r="A10" t="s">
        <v>353</v>
      </c>
      <c r="B10">
        <v>14.06</v>
      </c>
      <c r="C10" s="39">
        <v>14.013999999999999</v>
      </c>
      <c r="D10" s="1">
        <v>43018</v>
      </c>
    </row>
    <row r="11" spans="1:14" ht="13.5">
      <c r="A11" t="s">
        <v>354</v>
      </c>
      <c r="B11">
        <v>14.52</v>
      </c>
      <c r="C11" s="39">
        <v>14.5496</v>
      </c>
      <c r="D11" s="1">
        <v>43019</v>
      </c>
    </row>
    <row r="12" spans="1:14">
      <c r="A12" t="s">
        <v>355</v>
      </c>
      <c r="B12">
        <v>8.36</v>
      </c>
      <c r="C12" s="39">
        <v>8.3119999999999994</v>
      </c>
      <c r="D12" s="1">
        <v>43019</v>
      </c>
      <c r="J12" s="53"/>
      <c r="K12" s="56"/>
      <c r="L12" s="59"/>
      <c r="M12" s="62"/>
      <c r="N12" s="65"/>
    </row>
    <row r="13" spans="1:14">
      <c r="A13" t="s">
        <v>356</v>
      </c>
      <c r="B13">
        <v>47.5</v>
      </c>
      <c r="C13" s="39">
        <v>47.494</v>
      </c>
      <c r="D13" s="1">
        <v>43019</v>
      </c>
      <c r="J13" s="54"/>
      <c r="K13" s="57"/>
      <c r="L13" s="60"/>
      <c r="M13" s="63"/>
      <c r="N13" s="66"/>
    </row>
    <row r="14" spans="1:14">
      <c r="A14" t="s">
        <v>357</v>
      </c>
      <c r="B14">
        <v>45.85</v>
      </c>
      <c r="C14" s="39">
        <v>45.75</v>
      </c>
      <c r="D14" s="1">
        <v>43018</v>
      </c>
      <c r="J14" s="55"/>
      <c r="K14" s="58"/>
      <c r="L14" s="61"/>
      <c r="M14" s="64"/>
      <c r="N14" s="67"/>
    </row>
    <row r="15" spans="1:14" ht="13.5">
      <c r="A15" t="s">
        <v>358</v>
      </c>
      <c r="B15">
        <v>35.53</v>
      </c>
      <c r="C15">
        <v>35.406500000000001</v>
      </c>
      <c r="D15" s="1">
        <v>43018</v>
      </c>
    </row>
    <row r="16" spans="1:14">
      <c r="A16" t="s">
        <v>359</v>
      </c>
      <c r="B16">
        <v>30.17</v>
      </c>
      <c r="C16">
        <v>30.001200000000001</v>
      </c>
      <c r="D16" s="1">
        <v>43018</v>
      </c>
    </row>
    <row r="17" spans="1:16">
      <c r="A17" t="s">
        <v>360</v>
      </c>
      <c r="B17">
        <v>37.11</v>
      </c>
      <c r="C17" s="39">
        <v>36.971600000000002</v>
      </c>
      <c r="D17" s="1">
        <v>43019</v>
      </c>
    </row>
    <row r="18" spans="1:16">
      <c r="A18" t="s">
        <v>361</v>
      </c>
      <c r="B18">
        <v>12213.12</v>
      </c>
      <c r="C18" s="1"/>
      <c r="D18" s="1"/>
    </row>
    <row r="19" spans="1:16">
      <c r="A19" t="s">
        <v>507</v>
      </c>
      <c r="B19">
        <v>12213.12</v>
      </c>
      <c r="C19" s="1"/>
      <c r="D19" s="94"/>
    </row>
    <row r="20" spans="1:16" s="97" customFormat="1">
      <c r="A20" s="100" t="s">
        <v>362</v>
      </c>
      <c r="B20" s="100">
        <v>20103.7</v>
      </c>
      <c r="C20" s="98"/>
      <c r="D20" s="99"/>
    </row>
    <row r="21" spans="1:16" s="97" customFormat="1">
      <c r="A21" s="97" t="s">
        <v>400</v>
      </c>
      <c r="B21" s="97">
        <v>6.5840999999999896</v>
      </c>
      <c r="C21" s="98">
        <v>43020</v>
      </c>
      <c r="D21" s="99">
        <v>0.32640046296296293</v>
      </c>
    </row>
    <row r="22" spans="1:16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>
      <c r="A23">
        <v>3381.48</v>
      </c>
      <c r="B23">
        <v>3381.65</v>
      </c>
      <c r="C23" s="39">
        <v>3381.39</v>
      </c>
      <c r="D23" s="41">
        <v>3380.4</v>
      </c>
      <c r="E23">
        <v>3393.69</v>
      </c>
      <c r="F23">
        <v>3393.69</v>
      </c>
      <c r="G23">
        <v>3379.23</v>
      </c>
      <c r="H23">
        <v>1128</v>
      </c>
      <c r="I23">
        <v>939</v>
      </c>
      <c r="J23">
        <v>3395.45</v>
      </c>
      <c r="K23">
        <v>3392.84</v>
      </c>
      <c r="L23">
        <v>3388.28</v>
      </c>
      <c r="M23">
        <v>3395.52</v>
      </c>
      <c r="N23">
        <v>3384.33</v>
      </c>
      <c r="O23">
        <v>1301</v>
      </c>
      <c r="P23">
        <v>1450</v>
      </c>
    </row>
    <row r="24" spans="1:16">
      <c r="D24" s="101"/>
    </row>
    <row r="25" spans="1:16">
      <c r="A25" s="39"/>
      <c r="B25" s="39"/>
      <c r="C25" s="39"/>
      <c r="D25" s="101"/>
    </row>
    <row r="26" spans="1:16">
      <c r="C26" s="39"/>
      <c r="D26" s="101"/>
    </row>
    <row r="27" spans="1:16">
      <c r="D27" s="1"/>
    </row>
    <row r="28" spans="1:16">
      <c r="D28" s="98"/>
    </row>
    <row r="29" spans="1:16">
      <c r="D29" s="1"/>
    </row>
    <row r="30" spans="1:16">
      <c r="C30" s="1"/>
      <c r="D30" s="98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D37" s="1"/>
    </row>
    <row r="38" spans="3:4">
      <c r="C38" s="98"/>
      <c r="D38" s="99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zoomScale="115" zoomScaleNormal="115" workbookViewId="0">
      <pane xSplit="1" ySplit="1" topLeftCell="I283" activePane="bottomRight" state="frozen"/>
      <selection pane="topRight" activeCell="B1" sqref="B1"/>
      <selection pane="bottomLeft" activeCell="A2" sqref="A2"/>
      <selection pane="bottomRight" activeCell="N295" sqref="N295"/>
    </sheetView>
  </sheetViews>
  <sheetFormatPr defaultRowHeight="14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>
      <c r="A220" s="1">
        <v>42908</v>
      </c>
      <c r="B220" s="41">
        <f t="shared" si="14"/>
        <v>4</v>
      </c>
      <c r="C220">
        <v>6.8197000000000001</v>
      </c>
      <c r="D220" s="25">
        <f t="shared" ref="D220:D299" si="15">LN(C220/C219)</f>
        <v>5.8655326653686257E-5</v>
      </c>
      <c r="H220">
        <v>6.8302350000000001</v>
      </c>
      <c r="I220" s="25">
        <f t="shared" ref="I220:I299" si="16">LN(H220/H219)</f>
        <v>1.1859738836099735E-4</v>
      </c>
      <c r="J220">
        <v>6.8346549999999997</v>
      </c>
      <c r="K220" s="25">
        <f t="shared" ref="K220:K299" si="17">LN(J220/J219)</f>
        <v>6.0958008553464011E-4</v>
      </c>
      <c r="L220">
        <v>6.837275</v>
      </c>
      <c r="M220" s="25">
        <f t="shared" ref="M220:M299" si="18">LN(L220/L219)</f>
        <v>9.1891665030134411E-4</v>
      </c>
    </row>
    <row r="221" spans="1:14" ht="14.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>
      <c r="A291" s="98">
        <v>43007</v>
      </c>
      <c r="B291" s="41">
        <f t="shared" ref="B291:B299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511</v>
      </c>
    </row>
    <row r="298" spans="1:14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</row>
    <row r="300" spans="1:14">
      <c r="A300" s="98">
        <v>43020</v>
      </c>
      <c r="B300" s="41">
        <f t="shared" ref="B300:B301" si="21">WEEKDAY(A300,2)</f>
        <v>4</v>
      </c>
    </row>
    <row r="301" spans="1:14">
      <c r="A301" s="98">
        <v>43021</v>
      </c>
      <c r="B301" s="41">
        <f t="shared" si="2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tabSelected="1" zoomScale="115" zoomScaleNormal="115" workbookViewId="0">
      <pane xSplit="2" ySplit="6" topLeftCell="AU341" activePane="bottomRight" state="frozen"/>
      <selection pane="topRight" activeCell="C1" sqref="C1"/>
      <selection pane="bottomLeft" activeCell="A3" sqref="A3"/>
      <selection pane="bottomRight" activeCell="AW352" sqref="AW352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>
      <c r="BK2" s="51"/>
    </row>
    <row r="3" spans="1:284" s="39" customFormat="1" ht="13.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>
      <c r="C5" s="45" t="s">
        <v>49</v>
      </c>
      <c r="BE5" s="45" t="s">
        <v>82</v>
      </c>
      <c r="BK5" s="52"/>
    </row>
    <row r="6" spans="1:284" ht="13.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8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>
      <c r="A349" s="98">
        <v>43020</v>
      </c>
      <c r="B349" s="41">
        <f t="shared" si="4153"/>
        <v>4</v>
      </c>
    </row>
    <row r="350" spans="1:62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H424" activePane="bottomRight" state="frozen"/>
      <selection pane="topRight" activeCell="B1" sqref="B1"/>
      <selection pane="bottomLeft" activeCell="A3" sqref="A3"/>
      <selection pane="bottomRight" activeCell="K436" sqref="K436"/>
    </sheetView>
  </sheetViews>
  <sheetFormatPr defaultRowHeight="14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>
      <c r="J1" t="s">
        <v>229</v>
      </c>
    </row>
    <row r="2" spans="1:14" ht="13.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>
      <c r="A56" s="1">
        <v>42480</v>
      </c>
      <c r="B56">
        <v>9.9700000000000006</v>
      </c>
      <c r="M56">
        <f t="shared" si="5"/>
        <v>3</v>
      </c>
    </row>
    <row r="57" spans="1:13" ht="13.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5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4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519</v>
      </c>
    </row>
    <row r="437" spans="1:14">
      <c r="A437" s="98">
        <v>43020</v>
      </c>
    </row>
    <row r="438" spans="1:14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J420" activePane="bottomRight" state="frozen"/>
      <selection pane="topRight" activeCell="B1" sqref="B1"/>
      <selection pane="bottomLeft" activeCell="A3" sqref="A3"/>
      <selection pane="bottomRight" activeCell="N436" sqref="N436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>
      <c r="J1" t="s">
        <v>229</v>
      </c>
    </row>
    <row r="2" spans="1:14" ht="13.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>
      <c r="A55" s="1">
        <v>42480</v>
      </c>
      <c r="B55">
        <v>11.24</v>
      </c>
      <c r="M55">
        <f t="shared" si="5"/>
        <v>3</v>
      </c>
    </row>
    <row r="56" spans="1:13" ht="13.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5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515</v>
      </c>
    </row>
    <row r="436" spans="1:14">
      <c r="A436" s="98">
        <v>43020</v>
      </c>
    </row>
    <row r="437" spans="1:14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E421" activePane="bottomRight" state="frozen"/>
      <selection pane="topRight" activeCell="B1" sqref="B1"/>
      <selection pane="bottomLeft" activeCell="A3" sqref="A3"/>
      <selection pane="bottomRight" activeCell="F426" sqref="F426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>
      <c r="J1" t="s">
        <v>217</v>
      </c>
    </row>
    <row r="2" spans="1:14" ht="13.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>
      <c r="A56" s="1">
        <v>42480</v>
      </c>
      <c r="M56">
        <f t="shared" si="5"/>
        <v>3</v>
      </c>
      <c r="N56" s="50"/>
    </row>
    <row r="57" spans="1:14" ht="13.5">
      <c r="A57" s="1">
        <v>42481</v>
      </c>
      <c r="B57">
        <v>9.75</v>
      </c>
      <c r="M57">
        <f t="shared" si="5"/>
        <v>4</v>
      </c>
      <c r="N57" s="50"/>
    </row>
    <row r="58" spans="1:14" ht="13.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6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>
      <c r="A437" s="98">
        <v>43020</v>
      </c>
    </row>
    <row r="438" spans="1:14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B419" activePane="bottomRight" state="frozen"/>
      <selection pane="topRight" activeCell="B1" sqref="B1"/>
      <selection pane="bottomLeft" activeCell="A3" sqref="A3"/>
      <selection pane="bottomRight" activeCell="E429" sqref="E429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>
      <c r="H1" t="s">
        <v>140</v>
      </c>
      <c r="J1" t="s">
        <v>218</v>
      </c>
    </row>
    <row r="2" spans="1:15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>
      <c r="A56" s="1">
        <v>42480</v>
      </c>
      <c r="M56">
        <f t="shared" si="5"/>
        <v>3</v>
      </c>
      <c r="N56" s="50"/>
    </row>
    <row r="57" spans="1:14" ht="13.5">
      <c r="A57" s="1">
        <v>42481</v>
      </c>
      <c r="B57">
        <v>39</v>
      </c>
      <c r="M57">
        <f t="shared" si="5"/>
        <v>4</v>
      </c>
      <c r="N57" s="50"/>
    </row>
    <row r="58" spans="1:14" ht="13.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6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514</v>
      </c>
    </row>
    <row r="436" spans="1:14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>
      <c r="A437" s="98">
        <v>43020</v>
      </c>
    </row>
    <row r="438" spans="1:14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H426" activePane="bottomRight" state="frozen"/>
      <selection pane="topRight" activeCell="B1" sqref="B1"/>
      <selection pane="bottomLeft" activeCell="A3" sqref="A3"/>
      <selection pane="bottomRight" activeCell="N441" sqref="N441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>
      <c r="J1" t="s">
        <v>219</v>
      </c>
      <c r="O1" t="s">
        <v>34</v>
      </c>
    </row>
    <row r="2" spans="1:17" ht="13.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1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510</v>
      </c>
    </row>
    <row r="441" spans="1:14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8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G442" s="42">
        <f t="shared" ref="G442" si="659">+B442/D442-1</f>
        <v>4.8996706176833715E-3</v>
      </c>
      <c r="H442" s="100"/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518</v>
      </c>
    </row>
    <row r="443" spans="1:14">
      <c r="A443" s="98">
        <v>43020</v>
      </c>
    </row>
    <row r="444" spans="1:14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F425" activePane="bottomRight" state="frozen"/>
      <selection pane="topRight" activeCell="B1" sqref="B1"/>
      <selection pane="bottomLeft" activeCell="A3" sqref="A3"/>
      <selection pane="bottomRight" activeCell="N442" sqref="N442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>
      <c r="J1" t="s">
        <v>217</v>
      </c>
    </row>
    <row r="2" spans="1:14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509</v>
      </c>
    </row>
    <row r="441" spans="1:14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517</v>
      </c>
    </row>
    <row r="443" spans="1:14">
      <c r="A443" s="98">
        <v>43020</v>
      </c>
    </row>
    <row r="444" spans="1:14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I430" activePane="bottomRight" state="frozen"/>
      <selection pane="topRight" activeCell="B1" sqref="B1"/>
      <selection pane="bottomLeft" activeCell="A3" sqref="A3"/>
      <selection pane="bottomRight" activeCell="N442" sqref="N442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ht="13.5">
      <c r="J1" t="s">
        <v>218</v>
      </c>
    </row>
    <row r="2" spans="1:14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1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508</v>
      </c>
    </row>
    <row r="441" spans="1:14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513</v>
      </c>
    </row>
    <row r="442" spans="1:14" ht="28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516</v>
      </c>
    </row>
    <row r="443" spans="1:14">
      <c r="A443" s="98">
        <v>43020</v>
      </c>
    </row>
    <row r="444" spans="1:14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D427" activePane="bottomRight" state="frozen"/>
      <selection pane="topRight" activeCell="B1" sqref="B1"/>
      <selection pane="bottomLeft" activeCell="A3" sqref="A3"/>
      <selection pane="bottomRight" activeCell="I443" sqref="I44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>
      <c r="J1" t="s">
        <v>220</v>
      </c>
    </row>
    <row r="2" spans="1:14" ht="13.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>
      <c r="A444" s="98">
        <v>43020</v>
      </c>
    </row>
    <row r="445" spans="1:14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2017-10-12T07:08:55Z</dcterms:modified>
</cp:coreProperties>
</file>