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85" i="20" l="1"/>
  <c r="B336" i="25"/>
  <c r="D336" i="25"/>
  <c r="M336" i="25"/>
  <c r="K336" i="25"/>
  <c r="I336" i="25"/>
  <c r="L480" i="10"/>
  <c r="M480" i="10"/>
  <c r="I480" i="10"/>
  <c r="C480" i="10"/>
  <c r="L479" i="9"/>
  <c r="M479" i="9"/>
  <c r="I479" i="9"/>
  <c r="C479" i="9"/>
  <c r="L479" i="11"/>
  <c r="M479" i="11"/>
  <c r="I479" i="11"/>
  <c r="C479" i="11"/>
  <c r="L479" i="12"/>
  <c r="M479" i="12"/>
  <c r="I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I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M485" i="10"/>
  <c r="M484" i="10"/>
  <c r="M483" i="10"/>
  <c r="M482" i="10"/>
  <c r="M481" i="1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<sst xmlns="http://schemas.openxmlformats.org/spreadsheetml/2006/main" count="714" uniqueCount="618">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</sst>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2" sqref="F1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43070</v>
      </c>
    </row>
    <row r="2" spans="1:16" ht="13.5" x14ac:dyDescent="0.15">
      <c r="A2" s="39" t="s">
        <v>559</v>
      </c>
      <c r="B2" s="39">
        <v>6.6158000000000001</v>
      </c>
      <c r="C2" s="90">
        <v>43070</v>
      </c>
      <c r="D2" s="39">
        <v>13</v>
      </c>
    </row>
    <row r="3" spans="1:16" x14ac:dyDescent="0.25">
      <c r="A3" s="39" t="s">
        <v>560</v>
      </c>
      <c r="B3" s="39">
        <v>6.6073899999999997</v>
      </c>
      <c r="C3" s="90">
        <v>43070</v>
      </c>
      <c r="D3" s="39">
        <v>16</v>
      </c>
      <c r="J3" s="83"/>
      <c r="K3" s="84"/>
      <c r="L3" s="85"/>
    </row>
    <row r="4" spans="1:16" x14ac:dyDescent="0.25">
      <c r="A4" s="39" t="s">
        <v>561</v>
      </c>
      <c r="B4" s="39">
        <v>6.5948349999999998</v>
      </c>
      <c r="C4" s="90">
        <v>43071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3998.14</v>
      </c>
      <c r="C5" s="39">
        <v>4006.1</v>
      </c>
      <c r="D5" s="93">
        <v>-2E-3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3317.62</v>
      </c>
      <c r="C6" s="39">
        <v>3317.19</v>
      </c>
      <c r="D6" s="93">
        <v>1E-4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1804.62</v>
      </c>
      <c r="C7" s="39">
        <v>1770.3</v>
      </c>
      <c r="D7" s="93">
        <v>1.9400000000000001E-2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11013.15</v>
      </c>
      <c r="C8" s="39">
        <v>10944.1</v>
      </c>
      <c r="D8" s="93">
        <v>6.3E-3</v>
      </c>
      <c r="J8" s="75"/>
      <c r="K8" s="76"/>
      <c r="L8" s="77"/>
      <c r="M8" s="78"/>
    </row>
    <row r="9" spans="1:16" x14ac:dyDescent="0.25">
      <c r="A9" s="39" t="s">
        <v>525</v>
      </c>
      <c r="B9" s="39">
        <v>6316.41</v>
      </c>
      <c r="C9" s="39">
        <v>6263.42</v>
      </c>
      <c r="D9" s="93">
        <v>8.5000000000000006E-3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2842.18</v>
      </c>
      <c r="C10" s="39">
        <v>2863.45</v>
      </c>
      <c r="D10" s="93">
        <v>-7.4000000000000003E-3</v>
      </c>
    </row>
    <row r="11" spans="1:16" ht="13.5" x14ac:dyDescent="0.15">
      <c r="A11" s="39" t="s">
        <v>527</v>
      </c>
      <c r="B11" s="39">
        <v>14.9</v>
      </c>
      <c r="C11" s="39">
        <v>15.007999999999999</v>
      </c>
      <c r="D11" s="90">
        <v>43070</v>
      </c>
    </row>
    <row r="12" spans="1:16" x14ac:dyDescent="0.25">
      <c r="A12" s="39" t="s">
        <v>528</v>
      </c>
      <c r="B12" s="39">
        <v>15.28</v>
      </c>
      <c r="C12" s="39">
        <v>15.3703</v>
      </c>
      <c r="D12" s="90">
        <v>43070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7.7</v>
      </c>
      <c r="C13" s="39">
        <v>7.7210000000000001</v>
      </c>
      <c r="D13" s="90">
        <v>43070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47.9</v>
      </c>
      <c r="C14" s="39">
        <v>48.209000000000003</v>
      </c>
      <c r="D14" s="90">
        <v>43070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45.81</v>
      </c>
      <c r="C15" s="39">
        <v>45.96</v>
      </c>
      <c r="D15" s="90">
        <v>43070</v>
      </c>
    </row>
    <row r="16" spans="1:16" x14ac:dyDescent="0.25">
      <c r="A16" s="39" t="s">
        <v>532</v>
      </c>
      <c r="B16" s="39">
        <v>34.473199999999999</v>
      </c>
      <c r="C16" s="39">
        <v>34.883499999999998</v>
      </c>
      <c r="D16" s="90">
        <v>43070</v>
      </c>
    </row>
    <row r="17" spans="1:16" x14ac:dyDescent="0.25">
      <c r="A17" s="39" t="s">
        <v>533</v>
      </c>
      <c r="B17" s="39">
        <v>30.24</v>
      </c>
      <c r="C17" s="39">
        <v>30.6325</v>
      </c>
      <c r="D17" s="90">
        <v>43070</v>
      </c>
    </row>
    <row r="18" spans="1:16" x14ac:dyDescent="0.25">
      <c r="A18" s="39" t="s">
        <v>534</v>
      </c>
      <c r="B18" s="39">
        <v>34.51</v>
      </c>
      <c r="C18" s="39">
        <v>34.799700000000001</v>
      </c>
      <c r="D18" s="90">
        <v>43070</v>
      </c>
    </row>
    <row r="19" spans="1:16" x14ac:dyDescent="0.25">
      <c r="A19" s="39" t="s">
        <v>535</v>
      </c>
      <c r="B19" s="39">
        <v>12988.52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20272.310000000001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6.6067</v>
      </c>
      <c r="C21" s="90">
        <v>43070</v>
      </c>
      <c r="D21" s="91">
        <v>0.62520833333333337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3315.11</v>
      </c>
      <c r="B23" s="39">
        <v>3311.17</v>
      </c>
      <c r="C23" s="39">
        <v>3313.49</v>
      </c>
      <c r="D23" s="39">
        <v>3310.14</v>
      </c>
      <c r="E23" s="39">
        <v>3305.56</v>
      </c>
      <c r="F23" s="39">
        <v>3324.41</v>
      </c>
      <c r="G23" s="39">
        <v>3302.62</v>
      </c>
      <c r="H23" s="39">
        <v>1032</v>
      </c>
      <c r="I23" s="39">
        <v>951</v>
      </c>
      <c r="J23" s="39">
        <v>3306.08</v>
      </c>
      <c r="K23" s="39">
        <v>3308.7</v>
      </c>
      <c r="L23" s="39">
        <v>3317.62</v>
      </c>
      <c r="M23" s="39">
        <v>3318.61</v>
      </c>
      <c r="N23" s="39">
        <v>3303.98</v>
      </c>
      <c r="O23" s="39">
        <v>1432</v>
      </c>
      <c r="P23" s="39">
        <v>1318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90"/>
  <sheetViews>
    <sheetView zoomScale="115" zoomScaleNormal="115" workbookViewId="0">
      <pane xSplit="2" ySplit="6" topLeftCell="AV377" activePane="bottomRight" state="frozen"/>
      <selection pane="topRight" activeCell="C1" sqref="C1"/>
      <selection pane="bottomLeft" activeCell="A3" sqref="A3"/>
      <selection pane="bottomRight" activeCell="BC385" sqref="BC38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5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390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569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575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585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596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5">AV383</f>
        <v>0.86368505623996428</v>
      </c>
      <c r="BB384" s="93">
        <f t="shared" si="2742"/>
        <v>6.085238905234402E-3</v>
      </c>
      <c r="BC384" s="93">
        <f t="shared" ref="BC384" si="4226">AS383</f>
        <v>6.8630377178890045E-4</v>
      </c>
      <c r="BD384" s="39">
        <f t="shared" ref="BD384:BD385" si="4227">IF(AR383&lt;0,1,0)</f>
        <v>0</v>
      </c>
    </row>
    <row r="385" spans="1:56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8">IF(AVERAGE(N384)&lt;S384,"熊",IF(AVERAGE(N384)&gt;S384,"牛",""))</f>
        <v>熊</v>
      </c>
      <c r="U385" s="92">
        <f t="shared" ref="U385" si="4229">MAX(H385,O385)</f>
        <v>3324.41</v>
      </c>
      <c r="V385" s="92">
        <f t="shared" ref="V385" si="4230">MIN(I385,P385)</f>
        <v>3302.62</v>
      </c>
      <c r="W385" s="40">
        <f t="shared" ref="W385" si="4231">LN(U385/V385)</f>
        <v>6.5761218906039412E-3</v>
      </c>
      <c r="X385" s="92">
        <f t="shared" ref="X385" si="4232">IF(U385=H385,J385,Q385)</f>
        <v>1032</v>
      </c>
      <c r="Y385" s="92">
        <f t="shared" ref="Y385" si="4233">IF(V385=I385,K385,R385)</f>
        <v>951</v>
      </c>
      <c r="Z385" s="93">
        <f t="shared" ref="Z385" si="4234">(U385-V385)/(C385)</f>
        <v>6.5729342314432889E-3</v>
      </c>
      <c r="AA385" s="93">
        <f t="shared" ref="AA385" si="4235">LN(C385/N384)</f>
        <v>-6.272334086796647E-4</v>
      </c>
      <c r="AB385" s="93">
        <f t="shared" ref="AB385" si="4236">LN(N385/U385)</f>
        <v>-2.0445563676473187E-3</v>
      </c>
      <c r="AC385" s="93">
        <f t="shared" ref="AC385" si="4237">LN(N385/V385)</f>
        <v>4.5315655229565934E-3</v>
      </c>
      <c r="AD385" s="93">
        <f t="shared" ref="AD385" si="4238">LN(U385/C385)</f>
        <v>2.8014091627455444E-3</v>
      </c>
      <c r="AE385" s="93">
        <f t="shared" ref="AE385" si="4239">LN(V385/C385)</f>
        <v>-3.7747127278582649E-3</v>
      </c>
      <c r="AF385" s="93">
        <f t="shared" ref="AF385" si="4240">LN(N385/C385)</f>
        <v>7.5685279509827338E-4</v>
      </c>
      <c r="AG385" s="93">
        <f t="shared" ref="AG385" si="4241">LN(N385/N384)</f>
        <v>1.2961938641849199E-4</v>
      </c>
      <c r="AH385" s="93">
        <f t="shared" ref="AH385" si="4242">LN(D385/C385)</f>
        <v>-1.1892043391861799E-3</v>
      </c>
      <c r="AI385" s="93">
        <f t="shared" ref="AI385" si="4243">LN(E385/C385)</f>
        <v>-4.8879100632227748E-4</v>
      </c>
      <c r="AJ385" s="93">
        <f t="shared" ref="AJ385" si="4244">LN(F385/C385)</f>
        <v>-1.5003210240441571E-3</v>
      </c>
      <c r="AK385" s="93">
        <f t="shared" ref="AK385" si="4245">+LN(G385/C385)</f>
        <v>-2.8849063987388805E-3</v>
      </c>
      <c r="AL385" s="93">
        <f t="shared" ref="AL385" si="4246">LN(H385/I385)</f>
        <v>6.5761218906039412E-3</v>
      </c>
      <c r="AM385" s="93">
        <f t="shared" ref="AM385" si="4247">LN(O385/P385)</f>
        <v>4.4182181892343944E-3</v>
      </c>
      <c r="AN385" s="93">
        <f t="shared" ref="AN385" si="4248">LN(L385/G385)</f>
        <v>1.5729834082692126E-4</v>
      </c>
      <c r="AO385" s="40">
        <f t="shared" ref="AO385" si="4249">(C385-I385)/(H385-I385)</f>
        <v>0.57319871500689568</v>
      </c>
      <c r="AP385" s="40">
        <f t="shared" ref="AP385" si="4250">(N384-I385)/(H385-I385)</f>
        <v>0.66865534648922387</v>
      </c>
      <c r="AQ385" s="93">
        <f t="shared" ref="AQ385" si="4251">LN(M385/L385)</f>
        <v>7.9216546491629465E-4</v>
      </c>
      <c r="AR385" s="93">
        <f>LN(N385/L385)</f>
        <v>3.4844608530103277E-3</v>
      </c>
      <c r="AS385" s="93">
        <f t="shared" ref="AS385" si="4252">LN(N385/C385)</f>
        <v>7.5685279509827338E-4</v>
      </c>
      <c r="AT385" s="28">
        <f t="shared" ref="AT385" si="4253">+(G385-I385)/(H385-I385)</f>
        <v>0.13492427719137493</v>
      </c>
      <c r="AU385" s="28">
        <f t="shared" ref="AU385" si="4254">+(N385-P385)/(O385-P385)</f>
        <v>0.93233082706765347</v>
      </c>
      <c r="AV385" s="40">
        <f t="shared" ref="AV385" si="4255">+(N385-V385)/(U385-V385)</f>
        <v>0.68838916934373684</v>
      </c>
      <c r="AW385" s="93">
        <f t="shared" ref="AW385" si="4256">LN(N385/C385)</f>
        <v>7.5685279509827338E-4</v>
      </c>
      <c r="AX385" s="28">
        <f t="shared" ref="AX385" si="4257">(N385-L385)/(U385-V385)</f>
        <v>0.52960073428177989</v>
      </c>
      <c r="AY385" s="93">
        <f t="shared" ref="AY385" si="4258">LN(G385/I385)</f>
        <v>8.898063291194971E-4</v>
      </c>
      <c r="AZ385" s="93">
        <f t="shared" ref="AZ385" si="4259">LN(N385/P385)</f>
        <v>4.1198560145222175E-3</v>
      </c>
      <c r="BA385" s="93">
        <f t="shared" ref="BA385" si="4260">AV384</f>
        <v>0.3149971048060255</v>
      </c>
      <c r="BB385" s="93">
        <f t="shared" ref="BB385" si="4261">AR384</f>
        <v>-3.7461510403923844E-3</v>
      </c>
      <c r="BC385" s="93">
        <f t="shared" ref="BC385" si="4262">AS384</f>
        <v>-3.4457731627666748E-3</v>
      </c>
      <c r="BD385" s="39">
        <f t="shared" si="4227"/>
        <v>1</v>
      </c>
    </row>
    <row r="386" spans="1:56" x14ac:dyDescent="0.25">
      <c r="A386" s="90">
        <v>43073</v>
      </c>
      <c r="B386" s="41">
        <f t="shared" si="2744"/>
        <v>1</v>
      </c>
    </row>
    <row r="387" spans="1:56" x14ac:dyDescent="0.25">
      <c r="A387" s="90">
        <v>43074</v>
      </c>
      <c r="B387" s="41">
        <f t="shared" si="2744"/>
        <v>2</v>
      </c>
    </row>
    <row r="388" spans="1:56" x14ac:dyDescent="0.25">
      <c r="A388" s="90">
        <v>43075</v>
      </c>
      <c r="B388" s="41">
        <f t="shared" si="2744"/>
        <v>3</v>
      </c>
    </row>
    <row r="389" spans="1:56" x14ac:dyDescent="0.25">
      <c r="A389" s="90">
        <v>43076</v>
      </c>
      <c r="B389" s="41">
        <f t="shared" si="2744"/>
        <v>4</v>
      </c>
    </row>
    <row r="390" spans="1:56" x14ac:dyDescent="0.25">
      <c r="A390" s="90">
        <v>43077</v>
      </c>
      <c r="B390" s="41">
        <f t="shared" si="274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41"/>
  <sheetViews>
    <sheetView zoomScale="115" zoomScaleNormal="115" workbookViewId="0">
      <pane xSplit="1" ySplit="1" topLeftCell="B326" activePane="bottomRight" state="frozen"/>
      <selection pane="topRight" activeCell="B1" sqref="B1"/>
      <selection pane="bottomLeft" activeCell="A2" sqref="A2"/>
      <selection pane="bottomRight" activeCell="I332" sqref="I332:I336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36" si="15">LN(C220/C219)</f>
        <v>5.8655326653686257E-5</v>
      </c>
      <c r="H220">
        <v>6.8302350000000001</v>
      </c>
      <c r="I220" s="25">
        <f t="shared" ref="I220:I336" si="16">LN(H220/H219)</f>
        <v>1.1859738836099735E-4</v>
      </c>
      <c r="J220">
        <v>6.8346549999999997</v>
      </c>
      <c r="K220" s="25">
        <f t="shared" ref="K220:K336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36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6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610</v>
      </c>
    </row>
    <row r="337" spans="1:1" x14ac:dyDescent="0.25">
      <c r="A337" s="90">
        <v>43073</v>
      </c>
    </row>
    <row r="338" spans="1:1" x14ac:dyDescent="0.25">
      <c r="A338" s="90">
        <v>43074</v>
      </c>
    </row>
    <row r="339" spans="1:1" x14ac:dyDescent="0.25">
      <c r="A339" s="90">
        <v>43075</v>
      </c>
    </row>
    <row r="340" spans="1:1" x14ac:dyDescent="0.25">
      <c r="A340" s="90">
        <v>43076</v>
      </c>
    </row>
    <row r="341" spans="1:1" x14ac:dyDescent="0.25">
      <c r="A341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8"/>
  <sheetViews>
    <sheetView zoomScale="115" zoomScaleNormal="115" workbookViewId="0">
      <pane xSplit="1" ySplit="2" topLeftCell="J460" activePane="bottomRight" state="frozen"/>
      <selection pane="topRight" activeCell="B1" sqref="B1"/>
      <selection pane="bottomLeft" activeCell="A3" sqref="A3"/>
      <selection pane="bottomRight" activeCell="N473" sqref="N473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ht="13.5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ht="13.5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ht="13.5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ht="13.5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ht="13.5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ht="13.5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ht="13.5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ht="13.5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ht="13.5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ht="13.5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ht="13.5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ht="13.5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ht="13.5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ht="13.5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ht="13.5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ht="13.5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ht="13.5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ht="13.5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ht="13.5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ht="13.5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ht="13.5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ht="13.5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ht="13.5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ht="13.5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ht="13.5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ht="13.5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ht="13.5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ht="13.5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ht="13.5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ht="13.5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ht="13.5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ht="13.5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ht="13.5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ht="13.5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ht="13.5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ht="13.5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ht="13.5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ht="13.5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ht="13.5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ht="13.5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ht="13.5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ht="13.5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ht="13.5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ht="13.5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ht="13.5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ht="13.5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ht="13.5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ht="13.5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ht="13.5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ht="13.5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ht="13.5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ht="13.5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ht="13.5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ht="13.5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ht="13.5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ht="13.5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ht="13.5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ht="13.5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ht="13.5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ht="13.5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ht="13.5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ht="13.5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ht="13.5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ht="13.5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ht="13.5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ht="13.5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ht="13.5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ht="13.5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ht="13.5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ht="13.5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ht="13.5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ht="13.5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ht="13.5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ht="13.5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ht="13.5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ht="13.5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ht="13.5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ht="13.5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ht="13.5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ht="13.5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ht="13.5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ht="13.5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ht="13.5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ht="13.5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ht="13.5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ht="13.5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ht="13.5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ht="13.5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ht="13.5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ht="13.5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ht="13.5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ht="13.5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ht="13.5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ht="13.5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ht="13.5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ht="13.5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ht="13.5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ht="13.5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ht="13.5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ht="13.5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ht="13.5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ht="13.5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ht="13.5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ht="13.5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ht="13.5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ht="13.5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ht="13.5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ht="13.5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ht="13.5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ht="13.5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ht="13.5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ht="13.5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ht="13.5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ht="13.5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ht="13.5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ht="13.5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ht="13.5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ht="13.5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ht="13.5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ht="13.5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ht="13.5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ht="13.5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ht="13.5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ht="13.5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ht="13.5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ht="13.5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ht="13.5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ht="13.5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ht="13.5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ht="13.5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ht="13.5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ht="13.5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ht="13.5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ht="13.5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ht="13.5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ht="13.5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ht="13.5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ht="13.5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ht="13.5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ht="13.5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ht="13.5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ht="13.5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ht="13.5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ht="13.5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ht="13.5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ht="13.5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ht="13.5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ht="13.5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ht="13.5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ht="13.5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ht="13.5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ht="13.5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ht="13.5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ht="13.5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ht="13.5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ht="13.5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ht="13.5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ht="13.5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ht="13.5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ht="13.5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ht="13.5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ht="13.5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ht="13.5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ht="13.5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ht="13.5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ht="13.5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ht="13.5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ht="13.5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ht="13.5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ht="13.5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ht="13.5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ht="13.5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ht="13.5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73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ht="13.5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ht="13.5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ht="13.5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ht="13.5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ht="13.5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ht="13.5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ht="13.5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ht="13.5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ht="13.5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ht="13.5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ht="13.5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ht="13.5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ht="13.5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ht="13.5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ht="13.5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ht="13.5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ht="13.5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ht="13.5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ht="13.5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ht="13.5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ht="13.5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ht="13.5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ht="13.5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ht="13.5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ht="13.5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ht="13.5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ht="13.5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ht="13.5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ht="13.5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ht="13.5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ht="13.5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ht="13.5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ht="13.5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ht="13.5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ht="13.5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ht="13.5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ht="13.5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ht="13.5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ht="13.5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ht="13.5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ht="13.5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ht="13.5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ht="13.5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ht="13.5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ht="13.5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ht="13.5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2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2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2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2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2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2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2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2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609</v>
      </c>
    </row>
    <row r="473" spans="1:14" x14ac:dyDescent="0.2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611</v>
      </c>
    </row>
    <row r="474" spans="1:14" x14ac:dyDescent="0.25">
      <c r="A474" s="90">
        <v>43073</v>
      </c>
    </row>
    <row r="475" spans="1:14" x14ac:dyDescent="0.25">
      <c r="A475" s="90">
        <v>43074</v>
      </c>
    </row>
    <row r="476" spans="1:14" x14ac:dyDescent="0.25">
      <c r="A476" s="90">
        <v>43075</v>
      </c>
    </row>
    <row r="477" spans="1:14" x14ac:dyDescent="0.25">
      <c r="A477" s="90">
        <v>43076</v>
      </c>
    </row>
    <row r="478" spans="1:14" x14ac:dyDescent="0.25">
      <c r="A478" s="90">
        <v>43077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7"/>
  <sheetViews>
    <sheetView zoomScale="115" zoomScaleNormal="115" workbookViewId="0">
      <pane xSplit="1" ySplit="2" topLeftCell="G448" activePane="bottomRight" state="frozen"/>
      <selection pane="topRight" activeCell="B1" sqref="B1"/>
      <selection pane="bottomLeft" activeCell="A3" sqref="A3"/>
      <selection pane="bottomRight" activeCell="A473" sqref="A473:A47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7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ht="13.5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ht="13.5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ht="13.5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2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2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2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2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2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 x14ac:dyDescent="0.2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2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608</v>
      </c>
    </row>
    <row r="471" spans="1:14" x14ac:dyDescent="0.2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2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25">
      <c r="A473" s="90">
        <v>43073</v>
      </c>
    </row>
    <row r="474" spans="1:14" x14ac:dyDescent="0.25">
      <c r="A474" s="90">
        <v>43074</v>
      </c>
    </row>
    <row r="475" spans="1:14" x14ac:dyDescent="0.25">
      <c r="A475" s="90">
        <v>43075</v>
      </c>
    </row>
    <row r="476" spans="1:14" x14ac:dyDescent="0.25">
      <c r="A476" s="90">
        <v>43076</v>
      </c>
    </row>
    <row r="477" spans="1:14" x14ac:dyDescent="0.25">
      <c r="A477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8"/>
  <sheetViews>
    <sheetView tabSelected="1" zoomScale="115" zoomScaleNormal="115" workbookViewId="0">
      <pane xSplit="1" ySplit="2" topLeftCell="I460" activePane="bottomRight" state="frozen"/>
      <selection pane="topRight" activeCell="B1" sqref="B1"/>
      <selection pane="bottomLeft" activeCell="A3" sqref="A3"/>
      <selection pane="bottomRight" activeCell="N474" sqref="N47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73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617</v>
      </c>
    </row>
    <row r="474" spans="1:14" x14ac:dyDescent="0.25">
      <c r="A474" s="90">
        <v>43073</v>
      </c>
    </row>
    <row r="475" spans="1:14" x14ac:dyDescent="0.25">
      <c r="A475" s="90">
        <v>43074</v>
      </c>
    </row>
    <row r="476" spans="1:14" x14ac:dyDescent="0.25">
      <c r="A476" s="90">
        <v>43075</v>
      </c>
    </row>
    <row r="477" spans="1:14" x14ac:dyDescent="0.25">
      <c r="A477" s="90">
        <v>43076</v>
      </c>
    </row>
    <row r="478" spans="1:14" x14ac:dyDescent="0.25">
      <c r="A478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8"/>
  <sheetViews>
    <sheetView zoomScale="115" zoomScaleNormal="115" workbookViewId="0">
      <pane xSplit="1" ySplit="2" topLeftCell="B460" activePane="bottomRight" state="frozen"/>
      <selection pane="topRight" activeCell="B1" sqref="B1"/>
      <selection pane="bottomLeft" activeCell="A3" sqref="A3"/>
      <selection pane="bottomRight" activeCell="C473" sqref="C469:C473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73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2">+K469/J469-1</f>
        <v>-1.3218166756006067E-2</v>
      </c>
      <c r="M469" s="92">
        <f t="shared" ref="M469" si="943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4">B470/B469-1</f>
        <v>1.0256410256410664E-3</v>
      </c>
      <c r="D470" s="26">
        <f t="shared" ref="D470" si="945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6">+B470/D470-1</f>
        <v>-4.0799603700042431E-3</v>
      </c>
      <c r="H470" s="42">
        <f>(+B470/(E470)-1)</f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7">+K470/J470-1</f>
        <v>1.4494006098841883E-3</v>
      </c>
      <c r="M470" s="92">
        <f t="shared" ref="M470" si="948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49">B471/B470-1</f>
        <v>-1.0245901639344135E-3</v>
      </c>
      <c r="D471" s="26">
        <f t="shared" ref="D471" si="950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1">+B471/D471-1</f>
        <v>-2.966197526139025E-3</v>
      </c>
      <c r="H471" s="42">
        <f>(+B471/(E471)-1)</f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2">+K471/J471-1</f>
        <v>-5.1037767948280965E-4</v>
      </c>
      <c r="M471" s="92">
        <f t="shared" ref="M471" si="953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4">B472/B471-1</f>
        <v>-1.4358974358974375E-2</v>
      </c>
      <c r="D472" s="26">
        <f t="shared" ref="D472" si="955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6">+B472/D472-1</f>
        <v>-6.1216236212977559E-3</v>
      </c>
      <c r="H472" s="42">
        <f>(+B472/(E472)-1)</f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7">+K472/J472-1</f>
        <v>-1.1754548257785991E-2</v>
      </c>
      <c r="M472" s="92">
        <f t="shared" ref="M472" si="958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59">B473/B472-1</f>
        <v>-3.1217481789802548E-3</v>
      </c>
      <c r="D473" s="26">
        <f t="shared" ref="D473" si="960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1">+B473/D473-1</f>
        <v>-6.1219410472888036E-3</v>
      </c>
      <c r="H473" s="42">
        <f>(+B473/(E473)-1)</f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2">+K473/J473-1</f>
        <v>-1.9869698709468198E-3</v>
      </c>
      <c r="M473" s="92">
        <f t="shared" ref="M473" si="963">WEEKDAY(A473,2)</f>
        <v>5</v>
      </c>
      <c r="N473" t="s">
        <v>616</v>
      </c>
    </row>
    <row r="474" spans="1:14" x14ac:dyDescent="0.25">
      <c r="A474" s="90">
        <v>43073</v>
      </c>
    </row>
    <row r="475" spans="1:14" x14ac:dyDescent="0.25">
      <c r="A475" s="90">
        <v>43074</v>
      </c>
    </row>
    <row r="476" spans="1:14" x14ac:dyDescent="0.25">
      <c r="A476" s="90">
        <v>43075</v>
      </c>
    </row>
    <row r="477" spans="1:14" x14ac:dyDescent="0.25">
      <c r="A477" s="90">
        <v>43076</v>
      </c>
    </row>
    <row r="478" spans="1:14" x14ac:dyDescent="0.25">
      <c r="A478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4"/>
  <sheetViews>
    <sheetView zoomScale="115" zoomScaleNormal="115" workbookViewId="0">
      <pane xSplit="1" ySplit="2" topLeftCell="G465" activePane="bottomRight" state="frozen"/>
      <selection pane="topRight" activeCell="B1" sqref="B1"/>
      <selection pane="bottomLeft" activeCell="A3" sqref="A3"/>
      <selection pane="bottomRight" activeCell="L479" sqref="L47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ht="13.5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ht="13.5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ht="13.5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ht="13.5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ht="13.5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607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615</v>
      </c>
    </row>
    <row r="480" spans="1:14" x14ac:dyDescent="0.25">
      <c r="A480" s="90">
        <v>43073</v>
      </c>
    </row>
    <row r="481" spans="1:1" x14ac:dyDescent="0.25">
      <c r="A481" s="90">
        <v>43074</v>
      </c>
    </row>
    <row r="482" spans="1:1" x14ac:dyDescent="0.25">
      <c r="A482" s="90">
        <v>43075</v>
      </c>
    </row>
    <row r="483" spans="1:1" x14ac:dyDescent="0.25">
      <c r="A483" s="90">
        <v>43076</v>
      </c>
    </row>
    <row r="484" spans="1:1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84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D479" sqref="D47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614</v>
      </c>
    </row>
    <row r="480" spans="1:14" x14ac:dyDescent="0.25">
      <c r="A480" s="90">
        <v>43073</v>
      </c>
    </row>
    <row r="481" spans="1:1" x14ac:dyDescent="0.25">
      <c r="A481" s="90">
        <v>43074</v>
      </c>
    </row>
    <row r="482" spans="1:1" x14ac:dyDescent="0.25">
      <c r="A482" s="90">
        <v>43075</v>
      </c>
    </row>
    <row r="483" spans="1:1" x14ac:dyDescent="0.25">
      <c r="A483" s="90">
        <v>43076</v>
      </c>
    </row>
    <row r="484" spans="1:1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84"/>
  <sheetViews>
    <sheetView zoomScale="115" zoomScaleNormal="115" workbookViewId="0">
      <pane xSplit="1" ySplit="2" topLeftCell="H466" activePane="bottomRight" state="frozen"/>
      <selection pane="topRight" activeCell="B1" sqref="B1"/>
      <selection pane="bottomLeft" activeCell="A3" sqref="A3"/>
      <selection pane="bottomRight" activeCell="N479" sqref="N47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9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612</v>
      </c>
    </row>
    <row r="480" spans="1:14" x14ac:dyDescent="0.25">
      <c r="A480" s="90">
        <v>43073</v>
      </c>
    </row>
    <row r="481" spans="1:1" x14ac:dyDescent="0.25">
      <c r="A481" s="90">
        <v>43074</v>
      </c>
    </row>
    <row r="482" spans="1:1" x14ac:dyDescent="0.25">
      <c r="A482" s="90">
        <v>43075</v>
      </c>
    </row>
    <row r="483" spans="1:1" x14ac:dyDescent="0.25">
      <c r="A483" s="90">
        <v>43076</v>
      </c>
    </row>
    <row r="484" spans="1:1" x14ac:dyDescent="0.25">
      <c r="A484" s="90">
        <v>43077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5"/>
  <sheetViews>
    <sheetView zoomScale="115" zoomScaleNormal="115" workbookViewId="0">
      <pane xSplit="1" ySplit="2" topLeftCell="H467" activePane="bottomRight" state="frozen"/>
      <selection pane="topRight" activeCell="B1" sqref="B1"/>
      <selection pane="bottomLeft" activeCell="A3" sqref="A3"/>
      <selection pane="bottomRight" activeCell="L480" sqref="L476:L48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80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602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613</v>
      </c>
    </row>
    <row r="481" spans="1:13" x14ac:dyDescent="0.25">
      <c r="A481" s="90">
        <v>43073</v>
      </c>
      <c r="M481">
        <f t="shared" ref="M480:M485" si="853">WEEKDAY(A481,2)</f>
        <v>1</v>
      </c>
    </row>
    <row r="482" spans="1:13" x14ac:dyDescent="0.25">
      <c r="A482" s="90">
        <v>43074</v>
      </c>
      <c r="M482">
        <f t="shared" si="853"/>
        <v>2</v>
      </c>
    </row>
    <row r="483" spans="1:13" x14ac:dyDescent="0.25">
      <c r="A483" s="90">
        <v>43075</v>
      </c>
      <c r="M483">
        <f t="shared" si="853"/>
        <v>3</v>
      </c>
    </row>
    <row r="484" spans="1:13" x14ac:dyDescent="0.25">
      <c r="A484" s="90">
        <v>43076</v>
      </c>
      <c r="M484">
        <f t="shared" si="853"/>
        <v>4</v>
      </c>
    </row>
    <row r="485" spans="1:13" x14ac:dyDescent="0.25">
      <c r="A485" s="90">
        <v>43077</v>
      </c>
      <c r="M485">
        <f t="shared" si="8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2017-12-02T23:17:02Z</dcterms:modified>
</cp:coreProperties>
</file>