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13" i="20" l="1"/>
  <c r="T513" i="20"/>
  <c r="U513" i="20"/>
  <c r="AB513" i="20" s="1"/>
  <c r="V513" i="20"/>
  <c r="Y513" i="20"/>
  <c r="AA513" i="20"/>
  <c r="AC513" i="20"/>
  <c r="AE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AT513" i="20"/>
  <c r="AU513" i="20"/>
  <c r="AW513" i="20"/>
  <c r="AY513" i="20"/>
  <c r="AZ513" i="20"/>
  <c r="BA513" i="20"/>
  <c r="BB513" i="20"/>
  <c r="BC513" i="20"/>
  <c r="BD513" i="20"/>
  <c r="B473" i="25"/>
  <c r="D473" i="25"/>
  <c r="M473" i="25"/>
  <c r="K473" i="25"/>
  <c r="I473" i="25"/>
  <c r="G618" i="10"/>
  <c r="C618" i="10"/>
  <c r="L617" i="10"/>
  <c r="M617" i="10"/>
  <c r="I616" i="10"/>
  <c r="C617" i="10"/>
  <c r="D617" i="10"/>
  <c r="E617" i="10" s="1"/>
  <c r="G617" i="9"/>
  <c r="C617" i="9"/>
  <c r="L616" i="9"/>
  <c r="M616" i="9"/>
  <c r="I615" i="9"/>
  <c r="C616" i="9"/>
  <c r="D616" i="9"/>
  <c r="E616" i="9" s="1"/>
  <c r="G617" i="11"/>
  <c r="C617" i="11"/>
  <c r="L616" i="11"/>
  <c r="M616" i="11"/>
  <c r="I615" i="11"/>
  <c r="C616" i="11"/>
  <c r="D616" i="11"/>
  <c r="E616" i="11" s="1"/>
  <c r="G617" i="12"/>
  <c r="C617" i="12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M608" i="6"/>
  <c r="I608" i="6"/>
  <c r="C608" i="6"/>
  <c r="D608" i="6"/>
  <c r="G608" i="6" s="1"/>
  <c r="L609" i="5"/>
  <c r="M609" i="5"/>
  <c r="I608" i="5"/>
  <c r="C609" i="5"/>
  <c r="D609" i="5"/>
  <c r="E609" i="5" s="1"/>
  <c r="AX513" i="20" l="1"/>
  <c r="Z513" i="20"/>
  <c r="AV513" i="20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2" i="20"/>
  <c r="U512" i="20"/>
  <c r="AB512" i="20" s="1"/>
  <c r="V512" i="20"/>
  <c r="Y512" i="20"/>
  <c r="AA512" i="20"/>
  <c r="AC512" i="20"/>
  <c r="AE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AT512" i="20"/>
  <c r="AU512" i="20"/>
  <c r="AW512" i="20"/>
  <c r="AY512" i="20"/>
  <c r="AZ512" i="20"/>
  <c r="BA512" i="20"/>
  <c r="BB512" i="20"/>
  <c r="BC512" i="20"/>
  <c r="BD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M608" i="8"/>
  <c r="C608" i="8"/>
  <c r="D608" i="8"/>
  <c r="E608" i="8" s="1"/>
  <c r="H608" i="8" s="1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M608" i="5"/>
  <c r="I607" i="5"/>
  <c r="C608" i="5"/>
  <c r="D608" i="5"/>
  <c r="E608" i="5" s="1"/>
  <c r="AX512" i="20" l="1"/>
  <c r="Z512" i="20"/>
  <c r="AV512" i="20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1" i="20"/>
  <c r="U511" i="20"/>
  <c r="W511" i="20" s="1"/>
  <c r="V511" i="20"/>
  <c r="AC511" i="20" s="1"/>
  <c r="X511" i="20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AT511" i="20"/>
  <c r="AU511" i="20"/>
  <c r="AV511" i="20"/>
  <c r="AW511" i="20"/>
  <c r="AX511" i="20"/>
  <c r="AY511" i="20"/>
  <c r="AZ511" i="20"/>
  <c r="BA511" i="20"/>
  <c r="BB511" i="20"/>
  <c r="BC511" i="20"/>
  <c r="BD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M607" i="7"/>
  <c r="I607" i="7"/>
  <c r="C607" i="7"/>
  <c r="D607" i="7"/>
  <c r="E607" i="7" s="1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E607" i="8" l="1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D510" i="20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474" i="25" l="1"/>
  <c r="B475" i="25"/>
  <c r="B513" i="20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0" i="20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AT510" i="20"/>
  <c r="AU510" i="20"/>
  <c r="AW510" i="20"/>
  <c r="AY510" i="20"/>
  <c r="AZ510" i="20"/>
  <c r="BA510" i="20"/>
  <c r="BB510" i="20"/>
  <c r="BC510" i="20"/>
  <c r="I613" i="10"/>
  <c r="I612" i="9"/>
  <c r="I612" i="11"/>
  <c r="I612" i="12"/>
  <c r="Z510" i="20" l="1"/>
  <c r="W510" i="20"/>
  <c r="Y510" i="20"/>
  <c r="AX510" i="20"/>
  <c r="AC510" i="20"/>
  <c r="AV510" i="20"/>
  <c r="X510" i="20"/>
  <c r="AD510" i="20"/>
  <c r="AB510" i="20"/>
  <c r="S509" i="20"/>
  <c r="T509" i="20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AT509" i="20"/>
  <c r="AU509" i="20"/>
  <c r="AV509" i="20"/>
  <c r="AW509" i="20"/>
  <c r="AX509" i="20"/>
  <c r="AY509" i="20"/>
  <c r="AZ509" i="20"/>
  <c r="BA509" i="20"/>
  <c r="BB509" i="20"/>
  <c r="BC509" i="20"/>
  <c r="BD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M605" i="8"/>
  <c r="C605" i="8"/>
  <c r="D605" i="8"/>
  <c r="E605" i="8" s="1"/>
  <c r="H605" i="8" s="1"/>
  <c r="L605" i="7"/>
  <c r="M605" i="7"/>
  <c r="I605" i="7"/>
  <c r="C605" i="7"/>
  <c r="D605" i="7"/>
  <c r="G605" i="7" s="1"/>
  <c r="L604" i="6"/>
  <c r="D604" i="6" s="1"/>
  <c r="M604" i="6"/>
  <c r="I604" i="6"/>
  <c r="C604" i="6"/>
  <c r="L605" i="5"/>
  <c r="M605" i="5"/>
  <c r="I604" i="5"/>
  <c r="C605" i="5"/>
  <c r="D605" i="5"/>
  <c r="E605" i="5" s="1"/>
  <c r="W509" i="20" l="1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8" i="20"/>
  <c r="U508" i="20"/>
  <c r="AB508" i="20" s="1"/>
  <c r="V508" i="20"/>
  <c r="Y508" i="20"/>
  <c r="AA508" i="20"/>
  <c r="AC508" i="20"/>
  <c r="AE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AT508" i="20"/>
  <c r="AU508" i="20"/>
  <c r="AW508" i="20"/>
  <c r="AY508" i="20"/>
  <c r="AZ508" i="20"/>
  <c r="BA508" i="20"/>
  <c r="BB508" i="20"/>
  <c r="BC508" i="20"/>
  <c r="BD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M604" i="7"/>
  <c r="I604" i="7"/>
  <c r="C604" i="7"/>
  <c r="D604" i="7"/>
  <c r="E604" i="7" s="1"/>
  <c r="L603" i="6"/>
  <c r="M603" i="6"/>
  <c r="I603" i="6"/>
  <c r="C603" i="6"/>
  <c r="D603" i="6"/>
  <c r="E603" i="6" s="1"/>
  <c r="L604" i="5"/>
  <c r="M604" i="5"/>
  <c r="I603" i="5"/>
  <c r="C604" i="5"/>
  <c r="D604" i="5"/>
  <c r="E604" i="5" s="1"/>
  <c r="AX508" i="20" l="1"/>
  <c r="Z508" i="20"/>
  <c r="AV508" i="20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7" i="20"/>
  <c r="U507" i="20"/>
  <c r="AB507" i="20" s="1"/>
  <c r="V507" i="20"/>
  <c r="AE507" i="20" s="1"/>
  <c r="Y507" i="20"/>
  <c r="AA507" i="20"/>
  <c r="AC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AT507" i="20"/>
  <c r="AU507" i="20"/>
  <c r="AW507" i="20"/>
  <c r="AY507" i="20"/>
  <c r="AZ507" i="20"/>
  <c r="BA507" i="20"/>
  <c r="BB507" i="20"/>
  <c r="BC507" i="20"/>
  <c r="BD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X507" i="20" l="1"/>
  <c r="Z507" i="20"/>
  <c r="AV507" i="20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6" i="20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AT506" i="20"/>
  <c r="AU506" i="20"/>
  <c r="AV506" i="20"/>
  <c r="AW506" i="20"/>
  <c r="AX506" i="20"/>
  <c r="AY506" i="20"/>
  <c r="AZ506" i="20"/>
  <c r="BA506" i="20"/>
  <c r="BB506" i="20"/>
  <c r="BC506" i="20"/>
  <c r="BD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1" i="6"/>
  <c r="D602" i="5"/>
  <c r="E602" i="5" s="1"/>
  <c r="Z506" i="20" l="1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D505" i="20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5" i="20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AT505" i="20"/>
  <c r="AU505" i="20"/>
  <c r="AW505" i="20"/>
  <c r="AY505" i="20"/>
  <c r="AZ505" i="20"/>
  <c r="BA505" i="20"/>
  <c r="BB505" i="20"/>
  <c r="BC505" i="20"/>
  <c r="D609" i="10"/>
  <c r="D608" i="9"/>
  <c r="D608" i="11"/>
  <c r="D608" i="12"/>
  <c r="G608" i="12" s="1"/>
  <c r="D601" i="8"/>
  <c r="D601" i="7"/>
  <c r="D600" i="6"/>
  <c r="D601" i="5"/>
  <c r="Y505" i="20" l="1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X505" i="20"/>
  <c r="W505" i="20"/>
  <c r="AD505" i="20"/>
  <c r="I605" i="12"/>
  <c r="I606" i="12"/>
  <c r="I604" i="12"/>
  <c r="I605" i="11"/>
  <c r="I606" i="11"/>
  <c r="I604" i="11"/>
  <c r="S504" i="20"/>
  <c r="T504" i="20"/>
  <c r="U504" i="20"/>
  <c r="AD504" i="20" s="1"/>
  <c r="V504" i="20"/>
  <c r="W504" i="20"/>
  <c r="X504" i="20"/>
  <c r="Y504" i="20"/>
  <c r="Z504" i="20"/>
  <c r="AA504" i="20"/>
  <c r="AB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AT504" i="20"/>
  <c r="AU504" i="20"/>
  <c r="AV504" i="20"/>
  <c r="AW504" i="20"/>
  <c r="AX504" i="20"/>
  <c r="AY504" i="20"/>
  <c r="AZ504" i="20"/>
  <c r="BA504" i="20"/>
  <c r="BB504" i="20"/>
  <c r="BC504" i="20"/>
  <c r="BD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M600" i="5"/>
  <c r="I599" i="5"/>
  <c r="C600" i="5"/>
  <c r="D600" i="5"/>
  <c r="E600" i="5" s="1"/>
  <c r="G608" i="10" l="1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3" i="20"/>
  <c r="U503" i="20"/>
  <c r="AD503" i="20" s="1"/>
  <c r="V503" i="20"/>
  <c r="AE503" i="20" s="1"/>
  <c r="X503" i="20"/>
  <c r="Y503" i="20"/>
  <c r="Z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AT503" i="20"/>
  <c r="AU503" i="20"/>
  <c r="AV503" i="20"/>
  <c r="AW503" i="20"/>
  <c r="AX503" i="20"/>
  <c r="AY503" i="20"/>
  <c r="AZ503" i="20"/>
  <c r="BA503" i="20"/>
  <c r="BB503" i="20"/>
  <c r="BC503" i="20"/>
  <c r="BD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M599" i="8"/>
  <c r="I599" i="8"/>
  <c r="C599" i="8"/>
  <c r="D599" i="8"/>
  <c r="E599" i="8" s="1"/>
  <c r="H599" i="8" s="1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M599" i="5"/>
  <c r="I598" i="5"/>
  <c r="C599" i="5"/>
  <c r="D599" i="5"/>
  <c r="E599" i="5" s="1"/>
  <c r="W503" i="20" l="1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2" i="20"/>
  <c r="U502" i="20"/>
  <c r="V502" i="20"/>
  <c r="AC502" i="20" s="1"/>
  <c r="W502" i="20"/>
  <c r="X502" i="20"/>
  <c r="Y502" i="20"/>
  <c r="Z502" i="20"/>
  <c r="AA502" i="20"/>
  <c r="AB502" i="20"/>
  <c r="AD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AT502" i="20"/>
  <c r="AU502" i="20"/>
  <c r="AV502" i="20"/>
  <c r="AW502" i="20"/>
  <c r="AX502" i="20"/>
  <c r="AY502" i="20"/>
  <c r="AZ502" i="20"/>
  <c r="BA502" i="20"/>
  <c r="BB502" i="20"/>
  <c r="BC502" i="20"/>
  <c r="BD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M598" i="8"/>
  <c r="I598" i="8"/>
  <c r="C598" i="8"/>
  <c r="D598" i="8"/>
  <c r="G598" i="8" s="1"/>
  <c r="E598" i="8"/>
  <c r="H598" i="8" s="1"/>
  <c r="L598" i="7"/>
  <c r="M598" i="7"/>
  <c r="I598" i="7"/>
  <c r="C598" i="7"/>
  <c r="D598" i="7"/>
  <c r="E598" i="7" s="1"/>
  <c r="L597" i="6"/>
  <c r="M597" i="6"/>
  <c r="I597" i="6"/>
  <c r="C597" i="6"/>
  <c r="D597" i="6"/>
  <c r="E597" i="6" s="1"/>
  <c r="L598" i="5"/>
  <c r="M598" i="5"/>
  <c r="I597" i="5"/>
  <c r="C598" i="5"/>
  <c r="D598" i="5"/>
  <c r="E598" i="5" s="1"/>
  <c r="H606" i="10" l="1"/>
  <c r="G606" i="10"/>
  <c r="G605" i="9"/>
  <c r="H605" i="9"/>
  <c r="H605" i="11"/>
  <c r="G605" i="11"/>
  <c r="G598" i="7"/>
  <c r="H598" i="7"/>
  <c r="G597" i="6"/>
  <c r="H597" i="6"/>
  <c r="G598" i="5"/>
  <c r="H598" i="5"/>
  <c r="BD501" i="20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1" i="20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AT501" i="20"/>
  <c r="AU501" i="20"/>
  <c r="AW501" i="20"/>
  <c r="AY501" i="20"/>
  <c r="AZ501" i="20"/>
  <c r="BA501" i="20"/>
  <c r="BB501" i="20"/>
  <c r="BC501" i="20"/>
  <c r="D605" i="10"/>
  <c r="D604" i="9"/>
  <c r="D604" i="11"/>
  <c r="D604" i="12"/>
  <c r="G604" i="12" s="1"/>
  <c r="D597" i="8"/>
  <c r="D597" i="7"/>
  <c r="D596" i="6"/>
  <c r="D597" i="5"/>
  <c r="I596" i="5"/>
  <c r="AE501" i="20" l="1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X501" i="20"/>
  <c r="W501" i="20"/>
  <c r="BD500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0" i="20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AT500" i="20"/>
  <c r="AU500" i="20"/>
  <c r="AW500" i="20"/>
  <c r="AY500" i="20"/>
  <c r="AZ500" i="20"/>
  <c r="BA500" i="20"/>
  <c r="BB500" i="20"/>
  <c r="BC500" i="20"/>
  <c r="I603" i="10"/>
  <c r="I602" i="9"/>
  <c r="I602" i="11"/>
  <c r="I602" i="12"/>
  <c r="AX500" i="20" l="1"/>
  <c r="Y500" i="20"/>
  <c r="Z500" i="20"/>
  <c r="AV500" i="20"/>
  <c r="AD500" i="20"/>
  <c r="AB500" i="20"/>
  <c r="AE500" i="20"/>
  <c r="W500" i="20"/>
  <c r="S499" i="20"/>
  <c r="T499" i="20"/>
  <c r="U499" i="20"/>
  <c r="V499" i="20"/>
  <c r="AC499" i="20" s="1"/>
  <c r="W499" i="20"/>
  <c r="X499" i="20"/>
  <c r="Y499" i="20"/>
  <c r="Z499" i="20"/>
  <c r="AA499" i="20"/>
  <c r="AB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AT499" i="20"/>
  <c r="AU499" i="20"/>
  <c r="AV499" i="20"/>
  <c r="AW499" i="20"/>
  <c r="AX499" i="20"/>
  <c r="AY499" i="20"/>
  <c r="AZ499" i="20"/>
  <c r="BA499" i="20"/>
  <c r="BB499" i="20"/>
  <c r="BC499" i="20"/>
  <c r="BD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M595" i="8"/>
  <c r="I595" i="8"/>
  <c r="C595" i="8"/>
  <c r="D595" i="8"/>
  <c r="G595" i="8" s="1"/>
  <c r="L595" i="7"/>
  <c r="M595" i="7"/>
  <c r="I595" i="7"/>
  <c r="C595" i="7"/>
  <c r="D595" i="7"/>
  <c r="H595" i="7" s="1"/>
  <c r="E595" i="7"/>
  <c r="L594" i="6"/>
  <c r="M594" i="6"/>
  <c r="I594" i="6"/>
  <c r="C594" i="6"/>
  <c r="D594" i="6"/>
  <c r="E594" i="6" s="1"/>
  <c r="L595" i="5"/>
  <c r="M595" i="5"/>
  <c r="I594" i="5"/>
  <c r="C595" i="5"/>
  <c r="D595" i="5"/>
  <c r="E595" i="5" s="1"/>
  <c r="E603" i="10" l="1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A1" i="27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<sst xmlns="http://schemas.openxmlformats.org/spreadsheetml/2006/main" count="929" uniqueCount="803">
  <si>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</si>
  <si>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</si>
  <si>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</si>
  <si>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</si>
  <si>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</si>
  <si>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</si>
  <si>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</si>
  <si>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</si>
  <si>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</si>
  <si>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</si>
  <si>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</si>
  <si>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</si>
  <si>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</si>
  <si>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</si>
  <si>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</si>
  <si>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</si>
  <si>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</si>
  <si>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</si>
  <si>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</si>
  <si>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</si>
  <si>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</si>
  <si>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</si>
  <si>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</si>
  <si>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</si>
  <si>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</si>
  <si>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</si>
  <si>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</si>
  <si>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</si>
  <si>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</si>
  <si>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</si>
  <si>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</si>
  <si>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</si>
  <si>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</si>
  <si>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</si>
  <si>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</si>
  <si>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</si>
  <si>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</si>
  <si>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</si>
  <si>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</si>
  <si>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</si>
  <si>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</si>
  <si>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</si>
  <si>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</si>
  <si>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</si>
  <si>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</si>
  <si>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</si>
  <si>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</si>
  <si>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</si>
  <si>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</si>
  <si>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</si>
  <si>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</si>
  <si>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</si>
  <si>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</si>
  <si>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</si>
  <si>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</si>
  <si>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</si>
  <si>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</si>
  <si>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</si>
  <si>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</si>
  <si>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</si>
  <si>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</si>
  <si>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</si>
  <si>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</si>
  <si>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</si>
  <si>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</si>
  <si>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</si>
  <si>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</si>
  <si>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</si>
  <si>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</si>
  <si>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</si>
  <si>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</si>
  <si>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</si>
  <si>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</si>
  <si>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</si>
  <si>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</si>
  <si>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</si>
  <si>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</si>
  <si>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</si>
  <si>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</si>
  <si>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</si>
  <si>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</si>
  <si>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</si>
  <si>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</si>
  <si>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</si>
  <si>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</si>
  <si>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</si>
  <si>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</si>
  <si>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</si>
  <si>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</si>
  <si>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</si>
  <si>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</si>
  <si>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</si>
  <si>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</si>
  <si>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</si>
  <si>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</si>
  <si>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</si>
  <si>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</si>
  <si>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</si>
  <si>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</si>
  <si>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</si>
  <si>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</si>
  <si>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</si>
  <si>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</si>
  <si>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</si>
  <si>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</si>
  <si>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</si>
  <si>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</si>
  <si>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</si>
  <si>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</si>
  <si>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</si>
  <si>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</si>
  <si>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</si>
  <si>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</si>
  <si>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</si>
  <si>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</si>
  <si>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</si>
  <si>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</si>
  <si>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</si>
  <si>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</si>
  <si>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</si>
  <si>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</si>
  <si>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</si>
  <si>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</si>
  <si>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</si>
  <si>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</si>
  <si>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</si>
  <si>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</si>
  <si>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</si>
  <si>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</si>
  <si>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</si>
  <si>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</si>
  <si>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</si>
  <si>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</si>
  <si>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</si>
  <si>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</si>
  <si>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</si>
  <si>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</si>
  <si>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</si>
  <si>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</si>
  <si>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</si>
  <si>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</si>
  <si>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</si>
  <si>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</si>
  <si>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</si>
  <si>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</si>
  <si>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</si>
  <si>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</si>
  <si>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</si>
  <si>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</si>
  <si>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</si>
  <si>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</si>
  <si>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</si>
  <si>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</si>
  <si>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</si>
  <si>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</si>
  <si>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</si>
  <si>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</si>
  <si>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</si>
  <si>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</si>
  <si>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</si>
  <si>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</si>
  <si>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</si>
  <si>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</si>
  <si>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</si>
  <si>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</si>
  <si>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</si>
  <si>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</si>
  <si>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</si>
  <si>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</si>
  <si>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</si>
  <si>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</si>
  <si>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</si>
  <si>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</si>
  <si>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</si>
  <si>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</si>
  <si>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</si>
  <si>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</si>
  <si>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</si>
  <si>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</si>
  <si>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</si>
  <si>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</si>
  <si>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</si>
  <si>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</si>
  <si>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</si>
  <si>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</si>
  <si>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</si>
  <si>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</si>
  <si>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</si>
  <si>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</si>
  <si>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</si>
  <si>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</si>
  <si>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</si>
  <si>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</si>
  <si>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</si>
  <si>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</si>
  <si>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</si>
  <si>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</si>
  <si>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</si>
  <si>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</si>
  <si>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</si>
  <si>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</si>
  <si>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</si>
  <si>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</si>
  <si>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</si>
  <si>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</si>
  <si>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</si>
  <si>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</si>
  <si>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</si>
  <si>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</si>
  <si>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</si>
  <si>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</si>
  <si>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</si>
  <si>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</si>
  <si>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</si>
  <si>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</si>
  <si>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</si>
  <si>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</si>
  <si>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</si>
  <si>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</si>
  <si>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</si>
  <si>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</si>
  <si>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</si>
  <si>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</si>
  <si>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</si>
  <si>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</si>
  <si>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</si>
  <si>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</si>
  <si>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</si>
  <si>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</si>
  <si>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</si>
  <si>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</si>
  <si>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</si>
  <si>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</si>
  <si>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</si>
  <si>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</si>
  <si>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</si>
  <si>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</si>
  <si>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</si>
  <si>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</si>
  <si>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</si>
  <si>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</si>
  <si>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</si>
  <si>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</si>
  <si>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</si>
  <si>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</si>
  <si>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</si>
  <si>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</si>
  <si>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</si>
  <si>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</si>
  <si>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</si>
  <si>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</si>
  <si>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</si>
  <si>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</si>
  <si>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</si>
  <si>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</si>
  <si>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</si>
  <si>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</si>
  <si>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</si>
  <si>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</si>
  <si>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</si>
  <si>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</si>
  <si>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</si>
  <si>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</si>
  <si>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</si>
  <si>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</si>
  <si>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</si>
  <si>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</si>
  <si>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</si>
  <si>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</si>
  <si>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</si>
  <si>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</si>
  <si>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</si>
  <si>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</si>
  <si>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</si>
  <si>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</si>
  <si>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</si>
  <si>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</si>
  <si>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</si>
  <si>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</si>
  <si>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</si>
  <si>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</si>
  <si>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</si>
  <si>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</si>
  <si>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</si>
  <si>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</si>
  <si>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</si>
  <si>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</si>
  <si>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</si>
  <si>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</si>
  <si>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</si>
  <si>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</si>
  <si>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</si>
  <si>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</si>
  <si>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</si>
  <si>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</si>
  <si>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</si>
  <si>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</si>
  <si>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</si>
  <si>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</si>
  <si>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</si>
  <si>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</si>
  <si>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</si>
  <si>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</si>
  <si>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</si>
  <si>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</si>
  <si>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</si>
  <si>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</si>
  <si>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</si>
  <si>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</si>
  <si>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</si>
  <si>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</si>
  <si>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</si>
  <si>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</si>
  <si>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</si>
  <si>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</si>
  <si>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</si>
  <si>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</si>
  <si>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</si>
  <si>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</si>
  <si>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</si>
  <si>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</si>
  <si>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</si>
  <si>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</si>
  <si>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</si>
  <si>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</si>
  <si>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</si>
  <si>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</si>
  <si>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</si>
  <si>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</si>
  <si>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</si>
  <si>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</si>
  <si>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</si>
  <si>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</si>
  <si>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</si>
  <si>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</si>
  <si>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</si>
  <si>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</si>
  <si>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</si>
  <si>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</si>
  <si>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</si>
  <si>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</si>
  <si>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</si>
  <si>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</si>
  <si>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</si>
  <si>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</si>
  <si>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</si>
  <si>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</si>
  <si>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</si>
  <si>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</si>
  <si>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</si>
  <si>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</si>
  <si>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</si>
  <si>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</si>
  <si>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</si>
  <si>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</si>
  <si>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</si>
  <si>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</si>
  <si>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</si>
  <si>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</si>
  <si>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</si>
  <si>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</si>
  <si>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</si>
  <si>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</si>
  <si>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</si>
  <si>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</si>
  <si>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</si>
  <si>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</si>
  <si>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</si>
  <si>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</si>
  <si>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</si>
  <si>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</si>
  <si>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</si>
  <si>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</si>
  <si>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</si>
  <si>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</si>
  <si>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</si>
  <si>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</si>
  <si>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</si>
  <si>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</si>
  <si>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</si>
  <si>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</si>
  <si>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</si>
  <si>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</si>
  <si>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</si>
  <si>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</si>
  <si>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</si>
  <si>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</si>
  <si>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</si>
  <si>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</si>
  <si>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</si>
  <si>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</si>
  <si>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</si>
  <si>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</si>
  <si>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</si>
  <si>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</si>
  <si>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</si>
  <si>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</si>
  <si>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</si>
  <si>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</si>
  <si>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</si>
  <si>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</si>
  <si>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</si>
  <si>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</si>
  <si>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</si>
  <si>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</si>
  <si>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</si>
  <si>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</si>
  <si>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</si>
  <si>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</si>
  <si>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</si>
  <si>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</si>
  <si>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</si>
  <si>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</si>
  <si>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</si>
  <si>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</si>
  <si>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</si>
  <si>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</si>
  <si>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</si>
  <si>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</si>
  <si>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</si>
  <si>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</si>
  <si>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</si>
  <si>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</si>
  <si>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</si>
  <si>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</si>
  <si>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</si>
  <si>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</si>
  <si>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</si>
  <si>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</si>
  <si>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</si>
  <si>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</si>
  <si>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</si>
  <si>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</si>
  <si>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</si>
  <si>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</si>
  <si>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</si>
  <si>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</si>
  <si>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</si>
  <si>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</si>
  <si>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</si>
  <si>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</si>
  <si>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</si>
  <si>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</si>
  <si>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</si>
  <si>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</si>
  <si>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</si>
  <si>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</si>
  <si>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</si>
  <si>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</si>
  <si>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</si>
  <si>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</si>
  <si>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</si>
  <si>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</si>
  <si>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</si>
  <si>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</si>
  <si>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</si>
  <si>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</si>
  <si>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</si>
  <si>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</si>
  <si>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</si>
  <si>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</si>
  <si>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</si>
  <si>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</si>
  <si>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</si>
  <si>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</si>
  <si>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</si>
  <si>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</si>
  <si>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</si>
  <si>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</si>
  <si>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</si>
  <si>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</si>
  <si>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</si>
  <si>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</si>
  <si>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</si>
  <si>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</si>
  <si>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</si>
  <si>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</si>
  <si>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</si>
  <si>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</si>
  <si>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</si>
  <si>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</si>
  <si>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</si>
  <si>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</si>
  <si>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</si>
  <si>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</si>
  <si>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</si>
  <si>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</si>
  <si>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</si>
  <si>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</si>
  <si>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</si>
  <si>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</si>
  <si>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</si>
  <si>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</si>
  <si>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</si>
  <si>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</si>
  <si>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</si>
  <si>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</si>
  <si>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</si>
  <si>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</si>
  <si>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</si>
  <si>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</si>
  <si>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</si>
  <si>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</si>
  <si>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</si>
  <si>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</si>
  <si>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</si>
  <si>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</si>
  <si>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</si>
  <si>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</si>
  <si>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</si>
  <si>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</si>
  <si>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</si>
  <si>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</si>
  <si>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</si>
  <si>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</si>
  <si>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</si>
  <si>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</si>
  <si>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</si>
  <si>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</si>
  <si>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</si>
  <si>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</si>
  <si>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</si>
  <si>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</si>
  <si>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</si>
  <si>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</si>
  <si>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</si>
  <si>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</si>
  <si>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</si>
  <si>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</si>
  <si>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</si>
  <si>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</si>
  <si>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</si>
  <si>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</si>
  <si>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</si>
  <si>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</si>
  <si>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</si>
  <si>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</si>
  <si>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</si>
  <si>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</si>
  <si>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</si>
  <si>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</si>
  <si>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</si>
  <si>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</si>
  <si>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</si>
  <si>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</si>
  <si>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</si>
  <si>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</si>
  <si>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</si>
  <si>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</si>
  <si>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</si>
  <si>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</si>
  <si>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</si>
  <si>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</si>
  <si>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</si>
  <si>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</si>
  <si>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</si>
  <si>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</si>
  <si>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</si>
  <si>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</si>
  <si>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</si>
  <si>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</si>
  <si>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</si>
  <si>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</si>
  <si>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</si>
  <si>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</si>
  <si>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</si>
  <si>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</si>
  <si>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</si>
  <si>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</si>
  <si>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</si>
  <si>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</si>
  <si>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</si>
  <si>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</si>
  <si>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</si>
  <si>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</si>
  <si>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</si>
  <si>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</si>
  <si>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</si>
  <si>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</si>
  <si>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</si>
  <si>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</si>
  <si>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</si>
  <si>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</si>
  <si>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</si>
  <si>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</si>
  <si>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</si>
  <si>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</si>
  <si>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</si>
  <si>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</si>
  <si>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</si>
  <si>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</si>
  <si>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</si>
  <si>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</si>
  <si>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</si>
  <si>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</si>
  <si>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</si>
  <si>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</si>
  <si>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</si>
  <si>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</si>
  <si>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</si>
  <si>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</si>
  <si>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</si>
  <si>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</si>
  <si>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</si>
  <si>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</si>
  <si>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</si>
  <si>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</si>
  <si>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</si>
  <si>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</si>
  <si>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</si>
  <si>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</si>
  <si>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</si>
  <si>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</si>
  <si>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</si>
  <si>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</si>
  <si>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</si>
  <si>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</si>
  <si>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</si>
  <si>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</si>
  <si>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</si>
  <si>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</si>
  <si>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</si>
  <si>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</si>
  <si>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</si>
  <si>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</si>
  <si>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</si>
  <si>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</si>
  <si>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</si>
  <si>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</si>
  <si>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</si>
  <si>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</si>
  <si>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</si>
  <si>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</si>
  <si>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</si>
  <si>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</si>
  <si>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</si>
  <si>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</si>
  <si>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</si>
  <si>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</si>
  <si>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</si>
  <si>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</si>
  <si>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</si>
  <si>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</si>
  <si>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</si>
  <si>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</si>
  <si>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</si>
  <si>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</si>
  <si>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</si>
  <si>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</si>
  <si>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</si>
  <si>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</si>
  <si>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</si>
  <si>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</si>
  <si>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</si>
  <si>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</si>
  <si>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</si>
  <si>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</si>
  <si>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</si>
  <si>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</si>
  <si>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</si>
  <si>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</si>
  <si>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</si>
  <si>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</si>
  <si>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</si>
  <si>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</si>
  <si>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</si>
  <si>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</si>
  <si>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</si>
  <si>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</si>
  <si>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</si>
  <si>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</si>
  <si>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</si>
  <si>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</si>
  <si>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</si>
  <si>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</si>
  <si>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</si>
  <si>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</si>
  <si>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</si>
  <si>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</si>
  <si>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</si>
  <si>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</si>
  <si>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</si>
  <si>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</si>
  <si>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</si>
  <si>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</si>
  <si>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</si>
  <si>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</si>
  <si>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</si>
  <si>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</si>
  <si>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</si>
  <si>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</si>
  <si>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</si>
  <si>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</si>
  <si>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</si>
  <si>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</si>
  <si>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</si>
  <si>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</si>
  <si>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</si>
  <si>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</si>
  <si>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</si>
  <si>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</si>
  <si>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</si>
  <si>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</si>
  <si>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</si>
  <si>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</si>
  <si>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</si>
  <si>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</si>
  <si>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</si>
  <si>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</si>
  <si>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</si>
  <si>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</si>
  <si>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</si>
  <si>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</si>
  <si>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</si>
  <si>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</si>
  <si>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</si>
  <si>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</si>
  <si>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</si>
  <si>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</si>
  <si>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</si>
  <si>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</si>
  <si>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</si>
  <si>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</si>
  <si>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</si>
  <si>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</si>
  <si>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</si>
  <si>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</si>
  <si>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</si>
  <si>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</si>
  <si>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</si>
  <si>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</si>
  <si>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</si>
  <si>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</si>
  <si>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</si>
  <si>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</si>
  <si>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</si>
  <si>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</si>
  <si>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</si>
  <si>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</si>
  <si>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</si>
  <si>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</si>
  <si>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</si>
  <si>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</si>
  <si>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</si>
  <si>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</si>
  <si>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</si>
  <si>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</si>
  <si>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</si>
  <si>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</si>
  <si>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</si>
  <si>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</si>
  <si>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</si>
  <si>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</si>
  <si>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</si>
  <si>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</si>
  <si>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</si>
  <si>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</si>
  <si>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</si>
  <si>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</si>
  <si>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</si>
  <si>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</si>
  <si>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</si>
  <si>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</si>
  <si>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</si>
  <si>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</si>
  <si>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</si>
  <si>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</si>
  <si>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</si>
  <si>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</si>
  <si>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</si>
  <si>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</si>
  <si>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</si>
  <si>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</si>
  <si>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</si>
  <si>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</si>
  <si>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</si>
  <si>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</si>
  <si>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</si>
  <si>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</si>
  <si>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</si>
  <si>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</si>
  <si>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</si>
  <si>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</si>
  <si>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</si>
  <si>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</si>
  <si>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</si>
  <si>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</si>
  <si>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</si>
  <si>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</si>
  <si>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</si>
  <si>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</si>
  <si>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</si>
  <si>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</si>
  <si>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</si>
  <si>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</si>
  <si>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</si>
  <si>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</si>
  <si>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</si>
  <si>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</si>
  <si>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</si>
  <si>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</si>
  <si>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</si>
  <si>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2018-06-13T17:05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</si>
</sst>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F3" sqref="F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43264</v>
      </c>
    </row>
    <row r="2" spans="1:16" x14ac:dyDescent="0.25">
      <c r="A2" s="39" t="s">
        <v>753</v>
      </c>
      <c r="B2" s="39">
        <v>6.4002600000000003</v>
      </c>
      <c r="C2" s="88">
        <v>43264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6.4020999999999999</v>
      </c>
      <c r="C3" s="88">
        <v>43264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6.3873949999999997</v>
      </c>
      <c r="C4" s="88">
        <v>43265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3788.34</v>
      </c>
      <c r="C5" s="39">
        <v>3825.95</v>
      </c>
      <c r="D5" s="91">
        <v>-9.7999999999999997E-3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3049.8</v>
      </c>
      <c r="C6" s="39">
        <v>3079.8</v>
      </c>
      <c r="D6" s="91">
        <v>-9.7000000000000003E-3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1685.89</v>
      </c>
      <c r="C7" s="39">
        <v>1712.77</v>
      </c>
      <c r="D7" s="91">
        <v>-1.5699999999999999E-2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10161.65</v>
      </c>
      <c r="C8" s="39">
        <v>10315.280000000001</v>
      </c>
      <c r="D8" s="91">
        <v>-1.49E-2</v>
      </c>
      <c r="J8" s="75"/>
      <c r="K8" s="76"/>
      <c r="L8" s="77"/>
      <c r="M8" s="78"/>
    </row>
    <row r="9" spans="1:16" x14ac:dyDescent="0.25">
      <c r="A9" s="39" t="s">
        <v>525</v>
      </c>
      <c r="B9" s="39">
        <v>5607.02</v>
      </c>
      <c r="C9" s="39">
        <v>5693.35</v>
      </c>
      <c r="D9" s="91">
        <v>-1.52E-2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2671.63</v>
      </c>
      <c r="C10" s="39">
        <v>2687.7</v>
      </c>
      <c r="D10" s="91">
        <v>-6.0000000000000001E-3</v>
      </c>
    </row>
    <row r="11" spans="1:16" x14ac:dyDescent="0.25">
      <c r="A11" s="39" t="s">
        <v>527</v>
      </c>
      <c r="B11" s="39">
        <v>14.58</v>
      </c>
      <c r="C11" s="39">
        <v>14.762</v>
      </c>
      <c r="D11" s="88">
        <v>43263</v>
      </c>
    </row>
    <row r="12" spans="1:16" x14ac:dyDescent="0.25">
      <c r="A12" s="39" t="s">
        <v>528</v>
      </c>
      <c r="B12" s="39">
        <v>14.96</v>
      </c>
      <c r="C12" s="39">
        <v>15.033300000000001</v>
      </c>
      <c r="D12" s="88">
        <v>43264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7.53</v>
      </c>
      <c r="C13" s="39">
        <v>7.4740000000000002</v>
      </c>
      <c r="D13" s="88">
        <v>43264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47.25</v>
      </c>
      <c r="C14" s="39">
        <v>47.276000000000003</v>
      </c>
      <c r="D14" s="88">
        <v>43264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47.22</v>
      </c>
      <c r="C15" s="39">
        <v>48.27</v>
      </c>
      <c r="D15" s="88">
        <v>43263</v>
      </c>
      <c r="E15" t="s">
        <v>802</v>
      </c>
      <c r="F15">
        <v>47.22</v>
      </c>
    </row>
    <row r="16" spans="1:16" x14ac:dyDescent="0.25">
      <c r="A16" s="39" t="s">
        <v>532</v>
      </c>
      <c r="B16" s="39">
        <v>32.505499999999998</v>
      </c>
      <c r="C16" s="39">
        <v>33.077100000000002</v>
      </c>
      <c r="D16" s="88">
        <v>43263</v>
      </c>
      <c r="E16" t="s">
        <v>802</v>
      </c>
      <c r="F16">
        <v>32.5</v>
      </c>
    </row>
    <row r="17" spans="1:16" x14ac:dyDescent="0.25">
      <c r="A17" s="39" t="s">
        <v>533</v>
      </c>
      <c r="B17" s="39">
        <v>29.5</v>
      </c>
      <c r="C17" s="39">
        <v>29.864000000000001</v>
      </c>
      <c r="D17" s="88">
        <v>43263</v>
      </c>
      <c r="E17" t="s">
        <v>802</v>
      </c>
      <c r="F17">
        <v>29.5</v>
      </c>
    </row>
    <row r="18" spans="1:16" x14ac:dyDescent="0.25">
      <c r="A18" s="39" t="s">
        <v>534</v>
      </c>
      <c r="B18" s="39">
        <v>31.910399999999999</v>
      </c>
      <c r="C18" s="41">
        <v>32.232999999999997</v>
      </c>
      <c r="D18" s="88">
        <v>43263</v>
      </c>
      <c r="E18" t="s">
        <v>802</v>
      </c>
      <c r="F18">
        <v>31.91</v>
      </c>
    </row>
    <row r="19" spans="1:16" s="90" customFormat="1" x14ac:dyDescent="0.25">
      <c r="A19" s="39" t="s">
        <v>795</v>
      </c>
      <c r="B19" s="39">
        <v>12514.39</v>
      </c>
      <c r="C19" s="41"/>
      <c r="D19" s="88"/>
    </row>
    <row r="20" spans="1:16" x14ac:dyDescent="0.25">
      <c r="A20" s="39" t="s">
        <v>535</v>
      </c>
      <c r="B20" s="39">
        <v>21233.16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6.4155999999999898</v>
      </c>
      <c r="C21" s="88">
        <v>43264</v>
      </c>
      <c r="D21" s="89">
        <v>0.63975694444444442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3071.46</v>
      </c>
      <c r="B23" s="39">
        <v>3065.95</v>
      </c>
      <c r="C23" s="39">
        <v>3066.72</v>
      </c>
      <c r="D23" s="39">
        <v>3065.17</v>
      </c>
      <c r="E23" s="39">
        <v>3056.69</v>
      </c>
      <c r="F23" s="39">
        <v>3071.46</v>
      </c>
      <c r="G23" s="39">
        <v>3056.4</v>
      </c>
      <c r="H23" s="39">
        <v>930</v>
      </c>
      <c r="I23" s="39">
        <v>1127</v>
      </c>
      <c r="J23" s="39">
        <v>3056.96</v>
      </c>
      <c r="K23" s="39">
        <v>3055.53</v>
      </c>
      <c r="L23" s="39">
        <v>3049.8</v>
      </c>
      <c r="M23" s="39">
        <v>3065.39</v>
      </c>
      <c r="N23" s="39">
        <v>3044.26</v>
      </c>
      <c r="O23" s="39">
        <v>1348</v>
      </c>
      <c r="P23" s="39">
        <v>1455</v>
      </c>
    </row>
    <row r="24" spans="1:16" x14ac:dyDescent="0.25">
      <c r="A24" s="39" t="s">
        <v>537</v>
      </c>
      <c r="B24" s="39">
        <v>931</v>
      </c>
      <c r="C24" s="39">
        <v>935</v>
      </c>
      <c r="D24" s="39">
        <v>940</v>
      </c>
      <c r="E24" s="39" t="s">
        <v>781</v>
      </c>
      <c r="F24" s="39" t="s">
        <v>782</v>
      </c>
      <c r="G24" s="39" t="s">
        <v>783</v>
      </c>
      <c r="H24" s="39" t="s">
        <v>784</v>
      </c>
      <c r="I24" s="39" t="s">
        <v>785</v>
      </c>
      <c r="J24" s="39" t="s">
        <v>786</v>
      </c>
      <c r="K24" s="39" t="s">
        <v>787</v>
      </c>
      <c r="L24" s="39" t="s">
        <v>788</v>
      </c>
      <c r="M24" s="39" t="s">
        <v>789</v>
      </c>
      <c r="N24" s="39" t="s">
        <v>790</v>
      </c>
      <c r="O24" s="39" t="s">
        <v>791</v>
      </c>
      <c r="P24" s="39" t="s">
        <v>792</v>
      </c>
    </row>
    <row r="25" spans="1:16" x14ac:dyDescent="0.25">
      <c r="A25" s="39">
        <v>3071.46</v>
      </c>
      <c r="B25" s="39">
        <v>3065.95</v>
      </c>
      <c r="C25" s="39">
        <v>3066.72</v>
      </c>
      <c r="D25" s="39">
        <v>3065.17</v>
      </c>
      <c r="E25" s="39">
        <v>3056.69</v>
      </c>
      <c r="F25" s="39">
        <v>3071.46</v>
      </c>
      <c r="G25" s="39">
        <v>3056.4</v>
      </c>
      <c r="H25" s="39">
        <v>930</v>
      </c>
      <c r="I25" s="39">
        <v>1127</v>
      </c>
      <c r="J25" s="39">
        <v>3056.96</v>
      </c>
      <c r="K25" s="39">
        <v>3055.53</v>
      </c>
      <c r="L25" s="39">
        <v>3049.8</v>
      </c>
      <c r="M25" s="39">
        <v>3065.39</v>
      </c>
      <c r="N25" s="39">
        <v>3044.26</v>
      </c>
      <c r="O25" s="39">
        <v>1348</v>
      </c>
      <c r="P25" s="39">
        <v>1455</v>
      </c>
    </row>
    <row r="26" spans="1:16" x14ac:dyDescent="0.25">
      <c r="A26" s="39" t="s">
        <v>537</v>
      </c>
      <c r="B26" s="39">
        <v>931</v>
      </c>
      <c r="C26" s="39">
        <v>935</v>
      </c>
      <c r="D26" s="39">
        <v>940</v>
      </c>
      <c r="E26" s="39" t="s">
        <v>781</v>
      </c>
      <c r="F26" s="39" t="s">
        <v>782</v>
      </c>
      <c r="G26" s="39" t="s">
        <v>783</v>
      </c>
      <c r="H26" s="39" t="s">
        <v>784</v>
      </c>
      <c r="I26" s="39" t="s">
        <v>785</v>
      </c>
      <c r="J26" s="39" t="s">
        <v>786</v>
      </c>
      <c r="K26" s="39" t="s">
        <v>787</v>
      </c>
      <c r="L26" s="39" t="s">
        <v>788</v>
      </c>
      <c r="M26" s="39" t="s">
        <v>789</v>
      </c>
      <c r="N26" s="39" t="s">
        <v>790</v>
      </c>
      <c r="O26" s="39" t="s">
        <v>791</v>
      </c>
      <c r="P26" s="39" t="s">
        <v>792</v>
      </c>
    </row>
    <row r="27" spans="1:16" x14ac:dyDescent="0.25">
      <c r="A27" s="39">
        <v>3071.46</v>
      </c>
      <c r="B27" s="39">
        <v>3065.95</v>
      </c>
      <c r="C27" s="39">
        <v>3066.72</v>
      </c>
      <c r="D27" s="39">
        <v>3065.17</v>
      </c>
      <c r="E27" s="39">
        <v>3056.69</v>
      </c>
      <c r="F27" s="39">
        <v>3071.46</v>
      </c>
      <c r="G27" s="39">
        <v>3056.4</v>
      </c>
      <c r="H27" s="39">
        <v>930</v>
      </c>
      <c r="I27" s="39">
        <v>1127</v>
      </c>
      <c r="J27" s="39">
        <v>3056.96</v>
      </c>
      <c r="K27" s="39">
        <v>3055.53</v>
      </c>
      <c r="L27" s="39">
        <v>3049.8</v>
      </c>
      <c r="M27" s="39">
        <v>3065.39</v>
      </c>
      <c r="N27" s="39">
        <v>3044.26</v>
      </c>
      <c r="O27" s="39">
        <v>1348</v>
      </c>
      <c r="P27" s="39">
        <v>1455</v>
      </c>
    </row>
    <row r="28" spans="1:16" x14ac:dyDescent="0.25">
      <c r="D28" s="1"/>
    </row>
    <row r="29" spans="1:16" x14ac:dyDescent="0.25">
      <c r="D29" s="88"/>
    </row>
    <row r="30" spans="1:16" x14ac:dyDescent="0.25">
      <c r="D30" s="1"/>
    </row>
    <row r="31" spans="1:16" x14ac:dyDescent="0.25">
      <c r="C31" s="1"/>
      <c r="D31" s="88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15"/>
  <sheetViews>
    <sheetView zoomScale="115" zoomScaleNormal="115" workbookViewId="0">
      <pane xSplit="2" ySplit="6" topLeftCell="AT502" activePane="bottomRight" state="frozen"/>
      <selection pane="topRight" activeCell="C1" sqref="C1"/>
      <selection pane="bottomLeft" activeCell="A3" sqref="A3"/>
      <selection pane="bottomRight" activeCell="BD512" sqref="BD512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13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 x14ac:dyDescent="0.25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" si="8879">IF(AR512&lt;0,1,0)</f>
        <v>0</v>
      </c>
    </row>
    <row r="514" spans="1:56" x14ac:dyDescent="0.25">
      <c r="A514" s="88">
        <v>43265</v>
      </c>
      <c r="B514" s="41">
        <f t="shared" ref="B514:B515" si="8880">WEEKDAY(A514,2)</f>
        <v>4</v>
      </c>
    </row>
    <row r="515" spans="1:56" x14ac:dyDescent="0.25">
      <c r="A515" s="88">
        <v>43266</v>
      </c>
      <c r="B515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75"/>
  <sheetViews>
    <sheetView zoomScale="115" zoomScaleNormal="115" workbookViewId="0">
      <pane xSplit="1" ySplit="1" topLeftCell="B457" activePane="bottomRight" state="frozen"/>
      <selection pane="topRight" activeCell="B1" sqref="B1"/>
      <selection pane="bottomLeft" activeCell="A2" sqref="A2"/>
      <selection pane="bottomRight" activeCell="F471" sqref="F47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73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73" si="24">LN(C441/C440)</f>
        <v>0</v>
      </c>
      <c r="E441" s="90"/>
      <c r="F441" s="90"/>
      <c r="G441" s="90"/>
      <c r="H441" s="90">
        <v>6.3363399999999999</v>
      </c>
      <c r="I441" s="91">
        <f t="shared" ref="I441:I473" si="25">LN(H441/H440)</f>
        <v>0</v>
      </c>
      <c r="J441" s="90">
        <v>6.3370749999999996</v>
      </c>
      <c r="K441" s="91">
        <f t="shared" ref="K441:K473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73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 x14ac:dyDescent="0.25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 x14ac:dyDescent="0.25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 x14ac:dyDescent="0.25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 x14ac:dyDescent="0.25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 x14ac:dyDescent="0.25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 x14ac:dyDescent="0.25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 x14ac:dyDescent="0.25">
      <c r="A474" s="88">
        <v>43265</v>
      </c>
      <c r="B474" s="41">
        <f t="shared" ref="B473:B475" si="28">WEEKDAY(A474,2)</f>
        <v>4</v>
      </c>
    </row>
    <row r="475" spans="1:14" x14ac:dyDescent="0.25">
      <c r="A475" s="88">
        <v>43266</v>
      </c>
      <c r="B475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11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A612" sqref="A612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08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 x14ac:dyDescent="0.25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 x14ac:dyDescent="0.25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 x14ac:dyDescent="0.25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 x14ac:dyDescent="0.25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 x14ac:dyDescent="0.25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 x14ac:dyDescent="0.25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 x14ac:dyDescent="0.25">
      <c r="A610" s="88">
        <v>43265</v>
      </c>
    </row>
    <row r="611" spans="1:13" x14ac:dyDescent="0.25">
      <c r="A611" s="88">
        <v>43266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10"/>
  <sheetViews>
    <sheetView zoomScale="115" zoomScaleNormal="115" workbookViewId="0">
      <pane xSplit="1" ySplit="2" topLeftCell="B589" activePane="bottomRight" state="frozen"/>
      <selection pane="topRight" activeCell="B1" sqref="B1"/>
      <selection pane="bottomLeft" activeCell="A3" sqref="A3"/>
      <selection pane="bottomRight" activeCell="A606" sqref="A606:A6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08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 x14ac:dyDescent="0.25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 x14ac:dyDescent="0.25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 x14ac:dyDescent="0.25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 x14ac:dyDescent="0.25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 x14ac:dyDescent="0.25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 x14ac:dyDescent="0.25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" x14ac:dyDescent="0.25">
      <c r="A609" s="88">
        <v>43265</v>
      </c>
    </row>
    <row r="610" spans="1:1" x14ac:dyDescent="0.25">
      <c r="A610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11"/>
  <sheetViews>
    <sheetView zoomScale="115" zoomScaleNormal="115" workbookViewId="0">
      <pane xSplit="1" ySplit="2" topLeftCell="B589" activePane="bottomRight" state="frozen"/>
      <selection pane="topRight" activeCell="B1" sqref="B1"/>
      <selection pane="bottomLeft" activeCell="A3" sqref="A3"/>
      <selection pane="bottomRight" activeCell="A607" sqref="A607:A6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09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 x14ac:dyDescent="0.25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 x14ac:dyDescent="0.25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 x14ac:dyDescent="0.25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 x14ac:dyDescent="0.25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 x14ac:dyDescent="0.25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 x14ac:dyDescent="0.25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 x14ac:dyDescent="0.25">
      <c r="A610" s="88">
        <v>43265</v>
      </c>
    </row>
    <row r="611" spans="1:13" x14ac:dyDescent="0.25">
      <c r="A611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11"/>
  <sheetViews>
    <sheetView zoomScale="115" zoomScaleNormal="115" workbookViewId="0">
      <pane xSplit="1" ySplit="2" topLeftCell="B591" activePane="bottomRight" state="frozen"/>
      <selection pane="topRight" activeCell="B1" sqref="B1"/>
      <selection pane="bottomLeft" activeCell="A3" sqref="A3"/>
      <selection pane="bottomRight" activeCell="G608" sqref="G60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06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 x14ac:dyDescent="0.25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 x14ac:dyDescent="0.25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 x14ac:dyDescent="0.25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 x14ac:dyDescent="0.25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0"/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 x14ac:dyDescent="0.25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0"/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 x14ac:dyDescent="0.25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0"/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 x14ac:dyDescent="0.25">
      <c r="A610" s="88">
        <v>43265</v>
      </c>
    </row>
    <row r="611" spans="1:13" x14ac:dyDescent="0.25">
      <c r="A611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18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7" sqref="D617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15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 x14ac:dyDescent="0.25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 x14ac:dyDescent="0.25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 x14ac:dyDescent="0.25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 x14ac:dyDescent="0.25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 x14ac:dyDescent="0.25">
      <c r="A615" s="88">
        <v>43263</v>
      </c>
      <c r="B615">
        <v>47.96</v>
      </c>
      <c r="C615" s="91">
        <f t="shared" ref="C615:C616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:G616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 x14ac:dyDescent="0.25">
      <c r="A616" s="88">
        <v>43264</v>
      </c>
      <c r="B616">
        <v>47.22</v>
      </c>
      <c r="C616" s="91">
        <f t="shared" ref="C616:C617" si="1342">B616/B615-1</f>
        <v>-1.542952460383662E-2</v>
      </c>
      <c r="D616" s="38">
        <f t="shared" ref="D616" si="1343">+(F615-O616)*(1+L616)</f>
        <v>47.471554722053291</v>
      </c>
      <c r="E616" s="90"/>
      <c r="G616" s="42">
        <f t="shared" ref="G616:G617" si="1344">+B616/D616-1</f>
        <v>-5.2990622179144298E-3</v>
      </c>
      <c r="H616" s="90"/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 x14ac:dyDescent="0.25">
      <c r="A617" s="88">
        <v>43265</v>
      </c>
      <c r="B617">
        <v>47.22</v>
      </c>
      <c r="C617" s="91">
        <f t="shared" si="1342"/>
        <v>0</v>
      </c>
      <c r="D617">
        <v>47.471554722053291</v>
      </c>
      <c r="G617" s="42">
        <f t="shared" si="1344"/>
        <v>-5.2990622179144298E-3</v>
      </c>
    </row>
    <row r="618" spans="1:13" x14ac:dyDescent="0.25">
      <c r="A618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18"/>
  <sheetViews>
    <sheetView tabSelected="1"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E613" sqref="E6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15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 x14ac:dyDescent="0.25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 x14ac:dyDescent="0.25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 x14ac:dyDescent="0.25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 x14ac:dyDescent="0.25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 x14ac:dyDescent="0.25">
      <c r="A615" s="88">
        <v>43263</v>
      </c>
      <c r="B615">
        <v>33.14</v>
      </c>
      <c r="C615" s="91">
        <f t="shared" ref="C615:C616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:G616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 x14ac:dyDescent="0.25">
      <c r="A616" s="88">
        <v>43264</v>
      </c>
      <c r="B616">
        <v>32.505499999999998</v>
      </c>
      <c r="C616" s="91">
        <f t="shared" ref="C616:C617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G616" s="42">
        <f t="shared" ref="G616:G617" si="1530">+B616/D616-1</f>
        <v>-1.6122644769214212E-3</v>
      </c>
      <c r="H616" s="91">
        <f>(B616/(D616*(1-VLOOKUP(A616,FX!A:M,13,0))))-1</f>
        <v>-4.4030805745634005E-3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 x14ac:dyDescent="0.25">
      <c r="A617" s="88">
        <v>43265</v>
      </c>
      <c r="B617">
        <v>32.5</v>
      </c>
      <c r="C617" s="91">
        <f t="shared" si="1528"/>
        <v>-1.6920213502324977E-4</v>
      </c>
      <c r="D617">
        <v>32.557992094093194</v>
      </c>
      <c r="G617" s="42">
        <f t="shared" si="1530"/>
        <v>-1.7811938133529548E-3</v>
      </c>
    </row>
    <row r="618" spans="1:13" x14ac:dyDescent="0.25">
      <c r="A618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18"/>
  <sheetViews>
    <sheetView zoomScale="115" zoomScaleNormal="115" workbookViewId="0">
      <pane xSplit="1" ySplit="2" topLeftCell="B600" activePane="bottomRight" state="frozen"/>
      <selection pane="topRight" activeCell="B1" sqref="B1"/>
      <selection pane="bottomLeft" activeCell="A3" sqref="A3"/>
      <selection pane="bottomRight" activeCell="C616" sqref="C61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15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 x14ac:dyDescent="0.25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 x14ac:dyDescent="0.25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 x14ac:dyDescent="0.25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 x14ac:dyDescent="0.25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 x14ac:dyDescent="0.25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 x14ac:dyDescent="0.25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 x14ac:dyDescent="0.25">
      <c r="A615" s="88">
        <v>43263</v>
      </c>
      <c r="B615">
        <v>29.84</v>
      </c>
      <c r="C615" s="91">
        <f t="shared" ref="C615:C616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:G616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 x14ac:dyDescent="0.25">
      <c r="A616" s="88">
        <v>43264</v>
      </c>
      <c r="B616">
        <v>29.5</v>
      </c>
      <c r="C616" s="91">
        <f t="shared" ref="C616:C617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G616" s="91">
        <f t="shared" ref="G616:G617" si="1522">+B616/D616-1</f>
        <v>-2.3817633262590565E-3</v>
      </c>
      <c r="H616" s="91">
        <f>(B616/(D616*(1-VLOOKUP(A616,FX!A:M,13,0))))-1</f>
        <v>-5.1704284261478994E-3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 x14ac:dyDescent="0.25">
      <c r="A617" s="88">
        <v>43265</v>
      </c>
      <c r="B617">
        <v>29.5</v>
      </c>
      <c r="C617" s="91">
        <f t="shared" si="1520"/>
        <v>0</v>
      </c>
      <c r="D617">
        <v>29.570429765156369</v>
      </c>
      <c r="G617" s="91">
        <f t="shared" si="1522"/>
        <v>-2.3817633262590565E-3</v>
      </c>
    </row>
    <row r="618" spans="1:14" x14ac:dyDescent="0.25">
      <c r="A618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19"/>
  <sheetViews>
    <sheetView zoomScale="115" zoomScaleNormal="115" workbookViewId="0">
      <pane xSplit="1" ySplit="2" topLeftCell="B602" activePane="bottomRight" state="frozen"/>
      <selection pane="topRight" activeCell="B1" sqref="B1"/>
      <selection pane="bottomLeft" activeCell="A3" sqref="A3"/>
      <selection pane="bottomRight" activeCell="C618" sqref="C6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16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 x14ac:dyDescent="0.25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 x14ac:dyDescent="0.25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 x14ac:dyDescent="0.25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 x14ac:dyDescent="0.25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 x14ac:dyDescent="0.25">
      <c r="A616" s="88">
        <v>43263</v>
      </c>
      <c r="B616">
        <v>32.231999999999999</v>
      </c>
      <c r="C616" s="91">
        <f t="shared" ref="C616:C617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:G617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 x14ac:dyDescent="0.25">
      <c r="A617" s="88">
        <v>43264</v>
      </c>
      <c r="B617">
        <v>31.910399999999999</v>
      </c>
      <c r="C617" s="91">
        <f t="shared" ref="C617:C618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G617" s="91">
        <f t="shared" ref="G617:G618" si="1529">+B617/D617-1</f>
        <v>5.2342972925125686E-3</v>
      </c>
      <c r="H617" s="91">
        <f>(B617/(D617*(1-VLOOKUP(A617,FX!A:M,13,0))))-1</f>
        <v>2.4243428439876258E-3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 x14ac:dyDescent="0.25">
      <c r="A618" s="88">
        <v>43265</v>
      </c>
      <c r="B618">
        <v>31.91</v>
      </c>
      <c r="C618" s="91">
        <f t="shared" si="1527"/>
        <v>-1.2535098275145984E-5</v>
      </c>
      <c r="D618">
        <v>31.744241204211928</v>
      </c>
      <c r="G618" s="91">
        <f t="shared" si="1529"/>
        <v>5.2216965818063787E-3</v>
      </c>
    </row>
    <row r="619" spans="1:13" x14ac:dyDescent="0.25">
      <c r="A619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2018-06-14T03:23:30Z</dcterms:modified>
</cp:coreProperties>
</file>