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72" i="20" l="1"/>
  <c r="B430" i="25"/>
  <c r="D430" i="25"/>
  <c r="M430" i="25"/>
  <c r="K430" i="25"/>
  <c r="I430" i="25"/>
  <c r="G575" i="10"/>
  <c r="C575" i="10"/>
  <c r="L574" i="10"/>
  <c r="M574" i="10"/>
  <c r="I574" i="10"/>
  <c r="C574" i="10"/>
  <c r="L573" i="9"/>
  <c r="M573" i="9"/>
  <c r="I573" i="9"/>
  <c r="C573" i="9"/>
  <c r="G574" i="11"/>
  <c r="C574" i="11"/>
  <c r="L573" i="11"/>
  <c r="M573" i="11"/>
  <c r="I573" i="11"/>
  <c r="C573" i="11"/>
  <c r="G574" i="12"/>
  <c r="C574" i="12"/>
  <c r="L573" i="12"/>
  <c r="M573" i="12"/>
  <c r="I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31" i="25" l="1"/>
  <c r="B432" i="25"/>
  <c r="B433" i="25"/>
  <c r="B434" i="25"/>
  <c r="B435" i="25"/>
  <c r="B477" i="20"/>
  <c r="B476" i="20"/>
  <c r="B475" i="20"/>
  <c r="B474" i="20"/>
  <c r="B473" i="20"/>
  <c r="S472" i="20"/>
  <c r="T472" i="20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AT472" i="20"/>
  <c r="AU472" i="20"/>
  <c r="AW472" i="20"/>
  <c r="AY472" i="20"/>
  <c r="AZ472" i="20"/>
  <c r="BA472" i="20"/>
  <c r="BB472" i="20"/>
  <c r="BC472" i="20"/>
  <c r="D574" i="10"/>
  <c r="D573" i="9"/>
  <c r="I572" i="9"/>
  <c r="D573" i="11"/>
  <c r="D573" i="12"/>
  <c r="G573" i="12" s="1"/>
  <c r="I572" i="12"/>
  <c r="D567" i="8"/>
  <c r="D567" i="7"/>
  <c r="D566" i="6"/>
  <c r="D567" i="5"/>
  <c r="A1" i="27"/>
  <c r="Y472" i="20" l="1"/>
  <c r="AX472" i="20"/>
  <c r="AE472" i="20"/>
  <c r="W472" i="20"/>
  <c r="AD472" i="20"/>
  <c r="AV472" i="20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1" i="20"/>
  <c r="U471" i="20"/>
  <c r="AB471" i="20" s="1"/>
  <c r="V471" i="20"/>
  <c r="AE471" i="20" s="1"/>
  <c r="Y471" i="20"/>
  <c r="AA471" i="20"/>
  <c r="AC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AT471" i="20"/>
  <c r="AU471" i="20"/>
  <c r="AW471" i="20"/>
  <c r="AY471" i="20"/>
  <c r="AZ471" i="20"/>
  <c r="BA471" i="20"/>
  <c r="BB471" i="20"/>
  <c r="BC471" i="20"/>
  <c r="BD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M566" i="8"/>
  <c r="I566" i="8"/>
  <c r="G566" i="8"/>
  <c r="C566" i="8"/>
  <c r="D566" i="8"/>
  <c r="E566" i="8"/>
  <c r="H566" i="8" s="1"/>
  <c r="L566" i="7"/>
  <c r="M566" i="7"/>
  <c r="C566" i="7"/>
  <c r="D566" i="7"/>
  <c r="E566" i="7" s="1"/>
  <c r="L565" i="6"/>
  <c r="M565" i="6"/>
  <c r="C565" i="6"/>
  <c r="D565" i="6"/>
  <c r="E565" i="6" s="1"/>
  <c r="L566" i="5"/>
  <c r="M566" i="5"/>
  <c r="I565" i="5"/>
  <c r="C566" i="5"/>
  <c r="D566" i="5"/>
  <c r="E566" i="5" s="1"/>
  <c r="AX471" i="20" l="1"/>
  <c r="Z471" i="20"/>
  <c r="AV471" i="20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0" i="20"/>
  <c r="U470" i="20"/>
  <c r="AD470" i="20" s="1"/>
  <c r="V470" i="20"/>
  <c r="Y470" i="20"/>
  <c r="AA470" i="20"/>
  <c r="AC470" i="20"/>
  <c r="AE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AT470" i="20"/>
  <c r="AU470" i="20"/>
  <c r="AW470" i="20"/>
  <c r="AY470" i="20"/>
  <c r="AZ470" i="20"/>
  <c r="BA470" i="20"/>
  <c r="BB470" i="20"/>
  <c r="BC470" i="20"/>
  <c r="BD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M571" i="12"/>
  <c r="I570" i="12"/>
  <c r="C571" i="12"/>
  <c r="D571" i="12"/>
  <c r="G571" i="12" s="1"/>
  <c r="L565" i="8"/>
  <c r="M565" i="8"/>
  <c r="I565" i="8"/>
  <c r="C565" i="8"/>
  <c r="D565" i="8"/>
  <c r="E565" i="8" s="1"/>
  <c r="H565" i="8" s="1"/>
  <c r="L565" i="7"/>
  <c r="M565" i="7"/>
  <c r="I565" i="7"/>
  <c r="C565" i="7"/>
  <c r="D565" i="7"/>
  <c r="E565" i="7" s="1"/>
  <c r="L564" i="6"/>
  <c r="M564" i="6"/>
  <c r="I564" i="6"/>
  <c r="C564" i="6"/>
  <c r="D564" i="6"/>
  <c r="E564" i="6" s="1"/>
  <c r="L565" i="5"/>
  <c r="M565" i="5"/>
  <c r="I564" i="5"/>
  <c r="C565" i="5"/>
  <c r="D565" i="5"/>
  <c r="E565" i="5" s="1"/>
  <c r="AB470" i="20" l="1"/>
  <c r="AX470" i="20"/>
  <c r="Z470" i="20"/>
  <c r="X470" i="20"/>
  <c r="W470" i="20"/>
  <c r="AV470" i="20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T468" i="20"/>
  <c r="T469" i="20"/>
  <c r="AG468" i="20"/>
  <c r="AG469" i="20"/>
  <c r="AP468" i="20"/>
  <c r="AP469" i="20"/>
  <c r="S469" i="20"/>
  <c r="U469" i="20"/>
  <c r="AB469" i="20" s="1"/>
  <c r="V469" i="20"/>
  <c r="AE469" i="20" s="1"/>
  <c r="Y469" i="20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AT469" i="20"/>
  <c r="AU469" i="20"/>
  <c r="AW469" i="20"/>
  <c r="AY469" i="20"/>
  <c r="AZ469" i="20"/>
  <c r="BA469" i="20"/>
  <c r="BB469" i="20"/>
  <c r="BC469" i="20"/>
  <c r="BD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M570" i="12"/>
  <c r="I569" i="12"/>
  <c r="C570" i="12"/>
  <c r="D570" i="12"/>
  <c r="G570" i="12" s="1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M563" i="6"/>
  <c r="I563" i="6"/>
  <c r="C563" i="6"/>
  <c r="D563" i="6"/>
  <c r="H563" i="6" s="1"/>
  <c r="L564" i="5"/>
  <c r="M564" i="5"/>
  <c r="I563" i="5"/>
  <c r="C564" i="5"/>
  <c r="D564" i="5"/>
  <c r="E564" i="5" s="1"/>
  <c r="AX469" i="20" l="1"/>
  <c r="Z469" i="20"/>
  <c r="AV469" i="20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BC468" i="20"/>
  <c r="BA468" i="20"/>
  <c r="BB468" i="20"/>
  <c r="BD468" i="20"/>
  <c r="S468" i="20"/>
  <c r="U468" i="20"/>
  <c r="AB468" i="20" s="1"/>
  <c r="V468" i="20"/>
  <c r="AE468" i="20" s="1"/>
  <c r="AC468" i="20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M563" i="5"/>
  <c r="I562" i="5"/>
  <c r="C563" i="5"/>
  <c r="D563" i="5"/>
  <c r="E563" i="5" s="1"/>
  <c r="Y468" i="20" l="1"/>
  <c r="AX468" i="20"/>
  <c r="Z468" i="20"/>
  <c r="AV468" i="20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M561" i="5"/>
  <c r="I559" i="5"/>
  <c r="C561" i="5"/>
  <c r="D561" i="5"/>
  <c r="E561" i="5" s="1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M566" i="12"/>
  <c r="I565" i="12"/>
  <c r="C566" i="12"/>
  <c r="D566" i="12"/>
  <c r="G566" i="12" s="1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Z467" i="20" l="1"/>
  <c r="Y467" i="20"/>
  <c r="AV467" i="20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Y466" i="20"/>
  <c r="AA466" i="20"/>
  <c r="AC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M565" i="12"/>
  <c r="I564" i="12"/>
  <c r="C565" i="12"/>
  <c r="D565" i="12"/>
  <c r="G565" i="12" s="1"/>
  <c r="L559" i="8"/>
  <c r="M559" i="8"/>
  <c r="C559" i="8"/>
  <c r="D559" i="8"/>
  <c r="G559" i="8" s="1"/>
  <c r="L559" i="7"/>
  <c r="M559" i="7"/>
  <c r="C559" i="7"/>
  <c r="D559" i="7"/>
  <c r="E559" i="7" s="1"/>
  <c r="L558" i="6"/>
  <c r="M558" i="6"/>
  <c r="C558" i="6"/>
  <c r="D558" i="6"/>
  <c r="E558" i="6" s="1"/>
  <c r="L559" i="5"/>
  <c r="M559" i="5"/>
  <c r="I556" i="5"/>
  <c r="C559" i="5"/>
  <c r="D559" i="5"/>
  <c r="E559" i="5" s="1"/>
  <c r="BD467" i="20" l="1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Y465" i="20"/>
  <c r="AA465" i="20"/>
  <c r="AC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M564" i="12"/>
  <c r="I562" i="12"/>
  <c r="C564" i="12"/>
  <c r="D564" i="12"/>
  <c r="G564" i="12" s="1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M557" i="6"/>
  <c r="I555" i="6"/>
  <c r="C557" i="6"/>
  <c r="D557" i="6"/>
  <c r="E557" i="6" s="1"/>
  <c r="L558" i="5"/>
  <c r="D558" i="5" s="1"/>
  <c r="M558" i="5"/>
  <c r="I555" i="5"/>
  <c r="C558" i="5"/>
  <c r="BB466" i="20" l="1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W463" i="20"/>
  <c r="X463" i="20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M562" i="12"/>
  <c r="I561" i="12"/>
  <c r="C562" i="12"/>
  <c r="D562" i="12"/>
  <c r="G562" i="12" s="1"/>
  <c r="L556" i="8"/>
  <c r="M556" i="8"/>
  <c r="C556" i="8"/>
  <c r="D556" i="8"/>
  <c r="E556" i="8" s="1"/>
  <c r="H556" i="8" s="1"/>
  <c r="L556" i="7"/>
  <c r="M556" i="7"/>
  <c r="C556" i="7"/>
  <c r="D556" i="7"/>
  <c r="G556" i="7" s="1"/>
  <c r="E556" i="7"/>
  <c r="L555" i="6"/>
  <c r="M555" i="6"/>
  <c r="C555" i="6"/>
  <c r="D555" i="6"/>
  <c r="H555" i="6" s="1"/>
  <c r="L556" i="5"/>
  <c r="M556" i="5"/>
  <c r="C556" i="5"/>
  <c r="D556" i="5"/>
  <c r="E556" i="5" s="1"/>
  <c r="BD464" i="20" l="1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Y462" i="20"/>
  <c r="AA462" i="20"/>
  <c r="AC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M555" i="7"/>
  <c r="I555" i="7"/>
  <c r="C555" i="7"/>
  <c r="D555" i="7"/>
  <c r="E555" i="7" s="1"/>
  <c r="L554" i="6"/>
  <c r="M554" i="6"/>
  <c r="I554" i="6"/>
  <c r="C554" i="6"/>
  <c r="D554" i="6"/>
  <c r="H554" i="6" s="1"/>
  <c r="L555" i="5"/>
  <c r="M555" i="5"/>
  <c r="I554" i="5"/>
  <c r="C555" i="5"/>
  <c r="D555" i="5"/>
  <c r="E555" i="5" s="1"/>
  <c r="BB463" i="20" l="1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M560" i="12"/>
  <c r="I559" i="12"/>
  <c r="C560" i="12"/>
  <c r="D560" i="12"/>
  <c r="G560" i="12" s="1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/>
  <c r="AA460" i="20"/>
  <c r="AC460" i="20"/>
  <c r="AE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M559" i="12"/>
  <c r="I558" i="12"/>
  <c r="C559" i="12"/>
  <c r="D559" i="12"/>
  <c r="G559" i="12" s="1"/>
  <c r="L553" i="8"/>
  <c r="M553" i="8"/>
  <c r="I553" i="8"/>
  <c r="C553" i="8"/>
  <c r="D553" i="8"/>
  <c r="E553" i="8" s="1"/>
  <c r="H553" i="8" s="1"/>
  <c r="L553" i="7"/>
  <c r="M553" i="7"/>
  <c r="I553" i="7"/>
  <c r="C553" i="7"/>
  <c r="D553" i="7"/>
  <c r="E553" i="7" s="1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BD461" i="20" l="1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Y458" i="20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M557" i="12"/>
  <c r="I556" i="12"/>
  <c r="C557" i="12"/>
  <c r="D557" i="12"/>
  <c r="G557" i="12" s="1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BD459" i="20" l="1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W457" i="20" s="1"/>
  <c r="V457" i="20"/>
  <c r="AC457" i="20" s="1"/>
  <c r="AA457" i="20"/>
  <c r="AD457" i="20"/>
  <c r="AE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M556" i="12"/>
  <c r="I555" i="12"/>
  <c r="C556" i="12"/>
  <c r="D556" i="12"/>
  <c r="G556" i="12" s="1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M550" i="5"/>
  <c r="I549" i="5"/>
  <c r="C550" i="5"/>
  <c r="D550" i="5"/>
  <c r="E550" i="5" s="1"/>
  <c r="AB457" i="20" l="1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Y456" i="20"/>
  <c r="AA456" i="20"/>
  <c r="AC456" i="20"/>
  <c r="AE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M555" i="12"/>
  <c r="I554" i="12"/>
  <c r="C555" i="12"/>
  <c r="D555" i="12"/>
  <c r="G555" i="12" s="1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H549" i="5"/>
  <c r="C549" i="5"/>
  <c r="D549" i="5"/>
  <c r="E549" i="5" s="1"/>
  <c r="BD457" i="20" l="1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D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M548" i="7"/>
  <c r="I548" i="7"/>
  <c r="C548" i="7"/>
  <c r="D548" i="7"/>
  <c r="E548" i="7" s="1"/>
  <c r="L547" i="6"/>
  <c r="M547" i="6"/>
  <c r="I547" i="6"/>
  <c r="C547" i="6"/>
  <c r="D547" i="6"/>
  <c r="E547" i="6" s="1"/>
  <c r="L548" i="5"/>
  <c r="M548" i="5"/>
  <c r="I547" i="5"/>
  <c r="C548" i="5"/>
  <c r="D548" i="5"/>
  <c r="E548" i="5" s="1"/>
  <c r="AX455" i="20" l="1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Z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V453" i="20"/>
  <c r="BA454" i="20" s="1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Y453" i="20" l="1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V451" i="20"/>
  <c r="BA452" i="20" s="1"/>
  <c r="AW451" i="20"/>
  <c r="AX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BD452" i="20" l="1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BB451" i="20" l="1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V448" i="20"/>
  <c r="BA449" i="20" s="1"/>
  <c r="AW448" i="20"/>
  <c r="AX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BD449" i="20" l="1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7" i="20" s="1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45" i="12"/>
  <c r="G545" i="12" s="1"/>
  <c r="D539" i="8"/>
  <c r="D539" i="7"/>
  <c r="D538" i="6"/>
  <c r="D539" i="5"/>
  <c r="BD447" i="20" l="1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D442" i="20" l="1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E384" i="20" l="1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<sst xmlns="http://schemas.openxmlformats.org/spreadsheetml/2006/main" count="885" uniqueCount="786">
  <si>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</si>
  <si>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</si>
  <si>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</si>
  <si>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</si>
  <si>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</si>
  <si>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</si>
  <si>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</si>
  <si>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</si>
  <si>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</si>
  <si>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</si>
  <si>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</si>
  <si>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</si>
  <si>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</si>
  <si>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</si>
  <si>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</si>
  <si>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</si>
  <si>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</si>
  <si>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</si>
  <si>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</si>
  <si>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</si>
  <si>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</si>
  <si>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</si>
  <si>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</si>
  <si>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</si>
  <si>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</si>
  <si>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</si>
  <si>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</si>
  <si>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</si>
  <si>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</si>
  <si>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</si>
  <si>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</si>
  <si>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</si>
  <si>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</si>
  <si>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</si>
  <si>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</si>
  <si>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</si>
  <si>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</si>
  <si>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</si>
  <si>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</si>
  <si>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</si>
  <si>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</si>
  <si>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</si>
  <si>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</si>
  <si>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</si>
  <si>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</si>
  <si>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</si>
  <si>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</si>
  <si>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</si>
  <si>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</si>
  <si>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</si>
  <si>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</si>
  <si>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</si>
  <si>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</si>
  <si>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</si>
  <si>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</si>
  <si>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</si>
  <si>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</si>
  <si>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</si>
  <si>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</si>
  <si>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</si>
  <si>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</si>
  <si>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</si>
  <si>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</si>
  <si>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</si>
  <si>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</si>
  <si>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</si>
  <si>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</si>
  <si>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</si>
  <si>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</si>
  <si>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</si>
  <si>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</si>
  <si>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</si>
  <si>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</si>
  <si>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</si>
  <si>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</si>
  <si>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</si>
  <si>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</si>
  <si>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</si>
  <si>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</si>
  <si>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</si>
  <si>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</si>
  <si>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</si>
  <si>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</si>
  <si>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</si>
  <si>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</si>
  <si>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</si>
  <si>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</si>
  <si>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</si>
  <si>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</si>
  <si>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</si>
  <si>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</si>
  <si>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</si>
  <si>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</si>
  <si>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</si>
  <si>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</si>
  <si>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</si>
  <si>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</si>
  <si>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</si>
  <si>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</si>
  <si>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</si>
  <si>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</si>
  <si>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</si>
  <si>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</si>
  <si>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</si>
  <si>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</si>
  <si>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</si>
  <si>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</si>
  <si>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</si>
  <si>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</si>
  <si>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</si>
  <si>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</si>
  <si>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</si>
  <si>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</si>
  <si>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</si>
  <si>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</si>
  <si>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</si>
  <si>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</si>
  <si>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</si>
  <si>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</si>
  <si>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</si>
  <si>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</si>
  <si>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</si>
  <si>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</si>
  <si>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</si>
  <si>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</si>
  <si>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</si>
  <si>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</si>
  <si>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</si>
  <si>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</si>
  <si>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</si>
  <si>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</si>
  <si>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</si>
  <si>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</si>
  <si>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</si>
  <si>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</si>
  <si>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</si>
  <si>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</si>
  <si>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</si>
  <si>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</si>
  <si>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</si>
  <si>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</si>
  <si>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</si>
  <si>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</si>
  <si>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</si>
  <si>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</si>
  <si>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</si>
  <si>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</si>
  <si>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</si>
  <si>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</si>
  <si>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</si>
  <si>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</si>
  <si>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</si>
  <si>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</si>
  <si>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</si>
  <si>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</si>
  <si>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</si>
  <si>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</si>
  <si>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</si>
  <si>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</si>
  <si>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</si>
  <si>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</si>
  <si>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</si>
  <si>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</si>
  <si>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</si>
  <si>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</si>
  <si>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</si>
  <si>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</si>
  <si>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</si>
  <si>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</si>
  <si>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</si>
  <si>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</si>
  <si>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</si>
  <si>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</si>
  <si>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</si>
  <si>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</si>
  <si>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</si>
  <si>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</si>
  <si>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</si>
  <si>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</si>
  <si>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</si>
  <si>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</si>
  <si>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</si>
  <si>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</si>
  <si>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</si>
  <si>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</si>
  <si>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</si>
  <si>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</si>
  <si>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</si>
  <si>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</si>
  <si>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</si>
  <si>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</si>
  <si>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</si>
  <si>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</si>
  <si>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</si>
  <si>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</si>
  <si>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</si>
  <si>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</si>
  <si>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</si>
  <si>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</si>
  <si>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</si>
  <si>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</si>
  <si>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</si>
  <si>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</si>
  <si>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</si>
  <si>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</si>
  <si>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</si>
  <si>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</si>
  <si>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</si>
  <si>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</si>
  <si>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</si>
  <si>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</si>
  <si>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</si>
  <si>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</si>
  <si>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</si>
  <si>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</si>
  <si>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</si>
  <si>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</si>
  <si>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</si>
  <si>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</si>
  <si>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</si>
  <si>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</si>
  <si>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</si>
  <si>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</si>
  <si>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</si>
  <si>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</si>
  <si>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</si>
  <si>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</si>
  <si>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</si>
  <si>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</si>
  <si>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</si>
  <si>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</si>
  <si>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</si>
  <si>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</si>
  <si>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</si>
  <si>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</si>
  <si>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</si>
  <si>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</si>
  <si>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</si>
  <si>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</si>
  <si>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</si>
  <si>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</si>
  <si>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</si>
  <si>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</si>
  <si>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</si>
  <si>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</si>
  <si>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</si>
  <si>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</si>
  <si>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</si>
  <si>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</si>
  <si>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</si>
  <si>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</si>
  <si>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</si>
  <si>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</si>
  <si>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</si>
  <si>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</si>
  <si>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</si>
  <si>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</si>
  <si>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</si>
  <si>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</si>
  <si>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</si>
  <si>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</si>
  <si>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</si>
  <si>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</si>
  <si>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</si>
  <si>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</si>
  <si>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</si>
  <si>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</si>
  <si>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</si>
  <si>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</si>
  <si>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</si>
  <si>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</si>
  <si>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</si>
  <si>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</si>
  <si>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</si>
  <si>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</si>
  <si>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</si>
  <si>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</si>
  <si>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</si>
  <si>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</si>
  <si>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</si>
  <si>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</si>
  <si>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</si>
  <si>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</si>
  <si>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</si>
  <si>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</si>
  <si>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</si>
  <si>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</si>
  <si>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</si>
  <si>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</si>
  <si>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</si>
  <si>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</si>
  <si>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</si>
  <si>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</si>
  <si>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</si>
  <si>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</si>
  <si>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</si>
  <si>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</si>
  <si>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</si>
  <si>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</si>
  <si>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</si>
  <si>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</si>
  <si>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</si>
  <si>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</si>
  <si>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</si>
  <si>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</si>
  <si>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</si>
  <si>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</si>
  <si>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</si>
  <si>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</si>
  <si>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</si>
  <si>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</si>
  <si>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</si>
  <si>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</si>
  <si>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</si>
  <si>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</si>
  <si>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</si>
  <si>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</si>
  <si>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</si>
  <si>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</si>
  <si>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</si>
  <si>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</si>
  <si>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</si>
  <si>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</si>
  <si>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</si>
  <si>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</si>
  <si>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</si>
  <si>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</si>
  <si>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</si>
  <si>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</si>
  <si>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</si>
  <si>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</si>
  <si>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</si>
  <si>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</si>
  <si>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</si>
  <si>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</si>
  <si>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</si>
  <si>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</si>
  <si>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</si>
  <si>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</si>
  <si>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</si>
  <si>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</si>
  <si>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</si>
  <si>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</si>
  <si>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</si>
  <si>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</si>
  <si>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</si>
  <si>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</si>
  <si>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</si>
  <si>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</si>
  <si>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</si>
  <si>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</si>
  <si>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</si>
  <si>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</si>
  <si>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</si>
  <si>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</si>
  <si>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</si>
  <si>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</si>
  <si>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</si>
  <si>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</si>
  <si>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</si>
  <si>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</si>
  <si>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</si>
  <si>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</si>
  <si>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</si>
  <si>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</si>
  <si>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</si>
  <si>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</si>
  <si>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</si>
  <si>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</si>
  <si>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</si>
  <si>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</si>
  <si>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</si>
  <si>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</si>
  <si>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</si>
  <si>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</si>
  <si>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</si>
  <si>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</si>
  <si>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</si>
  <si>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</si>
  <si>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</si>
  <si>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</si>
  <si>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</si>
  <si>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</si>
  <si>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</si>
  <si>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</si>
  <si>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</si>
  <si>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</si>
  <si>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</si>
  <si>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</si>
  <si>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</si>
  <si>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</si>
  <si>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</si>
  <si>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</si>
  <si>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</si>
  <si>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</si>
  <si>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</si>
  <si>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</si>
  <si>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</si>
  <si>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</si>
  <si>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</si>
  <si>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</si>
  <si>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</si>
  <si>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</si>
  <si>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</si>
  <si>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</si>
  <si>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</si>
  <si>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</si>
  <si>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</si>
  <si>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</si>
  <si>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</si>
  <si>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</si>
  <si>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</si>
  <si>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</si>
  <si>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</si>
  <si>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</si>
  <si>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</si>
  <si>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</si>
  <si>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</si>
  <si>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</si>
  <si>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</si>
  <si>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</si>
  <si>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</si>
  <si>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</si>
  <si>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</si>
  <si>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</si>
  <si>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</si>
  <si>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</si>
  <si>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</si>
  <si>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</si>
  <si>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</si>
  <si>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</si>
  <si>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</si>
  <si>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</si>
  <si>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</si>
  <si>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</si>
  <si>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</si>
  <si>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</si>
  <si>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</si>
  <si>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</si>
  <si>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</si>
  <si>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</si>
  <si>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</si>
  <si>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</si>
  <si>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</si>
  <si>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</si>
  <si>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</si>
  <si>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</si>
  <si>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</si>
  <si>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</si>
  <si>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</si>
  <si>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</si>
  <si>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</si>
  <si>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</si>
  <si>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</si>
  <si>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</si>
  <si>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</si>
  <si>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</si>
  <si>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</si>
  <si>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</si>
  <si>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</si>
  <si>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</si>
  <si>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</si>
  <si>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</si>
  <si>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</si>
  <si>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</si>
  <si>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</si>
  <si>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</si>
  <si>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</si>
  <si>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</si>
  <si>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</si>
  <si>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</si>
  <si>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</si>
  <si>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</si>
  <si>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</si>
  <si>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</si>
  <si>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</si>
  <si>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</si>
  <si>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</si>
  <si>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</si>
  <si>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</si>
  <si>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</si>
  <si>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</si>
  <si>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</si>
  <si>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</si>
  <si>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</si>
  <si>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</si>
  <si>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</si>
  <si>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</si>
  <si>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</si>
  <si>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</si>
  <si>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</si>
  <si>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</si>
  <si>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</si>
  <si>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</si>
  <si>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</si>
  <si>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</si>
  <si>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</si>
  <si>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</si>
  <si>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</si>
  <si>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</si>
  <si>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</si>
  <si>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</si>
  <si>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</si>
  <si>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</si>
  <si>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</si>
  <si>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</si>
  <si>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</si>
  <si>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</si>
  <si>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</si>
  <si>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</si>
  <si>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</si>
  <si>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</si>
  <si>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</si>
  <si>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</si>
  <si>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</si>
  <si>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</si>
  <si>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</si>
  <si>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</si>
  <si>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</si>
  <si>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</si>
  <si>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</si>
  <si>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</si>
  <si>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</si>
  <si>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</si>
  <si>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</si>
  <si>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</si>
  <si>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</si>
  <si>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</si>
  <si>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</si>
  <si>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</si>
  <si>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</si>
  <si>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</si>
  <si>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</si>
  <si>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</si>
  <si>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</si>
  <si>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</si>
  <si>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</si>
  <si>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</si>
  <si>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</si>
  <si>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</si>
  <si>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</si>
  <si>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</si>
  <si>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</si>
  <si>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</si>
  <si>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</si>
  <si>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</si>
  <si>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</si>
  <si>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</si>
  <si>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</si>
  <si>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</si>
  <si>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</si>
  <si>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</si>
  <si>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</si>
  <si>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</si>
  <si>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</si>
  <si>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</si>
  <si>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</si>
  <si>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</si>
  <si>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</si>
  <si>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</si>
  <si>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</si>
  <si>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</si>
  <si>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</si>
  <si>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</si>
  <si>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</si>
  <si>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</si>
  <si>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</si>
  <si>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</si>
  <si>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</si>
  <si>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</si>
  <si>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</si>
  <si>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</si>
  <si>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</si>
  <si>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</si>
  <si>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</si>
  <si>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</si>
  <si>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</si>
  <si>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</si>
  <si>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</si>
  <si>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</si>
  <si>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</si>
  <si>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</si>
  <si>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</si>
  <si>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</si>
  <si>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</si>
  <si>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</si>
  <si>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</si>
  <si>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</si>
  <si>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</si>
  <si>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</si>
  <si>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</si>
  <si>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</si>
  <si>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</si>
  <si>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</si>
  <si>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</si>
  <si>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</si>
  <si>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</si>
  <si>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</si>
  <si>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</si>
  <si>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</si>
  <si>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</si>
  <si>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</si>
  <si>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</si>
  <si>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</si>
  <si>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</si>
  <si>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</si>
  <si>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</si>
  <si>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</si>
  <si>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</si>
  <si>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</si>
  <si>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</si>
  <si>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</si>
  <si>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</si>
  <si>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</si>
  <si>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</si>
  <si>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</si>
  <si>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</si>
  <si>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</si>
  <si>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</si>
  <si>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</si>
  <si>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</si>
  <si>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</si>
  <si>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</si>
  <si>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</si>
  <si>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</si>
  <si>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</si>
  <si>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</si>
  <si>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</si>
  <si>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</si>
  <si>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</si>
  <si>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</si>
  <si>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</si>
  <si>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</si>
  <si>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</si>
  <si>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</si>
  <si>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</si>
  <si>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</si>
  <si>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</si>
  <si>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</si>
  <si>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</si>
  <si>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</si>
  <si>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</si>
  <si>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</si>
  <si>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</si>
  <si>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</si>
  <si>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</si>
  <si>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</si>
  <si>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</si>
  <si>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</si>
  <si>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</si>
  <si>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</si>
  <si>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</si>
  <si>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</si>
  <si>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</si>
  <si>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</si>
  <si>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</si>
  <si>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</si>
  <si>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</si>
  <si>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</si>
  <si>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</si>
  <si>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</si>
  <si>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</si>
  <si>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</si>
  <si>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</si>
  <si>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</si>
  <si>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</si>
  <si>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</si>
  <si>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</si>
  <si>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</si>
  <si>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</si>
  <si>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</si>
  <si>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</si>
  <si>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</si>
  <si>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</si>
  <si>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</si>
  <si>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</si>
  <si>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</si>
  <si>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</si>
  <si>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</si>
  <si>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</si>
  <si>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</si>
  <si>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</si>
  <si>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</si>
  <si>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</si>
  <si>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</si>
  <si>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</si>
  <si>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</si>
  <si>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</si>
  <si>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</si>
  <si>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</si>
  <si>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</si>
  <si>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</si>
  <si>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</si>
  <si>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</si>
  <si>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</si>
  <si>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</si>
  <si>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</si>
  <si>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</si>
  <si>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</si>
  <si>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</si>
  <si>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</si>
  <si>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</si>
  <si>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</si>
  <si>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</si>
  <si>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</si>
  <si>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</si>
  <si>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</si>
  <si>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</si>
  <si>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</si>
  <si>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</si>
  <si>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</si>
  <si>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</si>
  <si>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</si>
  <si>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</si>
  <si>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</si>
  <si>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</si>
  <si>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</si>
  <si>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</si>
  <si>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</si>
  <si>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</si>
  <si>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</si>
  <si>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</si>
  <si>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</si>
  <si>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</si>
  <si>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</si>
  <si>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</si>
  <si>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</si>
  <si>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</si>
  <si>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</si>
  <si>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</si>
  <si>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</si>
  <si>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</si>
  <si>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</si>
  <si>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</si>
  <si>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</si>
  <si>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</si>
  <si>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</si>
  <si>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</si>
  <si>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</si>
  <si>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</si>
  <si>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</si>
  <si>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</si>
  <si>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</si>
  <si>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</si>
  <si>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</si>
  <si>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</si>
  <si>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</si>
  <si>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</si>
  <si>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</si>
  <si>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</si>
  <si>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</si>
  <si>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</si>
  <si>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</si>
  <si>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</si>
  <si>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</si>
  <si>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</si>
  <si>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</si>
  <si>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</si>
  <si>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</si>
  <si>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</si>
  <si>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</si>
  <si>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</si>
  <si>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</si>
  <si>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</si>
  <si>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</si>
  <si>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</si>
  <si>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</si>
  <si>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</si>
  <si>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</si>
  <si>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</si>
  <si>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</si>
  <si>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</si>
  <si>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</si>
  <si>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</si>
  <si>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</si>
  <si>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</si>
  <si>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</si>
  <si>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</si>
  <si>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</si>
  <si>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</si>
  <si>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</si>
  <si>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</si>
  <si>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</si>
  <si>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</si>
  <si>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</si>
  <si>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2018-04-13T19:55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</si>
</sst>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3" sqref="F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D14</f>
        <v>43203</v>
      </c>
    </row>
    <row r="2" spans="1:16" x14ac:dyDescent="0.25">
      <c r="A2" s="39" t="s">
        <v>766</v>
      </c>
      <c r="B2" s="39">
        <v>6.2866999999999997</v>
      </c>
      <c r="C2" s="88">
        <v>43203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6.277895</v>
      </c>
      <c r="C3" s="88">
        <v>43203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6.2725900000000001</v>
      </c>
      <c r="C4" s="88">
        <v>43204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3871.14</v>
      </c>
      <c r="C5" s="39">
        <v>3898.64</v>
      </c>
      <c r="D5" s="91">
        <v>-7.1000000000000004E-3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3159.05</v>
      </c>
      <c r="C6" s="39">
        <v>3180.16</v>
      </c>
      <c r="D6" s="91">
        <v>-6.6E-3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1824.59</v>
      </c>
      <c r="C7" s="39">
        <v>1826.89</v>
      </c>
      <c r="D7" s="91">
        <v>-1.2999999999999999E-3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10687.02</v>
      </c>
      <c r="C8" s="39">
        <v>10726.96</v>
      </c>
      <c r="D8" s="91">
        <v>-3.7000000000000002E-3</v>
      </c>
      <c r="J8" s="75"/>
      <c r="K8" s="76"/>
      <c r="L8" s="77"/>
      <c r="M8" s="78"/>
    </row>
    <row r="9" spans="1:16" x14ac:dyDescent="0.25">
      <c r="A9" s="39" t="s">
        <v>525</v>
      </c>
      <c r="B9" s="39">
        <v>6027.19</v>
      </c>
      <c r="C9" s="39">
        <v>6051.33</v>
      </c>
      <c r="D9" s="91">
        <v>-4.0000000000000001E-3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2726.4</v>
      </c>
      <c r="C10" s="39">
        <v>2749.7</v>
      </c>
      <c r="D10" s="91">
        <v>-8.5000000000000006E-3</v>
      </c>
    </row>
    <row r="11" spans="1:16" x14ac:dyDescent="0.25">
      <c r="A11" s="39" t="s">
        <v>527</v>
      </c>
      <c r="B11" s="39">
        <v>14.98</v>
      </c>
      <c r="C11" s="39">
        <v>15.131</v>
      </c>
      <c r="D11" s="88">
        <v>43202</v>
      </c>
    </row>
    <row r="12" spans="1:16" x14ac:dyDescent="0.25">
      <c r="A12" s="39" t="s">
        <v>528</v>
      </c>
      <c r="B12" s="39">
        <v>15.34</v>
      </c>
      <c r="C12" s="39">
        <v>15.5268</v>
      </c>
      <c r="D12" s="88">
        <v>43202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8.2100000000000009</v>
      </c>
      <c r="C13" s="39">
        <v>8.2420000000000009</v>
      </c>
      <c r="D13" s="88">
        <v>43202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49.3</v>
      </c>
      <c r="C14" s="39">
        <v>49.195</v>
      </c>
      <c r="D14" s="88">
        <v>43203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47.6</v>
      </c>
      <c r="C15" s="39">
        <v>47.8</v>
      </c>
      <c r="D15" s="88">
        <v>43203</v>
      </c>
      <c r="E15" t="s">
        <v>785</v>
      </c>
      <c r="F15">
        <v>47.61</v>
      </c>
    </row>
    <row r="16" spans="1:16" x14ac:dyDescent="0.25">
      <c r="A16" s="39" t="s">
        <v>532</v>
      </c>
      <c r="B16" s="39">
        <v>34.74</v>
      </c>
      <c r="C16" s="39">
        <v>34.5565</v>
      </c>
      <c r="D16" s="88">
        <v>43203</v>
      </c>
      <c r="E16" t="s">
        <v>785</v>
      </c>
      <c r="F16">
        <v>34.74</v>
      </c>
    </row>
    <row r="17" spans="1:16" x14ac:dyDescent="0.25">
      <c r="A17" s="39" t="s">
        <v>533</v>
      </c>
      <c r="B17" s="39">
        <v>30.69</v>
      </c>
      <c r="C17" s="39">
        <v>30.737200000000001</v>
      </c>
      <c r="D17" s="88">
        <v>43203</v>
      </c>
    </row>
    <row r="18" spans="1:16" x14ac:dyDescent="0.25">
      <c r="A18" s="39" t="s">
        <v>534</v>
      </c>
      <c r="B18" s="39">
        <v>34.74</v>
      </c>
      <c r="C18" s="41">
        <v>34.732500000000002</v>
      </c>
      <c r="D18" s="88">
        <v>43203</v>
      </c>
      <c r="E18" t="s">
        <v>785</v>
      </c>
      <c r="F18">
        <v>34.74</v>
      </c>
    </row>
    <row r="19" spans="1:16" x14ac:dyDescent="0.25">
      <c r="A19" s="39" t="s">
        <v>535</v>
      </c>
      <c r="B19" s="39">
        <v>12596.33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21550.89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6.2897999999999996</v>
      </c>
      <c r="C21" s="88">
        <v>43203</v>
      </c>
      <c r="D21" s="89">
        <v>0.62956018518518519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3192.04</v>
      </c>
      <c r="B23" s="39">
        <v>3192.49</v>
      </c>
      <c r="C23" s="39">
        <v>3196.8</v>
      </c>
      <c r="D23" s="39">
        <v>3190.38</v>
      </c>
      <c r="E23" s="39">
        <v>3167.89</v>
      </c>
      <c r="F23" s="39">
        <v>3197.81</v>
      </c>
      <c r="G23" s="39">
        <v>3163.13</v>
      </c>
      <c r="H23" s="39">
        <v>934</v>
      </c>
      <c r="I23" s="39">
        <v>1122</v>
      </c>
      <c r="J23" s="39">
        <v>3167.66</v>
      </c>
      <c r="K23" s="39">
        <v>3171.34</v>
      </c>
      <c r="L23" s="39">
        <v>3159.05</v>
      </c>
      <c r="M23" s="39">
        <v>3178</v>
      </c>
      <c r="N23" s="39">
        <v>3155.59</v>
      </c>
      <c r="O23" s="39">
        <v>1339</v>
      </c>
      <c r="P23" s="39">
        <v>1438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77"/>
  <sheetViews>
    <sheetView zoomScale="115" zoomScaleNormal="115" workbookViewId="0">
      <pane xSplit="2" ySplit="6" topLeftCell="C465" activePane="bottomRight" state="frozen"/>
      <selection pane="topRight" activeCell="C1" sqref="C1"/>
      <selection pane="bottomLeft" activeCell="A3" sqref="A3"/>
      <selection pane="bottomRight" activeCell="B472" sqref="B472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77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>AVERAGE($N450:$N467)</f>
        <v>3218.8555555555558</v>
      </c>
      <c r="T468" s="90" t="str">
        <f t="shared" si="7162"/>
        <v>熊</v>
      </c>
      <c r="U468" s="90">
        <f t="shared" ref="U468" si="7199">MAX(H468,O468)</f>
        <v>3145.95</v>
      </c>
      <c r="V468" s="90">
        <f t="shared" ref="V468" si="7200">MIN(I468,P468)</f>
        <v>3110.3</v>
      </c>
      <c r="W468" s="40">
        <f t="shared" ref="W468" si="7201">LN(U468/V468)</f>
        <v>1.139672675068383E-2</v>
      </c>
      <c r="X468" s="90">
        <f t="shared" ref="X468" si="7202">IF(U468=H468,J468,Q468)</f>
        <v>1301</v>
      </c>
      <c r="Y468" s="90">
        <f t="shared" ref="Y468" si="7203">IF(V468=I468,K468,R468)</f>
        <v>947</v>
      </c>
      <c r="Z468" s="91">
        <f t="shared" ref="Z468" si="7204">(U468-V468)/(C468)</f>
        <v>1.1406393979727538E-2</v>
      </c>
      <c r="AA468" s="91">
        <f t="shared" si="7169"/>
        <v>-1.8125009956726915E-3</v>
      </c>
      <c r="AB468" s="91">
        <f t="shared" ref="AB468" si="7205">LN(N468/U468)</f>
        <v>-2.4378457199830204E-3</v>
      </c>
      <c r="AC468" s="91">
        <f t="shared" ref="AC468" si="7206">LN(N468/V468)</f>
        <v>8.9588810307006522E-3</v>
      </c>
      <c r="AD468" s="91">
        <f t="shared" ref="AD468" si="7207">LN(U468/C468)</f>
        <v>6.5408380351012754E-3</v>
      </c>
      <c r="AE468" s="91">
        <f t="shared" ref="AE468" si="7208">LN(V468/C468)</f>
        <v>-4.8558887155824761E-3</v>
      </c>
      <c r="AF468" s="91">
        <f t="shared" ref="AF468" si="7209">LN(N468/C468)</f>
        <v>4.1029923151181492E-3</v>
      </c>
      <c r="AG468" s="91">
        <f t="shared" si="7175"/>
        <v>2.2904913194454371E-3</v>
      </c>
      <c r="AH468" s="91">
        <f t="shared" ref="AH468" si="7210">LN(D468/C468)</f>
        <v>2.0264597280010592E-3</v>
      </c>
      <c r="AI468" s="91">
        <f t="shared" ref="AI468" si="7211">LN(E468/C468)</f>
        <v>3.3347631729282925E-3</v>
      </c>
      <c r="AJ468" s="91">
        <f t="shared" ref="AJ468" si="7212">LN(F468/C468)</f>
        <v>-2.7650303971520265E-3</v>
      </c>
      <c r="AK468" s="91">
        <f t="shared" ref="AK468" si="7213">+LN(G468/C468)</f>
        <v>5.469045319600384E-3</v>
      </c>
      <c r="AL468" s="91">
        <f t="shared" ref="AL468" si="7214">LN(H468/I468)</f>
        <v>1.0324934035182904E-2</v>
      </c>
      <c r="AM468" s="91">
        <f t="shared" ref="AM468" si="7215">LN(O468/P468)</f>
        <v>5.6229886802389951E-3</v>
      </c>
      <c r="AN468" s="91">
        <f t="shared" ref="AN468" si="7216">LN(L468/G468)</f>
        <v>2.2272211054465968E-4</v>
      </c>
      <c r="AO468" s="40">
        <f t="shared" ref="AO468" si="7217">(C468-I468)/(H468-I468)</f>
        <v>0.46902106567534052</v>
      </c>
      <c r="AP468" s="40">
        <f t="shared" si="7184"/>
        <v>0.64467162329616201</v>
      </c>
      <c r="AQ468" s="91">
        <f t="shared" ref="AQ468" si="7218">LN(M468/L468)</f>
        <v>3.5307196832234689E-4</v>
      </c>
      <c r="AR468" s="91">
        <f t="shared" ref="AR468" si="7219">LN(N468/L468)</f>
        <v>-1.5887751150267574E-3</v>
      </c>
      <c r="AS468" s="91">
        <f t="shared" ref="AS468" si="7220">LN(N468/C468)</f>
        <v>4.1029923151181492E-3</v>
      </c>
      <c r="AT468" s="28">
        <f t="shared" ref="AT468" si="7221">+(G468-I468)/(H468-I468)</f>
        <v>1</v>
      </c>
      <c r="AU468" s="28">
        <f t="shared" ref="AU468" si="7222">+(N468-P468)/(O468-P468)</f>
        <v>0.56575963718821376</v>
      </c>
      <c r="AV468" s="40">
        <f t="shared" ref="AV468" si="7223">+(N468-V468)/(U468-V468)</f>
        <v>0.78513323983169891</v>
      </c>
      <c r="AW468" s="91">
        <f t="shared" ref="AW468" si="7224">LN(N468/C468)</f>
        <v>4.1029923151181492E-3</v>
      </c>
      <c r="AX468" s="28">
        <f t="shared" ref="AX468" si="7225">(N468-L468)/(U468-V468)</f>
        <v>-0.13997194950912448</v>
      </c>
      <c r="AY468" s="91">
        <f t="shared" ref="AY468" si="7226">LN(G468/I468)</f>
        <v>1.0324934035182904E-2</v>
      </c>
      <c r="AZ468" s="91">
        <f t="shared" ref="AZ468" si="7227">LN(N468/P468)</f>
        <v>3.1851429602559227E-3</v>
      </c>
      <c r="BA468" s="91">
        <f t="shared" ref="BA468" si="7228">AV467</f>
        <v>6.3081395348839164E-2</v>
      </c>
      <c r="BB468" s="91">
        <f t="shared" ref="BB468" si="7229">AR467</f>
        <v>-9.9310100263960508E-3</v>
      </c>
      <c r="BC468" s="91">
        <f>AS467</f>
        <v>-5.0779318308487474E-3</v>
      </c>
      <c r="BD468" s="39">
        <f t="shared" ref="BD468" si="7230">IF(AR467&lt;0,1,0)</f>
        <v>1</v>
      </c>
      <c r="BE468" t="s">
        <v>777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>AVERAGE($N451:$N468)</f>
        <v>3208.3883333333338</v>
      </c>
      <c r="T469" s="90" t="str">
        <f t="shared" si="7162"/>
        <v>熊</v>
      </c>
      <c r="U469" s="90">
        <f t="shared" ref="U469" si="7231">MAX(H469,O469)</f>
        <v>3190.65</v>
      </c>
      <c r="V469" s="90">
        <f t="shared" ref="V469" si="7232">MIN(I469,P469)</f>
        <v>3139.12</v>
      </c>
      <c r="W469" s="40">
        <f t="shared" ref="W469" si="7233">LN(U469/V469)</f>
        <v>1.6282151931249111E-2</v>
      </c>
      <c r="X469" s="90">
        <f t="shared" ref="X469" si="7234">IF(U469=H469,J469,Q469)</f>
        <v>1459</v>
      </c>
      <c r="Y469" s="90">
        <f t="shared" ref="Y469" si="7235">IF(V469=I469,K469,R469)</f>
        <v>932</v>
      </c>
      <c r="Z469" s="91">
        <f t="shared" ref="Z469" si="7236">(U469-V469)/(C469)</f>
        <v>1.6388593818577407E-2</v>
      </c>
      <c r="AA469" s="91">
        <f t="shared" si="7169"/>
        <v>1.9005027566595448E-3</v>
      </c>
      <c r="AB469" s="91">
        <f t="shared" ref="AB469" si="7237">LN(N469/U469)</f>
        <v>-1.0343255031573471E-4</v>
      </c>
      <c r="AC469" s="91">
        <f t="shared" ref="AC469" si="7238">LN(N469/V469)</f>
        <v>1.6178719380933348E-2</v>
      </c>
      <c r="AD469" s="91">
        <f t="shared" ref="AD469" si="7239">LN(U469/C469)</f>
        <v>1.4646089446879246E-2</v>
      </c>
      <c r="AE469" s="91">
        <f t="shared" ref="AE469" si="7240">LN(V469/C469)</f>
        <v>-1.6360624843700204E-3</v>
      </c>
      <c r="AF469" s="91">
        <f t="shared" ref="AF469" si="7241">LN(N469/C469)</f>
        <v>1.4542656896563507E-2</v>
      </c>
      <c r="AG469" s="91">
        <f t="shared" si="7175"/>
        <v>1.644315965322312E-2</v>
      </c>
      <c r="AH469" s="91">
        <f t="shared" ref="AH469" si="7242">LN(D469/C469)</f>
        <v>-9.8322636603519328E-4</v>
      </c>
      <c r="AI469" s="91">
        <f t="shared" ref="AI469" si="7243">LN(E469/C469)</f>
        <v>0</v>
      </c>
      <c r="AJ469" s="91">
        <f t="shared" ref="AJ469" si="7244">LN(F469/C469)</f>
        <v>-8.845418936384281E-4</v>
      </c>
      <c r="AK469" s="91">
        <f t="shared" ref="AK469" si="7245">+LN(G469/C469)</f>
        <v>3.1753517976861574E-3</v>
      </c>
      <c r="AL469" s="91">
        <f t="shared" ref="AL469" si="7246">LN(H469/I469)</f>
        <v>8.2990134332618995E-3</v>
      </c>
      <c r="AM469" s="91">
        <f t="shared" ref="AM469" si="7247">LN(O469/P469)</f>
        <v>1.3927577562111869E-2</v>
      </c>
      <c r="AN469" s="91">
        <f t="shared" ref="AN469" si="7248">LN(L469/G469)</f>
        <v>-6.6578846022958258E-5</v>
      </c>
      <c r="AO469" s="40">
        <f t="shared" ref="AO469" si="7249">(C469-I469)/(H469-I469)</f>
        <v>0.19648318042814475</v>
      </c>
      <c r="AP469" s="40">
        <f t="shared" si="7184"/>
        <v>-3.1727828746174212E-2</v>
      </c>
      <c r="AQ469" s="91">
        <f t="shared" ref="AQ469" si="7250">LN(M469/L469)</f>
        <v>1.2515745330342913E-3</v>
      </c>
      <c r="AR469" s="91">
        <f t="shared" ref="AR469" si="7251">LN(N469/L469)</f>
        <v>1.143388394490037E-2</v>
      </c>
      <c r="AS469" s="91">
        <f t="shared" ref="AS469" si="7252">LN(N469/C469)</f>
        <v>1.4542656896563507E-2</v>
      </c>
      <c r="AT469" s="28">
        <f t="shared" ref="AT469" si="7253">+(G469-I469)/(H469-I469)</f>
        <v>0.57874617737003631</v>
      </c>
      <c r="AU469" s="28">
        <f t="shared" ref="AU469" si="7254">+(N469-P469)/(O469-P469)</f>
        <v>0.9925220938137338</v>
      </c>
      <c r="AV469" s="40">
        <f t="shared" ref="AV469" si="7255">+(N469-V469)/(U469-V469)</f>
        <v>0.99359596351639967</v>
      </c>
      <c r="AW469" s="91">
        <f t="shared" ref="AW469" si="7256">LN(N469/C469)</f>
        <v>1.4542656896563507E-2</v>
      </c>
      <c r="AX469" s="28">
        <f t="shared" ref="AX469" si="7257">(N469-L469)/(U469-V469)</f>
        <v>0.70386182806132036</v>
      </c>
      <c r="AY469" s="91">
        <f t="shared" ref="AY469" si="7258">LN(G469/I469)</f>
        <v>4.8114142820560616E-3</v>
      </c>
      <c r="AZ469" s="91">
        <f t="shared" ref="AZ469" si="7259">LN(N469/P469)</f>
        <v>1.3824145011796093E-2</v>
      </c>
      <c r="BA469" s="91">
        <f t="shared" ref="BA469" si="7260">AV468</f>
        <v>0.78513323983169891</v>
      </c>
      <c r="BB469" s="91">
        <f t="shared" ref="BB469" si="7261">AR468</f>
        <v>-1.5887751150267574E-3</v>
      </c>
      <c r="BC469" s="91">
        <f>AS468</f>
        <v>4.1029923151181492E-3</v>
      </c>
      <c r="BD469" s="39">
        <f t="shared" ref="BD469" si="7262">IF(AR468&lt;0,1,0)</f>
        <v>1</v>
      </c>
      <c r="BE469" t="s">
        <v>778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>AVERAGE($N452:$N469)</f>
        <v>3201.7261111111111</v>
      </c>
      <c r="T470" s="90" t="str">
        <f t="shared" ref="T470" si="7263">IF(AVERAGE(N469)&lt;S469,"熊",IF(AVERAGE(N469)&gt;S469,"牛",""))</f>
        <v>熊</v>
      </c>
      <c r="U470" s="90">
        <f t="shared" ref="U470" si="7264">MAX(H470,O470)</f>
        <v>3220.75</v>
      </c>
      <c r="V470" s="90">
        <f t="shared" ref="V470" si="7265">MIN(I470,P470)</f>
        <v>3191.84</v>
      </c>
      <c r="W470" s="40">
        <f t="shared" ref="W470" si="7266">LN(U470/V470)</f>
        <v>9.016698671533388E-3</v>
      </c>
      <c r="X470" s="90">
        <f t="shared" ref="X470" si="7267">IF(U470=H470,J470,Q470)</f>
        <v>1300</v>
      </c>
      <c r="Y470" s="90">
        <f t="shared" ref="Y470" si="7268">IF(V470=I470,K470,R470)</f>
        <v>954</v>
      </c>
      <c r="Z470" s="91">
        <f t="shared" ref="Z470" si="7269">(U470-V470)/(C470)</f>
        <v>9.0418062344989336E-3</v>
      </c>
      <c r="AA470" s="91">
        <f t="shared" ref="AA470" si="7270">LN(C470/N469)</f>
        <v>2.2073716359395567E-3</v>
      </c>
      <c r="AB470" s="91">
        <f t="shared" ref="AB470" si="7271">LN(N470/U470)</f>
        <v>-3.9416243403068213E-3</v>
      </c>
      <c r="AC470" s="91">
        <f t="shared" ref="AC470" si="7272">LN(N470/V470)</f>
        <v>5.0750743312266066E-3</v>
      </c>
      <c r="AD470" s="91">
        <f t="shared" ref="AD470" si="7273">LN(U470/C470)</f>
        <v>7.2856548082411397E-3</v>
      </c>
      <c r="AE470" s="91">
        <f t="shared" ref="AE470" si="7274">LN(V470/C470)</f>
        <v>-1.7310438632922153E-3</v>
      </c>
      <c r="AF470" s="91">
        <f t="shared" ref="AF470" si="7275">LN(N470/C470)</f>
        <v>3.3440304679342634E-3</v>
      </c>
      <c r="AG470" s="91">
        <f t="shared" ref="AG470" si="7276">LN(N470/N469)</f>
        <v>5.5514021038737503E-3</v>
      </c>
      <c r="AH470" s="91">
        <f t="shared" ref="AH470" si="7277">LN(D470/C470)</f>
        <v>2.2515972362956252E-4</v>
      </c>
      <c r="AI470" s="91">
        <f t="shared" ref="AI470" si="7278">LN(E470/C470)</f>
        <v>2.2774036206764346E-3</v>
      </c>
      <c r="AJ470" s="91">
        <f t="shared" ref="AJ470" si="7279">LN(F470/C470)</f>
        <v>5.003987553645881E-5</v>
      </c>
      <c r="AK470" s="91">
        <f t="shared" ref="AK470" si="7280">+LN(G470/C470)</f>
        <v>6.7639010827917814E-3</v>
      </c>
      <c r="AL470" s="91">
        <f t="shared" ref="AL470" si="7281">LN(H470/I470)</f>
        <v>8.4949449460840817E-3</v>
      </c>
      <c r="AM470" s="91">
        <f t="shared" ref="AM470" si="7282">LN(O470/P470)</f>
        <v>7.0511145295640426E-3</v>
      </c>
      <c r="AN470" s="91">
        <f t="shared" ref="AN470" si="7283">LN(L470/G470)</f>
        <v>4.0383519180671222E-5</v>
      </c>
      <c r="AO470" s="40">
        <f t="shared" ref="AO470" si="7284">(C470-I470)/(H470-I470)</f>
        <v>0.20308483290487483</v>
      </c>
      <c r="AP470" s="40">
        <f t="shared" ref="AP470" si="7285">(N469-I470)/(H470-I470)</f>
        <v>-5.5820785897906018E-2</v>
      </c>
      <c r="AQ470" s="91">
        <f t="shared" ref="AQ470" si="7286">LN(M470/L470)</f>
        <v>-2.1125491712247396E-4</v>
      </c>
      <c r="AR470" s="91">
        <f t="shared" ref="AR470" si="7287">LN(N470/L470)</f>
        <v>-3.4602541340380314E-3</v>
      </c>
      <c r="AS470" s="91">
        <f t="shared" ref="AS470" si="7288">LN(N470/C470)</f>
        <v>3.3440304679342634E-3</v>
      </c>
      <c r="AT470" s="28">
        <f t="shared" ref="AT470" si="7289">+(G470-I470)/(H470-I470)</f>
        <v>1</v>
      </c>
      <c r="AU470" s="28">
        <f t="shared" ref="AU470" si="7290">+(N470-P470)/(O470-P470)</f>
        <v>0.4401237295625271</v>
      </c>
      <c r="AV470" s="40">
        <f t="shared" ref="AV470" si="7291">+(N470-V470)/(U470-V470)</f>
        <v>0.56174334140435367</v>
      </c>
      <c r="AW470" s="91">
        <f t="shared" ref="AW470" si="7292">LN(N470/C470)</f>
        <v>3.3440304679342634E-3</v>
      </c>
      <c r="AX470" s="28">
        <f t="shared" ref="AX470" si="7293">(N470-L470)/(U470-V470)</f>
        <v>-0.38464199239017455</v>
      </c>
      <c r="AY470" s="91">
        <f t="shared" ref="AY470" si="7294">LN(G470/I470)</f>
        <v>8.4949449460840817E-3</v>
      </c>
      <c r="AZ470" s="91">
        <f t="shared" ref="AZ470" si="7295">LN(N470/P470)</f>
        <v>3.1094901892573393E-3</v>
      </c>
      <c r="BA470" s="91">
        <f t="shared" ref="BA470" si="7296">AV469</f>
        <v>0.99359596351639967</v>
      </c>
      <c r="BB470" s="91">
        <f t="shared" ref="BB470" si="7297">AR469</f>
        <v>1.143388394490037E-2</v>
      </c>
      <c r="BC470" s="91">
        <f>AS469</f>
        <v>1.4542656896563507E-2</v>
      </c>
      <c r="BD470" s="39">
        <f t="shared" ref="BD470" si="7298">IF(AR469&lt;0,1,0)</f>
        <v>0</v>
      </c>
      <c r="BE470" t="s">
        <v>781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>AVERAGE($N453:$N470)</f>
        <v>3197.0983333333334</v>
      </c>
      <c r="T471" s="90" t="str">
        <f t="shared" ref="T471" si="7299">IF(AVERAGE(N470)&lt;S470,"熊",IF(AVERAGE(N470)&gt;S470,"牛",""))</f>
        <v>牛</v>
      </c>
      <c r="U471" s="90">
        <f t="shared" ref="U471" si="7300">MAX(H471,O471)</f>
        <v>3205.21</v>
      </c>
      <c r="V471" s="90">
        <f t="shared" ref="V471" si="7301">MIN(I471,P471)</f>
        <v>3177.21</v>
      </c>
      <c r="W471" s="40">
        <f t="shared" ref="W471" si="7302">LN(U471/V471)</f>
        <v>8.7741576497322501E-3</v>
      </c>
      <c r="X471" s="90">
        <f t="shared" ref="X471" si="7303">IF(U471=H471,J471,Q471)</f>
        <v>942</v>
      </c>
      <c r="Y471" s="90">
        <f t="shared" ref="Y471" si="7304">IF(V471=I471,K471,R471)</f>
        <v>1445</v>
      </c>
      <c r="Z471" s="91">
        <f t="shared" ref="Z471" si="7305">(U471-V471)/(C471)</f>
        <v>8.7410404335556049E-3</v>
      </c>
      <c r="AA471" s="91">
        <f t="shared" ref="AA471" si="7306">LN(C471/N470)</f>
        <v>-1.4973424973214375E-3</v>
      </c>
      <c r="AB471" s="91">
        <f t="shared" ref="AB471" si="7307">LN(N471/U471)</f>
        <v>-7.8461008552610425E-3</v>
      </c>
      <c r="AC471" s="91">
        <f t="shared" ref="AC471" si="7308">LN(N471/V471)</f>
        <v>9.2805679447109136E-4</v>
      </c>
      <c r="AD471" s="91">
        <f t="shared" ref="AD471" si="7309">LN(U471/C471)</f>
        <v>6.0232599515631501E-4</v>
      </c>
      <c r="AE471" s="91">
        <f t="shared" ref="AE471" si="7310">LN(V471/C471)</f>
        <v>-8.1718316545759031E-3</v>
      </c>
      <c r="AF471" s="91">
        <f t="shared" ref="AF471" si="7311">LN(N471/C471)</f>
        <v>-7.2437748601047545E-3</v>
      </c>
      <c r="AG471" s="91">
        <f t="shared" ref="AG471" si="7312">LN(N471/N470)</f>
        <v>-8.7411173574263035E-3</v>
      </c>
      <c r="AH471" s="91">
        <f t="shared" ref="AH471" si="7313">LN(D471/C471)</f>
        <v>-9.5572740936088099E-4</v>
      </c>
      <c r="AI471" s="91">
        <f t="shared" ref="AI471" si="7314">LN(E471/C471)</f>
        <v>-1.467353723858115E-4</v>
      </c>
      <c r="AJ471" s="91">
        <f t="shared" ref="AJ471" si="7315">LN(F471/C471)</f>
        <v>-8.1170098229215205E-5</v>
      </c>
      <c r="AK471" s="91">
        <f t="shared" ref="AK471" si="7316">+LN(G471/C471)</f>
        <v>-4.4773042059209579E-3</v>
      </c>
      <c r="AL471" s="91">
        <f t="shared" ref="AL471" si="7317">LN(H471/I471)</f>
        <v>5.230160349727747E-3</v>
      </c>
      <c r="AM471" s="91">
        <f t="shared" ref="AM471" si="7318">LN(O471/P471)</f>
        <v>6.2719735724341063E-3</v>
      </c>
      <c r="AN471" s="91">
        <f t="shared" ref="AN471" si="7319">LN(L471/G471)</f>
        <v>3.7628996909601676E-5</v>
      </c>
      <c r="AO471" s="40">
        <f t="shared" ref="AO471" si="7320">(C471-I471)/(H471-I471)</f>
        <v>0.88456937799044222</v>
      </c>
      <c r="AP471" s="40">
        <f t="shared" ref="AP471" si="7321">(N470-I471)/(H471-I471)</f>
        <v>1.1716507177033402</v>
      </c>
      <c r="AQ471" s="91">
        <f t="shared" ref="AQ471" si="7322">LN(M471/L471)</f>
        <v>1.0874931536452588E-3</v>
      </c>
      <c r="AR471" s="91">
        <f t="shared" ref="AR471" si="7323">LN(N471/L471)</f>
        <v>-2.8040996510933502E-3</v>
      </c>
      <c r="AS471" s="91">
        <f t="shared" ref="AS471" si="7324">LN(N471/C471)</f>
        <v>-7.2437748601047545E-3</v>
      </c>
      <c r="AT471" s="28">
        <f t="shared" ref="AT471" si="7325">+(G471-I471)/(H471-I471)</f>
        <v>2.8708133971292515E-2</v>
      </c>
      <c r="AU471" s="28">
        <f t="shared" ref="AU471" si="7326">+(N471-P471)/(O471-P471)</f>
        <v>0.14757378689343922</v>
      </c>
      <c r="AV471" s="40">
        <f t="shared" ref="AV471" si="7327">+(N471-V471)/(U471-V471)</f>
        <v>0.10535714285713636</v>
      </c>
      <c r="AW471" s="91">
        <f t="shared" ref="AW471" si="7328">LN(N471/C471)</f>
        <v>-7.2437748601047545E-3</v>
      </c>
      <c r="AX471" s="28">
        <f t="shared" ref="AX471" si="7329">(N471-L471)/(U471-V471)</f>
        <v>-0.31892857142858183</v>
      </c>
      <c r="AY471" s="91">
        <f t="shared" ref="AY471" si="7330">LN(G471/I471)</f>
        <v>1.5053014865049408E-4</v>
      </c>
      <c r="AZ471" s="91">
        <f t="shared" ref="AZ471" si="7331">LN(N471/P471)</f>
        <v>9.2805679447109136E-4</v>
      </c>
      <c r="BA471" s="91">
        <f t="shared" ref="BA471" si="7332">AV470</f>
        <v>0.56174334140435367</v>
      </c>
      <c r="BB471" s="91">
        <f t="shared" ref="BB471" si="7333">AR470</f>
        <v>-3.4602541340380314E-3</v>
      </c>
      <c r="BC471" s="91">
        <f>AS470</f>
        <v>3.3440304679342634E-3</v>
      </c>
      <c r="BD471" s="39">
        <f t="shared" ref="BD471:BD472" si="7334">IF(AR470&lt;0,1,0)</f>
        <v>1</v>
      </c>
      <c r="BE471" t="s">
        <v>782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>AVERAGE($N454:$N471)</f>
        <v>3190.934444444445</v>
      </c>
      <c r="T472" s="90" t="str">
        <f t="shared" ref="T472" si="7335">IF(AVERAGE(N471)&lt;S471,"熊",IF(AVERAGE(N471)&gt;S471,"牛",""))</f>
        <v>熊</v>
      </c>
      <c r="U472" s="90">
        <f t="shared" ref="U472" si="7336">MAX(H472,O472)</f>
        <v>3197.81</v>
      </c>
      <c r="V472" s="90">
        <f t="shared" ref="V472" si="7337">MIN(I472,P472)</f>
        <v>3155.59</v>
      </c>
      <c r="W472" s="40">
        <f t="shared" ref="W472" si="7338">LN(U472/V472)</f>
        <v>1.3290717249883821E-2</v>
      </c>
      <c r="X472" s="90">
        <f t="shared" ref="X472" si="7339">IF(U472=H472,J472,Q472)</f>
        <v>934</v>
      </c>
      <c r="Y472" s="90">
        <f t="shared" ref="Y472" si="7340">IF(V472=I472,K472,R472)</f>
        <v>1438</v>
      </c>
      <c r="Z472" s="91">
        <f t="shared" ref="Z472" si="7341">(U472-V472)/(C472)</f>
        <v>1.322665129509649E-2</v>
      </c>
      <c r="AA472" s="91">
        <f t="shared" ref="AA472" si="7342">LN(C472/N471)</f>
        <v>3.7287008456026701E-3</v>
      </c>
      <c r="AB472" s="91">
        <f t="shared" ref="AB472" si="7343">LN(N472/U472)</f>
        <v>-1.2194851025913384E-2</v>
      </c>
      <c r="AC472" s="91">
        <f t="shared" ref="AC472" si="7344">LN(N472/V472)</f>
        <v>1.0958662239703059E-3</v>
      </c>
      <c r="AD472" s="91">
        <f t="shared" ref="AD472" si="7345">LN(U472/C472)</f>
        <v>1.805989676842319E-3</v>
      </c>
      <c r="AE472" s="91">
        <f t="shared" ref="AE472" si="7346">LN(V472/C472)</f>
        <v>-1.1484727573041528E-2</v>
      </c>
      <c r="AF472" s="91">
        <f t="shared" ref="AF472" si="7347">LN(N472/C472)</f>
        <v>-1.0388861349071131E-2</v>
      </c>
      <c r="AG472" s="91">
        <f t="shared" ref="AG472" si="7348">LN(N472/N471)</f>
        <v>-6.6601605034684284E-3</v>
      </c>
      <c r="AH472" s="91">
        <f t="shared" ref="AH472" si="7349">LN(D472/C472)</f>
        <v>1.4096574085963002E-4</v>
      </c>
      <c r="AI472" s="91">
        <f t="shared" ref="AI472" si="7350">LN(E472/C472)</f>
        <v>1.4900986347305917E-3</v>
      </c>
      <c r="AJ472" s="91">
        <f t="shared" ref="AJ472" si="7351">LN(F472/C472)</f>
        <v>-5.2017887805279458E-4</v>
      </c>
      <c r="AK472" s="91">
        <f t="shared" ref="AK472" si="7352">+LN(G472/C472)</f>
        <v>-7.5944597102398309E-3</v>
      </c>
      <c r="AL472" s="91">
        <f t="shared" ref="AL472" si="7353">LN(H472/I472)</f>
        <v>1.0904156813979219E-2</v>
      </c>
      <c r="AM472" s="91">
        <f t="shared" ref="AM472" si="7354">LN(O472/P472)</f>
        <v>7.0765848501990834E-3</v>
      </c>
      <c r="AN472" s="91">
        <f t="shared" ref="AN472" si="7355">LN(L472/G472)</f>
        <v>-7.2606166820919507E-5</v>
      </c>
      <c r="AO472" s="40">
        <f t="shared" ref="AO472" si="7356">(C472-I472)/(H472-I472)</f>
        <v>0.83362168396770442</v>
      </c>
      <c r="AP472" s="40">
        <f t="shared" ref="AP472" si="7357">(N471-I472)/(H472-I472)</f>
        <v>0.49106113033448173</v>
      </c>
      <c r="AQ472" s="91">
        <f t="shared" ref="AQ472" si="7358">LN(M472/L472)</f>
        <v>1.1610665446946875E-3</v>
      </c>
      <c r="AR472" s="91">
        <f t="shared" ref="AR472" si="7359">LN(N472/L472)</f>
        <v>-2.7217954720103825E-3</v>
      </c>
      <c r="AS472" s="91">
        <f t="shared" ref="AS472" si="7360">LN(N472/C472)</f>
        <v>-1.0388861349071131E-2</v>
      </c>
      <c r="AT472" s="28">
        <f t="shared" ref="AT472" si="7361">+(G472-I472)/(H472-I472)</f>
        <v>0.13725490196077814</v>
      </c>
      <c r="AU472" s="28">
        <f t="shared" ref="AU472" si="7362">+(N472-P472)/(O472-P472)</f>
        <v>0.15439535921463896</v>
      </c>
      <c r="AV472" s="40">
        <f t="shared" ref="AV472" si="7363">+(N472-V472)/(U472-V472)</f>
        <v>8.1951681667457435E-2</v>
      </c>
      <c r="AW472" s="91">
        <f t="shared" ref="AW472" si="7364">LN(N472/C472)</f>
        <v>-1.0388861349071131E-2</v>
      </c>
      <c r="AX472" s="28">
        <f t="shared" ref="AX472" si="7365">(N472-L472)/(U472-V472)</f>
        <v>-0.20393178588346075</v>
      </c>
      <c r="AY472" s="91">
        <f t="shared" ref="AY472" si="7366">LN(G472/I472)</f>
        <v>1.5037074268970472E-3</v>
      </c>
      <c r="AZ472" s="91">
        <f t="shared" ref="AZ472" si="7367">LN(N472/P472)</f>
        <v>1.0958662239703059E-3</v>
      </c>
      <c r="BA472" s="91">
        <f t="shared" ref="BA472" si="7368">AV471</f>
        <v>0.10535714285713636</v>
      </c>
      <c r="BB472" s="91">
        <f t="shared" ref="BB472" si="7369">AR471</f>
        <v>-2.8040996510933502E-3</v>
      </c>
      <c r="BC472" s="91">
        <f>AS471</f>
        <v>-7.2437748601047545E-3</v>
      </c>
      <c r="BD472" s="39">
        <f t="shared" si="7334"/>
        <v>1</v>
      </c>
    </row>
    <row r="473" spans="1:57" x14ac:dyDescent="0.25">
      <c r="A473" s="88">
        <v>43206</v>
      </c>
      <c r="B473" s="41">
        <f t="shared" si="5028"/>
        <v>1</v>
      </c>
    </row>
    <row r="474" spans="1:57" x14ac:dyDescent="0.25">
      <c r="A474" s="88">
        <v>43207</v>
      </c>
      <c r="B474" s="41">
        <f t="shared" si="5028"/>
        <v>2</v>
      </c>
    </row>
    <row r="475" spans="1:57" x14ac:dyDescent="0.25">
      <c r="A475" s="88">
        <v>43208</v>
      </c>
      <c r="B475" s="41">
        <f t="shared" si="5028"/>
        <v>3</v>
      </c>
    </row>
    <row r="476" spans="1:57" x14ac:dyDescent="0.25">
      <c r="A476" s="88">
        <v>43209</v>
      </c>
      <c r="B476" s="41">
        <f t="shared" si="5028"/>
        <v>4</v>
      </c>
    </row>
    <row r="477" spans="1:57" x14ac:dyDescent="0.25">
      <c r="A477" s="88">
        <v>43210</v>
      </c>
      <c r="B477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35"/>
  <sheetViews>
    <sheetView zoomScale="115" zoomScaleNormal="115" workbookViewId="0">
      <pane xSplit="1" ySplit="1" topLeftCell="D419" activePane="bottomRight" state="frozen"/>
      <selection pane="topRight" activeCell="B1" sqref="B1"/>
      <selection pane="bottomLeft" activeCell="A2" sqref="A2"/>
      <selection pane="bottomRight" activeCell="E430" sqref="E43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3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31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30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30" si="22">LN(H344/H343)</f>
        <v>5.9509246834607457E-4</v>
      </c>
      <c r="J344">
        <v>6.6237849999999998</v>
      </c>
      <c r="K344" s="91">
        <f t="shared" ref="K344:K43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780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783</v>
      </c>
    </row>
    <row r="431" spans="1:14" x14ac:dyDescent="0.25">
      <c r="A431" s="88">
        <v>43206</v>
      </c>
      <c r="B431" s="41">
        <f t="shared" si="20"/>
        <v>1</v>
      </c>
    </row>
    <row r="432" spans="1:14" x14ac:dyDescent="0.25">
      <c r="A432" s="88">
        <v>43207</v>
      </c>
      <c r="B432" s="41">
        <f t="shared" ref="B432:B435" si="24">WEEKDAY(A432,2)</f>
        <v>2</v>
      </c>
    </row>
    <row r="433" spans="1:2" x14ac:dyDescent="0.25">
      <c r="A433" s="88">
        <v>43208</v>
      </c>
      <c r="B433" s="41">
        <f t="shared" si="24"/>
        <v>3</v>
      </c>
    </row>
    <row r="434" spans="1:2" x14ac:dyDescent="0.25">
      <c r="A434" s="88">
        <v>43209</v>
      </c>
      <c r="B434" s="41">
        <f t="shared" si="24"/>
        <v>4</v>
      </c>
    </row>
    <row r="435" spans="1:2" x14ac:dyDescent="0.25">
      <c r="A435" s="88">
        <v>43210</v>
      </c>
      <c r="B43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72"/>
  <sheetViews>
    <sheetView zoomScale="115" zoomScaleNormal="115" workbookViewId="0">
      <pane xSplit="1" ySplit="2" topLeftCell="B560" activePane="bottomRight" state="frozen"/>
      <selection pane="topRight" activeCell="B1" sqref="B1"/>
      <selection pane="bottomLeft" activeCell="A3" sqref="A3"/>
      <selection pane="bottomRight" activeCell="D566" sqref="D566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66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</row>
    <row r="569" spans="1:13" x14ac:dyDescent="0.25">
      <c r="A569" s="88">
        <v>43207</v>
      </c>
    </row>
    <row r="570" spans="1:13" x14ac:dyDescent="0.25">
      <c r="A570" s="88">
        <v>43208</v>
      </c>
    </row>
    <row r="571" spans="1:13" x14ac:dyDescent="0.25">
      <c r="A571" s="88">
        <v>43209</v>
      </c>
    </row>
    <row r="572" spans="1:13" x14ac:dyDescent="0.25">
      <c r="A572" s="88">
        <v>43210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71"/>
  <sheetViews>
    <sheetView zoomScale="115" zoomScaleNormal="115" workbookViewId="0">
      <pane xSplit="1" ySplit="2" topLeftCell="B555" activePane="bottomRight" state="frozen"/>
      <selection pane="topRight" activeCell="B1" sqref="B1"/>
      <selection pane="bottomLeft" activeCell="A3" sqref="A3"/>
      <selection pane="bottomRight" activeCell="A571" sqref="A57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5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</row>
    <row r="568" spans="1:13" x14ac:dyDescent="0.25">
      <c r="A568" s="88">
        <v>43207</v>
      </c>
    </row>
    <row r="569" spans="1:13" x14ac:dyDescent="0.25">
      <c r="A569" s="88">
        <v>43208</v>
      </c>
    </row>
    <row r="570" spans="1:13" x14ac:dyDescent="0.25">
      <c r="A570" s="88">
        <v>43209</v>
      </c>
    </row>
    <row r="571" spans="1:13" x14ac:dyDescent="0.25">
      <c r="A571" s="88">
        <v>43210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72"/>
  <sheetViews>
    <sheetView zoomScale="115" zoomScaleNormal="115" workbookViewId="0">
      <pane xSplit="1" ySplit="2" topLeftCell="B551" activePane="bottomRight" state="frozen"/>
      <selection pane="topRight" activeCell="B1" sqref="B1"/>
      <selection pane="bottomLeft" activeCell="A3" sqref="A3"/>
      <selection pane="bottomRight" activeCell="F567" sqref="F56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66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</row>
    <row r="569" spans="1:13" x14ac:dyDescent="0.25">
      <c r="A569" s="88">
        <v>43207</v>
      </c>
    </row>
    <row r="570" spans="1:13" x14ac:dyDescent="0.25">
      <c r="A570" s="88">
        <v>43208</v>
      </c>
    </row>
    <row r="571" spans="1:13" x14ac:dyDescent="0.25">
      <c r="A571" s="88">
        <v>43209</v>
      </c>
    </row>
    <row r="572" spans="1:13" x14ac:dyDescent="0.25">
      <c r="A572" s="88">
        <v>43210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72"/>
  <sheetViews>
    <sheetView zoomScale="115" zoomScaleNormal="115" workbookViewId="0">
      <pane xSplit="1" ySplit="2" topLeftCell="B551" activePane="bottomRight" state="frozen"/>
      <selection pane="topRight" activeCell="B1" sqref="B1"/>
      <selection pane="bottomLeft" activeCell="A3" sqref="A3"/>
      <selection pane="bottomRight" activeCell="A568" sqref="A568:A57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6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</row>
    <row r="569" spans="1:13" x14ac:dyDescent="0.25">
      <c r="A569" s="88">
        <v>43207</v>
      </c>
    </row>
    <row r="570" spans="1:13" x14ac:dyDescent="0.25">
      <c r="A570" s="88">
        <v>43208</v>
      </c>
    </row>
    <row r="571" spans="1:13" x14ac:dyDescent="0.25">
      <c r="A571" s="88">
        <v>43209</v>
      </c>
    </row>
    <row r="572" spans="1:13" x14ac:dyDescent="0.25">
      <c r="A572" s="88">
        <v>43210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79"/>
  <sheetViews>
    <sheetView zoomScale="115" zoomScaleNormal="115" workbookViewId="0">
      <pane xSplit="1" ySplit="2" topLeftCell="B562" activePane="bottomRight" state="frozen"/>
      <selection pane="topRight" activeCell="B1" sqref="B1"/>
      <selection pane="bottomLeft" activeCell="A3" sqref="A3"/>
      <selection pane="bottomRight" activeCell="D574" sqref="D57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7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:C574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:G574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47.61</v>
      </c>
      <c r="C574" s="91">
        <f t="shared" si="1134"/>
        <v>2.1008403361344463E-4</v>
      </c>
      <c r="D574">
        <v>47.807082087169022</v>
      </c>
      <c r="G574" s="42">
        <f t="shared" si="1136"/>
        <v>-4.1224454320318848E-3</v>
      </c>
    </row>
    <row r="575" spans="1:14" x14ac:dyDescent="0.25">
      <c r="A575" s="88">
        <v>43207</v>
      </c>
    </row>
    <row r="576" spans="1:14" x14ac:dyDescent="0.25">
      <c r="A576" s="88">
        <v>43208</v>
      </c>
    </row>
    <row r="577" spans="1:1" x14ac:dyDescent="0.25">
      <c r="A577" s="88">
        <v>43209</v>
      </c>
    </row>
    <row r="578" spans="1:1" x14ac:dyDescent="0.25">
      <c r="A578" s="88">
        <v>43210</v>
      </c>
    </row>
    <row r="579" spans="1:1" x14ac:dyDescent="0.25">
      <c r="A579" s="8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78"/>
  <sheetViews>
    <sheetView tabSelected="1" zoomScale="115" zoomScaleNormal="115" workbookViewId="0">
      <pane xSplit="1" ySplit="2" topLeftCell="B565" activePane="bottomRight" state="frozen"/>
      <selection pane="topRight" activeCell="B1" sqref="B1"/>
      <selection pane="bottomLeft" activeCell="A3" sqref="A3"/>
      <selection pane="bottomRight" activeCell="D574" sqref="D57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73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:C574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:G574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34.74</v>
      </c>
      <c r="C574" s="91">
        <f t="shared" si="1321"/>
        <v>0</v>
      </c>
      <c r="D574">
        <v>34.842079566914265</v>
      </c>
      <c r="G574" s="42">
        <f t="shared" si="1323"/>
        <v>-2.9297782504118519E-3</v>
      </c>
    </row>
    <row r="575" spans="1:13" x14ac:dyDescent="0.25">
      <c r="A575" s="88">
        <v>43207</v>
      </c>
    </row>
    <row r="576" spans="1:13" x14ac:dyDescent="0.25">
      <c r="A576" s="88">
        <v>43208</v>
      </c>
    </row>
    <row r="577" spans="1:1" x14ac:dyDescent="0.25">
      <c r="A577" s="88">
        <v>43209</v>
      </c>
    </row>
    <row r="578" spans="1:1" x14ac:dyDescent="0.25">
      <c r="A578" s="88">
        <v>43210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78"/>
  <sheetViews>
    <sheetView zoomScale="115" zoomScaleNormal="115" workbookViewId="0">
      <pane xSplit="1" ySplit="2" topLeftCell="D558" activePane="bottomRight" state="frozen"/>
      <selection pane="topRight" activeCell="B1" sqref="B1"/>
      <selection pane="bottomLeft" activeCell="A3" sqref="A3"/>
      <selection pane="bottomRight" activeCell="D573" sqref="D57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73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776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779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784</v>
      </c>
    </row>
    <row r="574" spans="1:14" x14ac:dyDescent="0.25">
      <c r="A574" s="88">
        <v>43206</v>
      </c>
    </row>
    <row r="575" spans="1:14" x14ac:dyDescent="0.25">
      <c r="A575" s="88">
        <v>43207</v>
      </c>
    </row>
    <row r="576" spans="1:14" x14ac:dyDescent="0.25">
      <c r="A576" s="88">
        <v>43208</v>
      </c>
    </row>
    <row r="577" spans="1:1" x14ac:dyDescent="0.25">
      <c r="A577" s="88">
        <v>43209</v>
      </c>
    </row>
    <row r="578" spans="1:1" x14ac:dyDescent="0.25">
      <c r="A578" s="88">
        <v>43210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79"/>
  <sheetViews>
    <sheetView zoomScale="115" zoomScaleNormal="115" workbookViewId="0">
      <pane xSplit="1" ySplit="2" topLeftCell="B564" activePane="bottomRight" state="frozen"/>
      <selection pane="topRight" activeCell="B1" sqref="B1"/>
      <selection pane="bottomLeft" activeCell="A3" sqref="A3"/>
      <selection pane="bottomRight" activeCell="D575" sqref="D57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7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:C575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:G575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34.74</v>
      </c>
      <c r="C575" s="91">
        <f t="shared" si="1319"/>
        <v>0</v>
      </c>
      <c r="D575">
        <v>34.739063686495363</v>
      </c>
      <c r="G575" s="91">
        <f t="shared" si="1321"/>
        <v>2.6952755926012983E-5</v>
      </c>
    </row>
    <row r="576" spans="1:14" x14ac:dyDescent="0.25">
      <c r="A576" s="88">
        <v>43207</v>
      </c>
    </row>
    <row r="577" spans="1:1" x14ac:dyDescent="0.25">
      <c r="A577" s="88">
        <v>43208</v>
      </c>
    </row>
    <row r="578" spans="1:1" x14ac:dyDescent="0.25">
      <c r="A578" s="88">
        <v>43209</v>
      </c>
    </row>
    <row r="579" spans="1:1" x14ac:dyDescent="0.25">
      <c r="A579" s="88">
        <v>43210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2018-04-15T00:21:20Z</dcterms:modified>
</cp:coreProperties>
</file>