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14" i="20" l="1"/>
  <c r="B365" i="25"/>
  <c r="D365" i="25"/>
  <c r="M365" i="25"/>
  <c r="K365" i="25"/>
  <c r="I365" i="25"/>
  <c r="L509" i="10"/>
  <c r="M509" i="10"/>
  <c r="I509" i="10"/>
  <c r="C509" i="10"/>
  <c r="L508" i="9"/>
  <c r="M508" i="9"/>
  <c r="I508" i="9"/>
  <c r="C508" i="9"/>
  <c r="L508" i="11"/>
  <c r="M508" i="11"/>
  <c r="I508" i="11"/>
  <c r="C508" i="11"/>
  <c r="L508" i="12"/>
  <c r="M508" i="12"/>
  <c r="I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B366" i="25"/>
  <c r="B367" i="25"/>
  <c r="B368" i="25"/>
  <c r="B369" i="25"/>
  <c r="B370" i="25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<sst xmlns="http://schemas.openxmlformats.org/spreadsheetml/2006/main" count="751" uniqueCount="655">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</sst>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topLeftCell="A7" zoomScale="115" zoomScaleNormal="115" workbookViewId="0">
      <selection activeCell="C19" sqref="C19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43112</v>
      </c>
    </row>
    <row r="2" spans="1:16" ht="13.5" x14ac:dyDescent="0.15">
      <c r="A2" s="39" t="s">
        <v>642</v>
      </c>
      <c r="B2" s="39">
        <v>6.4870200000000002</v>
      </c>
      <c r="C2" s="90">
        <v>43112</v>
      </c>
      <c r="D2" s="39">
        <v>13</v>
      </c>
    </row>
    <row r="3" spans="1:16" x14ac:dyDescent="0.25">
      <c r="A3" s="39" t="s">
        <v>643</v>
      </c>
      <c r="B3" s="39">
        <v>6.4683099999999998</v>
      </c>
      <c r="C3" s="90">
        <v>43112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6.4602449999999996</v>
      </c>
      <c r="C4" s="90">
        <v>43113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4189.3</v>
      </c>
      <c r="C5" s="39">
        <v>4160.16</v>
      </c>
      <c r="D5" s="93">
        <v>7.0000000000000001E-3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3413.9</v>
      </c>
      <c r="C6" s="39">
        <v>3409.48</v>
      </c>
      <c r="D6" s="93">
        <v>1.2999999999999999E-3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1803.59</v>
      </c>
      <c r="C7" s="39">
        <v>1806.16</v>
      </c>
      <c r="D7" s="93">
        <v>-1.4E-3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11447.09</v>
      </c>
      <c r="C8" s="39">
        <v>11382.72</v>
      </c>
      <c r="D8" s="93">
        <v>5.7000000000000002E-3</v>
      </c>
      <c r="J8" s="75"/>
      <c r="K8" s="76"/>
      <c r="L8" s="77"/>
      <c r="M8" s="78"/>
    </row>
    <row r="9" spans="1:16" x14ac:dyDescent="0.25">
      <c r="A9" s="39" t="s">
        <v>525</v>
      </c>
      <c r="B9" s="39">
        <v>6445.75</v>
      </c>
      <c r="C9" s="39">
        <v>6446.18</v>
      </c>
      <c r="D9" s="93">
        <v>-1E-4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2969.32</v>
      </c>
      <c r="C10" s="39">
        <v>2947.76</v>
      </c>
      <c r="D10" s="93">
        <v>7.3000000000000001E-3</v>
      </c>
    </row>
    <row r="11" spans="1:16" ht="13.5" x14ac:dyDescent="0.15">
      <c r="A11" s="39" t="s">
        <v>527</v>
      </c>
      <c r="B11" s="39">
        <v>16.16</v>
      </c>
      <c r="C11" s="39">
        <v>15.981</v>
      </c>
      <c r="D11" s="90">
        <v>43111</v>
      </c>
    </row>
    <row r="12" spans="1:16" x14ac:dyDescent="0.25">
      <c r="A12" s="39" t="s">
        <v>528</v>
      </c>
      <c r="B12" s="39">
        <v>16.62</v>
      </c>
      <c r="C12" s="39">
        <v>16.602699999999999</v>
      </c>
      <c r="D12" s="90">
        <v>43112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7.75</v>
      </c>
      <c r="C13" s="39">
        <v>7.7869999999999999</v>
      </c>
      <c r="D13" s="90">
        <v>43112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52.3</v>
      </c>
      <c r="C14" s="39">
        <v>51.985999999999997</v>
      </c>
      <c r="D14" s="90">
        <v>43112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49.79</v>
      </c>
      <c r="C15" s="39">
        <v>49.31</v>
      </c>
      <c r="D15" s="90">
        <v>43112</v>
      </c>
    </row>
    <row r="16" spans="1:16" x14ac:dyDescent="0.25">
      <c r="A16" s="39" t="s">
        <v>532</v>
      </c>
      <c r="B16" s="39">
        <v>36.06</v>
      </c>
      <c r="C16" s="39">
        <v>36.0501</v>
      </c>
      <c r="D16" s="90">
        <v>43112</v>
      </c>
    </row>
    <row r="17" spans="1:16" x14ac:dyDescent="0.25">
      <c r="A17" s="39" t="s">
        <v>533</v>
      </c>
      <c r="B17" s="39">
        <v>32.909999999999997</v>
      </c>
      <c r="C17" s="39">
        <v>32.725299999999997</v>
      </c>
      <c r="D17" s="90">
        <v>43112</v>
      </c>
    </row>
    <row r="18" spans="1:16" x14ac:dyDescent="0.25">
      <c r="A18" s="39" t="s">
        <v>534</v>
      </c>
      <c r="B18" s="39">
        <v>36.25</v>
      </c>
      <c r="C18" s="39">
        <v>36.035400000000003</v>
      </c>
      <c r="D18" s="90">
        <v>43112</v>
      </c>
    </row>
    <row r="19" spans="1:16" x14ac:dyDescent="0.25">
      <c r="A19" s="39" t="s">
        <v>535</v>
      </c>
      <c r="B19" s="39">
        <v>14041.02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22195.99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6.4931999999999999</v>
      </c>
      <c r="C21" s="90">
        <v>43112</v>
      </c>
      <c r="D21" s="91">
        <v>0.66625000000000001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3423.88</v>
      </c>
      <c r="B23" s="39">
        <v>3423.76</v>
      </c>
      <c r="C23" s="39">
        <v>3419.81</v>
      </c>
      <c r="D23" s="39">
        <v>3425.73</v>
      </c>
      <c r="E23" s="39">
        <v>3428.65</v>
      </c>
      <c r="F23" s="39">
        <v>3435.29</v>
      </c>
      <c r="G23" s="39">
        <v>3418.93</v>
      </c>
      <c r="H23" s="39">
        <v>1102</v>
      </c>
      <c r="I23" s="39">
        <v>935</v>
      </c>
      <c r="J23" s="39">
        <v>3428.71</v>
      </c>
      <c r="K23" s="39">
        <v>3428.17</v>
      </c>
      <c r="L23" s="39">
        <v>3428.94</v>
      </c>
      <c r="M23" s="39">
        <v>3432.76</v>
      </c>
      <c r="N23" s="39">
        <v>3417.98</v>
      </c>
      <c r="O23" s="39">
        <v>1427</v>
      </c>
      <c r="P23" s="39">
        <v>1340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9"/>
  <sheetViews>
    <sheetView zoomScale="115" zoomScaleNormal="115" workbookViewId="0">
      <pane xSplit="2" ySplit="6" topLeftCell="C408" activePane="bottomRight" state="frozen"/>
      <selection pane="topRight" activeCell="C1" sqref="C1"/>
      <selection pane="bottomLeft" activeCell="A3" sqref="A3"/>
      <selection pane="bottomRight" activeCell="C414" sqref="C414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14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1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</row>
    <row r="416" spans="1:57" x14ac:dyDescent="0.25">
      <c r="A416" s="90">
        <v>43116</v>
      </c>
      <c r="B416" s="41">
        <f t="shared" si="5028"/>
        <v>2</v>
      </c>
    </row>
    <row r="417" spans="1:2" x14ac:dyDescent="0.25">
      <c r="A417" s="90">
        <v>43117</v>
      </c>
      <c r="B417" s="41">
        <f t="shared" si="5028"/>
        <v>3</v>
      </c>
    </row>
    <row r="418" spans="1:2" x14ac:dyDescent="0.25">
      <c r="A418" s="90">
        <v>43118</v>
      </c>
      <c r="B418" s="41">
        <f t="shared" si="5028"/>
        <v>4</v>
      </c>
    </row>
    <row r="419" spans="1:2" x14ac:dyDescent="0.25">
      <c r="A419" s="90">
        <v>43119</v>
      </c>
      <c r="B41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70"/>
  <sheetViews>
    <sheetView zoomScale="115" zoomScaleNormal="115" workbookViewId="0">
      <pane xSplit="1" ySplit="1" topLeftCell="I357" activePane="bottomRight" state="frozen"/>
      <selection pane="topRight" activeCell="B1" sqref="B1"/>
      <selection pane="bottomLeft" activeCell="A2" sqref="A2"/>
      <selection pane="bottomRight" activeCell="M365" sqref="M36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5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66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5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5" si="22">LN(H344/H343)</f>
        <v>5.9509246834607457E-4</v>
      </c>
      <c r="J344">
        <v>6.6237849999999998</v>
      </c>
      <c r="K344" s="93">
        <f t="shared" ref="K344:K365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</row>
    <row r="367" spans="1:14" x14ac:dyDescent="0.25">
      <c r="A367" s="90">
        <v>43116</v>
      </c>
      <c r="B367" s="41">
        <f t="shared" ref="B367:B370" si="24">WEEKDAY(A367,2)</f>
        <v>2</v>
      </c>
    </row>
    <row r="368" spans="1:14" x14ac:dyDescent="0.25">
      <c r="A368" s="90">
        <v>43117</v>
      </c>
      <c r="B368" s="41">
        <f t="shared" si="24"/>
        <v>3</v>
      </c>
    </row>
    <row r="369" spans="1:2" x14ac:dyDescent="0.25">
      <c r="A369" s="90">
        <v>43118</v>
      </c>
      <c r="B369" s="41">
        <f t="shared" si="24"/>
        <v>4</v>
      </c>
    </row>
    <row r="370" spans="1:2" x14ac:dyDescent="0.25">
      <c r="A370" s="90">
        <v>43119</v>
      </c>
      <c r="B37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7"/>
  <sheetViews>
    <sheetView zoomScale="115" zoomScaleNormal="115" workbookViewId="0">
      <pane xSplit="1" ySplit="2" topLeftCell="E491" activePane="bottomRight" state="frozen"/>
      <selection pane="topRight" activeCell="B1" sqref="B1"/>
      <selection pane="bottomLeft" activeCell="A3" sqref="A3"/>
      <selection pane="bottomRight" activeCell="G502" sqref="G502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01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</row>
    <row r="504" spans="1:14" x14ac:dyDescent="0.25">
      <c r="A504" s="90">
        <v>43116</v>
      </c>
    </row>
    <row r="505" spans="1:14" x14ac:dyDescent="0.25">
      <c r="A505" s="90">
        <v>43117</v>
      </c>
    </row>
    <row r="506" spans="1:14" x14ac:dyDescent="0.25">
      <c r="A506" s="90">
        <v>43118</v>
      </c>
    </row>
    <row r="507" spans="1:14" x14ac:dyDescent="0.25">
      <c r="A507" s="90">
        <v>43119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6"/>
  <sheetViews>
    <sheetView zoomScale="115" zoomScaleNormal="115" workbookViewId="0">
      <pane xSplit="1" ySplit="2" topLeftCell="B498" activePane="bottomRight" state="frozen"/>
      <selection pane="topRight" activeCell="B1" sqref="B1"/>
      <selection pane="bottomLeft" activeCell="A3" sqref="A3"/>
      <selection pane="bottomRight" activeCell="D511" sqref="D5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01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</row>
    <row r="503" spans="1:14" x14ac:dyDescent="0.25">
      <c r="A503" s="90">
        <v>43116</v>
      </c>
    </row>
    <row r="504" spans="1:14" x14ac:dyDescent="0.25">
      <c r="A504" s="90">
        <v>43117</v>
      </c>
    </row>
    <row r="505" spans="1:14" x14ac:dyDescent="0.25">
      <c r="A505" s="90">
        <v>43118</v>
      </c>
    </row>
    <row r="506" spans="1:14" x14ac:dyDescent="0.25">
      <c r="A506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7"/>
  <sheetViews>
    <sheetView zoomScale="115" zoomScaleNormal="115" workbookViewId="0">
      <pane xSplit="1" ySplit="2" topLeftCell="B491" activePane="bottomRight" state="frozen"/>
      <selection pane="topRight" activeCell="B1" sqref="B1"/>
      <selection pane="bottomLeft" activeCell="A3" sqref="A3"/>
      <selection pane="bottomRight" activeCell="E502" sqref="E50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2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3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3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7.8162264290029544</v>
      </c>
      <c r="E502" s="38">
        <f>D502*(1-VLOOKUP(A502,FX!A:K,9,0))</f>
        <v>7.8582247349353889</v>
      </c>
      <c r="F502">
        <v>7.7869999999999999</v>
      </c>
      <c r="G502" s="42">
        <f t="shared" ref="G502" si="1006">+B502/D502-1</f>
        <v>-8.4729414640821732E-3</v>
      </c>
      <c r="H502" s="42">
        <f>(+B502/(D502*(1-VLOOKUP(A502,FX!A:K,9,0)))-1)</f>
        <v>-1.3772160836054148E-2</v>
      </c>
      <c r="I502" s="93">
        <f t="shared" si="511"/>
        <v>-4.7515089251316533E-3</v>
      </c>
      <c r="J502">
        <v>1804.23</v>
      </c>
      <c r="K502">
        <v>1803.59</v>
      </c>
      <c r="L502" s="93">
        <f t="shared" ref="L502" si="1007">+K502/J502-1</f>
        <v>-3.5472195895203118E-4</v>
      </c>
      <c r="M502" s="92">
        <f t="shared" ref="M502" si="1008">WEEKDAY(A502,2)</f>
        <v>5</v>
      </c>
    </row>
    <row r="503" spans="1:13" x14ac:dyDescent="0.25">
      <c r="A503" s="90">
        <v>43115</v>
      </c>
    </row>
    <row r="504" spans="1:13" x14ac:dyDescent="0.25">
      <c r="A504" s="90">
        <v>43116</v>
      </c>
    </row>
    <row r="505" spans="1:13" x14ac:dyDescent="0.25">
      <c r="A505" s="90">
        <v>43117</v>
      </c>
    </row>
    <row r="506" spans="1:13" x14ac:dyDescent="0.25">
      <c r="A506" s="90">
        <v>43118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7"/>
  <sheetViews>
    <sheetView zoomScale="115" zoomScaleNormal="115" workbookViewId="0">
      <pane xSplit="1" ySplit="2" topLeftCell="B493" activePane="bottomRight" state="frozen"/>
      <selection pane="topRight" activeCell="B1" sqref="B1"/>
      <selection pane="bottomLeft" activeCell="A3" sqref="A3"/>
      <selection pane="bottomRight" activeCell="E502" sqref="E50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2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3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3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3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3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51.273623653280517</v>
      </c>
      <c r="E502" s="26">
        <f>D502*(1-VLOOKUP(A502,FX!A:K,9,0))</f>
        <v>51.549128124909501</v>
      </c>
      <c r="F502">
        <v>51.985999999999997</v>
      </c>
      <c r="G502" s="93">
        <f t="shared" ref="G502" si="1134">+B502/D502-1</f>
        <v>2.0017628433285362E-2</v>
      </c>
      <c r="H502" s="42">
        <f t="shared" ref="H502" si="1135">(+B502/(E502)-1)</f>
        <v>1.4566141124075838E-2</v>
      </c>
      <c r="I502" s="93">
        <f t="shared" si="726"/>
        <v>6.0400877159234589E-3</v>
      </c>
      <c r="J502">
        <v>4205.59</v>
      </c>
      <c r="K502">
        <v>4189.3</v>
      </c>
      <c r="L502" s="93">
        <f t="shared" ref="L502" si="1136">+K502/J502-1</f>
        <v>-3.8734160961957365E-3</v>
      </c>
      <c r="M502" s="92">
        <f t="shared" ref="M502" si="1137">WEEKDAY(A502,2)</f>
        <v>5</v>
      </c>
    </row>
    <row r="503" spans="1:13" x14ac:dyDescent="0.25">
      <c r="A503" s="90">
        <v>43115</v>
      </c>
    </row>
    <row r="504" spans="1:13" x14ac:dyDescent="0.25">
      <c r="A504" s="90">
        <v>43116</v>
      </c>
    </row>
    <row r="505" spans="1:13" x14ac:dyDescent="0.25">
      <c r="A505" s="90">
        <v>43117</v>
      </c>
    </row>
    <row r="506" spans="1:13" x14ac:dyDescent="0.25">
      <c r="A506" s="90">
        <v>43118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13"/>
  <sheetViews>
    <sheetView zoomScale="115" zoomScaleNormal="115" workbookViewId="0">
      <pane xSplit="1" ySplit="2" topLeftCell="B498" activePane="bottomRight" state="frozen"/>
      <selection pane="topRight" activeCell="B1" sqref="B1"/>
      <selection pane="bottomLeft" activeCell="A3" sqref="A3"/>
      <selection pane="bottomRight" activeCell="C514" sqref="C51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8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ht="13.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</row>
    <row r="510" spans="1:13" x14ac:dyDescent="0.25">
      <c r="A510" s="90">
        <v>43116</v>
      </c>
    </row>
    <row r="511" spans="1:13" x14ac:dyDescent="0.25">
      <c r="A511" s="90">
        <v>43117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13"/>
  <sheetViews>
    <sheetView zoomScale="115" zoomScaleNormal="115" workbookViewId="0">
      <pane xSplit="1" ySplit="2" topLeftCell="B497" activePane="bottomRight" state="frozen"/>
      <selection pane="topRight" activeCell="B1" sqref="B1"/>
      <selection pane="bottomLeft" activeCell="A3" sqref="A3"/>
      <selection pane="bottomRight" activeCell="F507" sqref="F50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36.037312237907585</v>
      </c>
      <c r="E508" s="26">
        <f>D508*(1-VLOOKUP(A508,FX!A:M,13,0))</f>
        <v>36.21368477911151</v>
      </c>
      <c r="F508">
        <v>36.0501</v>
      </c>
      <c r="G508" s="42">
        <f t="shared" ref="G508" si="997">+B508/D508-1</f>
        <v>6.2956310233786006E-4</v>
      </c>
      <c r="H508" s="93">
        <f>(B508/(D508*(1-VLOOKUP(A508,FX!A:M,13,0))))-1</f>
        <v>-4.2438315804901316E-3</v>
      </c>
      <c r="I508" s="93">
        <f t="shared" si="272"/>
        <v>2.7461782352888875E-4</v>
      </c>
      <c r="J508">
        <v>1804.23</v>
      </c>
      <c r="K508">
        <v>1803.59</v>
      </c>
      <c r="L508" s="93">
        <f t="shared" ref="L508" si="998">+K508/J508-1</f>
        <v>-3.5472195895203118E-4</v>
      </c>
      <c r="M508" s="92">
        <f t="shared" ref="M508" si="999">WEEKDAY(A508,2)</f>
        <v>5</v>
      </c>
    </row>
    <row r="509" spans="1:13" x14ac:dyDescent="0.25">
      <c r="A509" s="90">
        <v>43115</v>
      </c>
    </row>
    <row r="510" spans="1:13" x14ac:dyDescent="0.25">
      <c r="A510" s="90">
        <v>43116</v>
      </c>
    </row>
    <row r="511" spans="1:13" x14ac:dyDescent="0.25">
      <c r="A511" s="90">
        <v>43117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13"/>
  <sheetViews>
    <sheetView zoomScale="115" zoomScaleNormal="115" workbookViewId="0">
      <pane xSplit="1" ySplit="2" topLeftCell="E497" activePane="bottomRight" state="frozen"/>
      <selection pane="topRight" activeCell="B1" sqref="B1"/>
      <selection pane="bottomLeft" activeCell="A3" sqref="A3"/>
      <selection pane="bottomRight" activeCell="H513" sqref="H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8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32.598541296227161</v>
      </c>
      <c r="E508" s="26">
        <f>D508*((1-VLOOKUP(A508,FX!A:M,13,0)))</f>
        <v>32.758083926099232</v>
      </c>
      <c r="F508">
        <v>32.725299999999997</v>
      </c>
      <c r="G508" s="93">
        <f t="shared" ref="G508" si="987">+B508/D508-1</f>
        <v>9.5543754839386708E-3</v>
      </c>
      <c r="H508" s="93">
        <f>(B508/(D508*(1-VLOOKUP(A508,FX!A:M,13,0))))-1</f>
        <v>4.637514032978185E-3</v>
      </c>
      <c r="I508" s="93">
        <f t="shared" si="767"/>
        <v>5.6439513159542987E-3</v>
      </c>
      <c r="J508">
        <v>4205.59</v>
      </c>
      <c r="K508">
        <v>4189.3</v>
      </c>
      <c r="L508" s="93">
        <f t="shared" ref="L508" si="988">+K508/J508-1</f>
        <v>-3.8734160961957365E-3</v>
      </c>
      <c r="M508" s="92">
        <f t="shared" ref="M508" si="989">WEEKDAY(A508,2)</f>
        <v>5</v>
      </c>
    </row>
    <row r="509" spans="1:13" x14ac:dyDescent="0.25">
      <c r="A509" s="90">
        <v>43115</v>
      </c>
    </row>
    <row r="510" spans="1:13" x14ac:dyDescent="0.25">
      <c r="A510" s="90">
        <v>43116</v>
      </c>
    </row>
    <row r="511" spans="1:13" x14ac:dyDescent="0.25">
      <c r="A511" s="90">
        <v>43117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9"/>
  <sheetViews>
    <sheetView zoomScale="115" zoomScaleNormal="115" workbookViewId="0">
      <pane xSplit="1" ySplit="2" topLeftCell="B499" activePane="bottomRight" state="frozen"/>
      <selection pane="topRight" activeCell="B1" sqref="B1"/>
      <selection pane="bottomLeft" activeCell="A3" sqref="A3"/>
      <selection pane="bottomRight" activeCell="F515" sqref="F51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9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36.146490560135952</v>
      </c>
      <c r="E509" s="26">
        <f>D509*(1-VLOOKUP(A509,FX!A:M,13,0))</f>
        <v>36.323397438029829</v>
      </c>
      <c r="F509">
        <v>36.035400000000003</v>
      </c>
      <c r="G509" s="93">
        <f t="shared" ref="G509" si="995">+B509/D509-1</f>
        <v>2.8636096688789969E-3</v>
      </c>
      <c r="H509" s="93">
        <f>(B509/(D509*(1-VLOOKUP(A509,FX!A:M,13,0))))-1</f>
        <v>-2.0206655546207708E-3</v>
      </c>
      <c r="I509" s="93">
        <f t="shared" si="820"/>
        <v>5.955255110252633E-3</v>
      </c>
      <c r="J509">
        <v>6425.94</v>
      </c>
      <c r="K509">
        <v>6445.75</v>
      </c>
      <c r="L509" s="93">
        <f t="shared" ref="L509" si="996">+K509/J509-1</f>
        <v>3.0828174555006527E-3</v>
      </c>
      <c r="M509" s="92">
        <f t="shared" ref="M509" si="997">WEEKDAY(A509,2)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2018-01-15T01:07:51Z</dcterms:modified>
</cp:coreProperties>
</file>