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474" i="20" l="1"/>
  <c r="B473" i="20"/>
  <c r="B472" i="20"/>
  <c r="B471" i="20"/>
  <c r="B470" i="20"/>
  <c r="I561" i="8"/>
  <c r="I562" i="8"/>
  <c r="I561" i="7"/>
  <c r="I562" i="7"/>
  <c r="I561" i="5"/>
  <c r="I562" i="5"/>
  <c r="I560" i="6"/>
  <c r="I561" i="6"/>
  <c r="S469" i="20"/>
  <c r="T469" i="20"/>
  <c r="U469" i="20"/>
  <c r="AB469" i="20" s="1"/>
  <c r="V469" i="20"/>
  <c r="AE469" i="20" s="1"/>
  <c r="Y469" i="20"/>
  <c r="AA469" i="20"/>
  <c r="AC469" i="20"/>
  <c r="AF469" i="20"/>
  <c r="AG469" i="20"/>
  <c r="AH469" i="20"/>
  <c r="AI469" i="20"/>
  <c r="AJ469" i="20"/>
  <c r="AK469" i="20"/>
  <c r="AL469" i="20"/>
  <c r="AM469" i="20"/>
  <c r="AN469" i="20"/>
  <c r="AO469" i="20"/>
  <c r="AP469" i="20"/>
  <c r="AQ469" i="20"/>
  <c r="AR469" i="20"/>
  <c r="AS469" i="20"/>
  <c r="AT469" i="20"/>
  <c r="AU469" i="20"/>
  <c r="AW469" i="20"/>
  <c r="AY469" i="20"/>
  <c r="AZ469" i="20"/>
  <c r="BA469" i="20"/>
  <c r="BB469" i="20"/>
  <c r="BC469" i="20"/>
  <c r="BD469" i="20"/>
  <c r="B425" i="25"/>
  <c r="D425" i="25"/>
  <c r="M425" i="25"/>
  <c r="K425" i="25"/>
  <c r="I425" i="25"/>
  <c r="G570" i="10"/>
  <c r="C570" i="10"/>
  <c r="L569" i="10"/>
  <c r="D569" i="10" s="1"/>
  <c r="M569" i="10"/>
  <c r="I568" i="10"/>
  <c r="C569" i="10"/>
  <c r="L568" i="9"/>
  <c r="D568" i="9" s="1"/>
  <c r="M568" i="9"/>
  <c r="I567" i="9"/>
  <c r="C568" i="9"/>
  <c r="G569" i="11"/>
  <c r="C569" i="11"/>
  <c r="L568" i="11"/>
  <c r="M568" i="11"/>
  <c r="I567" i="11"/>
  <c r="C568" i="11"/>
  <c r="D568" i="11"/>
  <c r="E568" i="11" s="1"/>
  <c r="G569" i="12"/>
  <c r="C569" i="12"/>
  <c r="L568" i="12"/>
  <c r="M568" i="12"/>
  <c r="I567" i="12"/>
  <c r="C568" i="12"/>
  <c r="D568" i="12"/>
  <c r="G568" i="12" s="1"/>
  <c r="L562" i="8"/>
  <c r="M562" i="8"/>
  <c r="I560" i="8"/>
  <c r="C562" i="8"/>
  <c r="D562" i="8"/>
  <c r="E562" i="8" s="1"/>
  <c r="H562" i="8" s="1"/>
  <c r="L562" i="7"/>
  <c r="M562" i="7"/>
  <c r="I560" i="7"/>
  <c r="C562" i="7"/>
  <c r="D562" i="7"/>
  <c r="E562" i="7" s="1"/>
  <c r="L561" i="6"/>
  <c r="M561" i="6"/>
  <c r="I559" i="6"/>
  <c r="C561" i="6"/>
  <c r="D561" i="6"/>
  <c r="E561" i="6" s="1"/>
  <c r="L562" i="5"/>
  <c r="M562" i="5"/>
  <c r="I560" i="5"/>
  <c r="C562" i="5"/>
  <c r="D562" i="5"/>
  <c r="E562" i="5" s="1"/>
  <c r="A1" i="27"/>
  <c r="AX469" i="20" l="1"/>
  <c r="Z469" i="20"/>
  <c r="AV469" i="20"/>
  <c r="X469" i="20"/>
  <c r="W469" i="20"/>
  <c r="AD469" i="20"/>
  <c r="E569" i="10"/>
  <c r="G569" i="10"/>
  <c r="H569" i="10"/>
  <c r="E568" i="9"/>
  <c r="G568" i="9"/>
  <c r="H568" i="9"/>
  <c r="G568" i="11"/>
  <c r="H568" i="11"/>
  <c r="G562" i="8"/>
  <c r="G562" i="7"/>
  <c r="H562" i="7"/>
  <c r="G561" i="6"/>
  <c r="H561" i="6"/>
  <c r="G562" i="5"/>
  <c r="H562" i="5"/>
  <c r="S468" i="20"/>
  <c r="T468" i="20"/>
  <c r="U468" i="20"/>
  <c r="V468" i="20"/>
  <c r="AC468" i="20" s="1"/>
  <c r="X468" i="20"/>
  <c r="AA468" i="20"/>
  <c r="AB468" i="20"/>
  <c r="AD468" i="20"/>
  <c r="AF468" i="20"/>
  <c r="AG468" i="20"/>
  <c r="AH468" i="20"/>
  <c r="AI468" i="20"/>
  <c r="AJ468" i="20"/>
  <c r="AK468" i="20"/>
  <c r="AL468" i="20"/>
  <c r="AM468" i="20"/>
  <c r="AN468" i="20"/>
  <c r="AO468" i="20"/>
  <c r="AP468" i="20"/>
  <c r="AQ468" i="20"/>
  <c r="AR468" i="20"/>
  <c r="AS468" i="20"/>
  <c r="AT468" i="20"/>
  <c r="AU468" i="20"/>
  <c r="AV468" i="20"/>
  <c r="AW468" i="20"/>
  <c r="AX468" i="20"/>
  <c r="AY468" i="20"/>
  <c r="AZ468" i="20"/>
  <c r="BA468" i="20"/>
  <c r="BB468" i="20"/>
  <c r="BC468" i="20"/>
  <c r="BD468" i="20"/>
  <c r="B424" i="25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M561" i="5"/>
  <c r="I559" i="5"/>
  <c r="C561" i="5"/>
  <c r="D561" i="5"/>
  <c r="E561" i="5" s="1"/>
  <c r="Z468" i="20" l="1"/>
  <c r="Y468" i="20"/>
  <c r="AE468" i="20"/>
  <c r="W468" i="20"/>
  <c r="H568" i="10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7" i="20"/>
  <c r="U467" i="20"/>
  <c r="V467" i="20"/>
  <c r="AC467" i="20" s="1"/>
  <c r="X467" i="20"/>
  <c r="Y467" i="20"/>
  <c r="Z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AT467" i="20"/>
  <c r="AU467" i="20"/>
  <c r="AV467" i="20"/>
  <c r="AW467" i="20"/>
  <c r="AX467" i="20"/>
  <c r="AY467" i="20"/>
  <c r="AZ467" i="20"/>
  <c r="BA467" i="20"/>
  <c r="BB467" i="20"/>
  <c r="BC467" i="20"/>
  <c r="BD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M566" i="12"/>
  <c r="I565" i="12"/>
  <c r="C566" i="12"/>
  <c r="D566" i="12"/>
  <c r="G566" i="12" s="1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AE467" i="20" l="1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6" i="20"/>
  <c r="U466" i="20"/>
  <c r="AB466" i="20" s="1"/>
  <c r="V466" i="20"/>
  <c r="Y466" i="20"/>
  <c r="AA466" i="20"/>
  <c r="AC466" i="20"/>
  <c r="AE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AT466" i="20"/>
  <c r="AU466" i="20"/>
  <c r="AW466" i="20"/>
  <c r="AY466" i="20"/>
  <c r="AZ466" i="20"/>
  <c r="BA466" i="20"/>
  <c r="BB466" i="20"/>
  <c r="BC466" i="20"/>
  <c r="BD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M565" i="12"/>
  <c r="I564" i="12"/>
  <c r="C565" i="12"/>
  <c r="D565" i="12"/>
  <c r="G565" i="12" s="1"/>
  <c r="L559" i="8"/>
  <c r="M559" i="8"/>
  <c r="C559" i="8"/>
  <c r="D559" i="8"/>
  <c r="G559" i="8" s="1"/>
  <c r="L559" i="7"/>
  <c r="M559" i="7"/>
  <c r="C559" i="7"/>
  <c r="D559" i="7"/>
  <c r="E559" i="7" s="1"/>
  <c r="L558" i="6"/>
  <c r="M558" i="6"/>
  <c r="C558" i="6"/>
  <c r="D558" i="6"/>
  <c r="E558" i="6" s="1"/>
  <c r="L559" i="5"/>
  <c r="M559" i="5"/>
  <c r="I556" i="5"/>
  <c r="C559" i="5"/>
  <c r="D559" i="5"/>
  <c r="E559" i="5" s="1"/>
  <c r="AX466" i="20" l="1"/>
  <c r="Z466" i="20"/>
  <c r="AV466" i="20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5" i="20"/>
  <c r="U465" i="20"/>
  <c r="AB465" i="20" s="1"/>
  <c r="V465" i="20"/>
  <c r="Y465" i="20"/>
  <c r="AA465" i="20"/>
  <c r="AC465" i="20"/>
  <c r="AE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AT465" i="20"/>
  <c r="AU465" i="20"/>
  <c r="AW465" i="20"/>
  <c r="AY465" i="20"/>
  <c r="AZ465" i="20"/>
  <c r="BA465" i="20"/>
  <c r="BB465" i="20"/>
  <c r="BC465" i="20"/>
  <c r="BD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M564" i="12"/>
  <c r="I562" i="12"/>
  <c r="C564" i="12"/>
  <c r="D564" i="12"/>
  <c r="G564" i="12" s="1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M557" i="6"/>
  <c r="I555" i="6"/>
  <c r="C557" i="6"/>
  <c r="D557" i="6"/>
  <c r="E557" i="6" s="1"/>
  <c r="L558" i="5"/>
  <c r="D558" i="5" s="1"/>
  <c r="M558" i="5"/>
  <c r="I555" i="5"/>
  <c r="C558" i="5"/>
  <c r="AX465" i="20" l="1"/>
  <c r="Z465" i="20"/>
  <c r="W465" i="20"/>
  <c r="AV465" i="20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D464" i="20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9" i="20" l="1"/>
  <c r="B468" i="20"/>
  <c r="B467" i="20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4" i="20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AT464" i="20"/>
  <c r="AU464" i="20"/>
  <c r="AW464" i="20"/>
  <c r="AY464" i="20"/>
  <c r="AZ464" i="20"/>
  <c r="BA464" i="20"/>
  <c r="BB464" i="20"/>
  <c r="BC464" i="20"/>
  <c r="Y464" i="20" l="1"/>
  <c r="AE464" i="20"/>
  <c r="AX464" i="20"/>
  <c r="Z464" i="20"/>
  <c r="AV464" i="20"/>
  <c r="X464" i="20"/>
  <c r="W464" i="20"/>
  <c r="AD464" i="20"/>
  <c r="S463" i="20"/>
  <c r="T463" i="20"/>
  <c r="U463" i="20"/>
  <c r="AD463" i="20" s="1"/>
  <c r="V463" i="20"/>
  <c r="Y463" i="20" s="1"/>
  <c r="W463" i="20"/>
  <c r="X463" i="20"/>
  <c r="AA463" i="20"/>
  <c r="AC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AT463" i="20"/>
  <c r="AU463" i="20"/>
  <c r="AV463" i="20"/>
  <c r="AW463" i="20"/>
  <c r="AY463" i="20"/>
  <c r="AZ463" i="20"/>
  <c r="BA463" i="20"/>
  <c r="BB463" i="20"/>
  <c r="BC463" i="20"/>
  <c r="BD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M562" i="12"/>
  <c r="I561" i="12"/>
  <c r="C562" i="12"/>
  <c r="D562" i="12"/>
  <c r="G562" i="12" s="1"/>
  <c r="L556" i="8"/>
  <c r="M556" i="8"/>
  <c r="C556" i="8"/>
  <c r="D556" i="8"/>
  <c r="E556" i="8" s="1"/>
  <c r="H556" i="8" s="1"/>
  <c r="L556" i="7"/>
  <c r="M556" i="7"/>
  <c r="C556" i="7"/>
  <c r="D556" i="7"/>
  <c r="G556" i="7" s="1"/>
  <c r="E556" i="7"/>
  <c r="L555" i="6"/>
  <c r="M555" i="6"/>
  <c r="C555" i="6"/>
  <c r="D555" i="6"/>
  <c r="H555" i="6" s="1"/>
  <c r="L556" i="5"/>
  <c r="M556" i="5"/>
  <c r="C556" i="5"/>
  <c r="D556" i="5"/>
  <c r="E556" i="5" s="1"/>
  <c r="H556" i="5" l="1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2" i="20"/>
  <c r="U462" i="20"/>
  <c r="AD462" i="20" s="1"/>
  <c r="V462" i="20"/>
  <c r="Y462" i="20"/>
  <c r="AA462" i="20"/>
  <c r="AC462" i="20"/>
  <c r="AE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AT462" i="20"/>
  <c r="AU462" i="20"/>
  <c r="AW462" i="20"/>
  <c r="AY462" i="20"/>
  <c r="AZ462" i="20"/>
  <c r="BA462" i="20"/>
  <c r="BB462" i="20"/>
  <c r="BC462" i="20"/>
  <c r="BD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M555" i="7"/>
  <c r="I555" i="7"/>
  <c r="C555" i="7"/>
  <c r="D555" i="7"/>
  <c r="E555" i="7" s="1"/>
  <c r="L554" i="6"/>
  <c r="M554" i="6"/>
  <c r="I554" i="6"/>
  <c r="C554" i="6"/>
  <c r="D554" i="6"/>
  <c r="H554" i="6" s="1"/>
  <c r="L555" i="5"/>
  <c r="M555" i="5"/>
  <c r="I554" i="5"/>
  <c r="C555" i="5"/>
  <c r="D555" i="5"/>
  <c r="E555" i="5" s="1"/>
  <c r="AB462" i="20" l="1"/>
  <c r="AX462" i="20"/>
  <c r="Z462" i="20"/>
  <c r="X462" i="20"/>
  <c r="AV462" i="20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1" i="20"/>
  <c r="U461" i="20"/>
  <c r="AB461" i="20" s="1"/>
  <c r="V461" i="20"/>
  <c r="Y461" i="20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AT461" i="20"/>
  <c r="AU461" i="20"/>
  <c r="AW461" i="20"/>
  <c r="AY461" i="20"/>
  <c r="AZ461" i="20"/>
  <c r="BA461" i="20"/>
  <c r="BB461" i="20"/>
  <c r="BC461" i="20"/>
  <c r="BD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M560" i="12"/>
  <c r="I559" i="12"/>
  <c r="C560" i="12"/>
  <c r="D560" i="12"/>
  <c r="G560" i="12" s="1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AX461" i="20" l="1"/>
  <c r="Z461" i="20"/>
  <c r="AV461" i="20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0" i="20"/>
  <c r="U460" i="20"/>
  <c r="AD460" i="20" s="1"/>
  <c r="V460" i="20"/>
  <c r="Y460" i="20"/>
  <c r="AA460" i="20"/>
  <c r="AC460" i="20"/>
  <c r="AE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AT460" i="20"/>
  <c r="AU460" i="20"/>
  <c r="AW460" i="20"/>
  <c r="AY460" i="20"/>
  <c r="AZ460" i="20"/>
  <c r="BA460" i="20"/>
  <c r="BB460" i="20"/>
  <c r="BC460" i="20"/>
  <c r="BD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M559" i="12"/>
  <c r="I558" i="12"/>
  <c r="C559" i="12"/>
  <c r="D559" i="12"/>
  <c r="G559" i="12" s="1"/>
  <c r="L553" i="8"/>
  <c r="M553" i="8"/>
  <c r="I553" i="8"/>
  <c r="C553" i="8"/>
  <c r="D553" i="8"/>
  <c r="E553" i="8" s="1"/>
  <c r="H553" i="8" s="1"/>
  <c r="L553" i="7"/>
  <c r="M553" i="7"/>
  <c r="I553" i="7"/>
  <c r="C553" i="7"/>
  <c r="D553" i="7"/>
  <c r="E553" i="7" s="1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X460" i="20" l="1"/>
  <c r="Z460" i="20"/>
  <c r="AB460" i="20"/>
  <c r="AV460" i="20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D459" i="20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59" i="20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AT459" i="20"/>
  <c r="AU459" i="20"/>
  <c r="AW459" i="20"/>
  <c r="AY459" i="20"/>
  <c r="AZ459" i="20"/>
  <c r="BA459" i="20"/>
  <c r="BB459" i="20"/>
  <c r="BC459" i="20"/>
  <c r="I557" i="9"/>
  <c r="I557" i="12"/>
  <c r="AE459" i="20" l="1"/>
  <c r="AB459" i="20"/>
  <c r="AV459" i="20"/>
  <c r="Z459" i="20"/>
  <c r="AX459" i="20"/>
  <c r="Y459" i="20"/>
  <c r="X459" i="20"/>
  <c r="W459" i="20"/>
  <c r="S458" i="20"/>
  <c r="T458" i="20"/>
  <c r="U458" i="20"/>
  <c r="AB458" i="20" s="1"/>
  <c r="V458" i="20"/>
  <c r="AE458" i="20" s="1"/>
  <c r="Y458" i="20"/>
  <c r="AA458" i="20"/>
  <c r="AC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AT458" i="20"/>
  <c r="AU458" i="20"/>
  <c r="AW458" i="20"/>
  <c r="AY458" i="20"/>
  <c r="AZ458" i="20"/>
  <c r="BA458" i="20"/>
  <c r="BB458" i="20"/>
  <c r="BC458" i="20"/>
  <c r="BD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M557" i="12"/>
  <c r="I556" i="12"/>
  <c r="C557" i="12"/>
  <c r="D557" i="12"/>
  <c r="G557" i="12" s="1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AX458" i="20" l="1"/>
  <c r="Z458" i="20"/>
  <c r="AV458" i="20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7" i="20"/>
  <c r="U457" i="20"/>
  <c r="V457" i="20"/>
  <c r="AC457" i="20" s="1"/>
  <c r="W457" i="20"/>
  <c r="X457" i="20"/>
  <c r="Y457" i="20"/>
  <c r="Z457" i="20"/>
  <c r="AA457" i="20"/>
  <c r="AB457" i="20"/>
  <c r="AD457" i="20"/>
  <c r="AE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AT457" i="20"/>
  <c r="AU457" i="20"/>
  <c r="AV457" i="20"/>
  <c r="AW457" i="20"/>
  <c r="AX457" i="20"/>
  <c r="AY457" i="20"/>
  <c r="AZ457" i="20"/>
  <c r="BA457" i="20"/>
  <c r="BB457" i="20"/>
  <c r="BC457" i="20"/>
  <c r="BD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M556" i="12"/>
  <c r="I555" i="12"/>
  <c r="C556" i="12"/>
  <c r="D556" i="12"/>
  <c r="G556" i="12" s="1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M550" i="5"/>
  <c r="I549" i="5"/>
  <c r="C550" i="5"/>
  <c r="D550" i="5"/>
  <c r="E550" i="5" s="1"/>
  <c r="H557" i="10" l="1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6" i="20"/>
  <c r="U456" i="20"/>
  <c r="AD456" i="20" s="1"/>
  <c r="V456" i="20"/>
  <c r="Y456" i="20"/>
  <c r="AA456" i="20"/>
  <c r="AC456" i="20"/>
  <c r="AE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AT456" i="20"/>
  <c r="AU456" i="20"/>
  <c r="AW456" i="20"/>
  <c r="AY456" i="20"/>
  <c r="AZ456" i="20"/>
  <c r="BA456" i="20"/>
  <c r="BB456" i="20"/>
  <c r="BC456" i="20"/>
  <c r="BD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M555" i="12"/>
  <c r="I554" i="12"/>
  <c r="C555" i="12"/>
  <c r="D555" i="12"/>
  <c r="G555" i="12" s="1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H549" i="5"/>
  <c r="C549" i="5"/>
  <c r="D549" i="5"/>
  <c r="E549" i="5" s="1"/>
  <c r="AB456" i="20" l="1"/>
  <c r="AX456" i="20"/>
  <c r="Z456" i="20"/>
  <c r="AV456" i="20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5" i="20"/>
  <c r="U455" i="20"/>
  <c r="V455" i="20"/>
  <c r="Y455" i="20" s="1"/>
  <c r="W455" i="20"/>
  <c r="X455" i="20"/>
  <c r="Z455" i="20"/>
  <c r="AA455" i="20"/>
  <c r="AB455" i="20"/>
  <c r="AC455" i="20"/>
  <c r="AD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AT455" i="20"/>
  <c r="AU455" i="20"/>
  <c r="AV455" i="20"/>
  <c r="AW455" i="20"/>
  <c r="AX455" i="20"/>
  <c r="AY455" i="20"/>
  <c r="AZ455" i="20"/>
  <c r="BA455" i="20"/>
  <c r="BB455" i="20"/>
  <c r="BC455" i="20"/>
  <c r="BD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M548" i="7"/>
  <c r="I548" i="7"/>
  <c r="C548" i="7"/>
  <c r="D548" i="7"/>
  <c r="E548" i="7" s="1"/>
  <c r="L547" i="6"/>
  <c r="M547" i="6"/>
  <c r="I547" i="6"/>
  <c r="C547" i="6"/>
  <c r="D547" i="6"/>
  <c r="E547" i="6" s="1"/>
  <c r="L548" i="5"/>
  <c r="M548" i="5"/>
  <c r="I547" i="5"/>
  <c r="C548" i="5"/>
  <c r="D548" i="5"/>
  <c r="E548" i="5" s="1"/>
  <c r="H555" i="10" l="1"/>
  <c r="G555" i="10"/>
  <c r="G554" i="9"/>
  <c r="H554" i="9"/>
  <c r="G554" i="11"/>
  <c r="G548" i="8"/>
  <c r="G548" i="7"/>
  <c r="H548" i="7"/>
  <c r="G547" i="6"/>
  <c r="H547" i="6"/>
  <c r="G548" i="5"/>
  <c r="H548" i="5"/>
  <c r="BD454" i="20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4" i="20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AT454" i="20"/>
  <c r="AU454" i="20"/>
  <c r="AW454" i="20"/>
  <c r="AY454" i="20"/>
  <c r="AZ454" i="20"/>
  <c r="BA454" i="20"/>
  <c r="BB454" i="20"/>
  <c r="BC454" i="20"/>
  <c r="I553" i="10"/>
  <c r="I552" i="9"/>
  <c r="I552" i="11"/>
  <c r="I552" i="12"/>
  <c r="AC454" i="20" l="1"/>
  <c r="Y454" i="20"/>
  <c r="AB454" i="20"/>
  <c r="AX454" i="20"/>
  <c r="Z454" i="20"/>
  <c r="AV454" i="20"/>
  <c r="X454" i="20"/>
  <c r="W454" i="20"/>
  <c r="S453" i="20"/>
  <c r="T453" i="20"/>
  <c r="U453" i="20"/>
  <c r="V453" i="20"/>
  <c r="AC453" i="20" s="1"/>
  <c r="X453" i="20"/>
  <c r="Y453" i="20"/>
  <c r="Z453" i="20"/>
  <c r="AA453" i="20"/>
  <c r="AB453" i="20"/>
  <c r="AD453" i="20"/>
  <c r="AE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AT453" i="20"/>
  <c r="AU453" i="20"/>
  <c r="AV453" i="20"/>
  <c r="AW453" i="20"/>
  <c r="AX453" i="20"/>
  <c r="AY453" i="20"/>
  <c r="AZ453" i="20"/>
  <c r="BA453" i="20"/>
  <c r="BB453" i="20"/>
  <c r="BC453" i="20"/>
  <c r="BD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M552" i="12"/>
  <c r="I551" i="12"/>
  <c r="C552" i="12"/>
  <c r="D552" i="12"/>
  <c r="G552" i="12" s="1"/>
  <c r="L546" i="8"/>
  <c r="M546" i="8"/>
  <c r="I546" i="8"/>
  <c r="C546" i="8"/>
  <c r="D546" i="8"/>
  <c r="G546" i="8" s="1"/>
  <c r="E546" i="8"/>
  <c r="H546" i="8" s="1"/>
  <c r="L546" i="7"/>
  <c r="M546" i="7"/>
  <c r="I546" i="7"/>
  <c r="C546" i="7"/>
  <c r="D546" i="7"/>
  <c r="E546" i="7" s="1"/>
  <c r="L545" i="6"/>
  <c r="M545" i="6"/>
  <c r="I545" i="6"/>
  <c r="C545" i="6"/>
  <c r="D545" i="6"/>
  <c r="E545" i="6" s="1"/>
  <c r="L546" i="5"/>
  <c r="M546" i="5"/>
  <c r="I545" i="5"/>
  <c r="C546" i="5"/>
  <c r="D546" i="5"/>
  <c r="E546" i="5" s="1"/>
  <c r="W453" i="20" l="1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2" i="20"/>
  <c r="U452" i="20"/>
  <c r="AB452" i="20" s="1"/>
  <c r="V452" i="20"/>
  <c r="AE452" i="20" s="1"/>
  <c r="Y452" i="20"/>
  <c r="AA452" i="20"/>
  <c r="AC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AT452" i="20"/>
  <c r="AU452" i="20"/>
  <c r="AW452" i="20"/>
  <c r="AY452" i="20"/>
  <c r="AZ452" i="20"/>
  <c r="BA452" i="20"/>
  <c r="BB452" i="20"/>
  <c r="BC452" i="20"/>
  <c r="BD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M545" i="8"/>
  <c r="I545" i="8"/>
  <c r="C545" i="8"/>
  <c r="D545" i="8"/>
  <c r="E545" i="8" s="1"/>
  <c r="H545" i="8" s="1"/>
  <c r="L545" i="7"/>
  <c r="M545" i="7"/>
  <c r="I545" i="7"/>
  <c r="H545" i="7"/>
  <c r="C545" i="7"/>
  <c r="D545" i="7"/>
  <c r="E545" i="7" s="1"/>
  <c r="L544" i="6"/>
  <c r="M544" i="6"/>
  <c r="I544" i="6"/>
  <c r="C544" i="6"/>
  <c r="D544" i="6"/>
  <c r="E544" i="6" s="1"/>
  <c r="L545" i="5"/>
  <c r="M545" i="5"/>
  <c r="I544" i="5"/>
  <c r="C545" i="5"/>
  <c r="D545" i="5"/>
  <c r="E545" i="5" s="1"/>
  <c r="AX452" i="20" l="1"/>
  <c r="Z452" i="20"/>
  <c r="AV452" i="20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1" i="20"/>
  <c r="U451" i="20"/>
  <c r="X451" i="20" s="1"/>
  <c r="V451" i="20"/>
  <c r="W451" i="20"/>
  <c r="Y451" i="20"/>
  <c r="Z451" i="20"/>
  <c r="AA451" i="20"/>
  <c r="AB451" i="20"/>
  <c r="AC451" i="20"/>
  <c r="AD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AT451" i="20"/>
  <c r="AU451" i="20"/>
  <c r="AV451" i="20"/>
  <c r="AW451" i="20"/>
  <c r="AX451" i="20"/>
  <c r="AY451" i="20"/>
  <c r="AZ451" i="20"/>
  <c r="BA451" i="20"/>
  <c r="BB451" i="20"/>
  <c r="BC451" i="20"/>
  <c r="BD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M544" i="7"/>
  <c r="I544" i="7"/>
  <c r="C544" i="7"/>
  <c r="D544" i="7"/>
  <c r="E544" i="7" s="1"/>
  <c r="L543" i="6"/>
  <c r="M543" i="6"/>
  <c r="I543" i="6"/>
  <c r="C543" i="6"/>
  <c r="D543" i="6"/>
  <c r="E543" i="6" s="1"/>
  <c r="L544" i="5"/>
  <c r="M544" i="5"/>
  <c r="I543" i="5"/>
  <c r="C544" i="5"/>
  <c r="D544" i="5"/>
  <c r="E544" i="5" s="1"/>
  <c r="H551" i="10" l="1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0" i="20"/>
  <c r="U450" i="20"/>
  <c r="AD450" i="20" s="1"/>
  <c r="V450" i="20"/>
  <c r="AE450" i="20" s="1"/>
  <c r="Y450" i="20"/>
  <c r="AA450" i="20"/>
  <c r="AC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AT450" i="20"/>
  <c r="AU450" i="20"/>
  <c r="AW450" i="20"/>
  <c r="AY450" i="20"/>
  <c r="AZ450" i="20"/>
  <c r="BA450" i="20"/>
  <c r="BB450" i="20"/>
  <c r="BC450" i="20"/>
  <c r="BD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M543" i="8"/>
  <c r="I543" i="8"/>
  <c r="C543" i="8"/>
  <c r="D543" i="8"/>
  <c r="E543" i="8" s="1"/>
  <c r="H543" i="8" s="1"/>
  <c r="L543" i="7"/>
  <c r="M543" i="7"/>
  <c r="I543" i="7"/>
  <c r="C543" i="7"/>
  <c r="D543" i="7"/>
  <c r="E543" i="7" s="1"/>
  <c r="L542" i="6"/>
  <c r="M542" i="6"/>
  <c r="I542" i="6"/>
  <c r="C542" i="6"/>
  <c r="D542" i="6"/>
  <c r="E542" i="6" s="1"/>
  <c r="L543" i="5"/>
  <c r="M543" i="5"/>
  <c r="I542" i="5"/>
  <c r="C543" i="5"/>
  <c r="D543" i="5"/>
  <c r="E543" i="5" s="1"/>
  <c r="AB450" i="20" l="1"/>
  <c r="AX450" i="20"/>
  <c r="Z450" i="20"/>
  <c r="AV450" i="20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D449" i="20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49" i="20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AT449" i="20"/>
  <c r="AU449" i="20"/>
  <c r="AW449" i="20"/>
  <c r="AY449" i="20"/>
  <c r="AZ449" i="20"/>
  <c r="BA449" i="20"/>
  <c r="BB449" i="20"/>
  <c r="BC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AE449" i="20" l="1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X449" i="20"/>
  <c r="W449" i="20"/>
  <c r="AD449" i="20"/>
  <c r="S448" i="20"/>
  <c r="T448" i="20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AT448" i="20"/>
  <c r="AU448" i="20"/>
  <c r="AV448" i="20"/>
  <c r="AW448" i="20"/>
  <c r="AX448" i="20"/>
  <c r="AY448" i="20"/>
  <c r="AZ448" i="20"/>
  <c r="BA448" i="20"/>
  <c r="BB448" i="20"/>
  <c r="BC448" i="20"/>
  <c r="BD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H548" i="10" l="1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D447" i="20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7" i="20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AT447" i="20"/>
  <c r="AU447" i="20"/>
  <c r="AW447" i="20"/>
  <c r="AY447" i="20"/>
  <c r="AZ447" i="20"/>
  <c r="BA447" i="20"/>
  <c r="BB447" i="20"/>
  <c r="BC447" i="20"/>
  <c r="AC447" i="20" l="1"/>
  <c r="Y447" i="20"/>
  <c r="Z447" i="20"/>
  <c r="AV447" i="20"/>
  <c r="X447" i="20"/>
  <c r="W447" i="20"/>
  <c r="AX447" i="20"/>
  <c r="AD447" i="20"/>
  <c r="H545" i="9"/>
  <c r="BD446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6" i="20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AT446" i="20"/>
  <c r="AU446" i="20"/>
  <c r="AW446" i="20"/>
  <c r="AY446" i="20"/>
  <c r="AZ446" i="20"/>
  <c r="BA446" i="20"/>
  <c r="BB446" i="20"/>
  <c r="BC446" i="20"/>
  <c r="D546" i="10"/>
  <c r="E546" i="10" s="1"/>
  <c r="D545" i="9"/>
  <c r="D545" i="11"/>
  <c r="D545" i="12"/>
  <c r="G545" i="12" s="1"/>
  <c r="D539" i="8"/>
  <c r="D539" i="7"/>
  <c r="D538" i="6"/>
  <c r="D539" i="5"/>
  <c r="AC446" i="20" l="1"/>
  <c r="Y446" i="20"/>
  <c r="Z446" i="20"/>
  <c r="AX446" i="20"/>
  <c r="AV446" i="20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D445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5" i="20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AT445" i="20"/>
  <c r="AU445" i="20"/>
  <c r="AW445" i="20"/>
  <c r="AY445" i="20"/>
  <c r="AZ445" i="20"/>
  <c r="BA445" i="20"/>
  <c r="BB445" i="20"/>
  <c r="BC445" i="20"/>
  <c r="D545" i="10"/>
  <c r="I544" i="10"/>
  <c r="D544" i="9"/>
  <c r="D544" i="11"/>
  <c r="D537" i="6"/>
  <c r="E537" i="6" s="1"/>
  <c r="D538" i="5"/>
  <c r="AC445" i="20" l="1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<sst xmlns="http://schemas.openxmlformats.org/spreadsheetml/2006/main" count="877" uniqueCount="778">
  <si>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</si>
  <si>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</si>
  <si>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</si>
  <si>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</si>
  <si>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</si>
  <si>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</si>
  <si>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</si>
  <si>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</si>
  <si>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</si>
  <si>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</si>
  <si>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</si>
  <si>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</si>
  <si>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</si>
  <si>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</si>
  <si>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</si>
  <si>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</si>
  <si>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</si>
  <si>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</si>
  <si>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</si>
  <si>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</si>
  <si>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</si>
  <si>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</si>
  <si>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</si>
  <si>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</si>
  <si>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</si>
  <si>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</si>
  <si>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</si>
  <si>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</si>
  <si>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</si>
  <si>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</si>
  <si>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</si>
  <si>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</si>
  <si>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</si>
  <si>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</si>
  <si>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</si>
  <si>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</si>
  <si>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</si>
  <si>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</si>
  <si>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</si>
  <si>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</si>
  <si>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</si>
  <si>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</si>
  <si>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</si>
  <si>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</si>
  <si>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</si>
  <si>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</si>
  <si>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</si>
  <si>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</si>
  <si>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</si>
  <si>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</si>
  <si>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</si>
  <si>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</si>
  <si>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</si>
  <si>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</si>
  <si>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</si>
  <si>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</si>
  <si>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</si>
  <si>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</si>
  <si>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</si>
  <si>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</si>
  <si>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</si>
  <si>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</si>
  <si>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</si>
  <si>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</si>
  <si>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</si>
  <si>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</si>
  <si>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</si>
  <si>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</si>
  <si>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</si>
  <si>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</si>
  <si>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</si>
  <si>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</si>
  <si>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</si>
  <si>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</si>
  <si>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</si>
  <si>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</si>
  <si>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</si>
  <si>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</si>
  <si>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</si>
  <si>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</si>
  <si>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</si>
  <si>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</si>
  <si>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</si>
  <si>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</si>
  <si>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</si>
  <si>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</si>
  <si>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</si>
  <si>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</si>
  <si>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</si>
  <si>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</si>
  <si>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</si>
  <si>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</si>
  <si>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</si>
  <si>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</si>
  <si>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</si>
  <si>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</si>
  <si>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</si>
  <si>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</si>
  <si>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</si>
  <si>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</si>
  <si>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</si>
  <si>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</si>
  <si>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</si>
  <si>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</si>
  <si>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</si>
  <si>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</si>
  <si>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</si>
  <si>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</si>
  <si>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</si>
  <si>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</si>
  <si>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</si>
  <si>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</si>
  <si>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</si>
  <si>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</si>
  <si>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</si>
  <si>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</si>
  <si>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</si>
  <si>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</si>
  <si>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</si>
  <si>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</si>
  <si>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</si>
  <si>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</si>
  <si>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</si>
  <si>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</si>
  <si>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</si>
  <si>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</si>
  <si>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</si>
  <si>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</si>
  <si>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</si>
  <si>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</si>
  <si>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</si>
  <si>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</si>
  <si>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</si>
  <si>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</si>
  <si>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</si>
  <si>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</si>
  <si>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</si>
  <si>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</si>
  <si>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</si>
  <si>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</si>
  <si>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</si>
  <si>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</si>
  <si>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</si>
  <si>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</si>
  <si>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</si>
  <si>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</si>
  <si>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</si>
  <si>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</si>
  <si>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</si>
  <si>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</si>
  <si>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</si>
  <si>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</si>
  <si>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</si>
  <si>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</si>
  <si>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</si>
  <si>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</si>
  <si>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</si>
  <si>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</si>
  <si>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</si>
  <si>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</si>
  <si>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</si>
  <si>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</si>
  <si>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</si>
  <si>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</si>
  <si>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</si>
  <si>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</si>
  <si>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</si>
  <si>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</si>
  <si>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</si>
  <si>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</si>
  <si>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</si>
  <si>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</si>
  <si>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</si>
  <si>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</si>
  <si>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</si>
  <si>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</si>
  <si>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</si>
  <si>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</si>
  <si>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</si>
  <si>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</si>
  <si>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</si>
  <si>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</si>
  <si>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</si>
  <si>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</si>
  <si>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</si>
  <si>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</si>
  <si>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</si>
  <si>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</si>
  <si>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</si>
  <si>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</si>
  <si>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</si>
  <si>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</si>
  <si>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</si>
  <si>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</si>
  <si>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</si>
  <si>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</si>
  <si>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</si>
  <si>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</si>
  <si>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</si>
  <si>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</si>
  <si>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</si>
  <si>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</si>
  <si>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</si>
  <si>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</si>
  <si>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</si>
  <si>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</si>
  <si>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</si>
  <si>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</si>
  <si>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</si>
  <si>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</si>
  <si>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</si>
  <si>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</si>
  <si>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</si>
  <si>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</si>
  <si>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</si>
  <si>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</si>
  <si>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</si>
  <si>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</si>
  <si>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</si>
  <si>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</si>
  <si>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</si>
  <si>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</si>
  <si>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</si>
  <si>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</si>
  <si>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</si>
  <si>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</si>
  <si>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</si>
  <si>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</si>
  <si>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</si>
  <si>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</si>
  <si>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</si>
  <si>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</si>
  <si>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</si>
  <si>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</si>
  <si>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</si>
  <si>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</si>
  <si>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</si>
  <si>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</si>
  <si>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</si>
  <si>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</si>
  <si>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</si>
  <si>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</si>
  <si>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</si>
  <si>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</si>
  <si>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</si>
  <si>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</si>
  <si>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</si>
  <si>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</si>
  <si>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</si>
  <si>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</si>
  <si>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</si>
  <si>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</si>
  <si>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</si>
  <si>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</si>
  <si>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</si>
  <si>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</si>
  <si>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</si>
  <si>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</si>
  <si>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</si>
  <si>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</si>
  <si>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</si>
  <si>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</si>
  <si>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</si>
  <si>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</si>
  <si>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</si>
  <si>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</si>
  <si>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</si>
  <si>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</si>
  <si>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</si>
  <si>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</si>
  <si>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</si>
  <si>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</si>
  <si>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</si>
  <si>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</si>
  <si>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</si>
  <si>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</si>
  <si>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</si>
  <si>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</si>
  <si>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</si>
  <si>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</si>
  <si>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</si>
  <si>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</si>
  <si>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</si>
  <si>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</si>
  <si>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</si>
  <si>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</si>
  <si>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</si>
  <si>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</si>
  <si>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</si>
  <si>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</si>
  <si>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</si>
  <si>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</si>
  <si>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</si>
  <si>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</si>
  <si>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</si>
  <si>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</si>
  <si>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</si>
  <si>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</si>
  <si>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</si>
  <si>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</si>
  <si>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</si>
  <si>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</si>
  <si>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</si>
  <si>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</si>
  <si>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</si>
  <si>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</si>
  <si>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</si>
  <si>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</si>
  <si>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</si>
  <si>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</si>
  <si>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</si>
  <si>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</si>
  <si>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</si>
  <si>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</si>
  <si>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</si>
  <si>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</si>
  <si>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</si>
  <si>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</si>
  <si>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</si>
  <si>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</si>
  <si>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</si>
  <si>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</si>
  <si>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</si>
  <si>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</si>
  <si>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</si>
  <si>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</si>
  <si>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</si>
  <si>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</si>
  <si>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</si>
  <si>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</si>
  <si>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</si>
  <si>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</si>
  <si>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</si>
  <si>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</si>
  <si>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</si>
  <si>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</si>
  <si>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</si>
  <si>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</si>
  <si>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</si>
  <si>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</si>
  <si>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</si>
  <si>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</si>
  <si>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</si>
  <si>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</si>
  <si>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</si>
  <si>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</si>
  <si>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</si>
  <si>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</si>
  <si>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</si>
  <si>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</si>
  <si>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</si>
  <si>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</si>
  <si>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</si>
  <si>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</si>
  <si>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</si>
  <si>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</si>
  <si>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</si>
  <si>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</si>
  <si>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</si>
  <si>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</si>
  <si>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</si>
  <si>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</si>
  <si>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</si>
  <si>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</si>
  <si>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</si>
  <si>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</si>
  <si>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</si>
  <si>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</si>
  <si>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</si>
  <si>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</si>
  <si>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</si>
  <si>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</si>
  <si>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</si>
  <si>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</si>
  <si>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</si>
  <si>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</si>
  <si>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</si>
  <si>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</si>
  <si>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</si>
  <si>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</si>
  <si>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</si>
  <si>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</si>
  <si>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</si>
  <si>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</si>
  <si>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</si>
  <si>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</si>
  <si>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</si>
  <si>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</si>
  <si>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</si>
  <si>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</si>
  <si>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</si>
  <si>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</si>
  <si>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</si>
  <si>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</si>
  <si>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</si>
  <si>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</si>
  <si>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</si>
  <si>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</si>
  <si>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</si>
  <si>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</si>
  <si>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</si>
  <si>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</si>
  <si>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</si>
  <si>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</si>
  <si>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</si>
  <si>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</si>
  <si>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</si>
  <si>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</si>
  <si>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</si>
  <si>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</si>
  <si>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</si>
  <si>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</si>
  <si>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</si>
  <si>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</si>
  <si>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</si>
  <si>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</si>
  <si>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</si>
  <si>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</si>
  <si>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</si>
  <si>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</si>
  <si>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</si>
  <si>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</si>
  <si>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</si>
  <si>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</si>
  <si>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</si>
  <si>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</si>
  <si>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</si>
  <si>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</si>
  <si>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</si>
  <si>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</si>
  <si>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</si>
  <si>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</si>
  <si>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</si>
  <si>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</si>
  <si>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</si>
  <si>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</si>
  <si>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</si>
  <si>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</si>
  <si>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</si>
  <si>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</si>
  <si>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</si>
  <si>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</si>
  <si>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</si>
  <si>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</si>
  <si>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</si>
  <si>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</si>
  <si>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</si>
  <si>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</si>
  <si>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</si>
  <si>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</si>
  <si>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</si>
  <si>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</si>
  <si>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</si>
  <si>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</si>
  <si>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</si>
  <si>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</si>
  <si>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</si>
  <si>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</si>
  <si>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</si>
  <si>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</si>
  <si>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</si>
  <si>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</si>
  <si>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</si>
  <si>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</si>
  <si>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</si>
  <si>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</si>
  <si>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</si>
  <si>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</si>
  <si>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</si>
  <si>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</si>
  <si>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</si>
  <si>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</si>
  <si>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</si>
  <si>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</si>
  <si>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</si>
  <si>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</si>
  <si>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</si>
  <si>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</si>
  <si>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</si>
  <si>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</si>
  <si>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</si>
  <si>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</si>
  <si>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</si>
  <si>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</si>
  <si>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</si>
  <si>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</si>
  <si>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</si>
  <si>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</si>
  <si>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</si>
  <si>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</si>
  <si>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</si>
  <si>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</si>
  <si>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</si>
  <si>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</si>
  <si>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</si>
  <si>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</si>
  <si>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</si>
  <si>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</si>
  <si>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</si>
  <si>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</si>
  <si>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</si>
  <si>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</si>
  <si>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</si>
  <si>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</si>
  <si>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</si>
  <si>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</si>
  <si>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</si>
  <si>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</si>
  <si>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</si>
  <si>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</si>
  <si>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</si>
  <si>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</si>
  <si>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</si>
  <si>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</si>
  <si>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</si>
  <si>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</si>
  <si>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</si>
  <si>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</si>
  <si>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</si>
  <si>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</si>
  <si>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</si>
  <si>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</si>
  <si>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</si>
  <si>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</si>
  <si>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</si>
  <si>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</si>
  <si>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</si>
  <si>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</si>
  <si>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</si>
  <si>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</si>
  <si>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</si>
  <si>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</si>
  <si>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</si>
  <si>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</si>
  <si>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</si>
  <si>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</si>
  <si>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</si>
  <si>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</si>
  <si>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</si>
  <si>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</si>
  <si>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</si>
  <si>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</si>
  <si>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</si>
  <si>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</si>
  <si>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</si>
  <si>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</si>
  <si>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</si>
  <si>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</si>
  <si>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</si>
  <si>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</si>
  <si>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</si>
  <si>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</si>
  <si>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</si>
  <si>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</si>
  <si>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</si>
  <si>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</si>
  <si>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</si>
  <si>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</si>
  <si>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</si>
  <si>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</si>
  <si>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</si>
  <si>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</si>
  <si>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</si>
  <si>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</si>
  <si>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</si>
  <si>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</si>
  <si>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</si>
  <si>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</si>
  <si>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</si>
  <si>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</si>
  <si>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</si>
  <si>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</si>
  <si>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</si>
  <si>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</si>
  <si>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</si>
  <si>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</si>
  <si>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</si>
  <si>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</si>
  <si>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</si>
  <si>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</si>
  <si>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</si>
  <si>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</si>
  <si>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</si>
  <si>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</si>
  <si>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</si>
  <si>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</si>
  <si>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</si>
  <si>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</si>
  <si>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</si>
  <si>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</si>
  <si>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</si>
  <si>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</si>
  <si>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</si>
  <si>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</si>
  <si>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</si>
  <si>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</si>
  <si>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</si>
  <si>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</si>
  <si>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</si>
  <si>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</si>
  <si>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</si>
  <si>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</si>
  <si>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</si>
  <si>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</si>
  <si>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</si>
  <si>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</si>
  <si>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</si>
  <si>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</si>
  <si>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</si>
  <si>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</si>
  <si>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</si>
  <si>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</si>
  <si>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</si>
  <si>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</si>
  <si>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</si>
  <si>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</si>
  <si>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</si>
  <si>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</si>
  <si>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</si>
  <si>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</si>
  <si>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</si>
  <si>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</si>
  <si>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</si>
  <si>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</si>
  <si>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</si>
  <si>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</si>
  <si>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</si>
  <si>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</si>
  <si>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</si>
  <si>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</si>
  <si>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</si>
  <si>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</si>
  <si>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</si>
  <si>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</si>
  <si>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</si>
  <si>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</si>
  <si>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</si>
  <si>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</si>
  <si>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</si>
  <si>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</si>
  <si>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</si>
  <si>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</si>
  <si>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</si>
  <si>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</si>
  <si>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</si>
  <si>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</si>
  <si>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</si>
  <si>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</si>
  <si>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</si>
  <si>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</si>
  <si>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</si>
  <si>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</si>
  <si>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</si>
  <si>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</si>
  <si>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</si>
  <si>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</si>
  <si>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</si>
  <si>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</si>
  <si>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</si>
  <si>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</si>
  <si>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</si>
  <si>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</si>
  <si>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</si>
  <si>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</si>
  <si>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</si>
  <si>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</si>
  <si>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</si>
  <si>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</si>
  <si>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</si>
  <si>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</si>
  <si>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</si>
  <si>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</si>
  <si>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</si>
  <si>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</si>
  <si>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</si>
  <si>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</si>
  <si>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</si>
  <si>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</si>
  <si>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</si>
  <si>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</si>
  <si>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</si>
  <si>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</si>
  <si>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</si>
  <si>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</si>
  <si>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</si>
  <si>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</si>
  <si>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</si>
  <si>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</si>
  <si>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</si>
  <si>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</si>
  <si>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</si>
  <si>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</si>
  <si>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</si>
  <si>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</si>
  <si>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</si>
  <si>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</si>
  <si>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</si>
  <si>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</si>
  <si>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</si>
  <si>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</si>
  <si>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</si>
  <si>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</si>
  <si>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</si>
  <si>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</si>
  <si>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</si>
  <si>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</si>
  <si>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</si>
  <si>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</si>
  <si>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</si>
  <si>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</si>
  <si>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</si>
  <si>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</si>
  <si>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</si>
  <si>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</si>
  <si>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</si>
  <si>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</si>
  <si>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</si>
  <si>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</si>
  <si>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</si>
  <si>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</si>
  <si>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</si>
  <si>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</si>
  <si>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</si>
  <si>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</si>
  <si>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</si>
  <si>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</si>
  <si>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</si>
  <si>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</si>
  <si>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</si>
  <si>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</si>
  <si>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</si>
  <si>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</si>
  <si>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</si>
  <si>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</si>
  <si>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</si>
  <si>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</si>
  <si>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</si>
  <si>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</si>
  <si>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</si>
  <si>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</si>
  <si>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</si>
  <si>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</si>
  <si>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</si>
  <si>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</si>
  <si>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</si>
  <si>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</si>
  <si>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</si>
  <si>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</si>
  <si>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</si>
  <si>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</si>
  <si>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</si>
  <si>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</si>
  <si>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</si>
  <si>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</si>
  <si>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</si>
  <si>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</si>
  <si>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</si>
  <si>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</si>
  <si>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</si>
  <si>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</si>
  <si>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</si>
  <si>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</si>
  <si>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</si>
  <si>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</si>
  <si>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</si>
  <si>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</si>
  <si>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</si>
  <si>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</si>
  <si>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</si>
  <si>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</si>
  <si>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</si>
  <si>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</si>
  <si>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</si>
  <si>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</si>
  <si>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</si>
  <si>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</si>
  <si>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2018-04-06T19:25</t>
  </si>
  <si>
    <t>snaps back to discount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</si>
</sst>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D12+2</f>
        <v>43196</v>
      </c>
    </row>
    <row r="2" spans="1:16" x14ac:dyDescent="0.25">
      <c r="A2" s="39" t="s">
        <v>766</v>
      </c>
      <c r="B2" s="39">
        <v>6.3090250000000001</v>
      </c>
      <c r="C2" s="88">
        <v>43196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767</v>
      </c>
      <c r="B3" s="39">
        <v>6.3159450000000001</v>
      </c>
      <c r="C3" s="88">
        <v>43196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768</v>
      </c>
      <c r="B4" s="39">
        <v>6.3137850000000002</v>
      </c>
      <c r="C4" s="88">
        <v>43197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3854.86</v>
      </c>
      <c r="C5" s="39">
        <v>3862.48</v>
      </c>
      <c r="D5" s="91">
        <v>-2E-3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3131.11</v>
      </c>
      <c r="C6" s="39">
        <v>3136.63</v>
      </c>
      <c r="D6" s="91">
        <v>-1.8E-3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1836.81</v>
      </c>
      <c r="C7" s="39">
        <v>1872.47</v>
      </c>
      <c r="D7" s="91">
        <v>-1.9E-2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10684.56</v>
      </c>
      <c r="C8" s="39">
        <v>10754.29</v>
      </c>
      <c r="D8" s="91">
        <v>-6.4999999999999997E-3</v>
      </c>
      <c r="J8" s="75"/>
      <c r="K8" s="76"/>
      <c r="L8" s="77"/>
      <c r="M8" s="78"/>
    </row>
    <row r="9" spans="1:16" x14ac:dyDescent="0.25">
      <c r="A9" s="39" t="s">
        <v>525</v>
      </c>
      <c r="B9" s="39">
        <v>6017.69</v>
      </c>
      <c r="C9" s="39">
        <v>6059.71</v>
      </c>
      <c r="D9" s="91">
        <v>-6.8999999999999999E-3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2702.37</v>
      </c>
      <c r="C10" s="39">
        <v>2697.27</v>
      </c>
      <c r="D10" s="91">
        <v>1.9E-3</v>
      </c>
    </row>
    <row r="11" spans="1:16" x14ac:dyDescent="0.25">
      <c r="A11" s="39" t="s">
        <v>527</v>
      </c>
      <c r="B11" s="39">
        <v>14.8</v>
      </c>
      <c r="C11" s="39">
        <v>14.856999999999999</v>
      </c>
      <c r="D11" s="88">
        <v>43194</v>
      </c>
    </row>
    <row r="12" spans="1:16" x14ac:dyDescent="0.25">
      <c r="A12" s="39" t="s">
        <v>528</v>
      </c>
      <c r="B12" s="39">
        <v>15.16</v>
      </c>
      <c r="C12" s="39">
        <v>15.259</v>
      </c>
      <c r="D12" s="88">
        <v>43194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8.1999999999999993</v>
      </c>
      <c r="C13" s="39">
        <v>8.2720000000000002</v>
      </c>
      <c r="D13" s="88">
        <v>43194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48.75</v>
      </c>
      <c r="C14" s="39">
        <v>48.954999999999998</v>
      </c>
      <c r="D14" s="88">
        <v>43194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45.97</v>
      </c>
      <c r="C15" s="39">
        <v>45.63</v>
      </c>
      <c r="D15" s="88">
        <v>43195</v>
      </c>
      <c r="E15" t="s">
        <v>776</v>
      </c>
      <c r="F15">
        <v>45.97</v>
      </c>
    </row>
    <row r="16" spans="1:16" x14ac:dyDescent="0.25">
      <c r="A16" s="39" t="s">
        <v>532</v>
      </c>
      <c r="B16" s="39">
        <v>34.54</v>
      </c>
      <c r="C16" s="39">
        <v>35.1646</v>
      </c>
      <c r="D16" s="88">
        <v>43195</v>
      </c>
      <c r="E16" t="s">
        <v>776</v>
      </c>
      <c r="F16">
        <v>34.54</v>
      </c>
    </row>
    <row r="17" spans="1:16" x14ac:dyDescent="0.25">
      <c r="A17" s="39" t="s">
        <v>533</v>
      </c>
      <c r="B17" s="39">
        <v>30.28</v>
      </c>
      <c r="C17" s="39">
        <v>30.508800000000001</v>
      </c>
      <c r="D17" s="88">
        <v>43195</v>
      </c>
    </row>
    <row r="18" spans="1:16" x14ac:dyDescent="0.25">
      <c r="A18" s="39" t="s">
        <v>534</v>
      </c>
      <c r="B18" s="39">
        <v>34.43</v>
      </c>
      <c r="C18" s="41">
        <v>34.583199999999998</v>
      </c>
      <c r="D18" s="88">
        <v>43195</v>
      </c>
      <c r="E18" t="s">
        <v>776</v>
      </c>
      <c r="F18">
        <v>34.43</v>
      </c>
    </row>
    <row r="19" spans="1:16" x14ac:dyDescent="0.25">
      <c r="A19" s="39" t="s">
        <v>535</v>
      </c>
      <c r="B19" s="39">
        <v>12520.16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20859.419999999998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6.2926000000000002</v>
      </c>
      <c r="C21" s="88">
        <v>43194</v>
      </c>
      <c r="D21" s="89">
        <v>0.96583333333333332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3147.05</v>
      </c>
      <c r="B23" s="39">
        <v>3148.61</v>
      </c>
      <c r="C23" s="39">
        <v>3148.73</v>
      </c>
      <c r="D23" s="39">
        <v>3145.44</v>
      </c>
      <c r="E23" s="39">
        <v>3161.7</v>
      </c>
      <c r="F23" s="39">
        <v>3162.01</v>
      </c>
      <c r="G23" s="39">
        <v>3143.89</v>
      </c>
      <c r="H23" s="39">
        <v>1005</v>
      </c>
      <c r="I23" s="39">
        <v>940</v>
      </c>
      <c r="J23" s="39">
        <v>3162.36</v>
      </c>
      <c r="K23" s="39">
        <v>3159.57</v>
      </c>
      <c r="L23" s="39">
        <v>3131.11</v>
      </c>
      <c r="M23" s="39">
        <v>3163.34</v>
      </c>
      <c r="N23" s="39">
        <v>3128.94</v>
      </c>
      <c r="O23" s="39">
        <v>1300</v>
      </c>
      <c r="P23" s="39">
        <v>1451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74"/>
  <sheetViews>
    <sheetView zoomScale="115" zoomScaleNormal="115" workbookViewId="0">
      <pane xSplit="2" ySplit="6" topLeftCell="C461" activePane="bottomRight" state="frozen"/>
      <selection pane="topRight" activeCell="C1" sqref="C1"/>
      <selection pane="bottomLeft" activeCell="A3" sqref="A3"/>
      <selection pane="bottomRight" activeCell="A470" sqref="A470:A474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47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645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649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664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9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669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676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690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703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737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736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744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746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749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756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757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758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760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763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6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6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6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6" x14ac:dyDescent="0.25">
      <c r="A468" s="88">
        <v>43195</v>
      </c>
      <c r="B468" s="41">
        <f t="shared" si="5028"/>
        <v>4</v>
      </c>
      <c r="C468" s="39">
        <v>3147.05</v>
      </c>
      <c r="D468" s="39">
        <v>3148.61</v>
      </c>
      <c r="E468" s="39">
        <v>3148.73</v>
      </c>
      <c r="F468" s="39">
        <v>3145.44</v>
      </c>
      <c r="G468" s="39">
        <v>3161.7</v>
      </c>
      <c r="H468" s="39">
        <v>3162.01</v>
      </c>
      <c r="I468" s="39">
        <v>3143.89</v>
      </c>
      <c r="J468" s="39">
        <v>1005</v>
      </c>
      <c r="K468" s="39">
        <v>940</v>
      </c>
      <c r="L468" s="39">
        <v>3162.36</v>
      </c>
      <c r="M468" s="39">
        <v>3159.57</v>
      </c>
      <c r="N468" s="39">
        <v>3131.11</v>
      </c>
      <c r="O468" s="39">
        <v>3163.34</v>
      </c>
      <c r="P468" s="39">
        <v>3128.94</v>
      </c>
      <c r="Q468" s="39">
        <v>1300</v>
      </c>
      <c r="R468" s="39">
        <v>1451</v>
      </c>
      <c r="S468" s="90">
        <f t="shared" si="5618"/>
        <v>3226.7490000000003</v>
      </c>
      <c r="T468" s="90" t="str">
        <f t="shared" ref="T468" si="7199">IF(AVERAGE(N467)&lt;S467,"熊",IF(AVERAGE(N467)&gt;S467,"牛",""))</f>
        <v>熊</v>
      </c>
      <c r="U468" s="90">
        <f t="shared" ref="U468" si="7200">MAX(H468,O468)</f>
        <v>3163.34</v>
      </c>
      <c r="V468" s="90">
        <f t="shared" ref="V468" si="7201">MIN(I468,P468)</f>
        <v>3128.94</v>
      </c>
      <c r="W468" s="40">
        <f t="shared" ref="W468" si="7202">LN(U468/V468)</f>
        <v>1.0934142385588931E-2</v>
      </c>
      <c r="X468" s="90">
        <f t="shared" ref="X468" si="7203">IF(U468=H468,J468,Q468)</f>
        <v>1300</v>
      </c>
      <c r="Y468" s="90">
        <f t="shared" ref="Y468" si="7204">IF(V468=I468,K468,R468)</f>
        <v>1451</v>
      </c>
      <c r="Z468" s="91">
        <f t="shared" ref="Z468" si="7205">(U468-V468)/(C468)</f>
        <v>1.093087176879938E-2</v>
      </c>
      <c r="AA468" s="91">
        <f t="shared" ref="AA468" si="7206">LN(C468/N467)</f>
        <v>5.0779318308486207E-3</v>
      </c>
      <c r="AB468" s="91">
        <f t="shared" ref="AB468" si="7207">LN(N468/U468)</f>
        <v>-1.0240857160417826E-2</v>
      </c>
      <c r="AC468" s="91">
        <f t="shared" ref="AC468" si="7208">LN(N468/V468)</f>
        <v>6.9328522517128404E-4</v>
      </c>
      <c r="AD468" s="91">
        <f t="shared" ref="AD468" si="7209">LN(U468/C468)</f>
        <v>5.1629253295689655E-3</v>
      </c>
      <c r="AE468" s="91">
        <f t="shared" ref="AE468" si="7210">LN(V468/C468)</f>
        <v>-5.77121705601992E-3</v>
      </c>
      <c r="AF468" s="91">
        <f t="shared" ref="AF468" si="7211">LN(N468/C468)</f>
        <v>-5.0779318308487474E-3</v>
      </c>
      <c r="AG468" s="91">
        <f t="shared" ref="AG468" si="7212">LN(N468/N467)</f>
        <v>0</v>
      </c>
      <c r="AH468" s="91">
        <f t="shared" ref="AH468" si="7213">LN(D468/C468)</f>
        <v>4.9557950458815479E-4</v>
      </c>
      <c r="AI468" s="91">
        <f t="shared" ref="AI468" si="7214">LN(E468/C468)</f>
        <v>5.3369083413818655E-4</v>
      </c>
      <c r="AJ468" s="91">
        <f t="shared" ref="AJ468" si="7215">LN(F468/C468)</f>
        <v>-5.1172112633716624E-4</v>
      </c>
      <c r="AK468" s="91">
        <f t="shared" ref="AK468" si="7216">+LN(G468/C468)</f>
        <v>4.6443515223670599E-3</v>
      </c>
      <c r="AL468" s="91">
        <f t="shared" ref="AL468" si="7217">LN(H468/I468)</f>
        <v>5.7470146600868358E-3</v>
      </c>
      <c r="AM468" s="91">
        <f t="shared" ref="AM468" si="7218">LN(O468/P468)</f>
        <v>1.0934142385588931E-2</v>
      </c>
      <c r="AN468" s="91">
        <f t="shared" ref="AN468" si="7219">LN(L468/G468)</f>
        <v>2.0872667318042274E-4</v>
      </c>
      <c r="AO468" s="40">
        <f t="shared" ref="AO468" si="7220">(C468-I468)/(H468-I468)</f>
        <v>0.1743929359823537</v>
      </c>
      <c r="AP468" s="40">
        <f t="shared" ref="AP468" si="7221">(N467-I468)/(H468-I468)</f>
        <v>-0.70529801324500563</v>
      </c>
      <c r="AQ468" s="91">
        <f t="shared" ref="AQ468" si="7222">LN(M468/L468)</f>
        <v>-8.8264190876223927E-4</v>
      </c>
      <c r="AR468" s="91">
        <f t="shared" ref="AR468" si="7223">LN(N468/L468)</f>
        <v>-9.9310100263960508E-3</v>
      </c>
      <c r="AS468" s="91">
        <f t="shared" ref="AS468" si="7224">LN(N468/C468)</f>
        <v>-5.0779318308487474E-3</v>
      </c>
      <c r="AT468" s="28">
        <f t="shared" ref="AT468" si="7225">+(G468-I468)/(H468-I468)</f>
        <v>0.98289183222955878</v>
      </c>
      <c r="AU468" s="28">
        <f t="shared" ref="AU468" si="7226">+(N468-P468)/(O468-P468)</f>
        <v>6.3081395348839164E-2</v>
      </c>
      <c r="AV468" s="40">
        <f t="shared" ref="AV468" si="7227">+(N468-V468)/(U468-V468)</f>
        <v>6.3081395348839164E-2</v>
      </c>
      <c r="AW468" s="91">
        <f t="shared" ref="AW468" si="7228">LN(N468/C468)</f>
        <v>-5.0779318308487474E-3</v>
      </c>
      <c r="AX468" s="28">
        <f t="shared" ref="AX468" si="7229">(N468-L468)/(U468-V468)</f>
        <v>-0.90843023255813715</v>
      </c>
      <c r="AY468" s="91">
        <f t="shared" ref="AY468" si="7230">LN(G468/I468)</f>
        <v>5.6489709483262748E-3</v>
      </c>
      <c r="AZ468" s="91">
        <f t="shared" ref="AZ468" si="7231">LN(N468/P468)</f>
        <v>6.9328522517128404E-4</v>
      </c>
      <c r="BA468" s="91">
        <f t="shared" ref="BA468" si="7232">AV467</f>
        <v>6.3081395348839164E-2</v>
      </c>
      <c r="BB468" s="91">
        <f t="shared" ref="BB468" si="7233">AR467</f>
        <v>-9.9310100263960508E-3</v>
      </c>
      <c r="BC468" s="91">
        <f t="shared" ref="BC468" si="7234">AS467</f>
        <v>-5.0779318308487474E-3</v>
      </c>
      <c r="BD468" s="39">
        <f t="shared" ref="BD468" si="7235">IF(AR467&lt;0,1,0)</f>
        <v>1</v>
      </c>
    </row>
    <row r="469" spans="1:56" x14ac:dyDescent="0.25">
      <c r="A469" s="88">
        <v>43196</v>
      </c>
      <c r="B469" s="41">
        <f t="shared" si="5028"/>
        <v>5</v>
      </c>
      <c r="C469" s="39">
        <v>3147.05</v>
      </c>
      <c r="D469" s="39">
        <v>3148.61</v>
      </c>
      <c r="E469" s="39">
        <v>3148.73</v>
      </c>
      <c r="F469" s="39">
        <v>3145.44</v>
      </c>
      <c r="G469" s="39">
        <v>3161.7</v>
      </c>
      <c r="H469" s="39">
        <v>3162.01</v>
      </c>
      <c r="I469" s="39">
        <v>3143.89</v>
      </c>
      <c r="J469" s="39">
        <v>1005</v>
      </c>
      <c r="K469" s="39">
        <v>940</v>
      </c>
      <c r="L469" s="39">
        <v>3162.36</v>
      </c>
      <c r="M469" s="39">
        <v>3159.57</v>
      </c>
      <c r="N469" s="39">
        <v>3131.11</v>
      </c>
      <c r="O469" s="39">
        <v>3163.34</v>
      </c>
      <c r="P469" s="39">
        <v>3128.94</v>
      </c>
      <c r="Q469" s="39">
        <v>1300</v>
      </c>
      <c r="R469" s="39">
        <v>1451</v>
      </c>
      <c r="S469" s="90">
        <f t="shared" si="5618"/>
        <v>3218.8840000000005</v>
      </c>
      <c r="T469" s="90" t="str">
        <f t="shared" ref="T469" si="7236">IF(AVERAGE(N468)&lt;S468,"熊",IF(AVERAGE(N468)&gt;S468,"牛",""))</f>
        <v>熊</v>
      </c>
      <c r="U469" s="90">
        <f t="shared" ref="U469" si="7237">MAX(H469,O469)</f>
        <v>3163.34</v>
      </c>
      <c r="V469" s="90">
        <f t="shared" ref="V469" si="7238">MIN(I469,P469)</f>
        <v>3128.94</v>
      </c>
      <c r="W469" s="40">
        <f t="shared" ref="W469" si="7239">LN(U469/V469)</f>
        <v>1.0934142385588931E-2</v>
      </c>
      <c r="X469" s="90">
        <f t="shared" ref="X469" si="7240">IF(U469=H469,J469,Q469)</f>
        <v>1300</v>
      </c>
      <c r="Y469" s="90">
        <f t="shared" ref="Y469" si="7241">IF(V469=I469,K469,R469)</f>
        <v>1451</v>
      </c>
      <c r="Z469" s="91">
        <f t="shared" ref="Z469" si="7242">(U469-V469)/(C469)</f>
        <v>1.093087176879938E-2</v>
      </c>
      <c r="AA469" s="91">
        <f t="shared" ref="AA469" si="7243">LN(C469/N468)</f>
        <v>5.0779318308486207E-3</v>
      </c>
      <c r="AB469" s="91">
        <f t="shared" ref="AB469" si="7244">LN(N469/U469)</f>
        <v>-1.0240857160417826E-2</v>
      </c>
      <c r="AC469" s="91">
        <f t="shared" ref="AC469" si="7245">LN(N469/V469)</f>
        <v>6.9328522517128404E-4</v>
      </c>
      <c r="AD469" s="91">
        <f t="shared" ref="AD469" si="7246">LN(U469/C469)</f>
        <v>5.1629253295689655E-3</v>
      </c>
      <c r="AE469" s="91">
        <f t="shared" ref="AE469" si="7247">LN(V469/C469)</f>
        <v>-5.77121705601992E-3</v>
      </c>
      <c r="AF469" s="91">
        <f t="shared" ref="AF469" si="7248">LN(N469/C469)</f>
        <v>-5.0779318308487474E-3</v>
      </c>
      <c r="AG469" s="91">
        <f t="shared" ref="AG469" si="7249">LN(N469/N468)</f>
        <v>0</v>
      </c>
      <c r="AH469" s="91">
        <f t="shared" ref="AH469" si="7250">LN(D469/C469)</f>
        <v>4.9557950458815479E-4</v>
      </c>
      <c r="AI469" s="91">
        <f t="shared" ref="AI469" si="7251">LN(E469/C469)</f>
        <v>5.3369083413818655E-4</v>
      </c>
      <c r="AJ469" s="91">
        <f t="shared" ref="AJ469" si="7252">LN(F469/C469)</f>
        <v>-5.1172112633716624E-4</v>
      </c>
      <c r="AK469" s="91">
        <f t="shared" ref="AK469" si="7253">+LN(G469/C469)</f>
        <v>4.6443515223670599E-3</v>
      </c>
      <c r="AL469" s="91">
        <f t="shared" ref="AL469" si="7254">LN(H469/I469)</f>
        <v>5.7470146600868358E-3</v>
      </c>
      <c r="AM469" s="91">
        <f t="shared" ref="AM469" si="7255">LN(O469/P469)</f>
        <v>1.0934142385588931E-2</v>
      </c>
      <c r="AN469" s="91">
        <f t="shared" ref="AN469" si="7256">LN(L469/G469)</f>
        <v>2.0872667318042274E-4</v>
      </c>
      <c r="AO469" s="40">
        <f t="shared" ref="AO469" si="7257">(C469-I469)/(H469-I469)</f>
        <v>0.1743929359823537</v>
      </c>
      <c r="AP469" s="40">
        <f t="shared" ref="AP469" si="7258">(N468-I469)/(H469-I469)</f>
        <v>-0.70529801324500563</v>
      </c>
      <c r="AQ469" s="91">
        <f t="shared" ref="AQ469" si="7259">LN(M469/L469)</f>
        <v>-8.8264190876223927E-4</v>
      </c>
      <c r="AR469" s="91">
        <f t="shared" ref="AR469" si="7260">LN(N469/L469)</f>
        <v>-9.9310100263960508E-3</v>
      </c>
      <c r="AS469" s="91">
        <f t="shared" ref="AS469" si="7261">LN(N469/C469)</f>
        <v>-5.0779318308487474E-3</v>
      </c>
      <c r="AT469" s="28">
        <f t="shared" ref="AT469" si="7262">+(G469-I469)/(H469-I469)</f>
        <v>0.98289183222955878</v>
      </c>
      <c r="AU469" s="28">
        <f t="shared" ref="AU469" si="7263">+(N469-P469)/(O469-P469)</f>
        <v>6.3081395348839164E-2</v>
      </c>
      <c r="AV469" s="40">
        <f t="shared" ref="AV469" si="7264">+(N469-V469)/(U469-V469)</f>
        <v>6.3081395348839164E-2</v>
      </c>
      <c r="AW469" s="91">
        <f t="shared" ref="AW469" si="7265">LN(N469/C469)</f>
        <v>-5.0779318308487474E-3</v>
      </c>
      <c r="AX469" s="28">
        <f t="shared" ref="AX469" si="7266">(N469-L469)/(U469-V469)</f>
        <v>-0.90843023255813715</v>
      </c>
      <c r="AY469" s="91">
        <f t="shared" ref="AY469" si="7267">LN(G469/I469)</f>
        <v>5.6489709483262748E-3</v>
      </c>
      <c r="AZ469" s="91">
        <f t="shared" ref="AZ469" si="7268">LN(N469/P469)</f>
        <v>6.9328522517128404E-4</v>
      </c>
      <c r="BA469" s="91">
        <f t="shared" ref="BA469" si="7269">AV468</f>
        <v>6.3081395348839164E-2</v>
      </c>
      <c r="BB469" s="91">
        <f t="shared" ref="BB469" si="7270">AR468</f>
        <v>-9.9310100263960508E-3</v>
      </c>
      <c r="BC469" s="91">
        <f t="shared" ref="BC469" si="7271">AS468</f>
        <v>-5.0779318308487474E-3</v>
      </c>
      <c r="BD469" s="39">
        <f t="shared" ref="BD469" si="7272">IF(AR468&lt;0,1,0)</f>
        <v>1</v>
      </c>
    </row>
    <row r="470" spans="1:56" x14ac:dyDescent="0.25">
      <c r="A470" s="88">
        <v>43199</v>
      </c>
      <c r="B470" s="41">
        <f t="shared" si="5028"/>
        <v>1</v>
      </c>
    </row>
    <row r="471" spans="1:56" x14ac:dyDescent="0.25">
      <c r="A471" s="88">
        <v>43200</v>
      </c>
      <c r="B471" s="41">
        <f t="shared" si="5028"/>
        <v>2</v>
      </c>
    </row>
    <row r="472" spans="1:56" x14ac:dyDescent="0.25">
      <c r="A472" s="88">
        <v>43201</v>
      </c>
      <c r="B472" s="41">
        <f t="shared" si="5028"/>
        <v>3</v>
      </c>
    </row>
    <row r="473" spans="1:56" x14ac:dyDescent="0.25">
      <c r="A473" s="88">
        <v>43202</v>
      </c>
      <c r="B473" s="41">
        <f t="shared" si="5028"/>
        <v>4</v>
      </c>
    </row>
    <row r="474" spans="1:56" x14ac:dyDescent="0.25">
      <c r="A474" s="88">
        <v>43203</v>
      </c>
      <c r="B474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30"/>
  <sheetViews>
    <sheetView zoomScale="115" zoomScaleNormal="115" workbookViewId="0">
      <pane xSplit="1" ySplit="1" topLeftCell="B407" activePane="bottomRight" state="frozen"/>
      <selection pane="topRight" activeCell="B1" sqref="B1"/>
      <selection pane="bottomLeft" activeCell="A2" sqref="A2"/>
      <selection pane="bottomRight" activeCell="A426" sqref="A426:A43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25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25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25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551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555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567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574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581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587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591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595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602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607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616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620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25" si="22">LN(H344/H343)</f>
        <v>5.9509246834607457E-4</v>
      </c>
      <c r="J344">
        <v>6.6237849999999998</v>
      </c>
      <c r="K344" s="91">
        <f t="shared" ref="K344:K425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621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623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625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635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642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646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650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651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652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654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662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665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667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668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682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687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691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694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698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709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714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724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728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735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741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743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751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752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764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3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3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3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3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3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3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3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3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3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3" x14ac:dyDescent="0.25">
      <c r="A426" s="88">
        <v>43199</v>
      </c>
    </row>
    <row r="427" spans="1:13" x14ac:dyDescent="0.25">
      <c r="A427" s="88">
        <v>43200</v>
      </c>
    </row>
    <row r="428" spans="1:13" x14ac:dyDescent="0.25">
      <c r="A428" s="88">
        <v>43201</v>
      </c>
    </row>
    <row r="429" spans="1:13" x14ac:dyDescent="0.25">
      <c r="A429" s="88">
        <v>43202</v>
      </c>
    </row>
    <row r="430" spans="1:13" x14ac:dyDescent="0.25">
      <c r="A430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67"/>
  <sheetViews>
    <sheetView zoomScale="115" zoomScaleNormal="115" workbookViewId="0">
      <pane xSplit="1" ySplit="2" topLeftCell="B562" activePane="bottomRight" state="frozen"/>
      <selection pane="topRight" activeCell="B1" sqref="B1"/>
      <selection pane="bottomLeft" activeCell="A3" sqref="A3"/>
      <selection pane="bottomRight" activeCell="A563" sqref="A563:A567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565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564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556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570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588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598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606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608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626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631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641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647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653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670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677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719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711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62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773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773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14.856999999999999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-3.8365753516860224E-3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</row>
    <row r="564" spans="1:13" x14ac:dyDescent="0.25">
      <c r="A564" s="88">
        <v>43200</v>
      </c>
    </row>
    <row r="565" spans="1:13" x14ac:dyDescent="0.25">
      <c r="A565" s="88">
        <v>43201</v>
      </c>
    </row>
    <row r="566" spans="1:13" x14ac:dyDescent="0.25">
      <c r="A566" s="88">
        <v>43202</v>
      </c>
    </row>
    <row r="567" spans="1:13" x14ac:dyDescent="0.25">
      <c r="A567" s="88">
        <v>43203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66"/>
  <sheetViews>
    <sheetView zoomScale="115" zoomScaleNormal="115" workbookViewId="0">
      <pane xSplit="1" ySplit="2" topLeftCell="B545" activePane="bottomRight" state="frozen"/>
      <selection pane="topRight" activeCell="B1" sqref="B1"/>
      <selection pane="bottomLeft" activeCell="A3" sqref="A3"/>
      <selection pane="bottomRight" activeCell="A562" sqref="A562:A56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563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597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600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603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605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630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644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648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660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666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674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680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684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685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701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708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1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713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717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730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734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</row>
    <row r="563" spans="1:13" x14ac:dyDescent="0.25">
      <c r="A563" s="88">
        <v>43200</v>
      </c>
    </row>
    <row r="564" spans="1:13" x14ac:dyDescent="0.25">
      <c r="A564" s="88">
        <v>43201</v>
      </c>
    </row>
    <row r="565" spans="1:13" x14ac:dyDescent="0.25">
      <c r="A565" s="88">
        <v>43202</v>
      </c>
    </row>
    <row r="566" spans="1:13" x14ac:dyDescent="0.25">
      <c r="A566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67"/>
  <sheetViews>
    <sheetView zoomScale="115" zoomScaleNormal="115" workbookViewId="0">
      <pane xSplit="1" ySplit="2" topLeftCell="B545" activePane="bottomRight" state="frozen"/>
      <selection pane="topRight" activeCell="B1" sqref="B1"/>
      <selection pane="bottomLeft" activeCell="A3" sqref="A3"/>
      <selection pane="bottomRight" activeCell="A563" sqref="A563:A56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614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663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671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679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62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</row>
    <row r="564" spans="1:13" x14ac:dyDescent="0.25">
      <c r="A564" s="88">
        <v>43200</v>
      </c>
    </row>
    <row r="565" spans="1:13" x14ac:dyDescent="0.25">
      <c r="A565" s="88">
        <v>43201</v>
      </c>
    </row>
    <row r="566" spans="1:13" x14ac:dyDescent="0.25">
      <c r="A566" s="88">
        <v>43202</v>
      </c>
    </row>
    <row r="567" spans="1:13" x14ac:dyDescent="0.25">
      <c r="A567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67"/>
  <sheetViews>
    <sheetView zoomScale="115" zoomScaleNormal="115" workbookViewId="0">
      <pane xSplit="1" ySplit="2" topLeftCell="D545" activePane="bottomRight" state="frozen"/>
      <selection pane="topRight" activeCell="B1" sqref="B1"/>
      <selection pane="bottomLeft" activeCell="A3" sqref="A3"/>
      <selection pane="bottomRight" activeCell="A563" sqref="A563:A567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596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613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615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643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659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675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707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62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</row>
    <row r="564" spans="1:13" x14ac:dyDescent="0.25">
      <c r="A564" s="88">
        <v>43200</v>
      </c>
    </row>
    <row r="565" spans="1:13" x14ac:dyDescent="0.25">
      <c r="A565" s="88">
        <v>43201</v>
      </c>
    </row>
    <row r="566" spans="1:13" x14ac:dyDescent="0.25">
      <c r="A566" s="88">
        <v>43202</v>
      </c>
    </row>
    <row r="567" spans="1:13" x14ac:dyDescent="0.25">
      <c r="A567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73"/>
  <sheetViews>
    <sheetView zoomScale="115" zoomScaleNormal="115" workbookViewId="0">
      <pane xSplit="1" ySplit="2" topLeftCell="B561" activePane="bottomRight" state="frozen"/>
      <selection pane="topRight" activeCell="B1" sqref="B1"/>
      <selection pane="bottomLeft" activeCell="A3" sqref="A3"/>
      <selection pane="bottomRight" activeCell="A569" sqref="A569:A573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636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67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579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578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577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561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562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576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590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604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612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658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661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678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686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693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697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710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720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721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725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733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739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747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750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759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762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765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770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:C568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:G568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:C569" si="1109">B568/B567-1</f>
        <v>-2.1706746116195053E-2</v>
      </c>
      <c r="D568" s="38">
        <f t="shared" ref="D568" si="1110">+(F567-O568)*(1+L568)</f>
        <v>46.257082526593258</v>
      </c>
      <c r="E568" s="90"/>
      <c r="G568" s="42">
        <f t="shared" ref="G568:G569" si="1111">+B568/D568-1</f>
        <v>-6.2062393673059102E-3</v>
      </c>
      <c r="H568" s="90"/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45.97</v>
      </c>
      <c r="C569" s="91">
        <f t="shared" si="1109"/>
        <v>0</v>
      </c>
      <c r="D569">
        <v>46.257082526593258</v>
      </c>
      <c r="G569" s="42">
        <f t="shared" si="1111"/>
        <v>-6.2062393673059102E-3</v>
      </c>
    </row>
    <row r="570" spans="1:14" x14ac:dyDescent="0.25">
      <c r="A570" s="88">
        <v>43200</v>
      </c>
    </row>
    <row r="571" spans="1:14" x14ac:dyDescent="0.25">
      <c r="A571" s="88">
        <v>43201</v>
      </c>
    </row>
    <row r="572" spans="1:14" x14ac:dyDescent="0.25">
      <c r="A572" s="88">
        <v>43202</v>
      </c>
    </row>
    <row r="573" spans="1:14" x14ac:dyDescent="0.25">
      <c r="A573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73"/>
  <sheetViews>
    <sheetView zoomScale="115" zoomScaleNormal="115" workbookViewId="0">
      <pane xSplit="1" ySplit="2" topLeftCell="B556" activePane="bottomRight" state="frozen"/>
      <selection pane="topRight" activeCell="B1" sqref="B1"/>
      <selection pane="bottomLeft" activeCell="A3" sqref="A3"/>
      <selection pane="bottomRight" activeCell="A569" sqref="A569:A57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6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560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585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611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657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673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732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:C568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:G568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:C569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G568" s="42">
        <f t="shared" ref="G568:G569" si="1297">+B568/D568-1</f>
        <v>-1.7762181284587397E-2</v>
      </c>
      <c r="H568" s="91">
        <f>(B568/(D568*(1-VLOOKUP(A568,FX!A:M,13,0))))-1</f>
        <v>-1.4668112626551877E-2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34.54</v>
      </c>
      <c r="C569" s="91">
        <f t="shared" si="1295"/>
        <v>0</v>
      </c>
      <c r="D569">
        <v>35.1646</v>
      </c>
      <c r="G569" s="42">
        <f t="shared" si="1297"/>
        <v>-1.7762181284587397E-2</v>
      </c>
    </row>
    <row r="570" spans="1:13" x14ac:dyDescent="0.25">
      <c r="A570" s="88">
        <v>43200</v>
      </c>
    </row>
    <row r="571" spans="1:13" x14ac:dyDescent="0.25">
      <c r="A571" s="88">
        <v>43201</v>
      </c>
    </row>
    <row r="572" spans="1:13" x14ac:dyDescent="0.25">
      <c r="A572" s="88">
        <v>43202</v>
      </c>
    </row>
    <row r="573" spans="1:13" x14ac:dyDescent="0.25">
      <c r="A573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73"/>
  <sheetViews>
    <sheetView zoomScale="115" zoomScaleNormal="115" workbookViewId="0">
      <pane xSplit="1" ySplit="2" topLeftCell="H552" activePane="bottomRight" state="frozen"/>
      <selection pane="topRight" activeCell="B1" sqref="B1"/>
      <selection pane="bottomLeft" activeCell="A3" sqref="A3"/>
      <selection pane="bottomRight" activeCell="A569" sqref="A569:A57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552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553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554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559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569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571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575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580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583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584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589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592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594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601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609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618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638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656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672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681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683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688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692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695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700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702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704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705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712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715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718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722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723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726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727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729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740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742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745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748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754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755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761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772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567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774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775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777</v>
      </c>
    </row>
    <row r="569" spans="1:14" x14ac:dyDescent="0.25">
      <c r="A569" s="88">
        <v>43199</v>
      </c>
    </row>
    <row r="570" spans="1:14" x14ac:dyDescent="0.25">
      <c r="A570" s="88">
        <v>43200</v>
      </c>
    </row>
    <row r="571" spans="1:14" x14ac:dyDescent="0.25">
      <c r="A571" s="88">
        <v>43201</v>
      </c>
    </row>
    <row r="572" spans="1:14" x14ac:dyDescent="0.25">
      <c r="A572" s="88">
        <v>43202</v>
      </c>
    </row>
    <row r="573" spans="1:14" x14ac:dyDescent="0.25">
      <c r="A573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74"/>
  <sheetViews>
    <sheetView tabSelected="1" zoomScale="115" zoomScaleNormal="115" workbookViewId="0">
      <pane xSplit="1" ySplit="2" topLeftCell="B558" activePane="bottomRight" state="frozen"/>
      <selection pane="topRight" activeCell="B1" sqref="B1"/>
      <selection pane="bottomLeft" activeCell="A3" sqref="A3"/>
      <selection pane="bottomRight" activeCell="A574" sqref="A57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558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557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568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573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586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68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599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610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619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655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689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696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699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706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716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731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738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753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769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771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:C569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:G569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:C570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G569" s="91">
        <f t="shared" ref="G569:G570" si="1295">+B569/D569-1</f>
        <v>-4.4298965971916182E-3</v>
      </c>
      <c r="H569" s="91">
        <f>(B569/(D569*(1-VLOOKUP(A569,FX!A:M,13,0))))-1</f>
        <v>-1.2938309773151691E-3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34.43</v>
      </c>
      <c r="C570" s="91">
        <f t="shared" si="1293"/>
        <v>0</v>
      </c>
      <c r="D570">
        <v>34.583199999999998</v>
      </c>
      <c r="G570" s="91">
        <f t="shared" si="1295"/>
        <v>-4.4298965971916182E-3</v>
      </c>
    </row>
    <row r="571" spans="1:14" x14ac:dyDescent="0.25">
      <c r="A571" s="88">
        <v>43200</v>
      </c>
    </row>
    <row r="572" spans="1:14" x14ac:dyDescent="0.25">
      <c r="A572" s="88">
        <v>43201</v>
      </c>
    </row>
    <row r="573" spans="1:14" x14ac:dyDescent="0.25">
      <c r="A573" s="88">
        <v>43202</v>
      </c>
    </row>
    <row r="574" spans="1:14" x14ac:dyDescent="0.25">
      <c r="A574" s="88">
        <v>43203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2018-04-06T23:31:44Z</dcterms:modified>
</cp:coreProperties>
</file>