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1" i="20" l="1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<sst xmlns="http://schemas.openxmlformats.org/spreadsheetml/2006/main" count="655" uniqueCount="557">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</sst>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4" sqref="F1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43038</v>
      </c>
    </row>
    <row r="2" spans="1:14" x14ac:dyDescent="0.15">
      <c r="A2" s="39" t="s">
        <v>363</v>
      </c>
      <c r="B2" s="39">
        <v>6.6462649999999996</v>
      </c>
      <c r="C2" s="98">
        <v>43038</v>
      </c>
      <c r="D2" s="39">
        <v>13</v>
      </c>
    </row>
    <row r="3" spans="1:14" x14ac:dyDescent="0.15">
      <c r="A3" s="39" t="s">
        <v>364</v>
      </c>
      <c r="B3" s="39">
        <v>6.6465449999999997</v>
      </c>
      <c r="C3" s="98">
        <v>43038</v>
      </c>
      <c r="D3" s="39">
        <v>16</v>
      </c>
      <c r="J3" s="91"/>
      <c r="K3" s="92"/>
      <c r="L3" s="93"/>
    </row>
    <row r="4" spans="1:14" x14ac:dyDescent="0.15">
      <c r="A4" s="39" t="s">
        <v>365</v>
      </c>
      <c r="B4" s="39">
        <v>6.6370899999999997</v>
      </c>
      <c r="C4" s="98">
        <v>43039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4009.72</v>
      </c>
      <c r="C5" s="39">
        <v>4021.97</v>
      </c>
      <c r="D5" s="101">
        <v>-3.0000000000000001E-3</v>
      </c>
      <c r="J5" s="71"/>
      <c r="K5" s="72"/>
      <c r="L5" s="73"/>
      <c r="M5" s="74"/>
    </row>
    <row r="6" spans="1:14" x14ac:dyDescent="0.15">
      <c r="A6" s="39" t="s">
        <v>526</v>
      </c>
      <c r="B6" s="39">
        <v>3390.34</v>
      </c>
      <c r="C6" s="39">
        <v>3416.81</v>
      </c>
      <c r="D6" s="101">
        <v>-7.7000000000000002E-3</v>
      </c>
      <c r="J6" s="75"/>
      <c r="K6" s="76"/>
      <c r="L6" s="77"/>
      <c r="M6" s="78"/>
    </row>
    <row r="7" spans="1:14" x14ac:dyDescent="0.15">
      <c r="A7" s="39" t="s">
        <v>527</v>
      </c>
      <c r="B7" s="39">
        <v>1855.99</v>
      </c>
      <c r="C7" s="39">
        <v>1896.22</v>
      </c>
      <c r="D7" s="101">
        <v>-2.12E-2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11312.61</v>
      </c>
      <c r="C8" s="39">
        <v>11444.53</v>
      </c>
      <c r="D8" s="101">
        <v>-1.15E-2</v>
      </c>
      <c r="J8" s="83"/>
      <c r="K8" s="84"/>
      <c r="L8" s="85"/>
      <c r="M8" s="86"/>
    </row>
    <row r="9" spans="1:14" x14ac:dyDescent="0.15">
      <c r="A9" s="39" t="s">
        <v>529</v>
      </c>
      <c r="B9" s="39">
        <v>6511.76</v>
      </c>
      <c r="C9" s="39">
        <v>6630.81</v>
      </c>
      <c r="D9" s="101">
        <v>-1.7999999999999999E-2</v>
      </c>
      <c r="J9" s="87"/>
      <c r="K9" s="88"/>
      <c r="L9" s="89"/>
      <c r="M9" s="90"/>
    </row>
    <row r="10" spans="1:14" x14ac:dyDescent="0.15">
      <c r="A10" s="39" t="s">
        <v>530</v>
      </c>
      <c r="B10" s="39">
        <v>2809.11</v>
      </c>
      <c r="C10" s="39">
        <v>2814.27</v>
      </c>
      <c r="D10" s="101">
        <v>-1.8E-3</v>
      </c>
    </row>
    <row r="11" spans="1:14" x14ac:dyDescent="0.15">
      <c r="A11" s="39" t="s">
        <v>531</v>
      </c>
      <c r="B11" s="39">
        <v>14.52</v>
      </c>
      <c r="C11" s="39">
        <v>14.727</v>
      </c>
      <c r="D11" s="98">
        <v>43038</v>
      </c>
    </row>
    <row r="12" spans="1:14" x14ac:dyDescent="0.15">
      <c r="A12" s="39" t="s">
        <v>532</v>
      </c>
      <c r="B12" s="39">
        <v>15</v>
      </c>
      <c r="C12" s="39">
        <v>15.105600000000001</v>
      </c>
      <c r="D12" s="98">
        <v>43038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7.97</v>
      </c>
      <c r="C13" s="39">
        <v>8.0229999999999997</v>
      </c>
      <c r="D13" s="98">
        <v>43038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48.1</v>
      </c>
      <c r="C14" s="39">
        <v>48.21</v>
      </c>
      <c r="D14" s="98">
        <v>43038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45.77</v>
      </c>
      <c r="C15" s="39">
        <v>46.13</v>
      </c>
      <c r="D15" s="98">
        <v>43035</v>
      </c>
    </row>
    <row r="16" spans="1:14" x14ac:dyDescent="0.15">
      <c r="A16" s="39" t="s">
        <v>536</v>
      </c>
      <c r="B16" s="39">
        <v>35.049999999999997</v>
      </c>
      <c r="C16" s="39">
        <v>35.546199999999999</v>
      </c>
      <c r="D16" s="98">
        <v>43035</v>
      </c>
    </row>
    <row r="17" spans="1:16" x14ac:dyDescent="0.15">
      <c r="A17" s="39" t="s">
        <v>537</v>
      </c>
      <c r="B17" s="39">
        <v>30.51</v>
      </c>
      <c r="C17" s="39">
        <v>30.614899999999999</v>
      </c>
      <c r="D17" s="98">
        <v>43035</v>
      </c>
    </row>
    <row r="18" spans="1:16" x14ac:dyDescent="0.15">
      <c r="A18" s="39" t="s">
        <v>538</v>
      </c>
      <c r="B18" s="39">
        <v>35.57</v>
      </c>
      <c r="C18" s="39">
        <v>36.357399999999998</v>
      </c>
      <c r="D18" s="98">
        <v>43035</v>
      </c>
    </row>
    <row r="19" spans="1:16" x14ac:dyDescent="0.15">
      <c r="A19" s="39" t="s">
        <v>539</v>
      </c>
      <c r="B19" s="39">
        <v>12825.38</v>
      </c>
      <c r="C19" s="1"/>
      <c r="D19" s="94"/>
    </row>
    <row r="20" spans="1:16" s="97" customFormat="1" x14ac:dyDescent="0.15">
      <c r="A20" s="39" t="s">
        <v>540</v>
      </c>
      <c r="B20" s="39">
        <v>20225.310000000001</v>
      </c>
      <c r="C20" s="98"/>
      <c r="D20" s="99"/>
    </row>
    <row r="21" spans="1:16" s="97" customFormat="1" x14ac:dyDescent="0.15">
      <c r="A21" s="39" t="s">
        <v>541</v>
      </c>
      <c r="B21" s="39">
        <v>6.6486999999999998</v>
      </c>
      <c r="C21" s="98">
        <v>43038</v>
      </c>
      <c r="D21" s="99">
        <v>0.62642361111111111</v>
      </c>
    </row>
    <row r="22" spans="1:16" x14ac:dyDescent="0.15">
      <c r="A22" s="39" t="s">
        <v>542</v>
      </c>
      <c r="B22" s="39">
        <v>931</v>
      </c>
      <c r="C22" s="39">
        <v>935</v>
      </c>
      <c r="D22" s="39">
        <v>940</v>
      </c>
      <c r="E22" s="39" t="s">
        <v>543</v>
      </c>
      <c r="F22" s="39" t="s">
        <v>544</v>
      </c>
      <c r="G22" s="39" t="s">
        <v>545</v>
      </c>
      <c r="H22" s="39" t="s">
        <v>546</v>
      </c>
      <c r="I22" s="39" t="s">
        <v>547</v>
      </c>
      <c r="J22" s="39" t="s">
        <v>548</v>
      </c>
      <c r="K22" s="39" t="s">
        <v>549</v>
      </c>
      <c r="L22" s="39" t="s">
        <v>550</v>
      </c>
      <c r="M22" s="39" t="s">
        <v>551</v>
      </c>
      <c r="N22" s="39" t="s">
        <v>552</v>
      </c>
      <c r="O22" s="39" t="s">
        <v>553</v>
      </c>
      <c r="P22" s="39" t="s">
        <v>554</v>
      </c>
    </row>
    <row r="23" spans="1:16" x14ac:dyDescent="0.15">
      <c r="A23" s="39">
        <v>3413.86</v>
      </c>
      <c r="B23" s="39">
        <v>3410.93</v>
      </c>
      <c r="C23" s="39">
        <v>3418.07</v>
      </c>
      <c r="D23" s="39">
        <v>3411.32</v>
      </c>
      <c r="E23" s="39">
        <v>3391.62</v>
      </c>
      <c r="F23" s="39">
        <v>3419.59</v>
      </c>
      <c r="G23" s="39">
        <v>3357.52</v>
      </c>
      <c r="H23" s="39">
        <v>937</v>
      </c>
      <c r="I23" s="39">
        <v>1007</v>
      </c>
      <c r="J23" s="39">
        <v>3390.88</v>
      </c>
      <c r="K23" s="39">
        <v>3393.59</v>
      </c>
      <c r="L23" s="39">
        <v>3390.33</v>
      </c>
      <c r="M23" s="39">
        <v>3394.21</v>
      </c>
      <c r="N23" s="39">
        <v>3376.73</v>
      </c>
      <c r="O23" s="39">
        <v>1312</v>
      </c>
      <c r="P23" s="39">
        <v>1401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5"/>
  <sheetViews>
    <sheetView zoomScale="115" zoomScaleNormal="115" workbookViewId="0">
      <pane xSplit="2" ySplit="6" topLeftCell="C339" activePane="bottomRight" state="frozen"/>
      <selection pane="topRight" activeCell="C1" sqref="C1"/>
      <selection pane="bottomLeft" activeCell="A3" sqref="A3"/>
      <selection pane="bottomRight" activeCell="C361" sqref="C36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411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425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455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503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506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525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 t="s">
        <v>525</v>
      </c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 t="s">
        <v>525</v>
      </c>
    </row>
    <row r="362" spans="1:58" x14ac:dyDescent="0.15">
      <c r="A362" s="98">
        <v>43039</v>
      </c>
      <c r="B362" s="41">
        <f t="shared" si="4153"/>
        <v>2</v>
      </c>
    </row>
    <row r="363" spans="1:58" x14ac:dyDescent="0.15">
      <c r="A363" s="98">
        <v>43040</v>
      </c>
      <c r="B363" s="41">
        <f t="shared" si="4153"/>
        <v>3</v>
      </c>
    </row>
    <row r="364" spans="1:58" x14ac:dyDescent="0.15">
      <c r="A364" s="98">
        <v>43041</v>
      </c>
      <c r="B364" s="41">
        <f t="shared" si="4153"/>
        <v>4</v>
      </c>
    </row>
    <row r="365" spans="1:58" x14ac:dyDescent="0.15">
      <c r="A365" s="98">
        <v>43042</v>
      </c>
      <c r="B36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N312" sqref="N31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366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2" si="15">LN(C220/C219)</f>
        <v>5.8655326653686257E-5</v>
      </c>
      <c r="H220">
        <v>6.8302350000000001</v>
      </c>
      <c r="I220" s="25">
        <f t="shared" ref="I220:I312" si="16">LN(H220/H219)</f>
        <v>1.1859738836099735E-4</v>
      </c>
      <c r="J220">
        <v>6.8346549999999997</v>
      </c>
      <c r="K220" s="25">
        <f t="shared" ref="K220:K312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370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371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372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386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390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397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412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416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423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427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429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434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435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438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447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450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458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2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462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473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482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496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495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494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497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504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505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512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517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>LN(L309/L308)</f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>LN(L310/L309)</f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>LN(L311/L310)</f>
        <v>-9.5857425632830799E-4</v>
      </c>
      <c r="N311" t="s">
        <v>555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>LN(L312/L311)</f>
        <v>-1.5393993211174791E-3</v>
      </c>
    </row>
    <row r="313" spans="1:14" x14ac:dyDescent="0.15">
      <c r="A313" s="98">
        <v>43039</v>
      </c>
    </row>
    <row r="314" spans="1:14" x14ac:dyDescent="0.15">
      <c r="A314" s="98">
        <v>43040</v>
      </c>
    </row>
    <row r="315" spans="1:14" x14ac:dyDescent="0.15">
      <c r="A315" s="98">
        <v>43041</v>
      </c>
    </row>
    <row r="316" spans="1:14" x14ac:dyDescent="0.15">
      <c r="A316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B448" sqref="B448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367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373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9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398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399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401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404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413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428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430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439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443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448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451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459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469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489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490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511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521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  <row r="449" spans="1:13" x14ac:dyDescent="0.15">
      <c r="A449" s="98">
        <v>43038</v>
      </c>
      <c r="B449">
        <v>14.52</v>
      </c>
      <c r="C449" s="101">
        <f t="shared" ref="C449" si="711">B449/B448-1</f>
        <v>-1.3755158184318717E-3</v>
      </c>
      <c r="D449" s="26">
        <f t="shared" ref="D449" si="712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3">+B449/D449-1</f>
        <v>-1.4838997348734395E-2</v>
      </c>
      <c r="H449" s="101">
        <f>(+B449/(D449*(1-VLOOKUP(A449,FX!A:K,9,0)))-1)</f>
        <v>-1.5869044677518485E-2</v>
      </c>
      <c r="I449" s="101">
        <f t="shared" si="373"/>
        <v>-1.4055815848441733E-2</v>
      </c>
      <c r="J449">
        <v>12804.75</v>
      </c>
      <c r="K449">
        <v>12825.38</v>
      </c>
      <c r="L449" s="101">
        <f t="shared" ref="L449" si="714">+K449/J449-1</f>
        <v>1.6111208731133253E-3</v>
      </c>
      <c r="M449" s="100">
        <f t="shared" ref="M449" si="715">WEEKDAY(A449,2)</f>
        <v>1</v>
      </c>
    </row>
    <row r="450" spans="1:13" x14ac:dyDescent="0.15">
      <c r="A450" s="98">
        <v>43039</v>
      </c>
    </row>
    <row r="451" spans="1:13" x14ac:dyDescent="0.15">
      <c r="A451" s="98">
        <v>43040</v>
      </c>
    </row>
    <row r="452" spans="1:13" x14ac:dyDescent="0.15">
      <c r="A452" s="98">
        <v>43041</v>
      </c>
    </row>
    <row r="453" spans="1:13" x14ac:dyDescent="0.15">
      <c r="A453" s="98">
        <v>43042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2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8" sqref="A448:A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380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379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378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388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396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402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422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444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446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485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493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508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" x14ac:dyDescent="0.15">
      <c r="A449" s="98">
        <v>43039</v>
      </c>
    </row>
    <row r="450" spans="1:1" x14ac:dyDescent="0.15">
      <c r="A450" s="98">
        <v>43040</v>
      </c>
    </row>
    <row r="451" spans="1:1" x14ac:dyDescent="0.15">
      <c r="A451" s="98">
        <v>43041</v>
      </c>
    </row>
    <row r="452" spans="1:1" x14ac:dyDescent="0.15">
      <c r="A452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3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387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395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408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414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9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431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436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437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445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452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478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507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515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</row>
    <row r="451" spans="1:13" x14ac:dyDescent="0.15">
      <c r="A451" s="98">
        <v>43040</v>
      </c>
    </row>
    <row r="452" spans="1:13" x14ac:dyDescent="0.15">
      <c r="A452" s="98">
        <v>43041</v>
      </c>
    </row>
    <row r="453" spans="1:13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383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382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381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389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394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419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421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433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453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464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9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477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484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492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519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</row>
    <row r="451" spans="1:13" x14ac:dyDescent="0.15">
      <c r="A451" s="98">
        <v>43040</v>
      </c>
    </row>
    <row r="452" spans="1:13" x14ac:dyDescent="0.15">
      <c r="A452" s="98">
        <v>43041</v>
      </c>
    </row>
    <row r="453" spans="1:13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55" sqref="A455:A45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377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393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406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409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465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467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470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474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481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488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502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514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516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523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G455" s="42">
        <f t="shared" ref="G455" si="724">+B455/D455-1</f>
        <v>-2.5245021246317334E-3</v>
      </c>
      <c r="H455" s="100"/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9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A457" sqref="A457:B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384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391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420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454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471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475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480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487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520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9"/>
  <sheetViews>
    <sheetView tabSelected="1"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N454" sqref="N45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368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369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375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385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392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400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405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407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415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418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424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426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441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442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456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460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461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463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466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472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476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479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483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486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491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499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501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510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513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518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522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524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556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0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B456" sqref="B45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374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376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403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410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417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432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440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449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457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468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498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500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509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  <row r="456" spans="1:13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3" x14ac:dyDescent="0.15">
      <c r="A457" s="98">
        <v>43039</v>
      </c>
    </row>
    <row r="458" spans="1:13" x14ac:dyDescent="0.15">
      <c r="A458" s="98">
        <v>43040</v>
      </c>
    </row>
    <row r="459" spans="1:13" x14ac:dyDescent="0.15">
      <c r="A459" s="98">
        <v>43041</v>
      </c>
    </row>
    <row r="460" spans="1:13" x14ac:dyDescent="0.15">
      <c r="A460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2017-10-30T21:54:01Z</dcterms:modified>
</cp:coreProperties>
</file>