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296" i="20" l="1"/>
  <c r="B297" i="20"/>
  <c r="B298" i="20"/>
  <c r="B299" i="20"/>
  <c r="B300" i="20"/>
  <c r="M390" i="10" l="1"/>
  <c r="M389" i="10"/>
  <c r="M388" i="10"/>
  <c r="M387" i="10"/>
  <c r="M386" i="10"/>
  <c r="M241" i="25"/>
  <c r="K241" i="25"/>
  <c r="I241" i="25"/>
  <c r="B241" i="25"/>
  <c r="D241" i="25"/>
  <c r="L385" i="10"/>
  <c r="M385" i="10"/>
  <c r="I385" i="10"/>
  <c r="C385" i="10"/>
  <c r="L384" i="9"/>
  <c r="M384" i="9"/>
  <c r="I384" i="9"/>
  <c r="C384" i="9"/>
  <c r="L384" i="11"/>
  <c r="M384" i="11"/>
  <c r="I384" i="11"/>
  <c r="C384" i="11"/>
  <c r="L384" i="12"/>
  <c r="M384" i="12"/>
  <c r="I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I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<sst xmlns="http://schemas.openxmlformats.org/spreadsheetml/2006/main" count="514" uniqueCount="418">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</sst>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A24" sqref="A24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D11</f>
        <v>42937</v>
      </c>
    </row>
    <row r="2" spans="1:14">
      <c r="A2" t="s">
        <v>390</v>
      </c>
      <c r="B2" s="39">
        <v>6.7588549999999996</v>
      </c>
      <c r="C2" s="1">
        <v>42937</v>
      </c>
      <c r="D2" s="41">
        <v>13</v>
      </c>
    </row>
    <row r="3" spans="1:14">
      <c r="A3" t="s">
        <v>391</v>
      </c>
      <c r="B3" s="39">
        <v>6.7624649999999997</v>
      </c>
      <c r="C3" s="1">
        <v>42937</v>
      </c>
      <c r="D3" s="41">
        <v>16</v>
      </c>
      <c r="J3" s="91"/>
      <c r="K3" s="92"/>
      <c r="L3" s="93"/>
    </row>
    <row r="4" spans="1:14">
      <c r="A4" t="s">
        <v>392</v>
      </c>
      <c r="B4" s="39">
        <v>6.7566050000000004</v>
      </c>
      <c r="C4" s="1">
        <v>42938</v>
      </c>
      <c r="D4" s="41">
        <v>4</v>
      </c>
      <c r="J4" s="68"/>
      <c r="K4" s="69"/>
      <c r="L4" s="70"/>
    </row>
    <row r="5" spans="1:14">
      <c r="A5" t="s">
        <v>348</v>
      </c>
      <c r="B5" s="39">
        <v>3728.5976000000001</v>
      </c>
      <c r="C5" s="41">
        <v>3747.8843000000002</v>
      </c>
      <c r="D5" s="25">
        <v>-5.1000000000000004E-3</v>
      </c>
      <c r="J5" s="71"/>
      <c r="K5" s="72"/>
      <c r="L5" s="73"/>
      <c r="M5" s="74"/>
    </row>
    <row r="6" spans="1:14">
      <c r="A6" t="s">
        <v>349</v>
      </c>
      <c r="B6" s="39">
        <v>3237.9816999999998</v>
      </c>
      <c r="C6" s="41">
        <v>3244.8647000000001</v>
      </c>
      <c r="D6" s="25">
        <v>-2.0999999999999999E-3</v>
      </c>
      <c r="J6" s="75"/>
      <c r="K6" s="76"/>
      <c r="L6" s="77"/>
      <c r="M6" s="78"/>
    </row>
    <row r="7" spans="1:14">
      <c r="A7" t="s">
        <v>350</v>
      </c>
      <c r="B7">
        <v>1690.145</v>
      </c>
      <c r="C7" s="39">
        <v>1688.61</v>
      </c>
      <c r="D7" s="25">
        <v>8.9999999999999998E-4</v>
      </c>
      <c r="H7" s="96"/>
      <c r="J7" s="79"/>
      <c r="K7" s="80"/>
      <c r="L7" s="81"/>
      <c r="M7" s="82"/>
    </row>
    <row r="8" spans="1:14">
      <c r="A8" t="s">
        <v>351</v>
      </c>
      <c r="B8">
        <v>10364.82</v>
      </c>
      <c r="C8" s="39">
        <v>10366.982</v>
      </c>
      <c r="D8" s="25">
        <v>-2.0000000000000001E-4</v>
      </c>
      <c r="J8" s="83"/>
      <c r="K8" s="84"/>
      <c r="L8" s="85"/>
      <c r="M8" s="86"/>
    </row>
    <row r="9" spans="1:14">
      <c r="A9" t="s">
        <v>352</v>
      </c>
      <c r="B9">
        <v>6126.1082999999999</v>
      </c>
      <c r="C9" s="39">
        <v>6099.2834999999995</v>
      </c>
      <c r="D9" s="25">
        <v>4.4000000000000003E-3</v>
      </c>
      <c r="J9" s="87"/>
      <c r="K9" s="88"/>
      <c r="L9" s="89"/>
      <c r="M9" s="90"/>
    </row>
    <row r="10" spans="1:14">
      <c r="A10" t="s">
        <v>353</v>
      </c>
      <c r="B10">
        <v>13.08</v>
      </c>
      <c r="C10" s="39">
        <v>13.398999999999999</v>
      </c>
      <c r="D10" s="1">
        <v>42937</v>
      </c>
    </row>
    <row r="11" spans="1:14">
      <c r="A11" t="s">
        <v>354</v>
      </c>
      <c r="B11">
        <v>13.64</v>
      </c>
      <c r="C11" s="39">
        <v>13.641999999999999</v>
      </c>
      <c r="D11" s="1">
        <v>42937</v>
      </c>
    </row>
    <row r="12" spans="1:14">
      <c r="A12" t="s">
        <v>355</v>
      </c>
      <c r="B12">
        <v>7.21</v>
      </c>
      <c r="C12" s="1">
        <v>7.2240000000000002</v>
      </c>
      <c r="D12" s="1">
        <v>42937</v>
      </c>
      <c r="J12" s="53"/>
      <c r="K12" s="56"/>
      <c r="L12" s="59"/>
      <c r="M12" s="62"/>
      <c r="N12" s="65"/>
    </row>
    <row r="13" spans="1:14">
      <c r="A13" t="s">
        <v>356</v>
      </c>
      <c r="B13">
        <v>44.05</v>
      </c>
      <c r="C13" s="39">
        <v>44.027000000000001</v>
      </c>
      <c r="D13" s="1">
        <v>42937</v>
      </c>
      <c r="J13" s="54"/>
      <c r="K13" s="57"/>
      <c r="L13" s="60"/>
      <c r="M13" s="63"/>
      <c r="N13" s="66"/>
    </row>
    <row r="14" spans="1:14">
      <c r="A14" t="s">
        <v>357</v>
      </c>
      <c r="B14">
        <v>42.04</v>
      </c>
      <c r="C14" s="39">
        <v>41.95</v>
      </c>
      <c r="D14" s="1">
        <v>42937</v>
      </c>
      <c r="J14" s="55"/>
      <c r="K14" s="58"/>
      <c r="L14" s="61"/>
      <c r="M14" s="64"/>
      <c r="N14" s="67"/>
    </row>
    <row r="15" spans="1:14">
      <c r="A15" t="s">
        <v>358</v>
      </c>
      <c r="B15">
        <v>30.68</v>
      </c>
      <c r="C15">
        <v>30.720800000000001</v>
      </c>
      <c r="D15" s="1">
        <v>42937</v>
      </c>
    </row>
    <row r="16" spans="1:14">
      <c r="A16" t="s">
        <v>359</v>
      </c>
      <c r="B16">
        <v>27.94</v>
      </c>
      <c r="C16">
        <v>27.9282</v>
      </c>
      <c r="D16" s="1">
        <v>42937</v>
      </c>
    </row>
    <row r="17" spans="1:16">
      <c r="A17" t="s">
        <v>360</v>
      </c>
      <c r="B17">
        <v>33.020000000000003</v>
      </c>
      <c r="C17" s="1">
        <v>33.113500000000002</v>
      </c>
      <c r="D17" s="1">
        <v>42937</v>
      </c>
    </row>
    <row r="18" spans="1:16">
      <c r="A18" t="s">
        <v>361</v>
      </c>
      <c r="B18">
        <v>11808.53</v>
      </c>
      <c r="C18" s="1"/>
      <c r="D18" s="1"/>
    </row>
    <row r="19" spans="1:16">
      <c r="A19" t="s">
        <v>362</v>
      </c>
      <c r="B19">
        <v>18525.080000000002</v>
      </c>
      <c r="D19" s="1"/>
    </row>
    <row r="20" spans="1:16">
      <c r="A20" t="s">
        <v>400</v>
      </c>
      <c r="B20">
        <v>6.7414999999999896</v>
      </c>
      <c r="C20" s="1">
        <v>42939</v>
      </c>
      <c r="D20" s="41">
        <v>0.22916666666666666</v>
      </c>
    </row>
    <row r="21" spans="1:16">
      <c r="A21" t="s">
        <v>363</v>
      </c>
      <c r="B21">
        <v>931</v>
      </c>
      <c r="C21" s="1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>
      <c r="A22">
        <v>3236.5880999999999</v>
      </c>
      <c r="B22">
        <v>3236.2685000000001</v>
      </c>
      <c r="C22" s="39">
        <v>3233.0853999999999</v>
      </c>
      <c r="D22" s="41">
        <v>3235.3797</v>
      </c>
      <c r="E22">
        <v>3238.1505000000002</v>
      </c>
      <c r="F22">
        <v>3246.8701000000001</v>
      </c>
      <c r="G22">
        <v>3232.2957000000001</v>
      </c>
      <c r="H22">
        <v>1022</v>
      </c>
      <c r="I22">
        <v>936</v>
      </c>
      <c r="J22">
        <v>3238.1505000000002</v>
      </c>
      <c r="K22">
        <v>3239.2067999999999</v>
      </c>
      <c r="L22">
        <v>3238.1581000000001</v>
      </c>
      <c r="M22">
        <v>3247.7121999999999</v>
      </c>
      <c r="N22">
        <v>3232.0722999999998</v>
      </c>
      <c r="O22">
        <v>1420</v>
      </c>
      <c r="P22">
        <v>1452</v>
      </c>
    </row>
    <row r="23" spans="1:16">
      <c r="A23" s="39"/>
      <c r="B23" s="39"/>
      <c r="C23" s="39"/>
      <c r="D23" s="39"/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6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B241" sqref="B241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41" si="15">LN(C220/C219)</f>
        <v>5.8655326653686257E-5</v>
      </c>
      <c r="H220">
        <v>6.8302350000000001</v>
      </c>
      <c r="I220" s="25">
        <f t="shared" ref="I220:I241" si="16">LN(H220/H219)</f>
        <v>1.1859738836099735E-4</v>
      </c>
      <c r="J220">
        <v>6.8346549999999997</v>
      </c>
      <c r="K220" s="25">
        <f t="shared" ref="K220:K241" si="17">LN(J220/J219)</f>
        <v>6.0958008553464011E-4</v>
      </c>
      <c r="L220">
        <v>6.837275</v>
      </c>
      <c r="M220" s="25">
        <f t="shared" ref="M220:M241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3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3">
      <c r="A242" s="1">
        <v>42940</v>
      </c>
    </row>
    <row r="243" spans="1:13">
      <c r="A243" s="1">
        <v>42941</v>
      </c>
    </row>
    <row r="244" spans="1:13">
      <c r="A244" s="1">
        <v>42942</v>
      </c>
    </row>
    <row r="245" spans="1:13">
      <c r="A245" s="1">
        <v>42943</v>
      </c>
    </row>
    <row r="246" spans="1:13">
      <c r="A246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83" activePane="bottomRight" state="frozen"/>
      <selection pane="topRight" activeCell="C1" sqref="C1"/>
      <selection pane="bottomLeft" activeCell="A3" sqref="A3"/>
      <selection pane="bottomRight" activeCell="B295" sqref="B295:B300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5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30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:BJ295" si="2444">IF(MAX(BE289:BI289)=0,"",MAX(BE289:BI289)*AR289)</f>
        <v>4.6811576651575463E-3</v>
      </c>
    </row>
    <row r="290" spans="1:62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si="2444"/>
        <v/>
      </c>
    </row>
    <row r="291" spans="1:62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7">IF(AVERAGE(N290)&lt;S290,"熊",IF(AVERAGE(N290)&gt;S290,"牛",""))</f>
        <v>牛</v>
      </c>
      <c r="U291">
        <f t="shared" ref="U291" si="2488">MAX(H291,O291)</f>
        <v>3230.3539999999998</v>
      </c>
      <c r="V291">
        <f t="shared" ref="V291" si="2489">MIN(I291,P291)</f>
        <v>3139.5034999999998</v>
      </c>
      <c r="W291" s="40">
        <f t="shared" ref="W291" si="2490">LN(U291/V291)</f>
        <v>2.852706235380786E-2</v>
      </c>
      <c r="X291">
        <f t="shared" ref="X291" si="2491">IF(U291=H291,J291,Q291)</f>
        <v>934</v>
      </c>
      <c r="Y291">
        <f t="shared" ref="Y291" si="2492">IF(V291=I291,K291,R291)</f>
        <v>946</v>
      </c>
      <c r="Z291" s="25">
        <f t="shared" ref="Z291" si="2493">(U291-V291)/(C291)</f>
        <v>2.8216268917296942E-2</v>
      </c>
      <c r="AA291" s="25">
        <f t="shared" ref="AA291" si="2494">LN(C291/N290)</f>
        <v>-7.8207397756268238E-4</v>
      </c>
      <c r="AB291" s="25">
        <f t="shared" ref="AB291" si="2495">LN(N291/U291)</f>
        <v>-1.6812365170752963E-2</v>
      </c>
      <c r="AC291" s="25">
        <f t="shared" ref="AC291" si="2496">LN(N291/V291)</f>
        <v>1.1714697183054755E-2</v>
      </c>
      <c r="AD291" s="25">
        <f t="shared" ref="AD291" si="2497">LN(U291/C291)</f>
        <v>3.2751539032777098E-3</v>
      </c>
      <c r="AE291" s="25">
        <f t="shared" ref="AE291" si="2498">LN(V291/C291)</f>
        <v>-2.5251908450530148E-2</v>
      </c>
      <c r="AF291" s="25">
        <f t="shared" ref="AF291" si="2499">LN(N291/C291)</f>
        <v>-1.3537211267475388E-2</v>
      </c>
      <c r="AG291" s="25">
        <f t="shared" ref="AG291" si="2500">LN(N291/N290)</f>
        <v>-1.4319285245038E-2</v>
      </c>
      <c r="AH291" s="25">
        <f t="shared" ref="AH291" si="2501">LN(D291/C291)</f>
        <v>7.2782571646518295E-4</v>
      </c>
      <c r="AI291" s="25">
        <f t="shared" ref="AI291" si="2502">LN(E291/C291)</f>
        <v>2.5679844905130435E-3</v>
      </c>
      <c r="AJ291" s="25">
        <f t="shared" ref="AJ291" si="2503">LN(F291/C291)</f>
        <v>-4.383760007988808E-3</v>
      </c>
      <c r="AK291" s="25">
        <f t="shared" ref="AK291" si="2504">+LN(G291/C291)</f>
        <v>-3.2389330280494123E-4</v>
      </c>
      <c r="AL291" s="25">
        <f t="shared" ref="AL291" si="2505">LN(H291/I291)</f>
        <v>2.852706235380786E-2</v>
      </c>
      <c r="AM291" s="25">
        <f t="shared" ref="AM291" si="2506">LN(O291/P291)</f>
        <v>1.7387449304159745E-2</v>
      </c>
      <c r="AN291" s="25">
        <f t="shared" ref="AN291" si="2507">LN(L291/G291)</f>
        <v>0</v>
      </c>
      <c r="AO291" s="40">
        <f t="shared" ref="AO291" si="2508">(C291-I291)/(H291-I291)</f>
        <v>0.88373646815372786</v>
      </c>
      <c r="AP291" s="40">
        <f t="shared" ref="AP291" si="2509">(N290-I291)/(H291-I291)</f>
        <v>0.91146443883082906</v>
      </c>
      <c r="AQ291" s="25">
        <f t="shared" ref="AQ291" si="2510">LN(M291/L291)</f>
        <v>-3.0896937093894193E-3</v>
      </c>
      <c r="AR291" s="25">
        <f t="shared" ref="AR291" si="2511">LN(N291/L291)</f>
        <v>-1.3213317964670382E-2</v>
      </c>
      <c r="AS291" s="25">
        <f t="shared" ref="AS291" si="2512">LN(N291/C291)</f>
        <v>-1.3537211267475388E-2</v>
      </c>
      <c r="AT291" s="28">
        <f t="shared" ref="AT291" si="2513">+(G291-I291)/(H291-I291)</f>
        <v>0.87225937116471886</v>
      </c>
      <c r="AU291" s="28">
        <f t="shared" ref="AU291" si="2514">+(N291-P291)/(O291-P291)</f>
        <v>0.23176111850001341</v>
      </c>
      <c r="AV291" s="40">
        <f t="shared" ref="AV291" si="2515">+(N291-V291)/(U291-V291)</f>
        <v>0.4072030423608014</v>
      </c>
      <c r="AW291" s="25">
        <f t="shared" ref="AW291" si="2516">LN(N291/C291)</f>
        <v>-1.3537211267475388E-2</v>
      </c>
      <c r="AX291" s="28">
        <f t="shared" ref="AX291" si="2517">(N291-L291)/(U291-V291)</f>
        <v>-0.4650563288039174</v>
      </c>
      <c r="AY291" s="25">
        <f t="shared" ref="AY291" si="2518">LN(G291/I291)</f>
        <v>2.4928015147725264E-2</v>
      </c>
      <c r="AZ291" s="25">
        <f t="shared" ref="AZ291" si="2519">LN(N291/P291)</f>
        <v>4.0567323583584267E-3</v>
      </c>
      <c r="BA291" s="25">
        <f t="shared" ref="BA291" si="2520">AV290</f>
        <v>0.9747224058532884</v>
      </c>
      <c r="BB291" s="25">
        <f t="shared" ref="BB291" si="2521">AR290</f>
        <v>3.0618990751176568E-3</v>
      </c>
      <c r="BC291" s="25">
        <f t="shared" ref="BC291" si="2522">AS290</f>
        <v>3.1950146834804731E-3</v>
      </c>
      <c r="BD291" s="39">
        <f t="shared" ref="BD291" si="2523">IF(AR290&lt;0,1,0)</f>
        <v>0</v>
      </c>
      <c r="BE291" t="str">
        <f t="shared" ref="BE291" si="2524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5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6">IF(B291=3,IF(AV290&lt;0.85,IF(AND(K291&gt;942,AT291&gt;0.9),0.25,1)*IF(AR290&lt;-0.004,1,0.5),0),"")</f>
        <v/>
      </c>
      <c r="BH291" t="str">
        <f t="shared" ref="BH291" si="2527">IF(B291=4,IF(AV290&lt;0.6,IF(AQ291&gt;=0,IF(K291&lt;1018,2,1),0),IF(AV290&gt;0.85,IF(AQ291&lt;=0,-0.5,0),0)),"")</f>
        <v/>
      </c>
      <c r="BI291" t="str">
        <f t="shared" ref="BI291" si="2528">IF(B291=5,IF(AV290&lt;0.4,IF(AQ291&gt; -0.004,1,0),IF(AV290&lt;0.95,IF(AND(AO291&lt;0.85,AT291&lt;0.95,AQ291&gt;0,K291&lt;1115),0.5,0),0)),"")</f>
        <v/>
      </c>
      <c r="BJ291" s="25" t="str">
        <f t="shared" si="2444"/>
        <v/>
      </c>
    </row>
    <row r="292" spans="1:62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9">IF(AVERAGE(N291)&lt;S291,"熊",IF(AVERAGE(N291)&gt;S291,"牛",""))</f>
        <v>熊</v>
      </c>
      <c r="U292">
        <f t="shared" ref="U292" si="2530">MAX(H292,O292)</f>
        <v>3187.0985999999998</v>
      </c>
      <c r="V292">
        <f t="shared" ref="V292" si="2531">MIN(I292,P292)</f>
        <v>3150.2905999999998</v>
      </c>
      <c r="W292" s="40">
        <f t="shared" ref="W292" si="2532">LN(U292/V292)</f>
        <v>1.1616270592345683E-2</v>
      </c>
      <c r="X292">
        <f t="shared" ref="X292" si="2533">IF(U292=H292,J292,Q292)</f>
        <v>1500</v>
      </c>
      <c r="Y292">
        <f t="shared" ref="Y292" si="2534">IF(V292=I292,K292,R292)</f>
        <v>1313</v>
      </c>
      <c r="Z292" s="25">
        <f t="shared" ref="Z292" si="2535">(U292-V292)/(C292)</f>
        <v>1.1649089963901365E-2</v>
      </c>
      <c r="AA292" s="25">
        <f t="shared" ref="AA292" si="2536">LN(C292/N291)</f>
        <v>-5.2922130025152697E-3</v>
      </c>
      <c r="AB292" s="25">
        <f t="shared" ref="AB292" si="2537">LN(N292/U292)</f>
        <v>-5.2400128269932151E-5</v>
      </c>
      <c r="AC292" s="25">
        <f t="shared" ref="AC292" si="2538">LN(N292/V292)</f>
        <v>1.1563870464075832E-2</v>
      </c>
      <c r="AD292" s="25">
        <f t="shared" ref="AD292" si="2539">LN(U292/C292)</f>
        <v>8.6238225638587407E-3</v>
      </c>
      <c r="AE292" s="25">
        <f t="shared" ref="AE292" si="2540">LN(V292/C292)</f>
        <v>-2.9924480284869281E-3</v>
      </c>
      <c r="AF292" s="25">
        <f t="shared" ref="AF292" si="2541">LN(N292/C292)</f>
        <v>8.5714224355887582E-3</v>
      </c>
      <c r="AG292" s="25">
        <f t="shared" ref="AG292" si="2542">LN(N292/N291)</f>
        <v>3.2792094330737118E-3</v>
      </c>
      <c r="AH292" s="25">
        <f t="shared" ref="AH292" si="2543">LN(D292/C292)</f>
        <v>2.6309052891767284E-3</v>
      </c>
      <c r="AI292" s="25">
        <f t="shared" ref="AI292" si="2544">LN(E292/C292)</f>
        <v>2.7789346587264825E-3</v>
      </c>
      <c r="AJ292" s="25">
        <f t="shared" ref="AJ292" si="2545">LN(F292/C292)</f>
        <v>2.7216192764961482E-3</v>
      </c>
      <c r="AK292" s="25">
        <f t="shared" ref="AK292" si="2546">+LN(G292/C292)</f>
        <v>-9.4128221305879868E-4</v>
      </c>
      <c r="AL292" s="25">
        <f t="shared" ref="AL292" si="2547">LN(H292/I292)</f>
        <v>7.7017708388177133E-3</v>
      </c>
      <c r="AM292" s="25">
        <f t="shared" ref="AM292" si="2548">LN(O292/P292)</f>
        <v>1.1616270592345683E-2</v>
      </c>
      <c r="AN292" s="25">
        <f t="shared" ref="AN292" si="2549">LN(L292/G292)</f>
        <v>0</v>
      </c>
      <c r="AO292" s="40">
        <f t="shared" ref="AO292" si="2550">(C292-I292)/(H292-I292)</f>
        <v>0.13188497250518802</v>
      </c>
      <c r="AP292" s="40">
        <f t="shared" ref="AP292" si="2551">(N291-I292)/(H292-I292)</f>
        <v>0.81889889610973665</v>
      </c>
      <c r="AQ292" s="25">
        <f t="shared" ref="AQ292" si="2552">LN(M292/L292)</f>
        <v>-5.5667506729107177E-4</v>
      </c>
      <c r="AR292" s="25">
        <f t="shared" ref="AR292" si="2553">LN(N292/L292)</f>
        <v>9.5127046486477435E-3</v>
      </c>
      <c r="AS292" s="25">
        <f t="shared" ref="AS292" si="2554">LN(N292/C292)</f>
        <v>8.5714224355887582E-3</v>
      </c>
      <c r="AT292" s="28">
        <f t="shared" ref="AT292" si="2555">+(G292-I292)/(H292-I292)</f>
        <v>1.0071871696325355E-2</v>
      </c>
      <c r="AU292" s="28">
        <f t="shared" ref="AU292" si="2556">+(N292-P292)/(O292-P292)</f>
        <v>0.99546294283851566</v>
      </c>
      <c r="AV292" s="40">
        <f t="shared" ref="AV292" si="2557">+(N292-V292)/(U292-V292)</f>
        <v>0.99546294283851566</v>
      </c>
      <c r="AW292" s="25">
        <f t="shared" ref="AW292" si="2558">LN(N292/C292)</f>
        <v>8.5714224355887582E-3</v>
      </c>
      <c r="AX292" s="28">
        <f t="shared" ref="AX292" si="2559">(N292-L292)/(U292-V292)</f>
        <v>0.81972940665072491</v>
      </c>
      <c r="AY292" s="25">
        <f t="shared" ref="AY292" si="2560">LN(G292/I292)</f>
        <v>7.7867702306280289E-5</v>
      </c>
      <c r="AZ292" s="25">
        <f t="shared" ref="AZ292" si="2561">LN(N292/P292)</f>
        <v>1.1563870464075832E-2</v>
      </c>
      <c r="BA292" s="25">
        <f t="shared" ref="BA292" si="2562">AV291</f>
        <v>0.4072030423608014</v>
      </c>
      <c r="BB292" s="25">
        <f t="shared" ref="BB292" si="2563">AR291</f>
        <v>-1.3213317964670382E-2</v>
      </c>
      <c r="BC292" s="25">
        <f t="shared" ref="BC292" si="2564">AS291</f>
        <v>-1.3537211267475388E-2</v>
      </c>
      <c r="BD292" s="39">
        <f t="shared" ref="BD292" si="2565">IF(AR291&lt;0,1,0)</f>
        <v>1</v>
      </c>
      <c r="BE292">
        <f t="shared" ref="BE292" si="2566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7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8">IF(B292=3,IF(AV291&lt;0.85,IF(AND(K292&gt;942,AT292&gt;0.9),0.25,1)*IF(AR291&lt;-0.004,1,0.5),0),"")</f>
        <v/>
      </c>
      <c r="BH292" t="str">
        <f t="shared" ref="BH292" si="2569">IF(B292=4,IF(AV291&lt;0.6,IF(AQ292&gt;=0,IF(K292&lt;1018,2,1),0),IF(AV291&gt;0.85,IF(AQ292&lt;=0,-0.5,0),0)),"")</f>
        <v/>
      </c>
      <c r="BI292" t="str">
        <f t="shared" ref="BI292" si="2570">IF(B292=5,IF(AV291&lt;0.4,IF(AQ292&gt; -0.004,1,0),IF(AV291&lt;0.95,IF(AND(AO292&lt;0.85,AT292&lt;0.95,AQ292&gt;0,K292&lt;1115),0.5,0),0)),"")</f>
        <v/>
      </c>
      <c r="BJ292" s="25" t="str">
        <f t="shared" si="2444"/>
        <v/>
      </c>
    </row>
    <row r="293" spans="1:62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71">IF(AVERAGE(N292)&lt;S292,"熊",IF(AVERAGE(N292)&gt;S292,"牛",""))</f>
        <v>熊</v>
      </c>
      <c r="U293">
        <f t="shared" ref="U293" si="2572">MAX(H293,O293)</f>
        <v>3232.8863999999999</v>
      </c>
      <c r="V293">
        <f t="shared" ref="V293" si="2573">MIN(I293,P293)</f>
        <v>3179.9058</v>
      </c>
      <c r="W293" s="40">
        <f t="shared" ref="W293" si="2574">LN(U293/V293)</f>
        <v>1.6523786771081544E-2</v>
      </c>
      <c r="X293">
        <f t="shared" ref="X293" si="2575">IF(U293=H293,J293,Q293)</f>
        <v>1500</v>
      </c>
      <c r="Y293">
        <f t="shared" ref="Y293" si="2576">IF(V293=I293,K293,R293)</f>
        <v>930</v>
      </c>
      <c r="Z293" s="25">
        <f t="shared" ref="Z293" si="2577">(U293-V293)/(C293)</f>
        <v>1.665322657325706E-2</v>
      </c>
      <c r="AA293" s="25">
        <f t="shared" ref="AA293" si="2578">LN(C293/N292)</f>
        <v>-1.7367500421851365E-3</v>
      </c>
      <c r="AB293" s="25">
        <f t="shared" ref="AB293" si="2579">LN(N293/U293)</f>
        <v>-6.0936443737148885E-6</v>
      </c>
      <c r="AC293" s="25">
        <f t="shared" ref="AC293" si="2580">LN(N293/V293)</f>
        <v>1.651769312670797E-2</v>
      </c>
      <c r="AD293" s="25">
        <f t="shared" ref="AD293" si="2581">LN(U293/C293)</f>
        <v>1.6053537510347965E-2</v>
      </c>
      <c r="AE293" s="25">
        <f t="shared" ref="AE293" si="2582">LN(V293/C293)</f>
        <v>-4.7024926073368855E-4</v>
      </c>
      <c r="AF293" s="25">
        <f t="shared" ref="AF293" si="2583">LN(N293/C293)</f>
        <v>1.6047443865974207E-2</v>
      </c>
      <c r="AG293" s="25">
        <f t="shared" ref="AG293" si="2584">LN(N293/N292)</f>
        <v>1.4310693823789127E-2</v>
      </c>
      <c r="AH293" s="25">
        <f t="shared" ref="AH293" si="2585">LN(D293/C293)</f>
        <v>2.7198148958705414E-4</v>
      </c>
      <c r="AI293" s="25">
        <f t="shared" ref="AI293" si="2586">LN(E293/C293)</f>
        <v>1.3623700859733904E-3</v>
      </c>
      <c r="AJ293" s="25">
        <f t="shared" ref="AJ293" si="2587">LN(F293/C293)</f>
        <v>1.8648587995729177E-3</v>
      </c>
      <c r="AK293" s="25">
        <f t="shared" ref="AK293" si="2588">+LN(G293/C293)</f>
        <v>9.9098985741034439E-3</v>
      </c>
      <c r="AL293" s="25">
        <f t="shared" ref="AL293" si="2589">LN(H293/I293)</f>
        <v>1.1436486547213732E-2</v>
      </c>
      <c r="AM293" s="25">
        <f t="shared" ref="AM293" si="2590">LN(O293/P293)</f>
        <v>7.3989526917937198E-3</v>
      </c>
      <c r="AN293" s="25">
        <f t="shared" ref="AN293" si="2591">LN(L293/G293)</f>
        <v>0</v>
      </c>
      <c r="AO293" s="40">
        <f t="shared" ref="AO293" si="2592">(C293-I293)/(H293-I293)</f>
        <v>4.0893270668775933E-2</v>
      </c>
      <c r="AP293" s="40">
        <f t="shared" ref="AP293" si="2593">(N292-I293)/(H293-I293)</f>
        <v>0.19208928332198469</v>
      </c>
      <c r="AQ293" s="25">
        <f t="shared" ref="AQ293" si="2594">LN(M293/L293)</f>
        <v>1.4234737951196847E-3</v>
      </c>
      <c r="AR293" s="25">
        <f t="shared" ref="AR293" si="2595">LN(N293/L293)</f>
        <v>6.1375452918707848E-3</v>
      </c>
      <c r="AS293" s="25">
        <f t="shared" ref="AS293" si="2596">LN(N293/C293)</f>
        <v>1.6047443865974207E-2</v>
      </c>
      <c r="AT293" s="28">
        <f t="shared" ref="AT293" si="2597">+(G293-I293)/(H293-I293)</f>
        <v>0.90715420347389131</v>
      </c>
      <c r="AU293" s="28">
        <f t="shared" ref="AU293" si="2598">+(N293-P293)/(O293-P293)</f>
        <v>0.99917336992326067</v>
      </c>
      <c r="AV293" s="40">
        <f t="shared" ref="AV293" si="2599">+(N293-V293)/(U293-V293)</f>
        <v>0.9996281657814402</v>
      </c>
      <c r="AW293" s="25">
        <f t="shared" ref="AW293" si="2600">LN(N293/C293)</f>
        <v>1.6047443865974207E-2</v>
      </c>
      <c r="AX293" s="28">
        <f t="shared" ref="AX293" si="2601">(N293-L293)/(U293-V293)</f>
        <v>0.37336496755416515</v>
      </c>
      <c r="AY293" s="25">
        <f t="shared" ref="AY293" si="2602">LN(G293/I293)</f>
        <v>1.0380147834837157E-2</v>
      </c>
      <c r="AZ293" s="25">
        <f t="shared" ref="AZ293" si="2603">LN(N293/P293)</f>
        <v>7.392859047419975E-3</v>
      </c>
      <c r="BA293" s="25">
        <f t="shared" ref="BA293" si="2604">AV292</f>
        <v>0.99546294283851566</v>
      </c>
      <c r="BB293" s="25">
        <f t="shared" ref="BB293" si="2605">AR292</f>
        <v>9.5127046486477435E-3</v>
      </c>
      <c r="BC293" s="25">
        <f t="shared" ref="BC293" si="2606">AS292</f>
        <v>8.5714224355887582E-3</v>
      </c>
      <c r="BD293" s="39">
        <f t="shared" ref="BD293" si="2607">IF(AR292&lt;0,1,0)</f>
        <v>0</v>
      </c>
      <c r="BE293" t="str">
        <f t="shared" ref="BE293" si="2608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9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10">IF(B293=3,IF(AV292&lt;0.85,IF(AND(K293&gt;942,AT293&gt;0.9),0.25,1)*IF(AR292&lt;-0.004,1,0.5),0),"")</f>
        <v>0</v>
      </c>
      <c r="BH293" t="str">
        <f t="shared" ref="BH293" si="2611">IF(B293=4,IF(AV292&lt;0.6,IF(AQ293&gt;=0,IF(K293&lt;1018,2,1),0),IF(AV292&gt;0.85,IF(AQ293&lt;=0,-0.5,0),0)),"")</f>
        <v/>
      </c>
      <c r="BI293" t="str">
        <f t="shared" ref="BI293" si="2612">IF(B293=5,IF(AV292&lt;0.4,IF(AQ293&gt; -0.004,1,0),IF(AV292&lt;0.95,IF(AND(AO293&lt;0.85,AT293&lt;0.95,AQ293&gt;0,K293&lt;1115),0.5,0),0)),"")</f>
        <v/>
      </c>
      <c r="BJ293" s="25" t="str">
        <f t="shared" si="2444"/>
        <v/>
      </c>
    </row>
    <row r="294" spans="1:62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3">IF(AVERAGE(N293)&lt;S293,"熊",IF(AVERAGE(N293)&gt;S293,"牛",""))</f>
        <v>牛</v>
      </c>
      <c r="U294">
        <f t="shared" ref="U294" si="2614">MAX(H294,O294)</f>
        <v>3246.2359999999999</v>
      </c>
      <c r="V294">
        <f t="shared" ref="V294" si="2615">MIN(I294,P294)</f>
        <v>3225.4328</v>
      </c>
      <c r="W294" s="40">
        <f t="shared" ref="W294" si="2616">LN(U294/V294)</f>
        <v>6.4290285231569429E-3</v>
      </c>
      <c r="X294">
        <f t="shared" ref="X294" si="2617">IF(U294=H294,J294,Q294)</f>
        <v>1344</v>
      </c>
      <c r="Y294">
        <f t="shared" ref="Y294" si="2618">IF(V294=I294,K294,R294)</f>
        <v>930</v>
      </c>
      <c r="Z294" s="25">
        <f t="shared" ref="Z294" si="2619">(U294-V294)/(C294)</f>
        <v>6.4455968720859335E-3</v>
      </c>
      <c r="AA294" s="25">
        <f t="shared" ref="AA294" si="2620">LN(C294/N293)</f>
        <v>-1.6596880122913124E-3</v>
      </c>
      <c r="AB294" s="25">
        <f t="shared" ref="AB294" si="2621">LN(N294/U294)</f>
        <v>-2.7792969026082279E-4</v>
      </c>
      <c r="AC294" s="25">
        <f t="shared" ref="AC294" si="2622">LN(N294/V294)</f>
        <v>6.1510988328961997E-3</v>
      </c>
      <c r="AD294" s="25">
        <f t="shared" ref="AD294" si="2623">LN(U294/C294)</f>
        <v>5.7865924908243709E-3</v>
      </c>
      <c r="AE294" s="25">
        <f t="shared" ref="AE294" si="2624">LN(V294/C294)</f>
        <v>-6.4243603233257751E-4</v>
      </c>
      <c r="AF294" s="25">
        <f t="shared" ref="AF294" si="2625">LN(N294/C294)</f>
        <v>5.508662800563743E-3</v>
      </c>
      <c r="AG294" s="25">
        <f t="shared" ref="AG294" si="2626">LN(N294/N293)</f>
        <v>3.8489747882723482E-3</v>
      </c>
      <c r="AH294" s="25">
        <f t="shared" ref="AH294" si="2627">LN(D294/C294)</f>
        <v>7.5045290084884396E-4</v>
      </c>
      <c r="AI294" s="25">
        <f t="shared" ref="AI294" si="2628">LN(E294/C294)</f>
        <v>1.6181450715854894E-3</v>
      </c>
      <c r="AJ294" s="25">
        <f t="shared" ref="AJ294" si="2629">LN(F294/C294)</f>
        <v>1.9977827465504595E-3</v>
      </c>
      <c r="AK294" s="25">
        <f t="shared" ref="AK294" si="2630">+LN(G294/C294)</f>
        <v>2.8089046997821221E-3</v>
      </c>
      <c r="AL294" s="25">
        <f t="shared" ref="AL294" si="2631">LN(H294/I294)</f>
        <v>4.6017380007513427E-3</v>
      </c>
      <c r="AM294" s="25">
        <f t="shared" ref="AM294" si="2632">LN(O294/P294)</f>
        <v>3.472745697724532E-3</v>
      </c>
      <c r="AN294" s="25">
        <f t="shared" ref="AN294" si="2633">LN(L294/G294)</f>
        <v>0</v>
      </c>
      <c r="AO294" s="40">
        <f t="shared" ref="AO294" si="2634">(C294-I294)/(H294-I294)</f>
        <v>0.1393310389330982</v>
      </c>
      <c r="AP294" s="40">
        <f t="shared" ref="AP294" si="2635">(N293-I294)/(H294-I294)</f>
        <v>0.49969751559475106</v>
      </c>
      <c r="AQ294" s="25">
        <f t="shared" ref="AQ294" si="2636">LN(M294/L294)</f>
        <v>2.9143767205913867E-4</v>
      </c>
      <c r="AR294" s="25">
        <f t="shared" ref="AR294" si="2637">LN(N294/L294)</f>
        <v>2.6997581007814206E-3</v>
      </c>
      <c r="AS294" s="25">
        <f t="shared" ref="AS294" si="2638">LN(N294/C294)</f>
        <v>5.508662800563743E-3</v>
      </c>
      <c r="AT294" s="28">
        <f t="shared" ref="AT294" si="2639">+(G294-I294)/(H294-I294)</f>
        <v>0.74957652183265144</v>
      </c>
      <c r="AU294" s="28">
        <f t="shared" ref="AU294" si="2640">+(N294-P294)/(O294-P294)</f>
        <v>0.91984040946171119</v>
      </c>
      <c r="AV294" s="40">
        <f t="shared" ref="AV294" si="2641">+(N294-V294)/(U294-V294)</f>
        <v>0.95663647900324</v>
      </c>
      <c r="AW294" s="25">
        <f t="shared" ref="AW294" si="2642">LN(N294/C294)</f>
        <v>5.508662800563743E-3</v>
      </c>
      <c r="AX294" s="28">
        <f t="shared" ref="AX294" si="2643">(N294-L294)/(U294-V294)</f>
        <v>0.42059875403784613</v>
      </c>
      <c r="AY294" s="25">
        <f t="shared" ref="AY294" si="2644">LN(G294/I294)</f>
        <v>3.4513407321148121E-3</v>
      </c>
      <c r="AZ294" s="25">
        <f t="shared" ref="AZ294" si="2645">LN(N294/P294)</f>
        <v>3.1948160074637454E-3</v>
      </c>
      <c r="BA294" s="25">
        <f t="shared" ref="BA294" si="2646">AV293</f>
        <v>0.9996281657814402</v>
      </c>
      <c r="BB294" s="25">
        <f t="shared" ref="BB294" si="2647">AR293</f>
        <v>6.1375452918707848E-3</v>
      </c>
      <c r="BC294" s="25">
        <f t="shared" ref="BC294" si="2648">AS293</f>
        <v>1.6047443865974207E-2</v>
      </c>
      <c r="BD294" s="39">
        <f t="shared" ref="BD294" si="2649">IF(AR293&lt;0,1,0)</f>
        <v>0</v>
      </c>
      <c r="BE294" t="str">
        <f t="shared" ref="BE294" si="2650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51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2">IF(B294=3,IF(AV293&lt;0.85,IF(AND(K294&gt;942,AT294&gt;0.9),0.25,1)*IF(AR293&lt;-0.004,1,0.5),0),"")</f>
        <v/>
      </c>
      <c r="BH294">
        <f t="shared" ref="BH294" si="2653">IF(B294=4,IF(AV293&lt;0.6,IF(AQ294&gt;=0,IF(K294&lt;1018,2,1),0),IF(AV293&gt;0.85,IF(AQ294&lt;=0,-0.5,0),0)),"")</f>
        <v>0</v>
      </c>
      <c r="BI294" t="str">
        <f t="shared" ref="BI294" si="2654">IF(B294=5,IF(AV293&lt;0.4,IF(AQ294&gt; -0.004,1,0),IF(AV293&lt;0.95,IF(AND(AO294&lt;0.85,AT294&lt;0.95,AQ294&gt;0,K294&lt;1115),0.5,0),0)),"")</f>
        <v/>
      </c>
      <c r="BJ294" s="25" t="str">
        <f t="shared" si="2444"/>
        <v/>
      </c>
    </row>
    <row r="295" spans="1:62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5">IF(AVERAGE(N294)&lt;S294,"熊",IF(AVERAGE(N294)&gt;S294,"牛",""))</f>
        <v>牛</v>
      </c>
      <c r="U295">
        <f t="shared" ref="U295" si="2656">MAX(H295,O295)</f>
        <v>3247.7121999999999</v>
      </c>
      <c r="V295">
        <f t="shared" ref="V295" si="2657">MIN(I295,P295)</f>
        <v>3232.0722999999998</v>
      </c>
      <c r="W295" s="40">
        <f t="shared" ref="W295" si="2658">LN(U295/V295)</f>
        <v>4.8272995409452983E-3</v>
      </c>
      <c r="X295">
        <f t="shared" ref="X295" si="2659">IF(U295=H295,J295,Q295)</f>
        <v>1420</v>
      </c>
      <c r="Y295">
        <f t="shared" ref="Y295" si="2660">IF(V295=I295,K295,R295)</f>
        <v>1452</v>
      </c>
      <c r="Z295" s="25">
        <f t="shared" ref="Z295" si="2661">(U295-V295)/(C295)</f>
        <v>4.8322182238759778E-3</v>
      </c>
      <c r="AA295" s="25">
        <f t="shared" ref="AA295" si="2662">LN(C295/N294)</f>
        <v>-2.6985222306774594E-3</v>
      </c>
      <c r="AB295" s="25">
        <f t="shared" ref="AB295" si="2663">LN(N295/U295)</f>
        <v>-2.9461294995499505E-3</v>
      </c>
      <c r="AC295" s="25">
        <f t="shared" ref="AC295" si="2664">LN(N295/V295)</f>
        <v>1.8811700413955332E-3</v>
      </c>
      <c r="AD295" s="25">
        <f t="shared" ref="AD295" si="2665">LN(U295/C295)</f>
        <v>3.431090602973693E-3</v>
      </c>
      <c r="AE295" s="25">
        <f t="shared" ref="AE295" si="2666">LN(V295/C295)</f>
        <v>-1.3962089379716853E-3</v>
      </c>
      <c r="AF295" s="25">
        <f t="shared" ref="AF295" si="2667">LN(N295/C295)</f>
        <v>4.8496110342383911E-4</v>
      </c>
      <c r="AG295" s="25">
        <f t="shared" ref="AG295" si="2668">LN(N295/N294)</f>
        <v>-2.2135611272536336E-3</v>
      </c>
      <c r="AH295" s="25">
        <f t="shared" ref="AH295" si="2669">LN(D295/C295)</f>
        <v>-9.8750835994001674E-5</v>
      </c>
      <c r="AI295" s="25">
        <f t="shared" ref="AI295" si="2670">LN(E295/C295)</f>
        <v>-1.0828059073564615E-3</v>
      </c>
      <c r="AJ295" s="25">
        <f t="shared" ref="AJ295" si="2671">LN(F295/C295)</f>
        <v>-3.7342584245926645E-4</v>
      </c>
      <c r="AK295" s="25">
        <f t="shared" ref="AK295" si="2672">+LN(G295/C295)</f>
        <v>4.8261408740917752E-4</v>
      </c>
      <c r="AL295" s="25">
        <f t="shared" ref="AL295" si="2673">LN(H295/I295)</f>
        <v>4.4988583505037099E-3</v>
      </c>
      <c r="AM295" s="25">
        <f t="shared" ref="AM295" si="2674">LN(O295/P295)</f>
        <v>4.8272995409452983E-3</v>
      </c>
      <c r="AN295" s="25">
        <f t="shared" ref="AN295" si="2675">LN(L295/G295)</f>
        <v>0</v>
      </c>
      <c r="AO295" s="40">
        <f t="shared" ref="AO295" si="2676">(C295-I295)/(H295-I295)</f>
        <v>0.29451641233943249</v>
      </c>
      <c r="AP295" s="40">
        <f t="shared" ref="AP295" si="2677">(N294-I295)/(H295-I295)</f>
        <v>0.89459600395213446</v>
      </c>
      <c r="AQ295" s="25">
        <f t="shared" ref="AQ295" si="2678">LN(M295/L295)</f>
        <v>3.2615153385565288E-4</v>
      </c>
      <c r="AR295" s="25">
        <f t="shared" ref="AR295" si="2679">LN(N295/L295)</f>
        <v>2.3470160146447454E-6</v>
      </c>
      <c r="AS295" s="25">
        <f t="shared" ref="AS295" si="2680">LN(N295/C295)</f>
        <v>4.8496110342383911E-4</v>
      </c>
      <c r="AT295" s="28">
        <f t="shared" ref="AT295" si="2681">+(G295-I295)/(H295-I295)</f>
        <v>0.40171808101877821</v>
      </c>
      <c r="AU295" s="28">
        <f t="shared" ref="AU295" si="2682">+(N295-P295)/(O295-P295)</f>
        <v>0.38912013503924203</v>
      </c>
      <c r="AV295" s="40">
        <f t="shared" ref="AV295" si="2683">+(N295-V295)/(U295-V295)</f>
        <v>0.38912013503924203</v>
      </c>
      <c r="AW295" s="25">
        <f t="shared" ref="AW295" si="2684">LN(N295/C295)</f>
        <v>4.8496110342383911E-4</v>
      </c>
      <c r="AX295" s="28">
        <f t="shared" ref="AX295" si="2685">(N295-L295)/(U295-V295)</f>
        <v>4.8593661084221591E-4</v>
      </c>
      <c r="AY295" s="25">
        <f t="shared" ref="AY295" si="2686">LN(G295/I295)</f>
        <v>1.8097056731231375E-3</v>
      </c>
      <c r="AZ295" s="25">
        <f t="shared" ref="AZ295" si="2687">LN(N295/P295)</f>
        <v>1.8811700413955332E-3</v>
      </c>
      <c r="BA295" s="25">
        <f t="shared" ref="BA295" si="2688">AV294</f>
        <v>0.95663647900324</v>
      </c>
      <c r="BB295" s="25">
        <f t="shared" ref="BB295" si="2689">AR294</f>
        <v>2.6997581007814206E-3</v>
      </c>
      <c r="BC295" s="25">
        <f t="shared" ref="BC295" si="2690">AS294</f>
        <v>5.508662800563743E-3</v>
      </c>
      <c r="BD295" s="39">
        <f t="shared" ref="BD295" si="2691">IF(AR294&lt;0,1,0)</f>
        <v>0</v>
      </c>
      <c r="BE295" t="str">
        <f t="shared" ref="BE295" si="2692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3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4">IF(B295=3,IF(AV294&lt;0.85,IF(AND(K295&gt;942,AT295&gt;0.9),0.25,1)*IF(AR294&lt;-0.004,1,0.5),0),"")</f>
        <v/>
      </c>
      <c r="BH295" t="str">
        <f t="shared" ref="BH295" si="2695">IF(B295=4,IF(AV294&lt;0.6,IF(AQ295&gt;=0,IF(K295&lt;1018,2,1),0),IF(AV294&gt;0.85,IF(AQ295&lt;=0,-0.5,0),0)),"")</f>
        <v/>
      </c>
      <c r="BI295">
        <f t="shared" ref="BI295" si="2696">IF(B295=5,IF(AV294&lt;0.4,IF(AQ295&gt; -0.004,1,0),IF(AV294&lt;0.95,IF(AND(AO295&lt;0.85,AT295&lt;0.95,AQ295&gt;0,K295&lt;1115),0.5,0),0)),"")</f>
        <v>0</v>
      </c>
      <c r="BJ295" s="25" t="str">
        <f t="shared" si="2444"/>
        <v/>
      </c>
    </row>
    <row r="296" spans="1:62">
      <c r="A296" s="1">
        <v>42940</v>
      </c>
      <c r="B296" s="41">
        <f t="shared" si="248"/>
        <v>1</v>
      </c>
      <c r="F296" s="39"/>
    </row>
    <row r="297" spans="1:62">
      <c r="A297" s="1">
        <v>42941</v>
      </c>
      <c r="B297" s="41">
        <f t="shared" si="248"/>
        <v>2</v>
      </c>
      <c r="F297" s="39"/>
    </row>
    <row r="298" spans="1:62">
      <c r="A298" s="1">
        <v>42942</v>
      </c>
      <c r="B298" s="41">
        <f t="shared" si="248"/>
        <v>3</v>
      </c>
      <c r="F298" s="39"/>
    </row>
    <row r="299" spans="1:62">
      <c r="A299" s="1">
        <v>42943</v>
      </c>
      <c r="B299" s="41">
        <f t="shared" si="248"/>
        <v>4</v>
      </c>
      <c r="F299" s="39"/>
    </row>
    <row r="300" spans="1:62">
      <c r="A300" s="1">
        <v>42944</v>
      </c>
      <c r="B300" s="41">
        <f t="shared" si="248"/>
        <v>5</v>
      </c>
      <c r="F300" s="39"/>
    </row>
    <row r="301" spans="1:62">
      <c r="F301" s="39"/>
    </row>
    <row r="302" spans="1:62">
      <c r="F302" s="39"/>
    </row>
    <row r="303" spans="1:62">
      <c r="F303" s="39"/>
    </row>
    <row r="304" spans="1:62">
      <c r="F304" s="39"/>
    </row>
    <row r="305" spans="6:6">
      <c r="F305" s="39"/>
    </row>
    <row r="306" spans="6:6">
      <c r="F306" s="39"/>
    </row>
    <row r="307" spans="6:6">
      <c r="F307" s="39"/>
    </row>
    <row r="308" spans="6:6">
      <c r="F308" s="39"/>
    </row>
    <row r="309" spans="6:6">
      <c r="F309" s="39"/>
    </row>
    <row r="310" spans="6:6">
      <c r="F310" s="39"/>
    </row>
    <row r="311" spans="6:6">
      <c r="F311" s="39"/>
    </row>
    <row r="312" spans="6:6">
      <c r="F312" s="39"/>
    </row>
    <row r="313" spans="6:6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3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3">
      <c r="A379" s="1">
        <v>42940</v>
      </c>
    </row>
    <row r="380" spans="1:13">
      <c r="A380" s="1">
        <v>42941</v>
      </c>
    </row>
    <row r="381" spans="1:13">
      <c r="A381" s="1">
        <v>42942</v>
      </c>
    </row>
    <row r="382" spans="1:13">
      <c r="A382" s="1">
        <v>42943</v>
      </c>
    </row>
    <row r="383" spans="1:13">
      <c r="A383" s="1">
        <v>42944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2"/>
  <sheetViews>
    <sheetView zoomScale="115" zoomScaleNormal="115" workbookViewId="0">
      <pane xSplit="1" ySplit="2" topLeftCell="B349" activePane="bottomRight" state="frozen"/>
      <selection pane="topRight" activeCell="B1" sqref="B1"/>
      <selection pane="bottomLeft" activeCell="A3" sqref="A3"/>
      <selection pane="bottomRight" activeCell="A378" sqref="A378:A38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</row>
    <row r="379" spans="1:14">
      <c r="A379" s="1">
        <v>42941</v>
      </c>
    </row>
    <row r="380" spans="1:14">
      <c r="A380" s="1">
        <v>42942</v>
      </c>
    </row>
    <row r="381" spans="1:14">
      <c r="A381" s="1">
        <v>42943</v>
      </c>
    </row>
    <row r="382" spans="1:14">
      <c r="A382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3"/>
  <sheetViews>
    <sheetView zoomScale="115" zoomScaleNormal="115" workbookViewId="0">
      <pane xSplit="1" ySplit="2" topLeftCell="D354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>
      <c r="A379" s="1">
        <v>42940</v>
      </c>
    </row>
    <row r="380" spans="1:14">
      <c r="A380" s="1">
        <v>42941</v>
      </c>
    </row>
    <row r="381" spans="1:14">
      <c r="A381" s="1">
        <v>42942</v>
      </c>
    </row>
    <row r="382" spans="1:14">
      <c r="A382" s="1">
        <v>42943</v>
      </c>
    </row>
    <row r="383" spans="1:14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3"/>
  <sheetViews>
    <sheetView zoomScale="115" zoomScaleNormal="115" workbookViewId="0">
      <pane xSplit="1" ySplit="2" topLeftCell="F351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7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>
      <c r="A379" s="1">
        <v>42940</v>
      </c>
    </row>
    <row r="380" spans="1:14">
      <c r="A380" s="1">
        <v>42941</v>
      </c>
    </row>
    <row r="381" spans="1:14">
      <c r="A381" s="1">
        <v>42942</v>
      </c>
    </row>
    <row r="382" spans="1:14">
      <c r="A382" s="1">
        <v>42943</v>
      </c>
    </row>
    <row r="383" spans="1:14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9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">
      <c r="A385" s="1">
        <v>42940</v>
      </c>
    </row>
    <row r="386" spans="1:1">
      <c r="A386" s="1">
        <v>42941</v>
      </c>
    </row>
    <row r="387" spans="1:1">
      <c r="A387" s="1">
        <v>42942</v>
      </c>
    </row>
    <row r="388" spans="1:1">
      <c r="A388" s="1">
        <v>42943</v>
      </c>
    </row>
    <row r="389" spans="1:1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9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">
      <c r="A385" s="1">
        <v>42940</v>
      </c>
    </row>
    <row r="386" spans="1:1">
      <c r="A386" s="1">
        <v>42941</v>
      </c>
    </row>
    <row r="387" spans="1:1">
      <c r="A387" s="1">
        <v>42942</v>
      </c>
    </row>
    <row r="388" spans="1:1">
      <c r="A388" s="1">
        <v>42943</v>
      </c>
    </row>
    <row r="389" spans="1:1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9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">
      <c r="A385" s="1">
        <v>42940</v>
      </c>
    </row>
    <row r="386" spans="1:1">
      <c r="A386" s="1">
        <v>42941</v>
      </c>
    </row>
    <row r="387" spans="1:1">
      <c r="A387" s="1">
        <v>42942</v>
      </c>
    </row>
    <row r="388" spans="1:1">
      <c r="A388" s="1">
        <v>42943</v>
      </c>
    </row>
    <row r="389" spans="1:1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0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A386" sqref="A386:A39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:M390" si="376">WEEKDAY(A385,2)</f>
        <v>5</v>
      </c>
    </row>
    <row r="386" spans="1:13">
      <c r="A386" s="1">
        <v>42940</v>
      </c>
      <c r="M386">
        <f t="shared" si="376"/>
        <v>1</v>
      </c>
    </row>
    <row r="387" spans="1:13">
      <c r="A387" s="1">
        <v>42941</v>
      </c>
      <c r="M387">
        <f t="shared" si="376"/>
        <v>2</v>
      </c>
    </row>
    <row r="388" spans="1:13">
      <c r="A388" s="1">
        <v>42942</v>
      </c>
      <c r="M388">
        <f t="shared" si="376"/>
        <v>3</v>
      </c>
    </row>
    <row r="389" spans="1:13">
      <c r="A389" s="1">
        <v>42943</v>
      </c>
      <c r="M389">
        <f t="shared" si="376"/>
        <v>4</v>
      </c>
    </row>
    <row r="390" spans="1:13">
      <c r="A390" s="1">
        <v>42944</v>
      </c>
      <c r="M390">
        <f t="shared" si="37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2017-07-24T09:25:59Z</dcterms:modified>
</cp:coreProperties>
</file>