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307" i="25" l="1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B311" i="25"/>
  <c r="B310" i="25"/>
  <c r="B309" i="25"/>
  <c r="B308" i="25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<sst xmlns="http://schemas.openxmlformats.org/spreadsheetml/2006/main" count="649" uniqueCount="553">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</sst>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43031</v>
      </c>
    </row>
    <row r="2" spans="1:14" x14ac:dyDescent="0.15">
      <c r="A2" t="s">
        <v>378</v>
      </c>
      <c r="B2" s="39">
        <v>6.6304499999999997</v>
      </c>
      <c r="C2" s="1">
        <v>43031</v>
      </c>
      <c r="D2" s="41">
        <v>13</v>
      </c>
    </row>
    <row r="3" spans="1:14" x14ac:dyDescent="0.15">
      <c r="A3" t="s">
        <v>379</v>
      </c>
      <c r="B3" s="39">
        <v>6.6419499999999996</v>
      </c>
      <c r="C3" s="1">
        <v>43031</v>
      </c>
      <c r="D3" s="41">
        <v>16</v>
      </c>
      <c r="J3" s="91"/>
      <c r="K3" s="92"/>
      <c r="L3" s="93"/>
    </row>
    <row r="4" spans="1:14" x14ac:dyDescent="0.15">
      <c r="A4" t="s">
        <v>380</v>
      </c>
      <c r="B4" s="39">
        <v>6.637575</v>
      </c>
      <c r="C4" s="1">
        <v>43032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3930.8</v>
      </c>
      <c r="C5" s="41">
        <v>3926.85</v>
      </c>
      <c r="D5" s="25">
        <v>1E-3</v>
      </c>
      <c r="J5" s="71"/>
      <c r="K5" s="72"/>
      <c r="L5" s="73"/>
      <c r="M5" s="74"/>
    </row>
    <row r="6" spans="1:14" x14ac:dyDescent="0.15">
      <c r="A6" t="s">
        <v>349</v>
      </c>
      <c r="B6" s="39">
        <v>3380.7</v>
      </c>
      <c r="C6" s="41">
        <v>3378.65</v>
      </c>
      <c r="D6" s="25">
        <v>5.9999999999999995E-4</v>
      </c>
      <c r="J6" s="75"/>
      <c r="K6" s="76"/>
      <c r="L6" s="77"/>
      <c r="M6" s="78"/>
    </row>
    <row r="7" spans="1:14" x14ac:dyDescent="0.15">
      <c r="A7" t="s">
        <v>350</v>
      </c>
      <c r="B7">
        <v>1898.76</v>
      </c>
      <c r="C7" s="39">
        <v>1880.21</v>
      </c>
      <c r="D7" s="25">
        <v>9.9000000000000008E-3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11306.31</v>
      </c>
      <c r="C8" s="39">
        <v>11238.88</v>
      </c>
      <c r="D8" s="25">
        <v>6.0000000000000001E-3</v>
      </c>
      <c r="J8" s="83"/>
      <c r="K8" s="84"/>
      <c r="L8" s="85"/>
      <c r="M8" s="86"/>
    </row>
    <row r="9" spans="1:14" x14ac:dyDescent="0.15">
      <c r="A9" t="s">
        <v>352</v>
      </c>
      <c r="B9">
        <v>6612.76</v>
      </c>
      <c r="C9" s="39">
        <v>6571.42</v>
      </c>
      <c r="D9" s="25">
        <v>6.3E-3</v>
      </c>
      <c r="J9" s="87"/>
      <c r="K9" s="88"/>
      <c r="L9" s="89"/>
      <c r="M9" s="90"/>
    </row>
    <row r="10" spans="1:14" x14ac:dyDescent="0.15">
      <c r="A10" t="s">
        <v>513</v>
      </c>
      <c r="B10">
        <v>2734.37</v>
      </c>
      <c r="C10" s="39">
        <v>2737.64</v>
      </c>
      <c r="D10" s="101">
        <v>-1.1999999999999999E-3</v>
      </c>
    </row>
    <row r="11" spans="1:14" x14ac:dyDescent="0.15">
      <c r="A11" t="s">
        <v>353</v>
      </c>
      <c r="B11">
        <v>14.08</v>
      </c>
      <c r="C11" s="39">
        <v>14.279</v>
      </c>
      <c r="D11" s="1">
        <v>43031</v>
      </c>
    </row>
    <row r="12" spans="1:14" x14ac:dyDescent="0.15">
      <c r="A12" t="s">
        <v>354</v>
      </c>
      <c r="B12">
        <v>14.56</v>
      </c>
      <c r="C12" s="39">
        <v>14.6051</v>
      </c>
      <c r="D12" s="1">
        <v>43031</v>
      </c>
      <c r="J12" s="53"/>
      <c r="K12" s="56"/>
      <c r="L12" s="59"/>
      <c r="M12" s="62"/>
      <c r="N12" s="65"/>
    </row>
    <row r="13" spans="1:14" x14ac:dyDescent="0.15">
      <c r="A13" t="s">
        <v>355</v>
      </c>
      <c r="B13">
        <v>8.2100000000000009</v>
      </c>
      <c r="C13" s="39">
        <v>8.2240000000000002</v>
      </c>
      <c r="D13" s="1">
        <v>43031</v>
      </c>
      <c r="J13" s="54"/>
      <c r="K13" s="57"/>
      <c r="L13" s="60"/>
      <c r="M13" s="63"/>
      <c r="N13" s="66"/>
    </row>
    <row r="14" spans="1:14" x14ac:dyDescent="0.15">
      <c r="A14" t="s">
        <v>356</v>
      </c>
      <c r="B14">
        <v>47.3</v>
      </c>
      <c r="C14" s="39">
        <v>47.38</v>
      </c>
      <c r="D14" s="1">
        <v>43031</v>
      </c>
      <c r="J14" s="55"/>
      <c r="K14" s="58"/>
      <c r="L14" s="61"/>
      <c r="M14" s="64"/>
      <c r="N14" s="67"/>
    </row>
    <row r="15" spans="1:14" x14ac:dyDescent="0.15">
      <c r="A15" t="s">
        <v>357</v>
      </c>
      <c r="B15">
        <v>45.61</v>
      </c>
      <c r="C15">
        <v>46.06</v>
      </c>
      <c r="D15" s="1">
        <v>43028</v>
      </c>
    </row>
    <row r="16" spans="1:14" x14ac:dyDescent="0.15">
      <c r="A16" t="s">
        <v>358</v>
      </c>
      <c r="B16">
        <v>35.44</v>
      </c>
      <c r="C16">
        <v>35.351199999999999</v>
      </c>
      <c r="D16" s="1">
        <v>43028</v>
      </c>
    </row>
    <row r="17" spans="1:16" x14ac:dyDescent="0.15">
      <c r="A17" t="s">
        <v>359</v>
      </c>
      <c r="B17">
        <v>29.89</v>
      </c>
      <c r="C17" s="39">
        <v>29.9986</v>
      </c>
      <c r="D17" s="1">
        <v>43028</v>
      </c>
    </row>
    <row r="18" spans="1:16" x14ac:dyDescent="0.15">
      <c r="A18" t="s">
        <v>360</v>
      </c>
      <c r="B18">
        <v>36.350200000000001</v>
      </c>
      <c r="C18" s="39">
        <v>36.1571</v>
      </c>
      <c r="D18" s="1">
        <v>43028</v>
      </c>
    </row>
    <row r="19" spans="1:16" x14ac:dyDescent="0.15">
      <c r="A19" t="s">
        <v>361</v>
      </c>
      <c r="B19">
        <v>12373.22</v>
      </c>
      <c r="C19" s="1"/>
      <c r="D19" s="94"/>
    </row>
    <row r="20" spans="1:16" s="97" customFormat="1" x14ac:dyDescent="0.15">
      <c r="A20" s="100" t="s">
        <v>362</v>
      </c>
      <c r="B20" s="100">
        <v>20171</v>
      </c>
      <c r="C20" s="98"/>
      <c r="D20" s="99"/>
    </row>
    <row r="21" spans="1:16" s="97" customFormat="1" x14ac:dyDescent="0.15">
      <c r="A21" s="97" t="s">
        <v>388</v>
      </c>
      <c r="B21" s="97">
        <v>6.6204999999999998</v>
      </c>
      <c r="C21" s="98">
        <v>43031</v>
      </c>
      <c r="D21" s="41">
        <v>0.62954861111111116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528</v>
      </c>
      <c r="F22" t="s">
        <v>529</v>
      </c>
      <c r="G22" t="s">
        <v>530</v>
      </c>
      <c r="H22" t="s">
        <v>531</v>
      </c>
      <c r="I22" t="s">
        <v>532</v>
      </c>
      <c r="J22" t="s">
        <v>533</v>
      </c>
      <c r="K22" t="s">
        <v>534</v>
      </c>
      <c r="L22" t="s">
        <v>535</v>
      </c>
      <c r="M22" t="s">
        <v>536</v>
      </c>
      <c r="N22" t="s">
        <v>537</v>
      </c>
      <c r="O22" t="s">
        <v>538</v>
      </c>
      <c r="P22" t="s">
        <v>539</v>
      </c>
    </row>
    <row r="23" spans="1:16" x14ac:dyDescent="0.15">
      <c r="A23">
        <v>3382.28</v>
      </c>
      <c r="B23">
        <v>3381.4</v>
      </c>
      <c r="C23" s="98">
        <v>3382.93</v>
      </c>
      <c r="D23" s="41">
        <v>3381.99</v>
      </c>
      <c r="E23">
        <v>3379</v>
      </c>
      <c r="F23">
        <v>3384.93</v>
      </c>
      <c r="G23">
        <v>3374.77</v>
      </c>
      <c r="H23">
        <v>937</v>
      </c>
      <c r="I23">
        <v>1014</v>
      </c>
      <c r="J23">
        <v>3379.25</v>
      </c>
      <c r="K23">
        <v>3379.49</v>
      </c>
      <c r="L23">
        <v>3380.69</v>
      </c>
      <c r="M23">
        <v>3384.13</v>
      </c>
      <c r="N23">
        <v>3376.25</v>
      </c>
      <c r="O23">
        <v>1438</v>
      </c>
      <c r="P23">
        <v>1412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0"/>
  <sheetViews>
    <sheetView tabSelected="1" zoomScale="115" zoomScaleNormal="115" workbookViewId="0">
      <pane xSplit="2" ySplit="6" topLeftCell="AQ345" activePane="bottomRight" state="frozen"/>
      <selection pane="topRight" activeCell="C1" sqref="C1"/>
      <selection pane="bottomLeft" activeCell="A3" sqref="A3"/>
      <selection pane="bottomRight" activeCell="BC356" sqref="BC356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427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56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441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6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471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520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523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</row>
    <row r="358" spans="1:58" x14ac:dyDescent="0.15">
      <c r="A358" s="98">
        <v>43033</v>
      </c>
      <c r="B358" s="41">
        <f t="shared" si="4153"/>
        <v>3</v>
      </c>
    </row>
    <row r="359" spans="1:58" x14ac:dyDescent="0.15">
      <c r="A359" s="98">
        <v>43034</v>
      </c>
      <c r="B359" s="41">
        <f t="shared" si="4153"/>
        <v>4</v>
      </c>
    </row>
    <row r="360" spans="1:58" x14ac:dyDescent="0.15">
      <c r="A360" s="98">
        <v>1031</v>
      </c>
      <c r="B360" s="41">
        <f t="shared" si="4153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1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J307" sqref="J30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365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374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381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07" si="15">LN(C220/C219)</f>
        <v>5.8655326653686257E-5</v>
      </c>
      <c r="H220">
        <v>6.8302350000000001</v>
      </c>
      <c r="I220" s="25">
        <f t="shared" ref="I220:I307" si="16">LN(H220/H219)</f>
        <v>1.1859738836099735E-4</v>
      </c>
      <c r="J220">
        <v>6.8346549999999997</v>
      </c>
      <c r="K220" s="25">
        <f t="shared" ref="K220:K307" si="17">LN(J220/J219)</f>
        <v>6.0958008553464011E-4</v>
      </c>
      <c r="L220">
        <v>6.837275</v>
      </c>
      <c r="M220" s="25">
        <f t="shared" ref="M220:M307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385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386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387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402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406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413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428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432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439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443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445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450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451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454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463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466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474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1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478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489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498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512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511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510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514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521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522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541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546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</row>
    <row r="309" spans="1:14" x14ac:dyDescent="0.15">
      <c r="A309" s="98">
        <v>43033</v>
      </c>
      <c r="B309" s="41">
        <f t="shared" si="20"/>
        <v>3</v>
      </c>
    </row>
    <row r="310" spans="1:14" x14ac:dyDescent="0.15">
      <c r="A310" s="98">
        <v>43034</v>
      </c>
      <c r="B310" s="41">
        <f t="shared" si="20"/>
        <v>4</v>
      </c>
    </row>
    <row r="311" spans="1:14" x14ac:dyDescent="0.15">
      <c r="A311" s="98">
        <v>1031</v>
      </c>
      <c r="B311" s="41">
        <f t="shared" si="20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8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A444" sqref="A444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366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368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375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382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389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4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414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415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417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420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429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444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446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455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459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464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467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475</v>
      </c>
    </row>
    <row r="428" spans="1:14" x14ac:dyDescent="0.1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485</v>
      </c>
    </row>
    <row r="433" spans="1:14" x14ac:dyDescent="0.1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505</v>
      </c>
    </row>
    <row r="437" spans="1:14" x14ac:dyDescent="0.1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506</v>
      </c>
    </row>
    <row r="438" spans="1:14" x14ac:dyDescent="0.1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540</v>
      </c>
    </row>
    <row r="443" spans="1:14" x14ac:dyDescent="0.15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6">B444/B443-1</f>
        <v>-5.6497175141243527E-3</v>
      </c>
      <c r="D444" s="26">
        <f t="shared" ref="D444" si="687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8">+B444/D444-1</f>
        <v>-1.5628236206940982E-2</v>
      </c>
      <c r="H444" s="101">
        <f>(+B444/(D444*(1-VLOOKUP(A444,FX!A:K,9,0)))-1)</f>
        <v>-1.4501703747047623E-2</v>
      </c>
      <c r="I444" s="101">
        <f t="shared" si="373"/>
        <v>-1.3936550178583973E-2</v>
      </c>
      <c r="J444">
        <v>12397.84</v>
      </c>
      <c r="K444">
        <v>12373.22</v>
      </c>
      <c r="L444" s="101">
        <f t="shared" ref="L444" si="689">+K444/J444-1</f>
        <v>-1.9858297897054067E-3</v>
      </c>
      <c r="M444" s="100">
        <f t="shared" ref="M444" si="690">WEEKDAY(A444,2)</f>
        <v>1</v>
      </c>
      <c r="N444" s="50" t="s">
        <v>550</v>
      </c>
    </row>
    <row r="445" spans="1:14" x14ac:dyDescent="0.15">
      <c r="A445" s="98">
        <v>43032</v>
      </c>
    </row>
    <row r="446" spans="1:14" x14ac:dyDescent="0.15">
      <c r="A446" s="98">
        <v>43033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7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C443" sqref="C44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364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43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396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395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394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404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412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418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438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460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462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501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509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525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</row>
    <row r="445" spans="1:14" x14ac:dyDescent="0.15">
      <c r="A445" s="98">
        <v>43033</v>
      </c>
    </row>
    <row r="446" spans="1:14" x14ac:dyDescent="0.15">
      <c r="A446" s="98">
        <v>43034</v>
      </c>
    </row>
    <row r="447" spans="1:14" x14ac:dyDescent="0.15">
      <c r="A447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8"/>
  <sheetViews>
    <sheetView zoomScale="115" zoomScaleNormal="115" workbookViewId="0">
      <pane xSplit="1" ySplit="2" topLeftCell="D423" activePane="bottomRight" state="frozen"/>
      <selection pane="topRight" activeCell="B1" sqref="B1"/>
      <selection pane="bottomLeft" activeCell="A3" sqref="A3"/>
      <selection pane="bottomRight" activeCell="N444" sqref="N44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367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372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377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376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403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411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424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430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4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447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452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453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461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468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494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524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544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</row>
    <row r="446" spans="1:14" x14ac:dyDescent="0.15">
      <c r="A446" s="98">
        <v>43033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8"/>
  <sheetViews>
    <sheetView zoomScale="115" zoomScaleNormal="115" workbookViewId="0">
      <pane xSplit="1" ySplit="2" topLeftCell="F421" activePane="bottomRight" state="frozen"/>
      <selection pane="topRight" activeCell="B1" sqref="B1"/>
      <selection pane="bottomLeft" activeCell="A3" sqref="A3"/>
      <selection pane="bottomRight" activeCell="M443" sqref="M44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369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399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398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397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405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410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435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437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449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469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480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4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493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500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508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548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</row>
    <row r="446" spans="1:14" x14ac:dyDescent="0.15">
      <c r="A446" s="98">
        <v>43033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4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G438" sqref="G438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393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4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409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422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425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481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483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486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490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497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504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519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543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545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G450" s="42">
        <f t="shared" ref="G450" si="699">+B450/D450-1</f>
        <v>-3.5695745793785649E-3</v>
      </c>
      <c r="H450" s="100"/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552</v>
      </c>
    </row>
    <row r="451" spans="1:14" x14ac:dyDescent="0.15">
      <c r="A451" s="98">
        <v>43032</v>
      </c>
    </row>
    <row r="452" spans="1:14" x14ac:dyDescent="0.15">
      <c r="A452" s="98">
        <v>43033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4"/>
  <sheetViews>
    <sheetView zoomScale="115" zoomScaleNormal="115" workbookViewId="0">
      <pane xSplit="1" ySplit="2" topLeftCell="B431" activePane="bottomRight" state="frozen"/>
      <selection pane="topRight" activeCell="B1" sqref="B1"/>
      <selection pane="bottomLeft" activeCell="A3" sqref="A3"/>
      <selection pane="bottomRight" activeCell="N440" sqref="N44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4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400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407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436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470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487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491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496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503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549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</row>
    <row r="452" spans="1:14" x14ac:dyDescent="0.15">
      <c r="A452" s="98">
        <v>43033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4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L450" sqref="L45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370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371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373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383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384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391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401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408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416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421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423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431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434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440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442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457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458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472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476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477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479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482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488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492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495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499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502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507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516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518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527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542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547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551</v>
      </c>
    </row>
    <row r="451" spans="1:14" x14ac:dyDescent="0.15">
      <c r="A451" s="98">
        <v>43032</v>
      </c>
    </row>
    <row r="452" spans="1:14" x14ac:dyDescent="0.15">
      <c r="A452" s="98">
        <v>43033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5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C446" sqref="C44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390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392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419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426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433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448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456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465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473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484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515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517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526</v>
      </c>
    </row>
    <row r="449" spans="1:13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3" x14ac:dyDescent="0.15">
      <c r="A452" s="98">
        <v>43032</v>
      </c>
    </row>
    <row r="453" spans="1:13" x14ac:dyDescent="0.15">
      <c r="A453" s="98">
        <v>43033</v>
      </c>
    </row>
    <row r="454" spans="1:13" x14ac:dyDescent="0.15">
      <c r="A454" s="98">
        <v>43034</v>
      </c>
    </row>
    <row r="455" spans="1:13" x14ac:dyDescent="0.15">
      <c r="A455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2017-10-23T22:37:37Z</dcterms:modified>
</cp:coreProperties>
</file>