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23" i="20" l="1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270" i="25"/>
  <c r="B271" i="25"/>
  <c r="B321" i="20"/>
  <c r="B322" i="20"/>
  <c r="B324" i="20"/>
  <c r="B325" i="20"/>
  <c r="M415" i="10"/>
  <c r="M414" i="1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A1" i="27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<sst xmlns="http://schemas.openxmlformats.org/spreadsheetml/2006/main" count="559" uniqueCount="463">
  <si>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</si>
  <si>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</si>
  <si>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</si>
  <si>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</si>
  <si>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</si>
  <si>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</si>
  <si>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</si>
  <si>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</si>
  <si>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</si>
  <si>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</si>
  <si>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</si>
  <si>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</si>
  <si>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</si>
  <si>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</si>
  <si>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</si>
  <si>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</si>
  <si>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</si>
  <si>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</si>
  <si>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</si>
  <si>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</si>
  <si>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</si>
  <si>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</si>
  <si>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</si>
  <si>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</si>
  <si>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</si>
  <si>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</si>
  <si>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</si>
  <si>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</si>
  <si>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</si>
  <si>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</si>
  <si>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</si>
  <si>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</si>
  <si>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</si>
  <si>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</si>
  <si>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</si>
  <si>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</si>
  <si>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</si>
  <si>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</si>
  <si>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</si>
  <si>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</si>
  <si>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</si>
  <si>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</si>
  <si>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</si>
  <si>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</si>
  <si>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</si>
  <si>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</si>
  <si>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</si>
  <si>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</si>
  <si>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</si>
  <si>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</si>
  <si>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</si>
  <si>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</si>
  <si>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</si>
  <si>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</si>
  <si>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</si>
  <si>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</si>
  <si>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</si>
  <si>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</si>
  <si>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</si>
  <si>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</si>
  <si>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</si>
  <si>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</si>
  <si>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</si>
  <si>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</si>
  <si>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</si>
  <si>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</si>
  <si>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</si>
  <si>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</si>
  <si>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</si>
  <si>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</si>
  <si>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</si>
  <si>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</si>
  <si>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</si>
  <si>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</si>
  <si>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</si>
  <si>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</si>
  <si>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</si>
  <si>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</si>
  <si>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</si>
  <si>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</si>
  <si>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</si>
  <si>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</si>
  <si>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</si>
  <si>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</si>
  <si>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</si>
  <si>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</si>
  <si>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</si>
  <si>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</si>
  <si>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</si>
  <si>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</si>
  <si>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</si>
  <si>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</si>
  <si>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</si>
  <si>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</si>
  <si>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</si>
  <si>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</si>
  <si>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</si>
  <si>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</si>
  <si>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</si>
  <si>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</si>
  <si>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</si>
  <si>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</si>
  <si>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</si>
  <si>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</si>
  <si>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</si>
  <si>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</si>
  <si>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</si>
  <si>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</si>
  <si>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</si>
  <si>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</si>
  <si>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</si>
  <si>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</si>
  <si>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</si>
  <si>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</si>
  <si>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</si>
  <si>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</si>
  <si>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</si>
  <si>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</si>
  <si>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</si>
  <si>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</si>
  <si>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</si>
  <si>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</si>
  <si>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</si>
  <si>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</si>
  <si>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</si>
  <si>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</si>
  <si>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</si>
  <si>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</si>
  <si>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</si>
  <si>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</si>
  <si>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</si>
  <si>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</si>
  <si>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</si>
  <si>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</si>
  <si>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</si>
  <si>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</si>
  <si>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</si>
  <si>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</si>
  <si>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</si>
  <si>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</si>
  <si>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</si>
  <si>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</si>
  <si>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</si>
  <si>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</si>
  <si>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</si>
  <si>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</si>
  <si>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</si>
  <si>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</si>
  <si>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</si>
  <si>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</si>
  <si>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</si>
  <si>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</si>
  <si>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</si>
  <si>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</si>
  <si>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</si>
  <si>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</si>
  <si>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</si>
  <si>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</si>
  <si>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</si>
  <si>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</si>
  <si>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</si>
  <si>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</si>
  <si>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</si>
  <si>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</si>
  <si>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</si>
  <si>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</si>
  <si>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</si>
  <si>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</si>
  <si>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</si>
  <si>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</si>
  <si>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</si>
  <si>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</si>
  <si>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</si>
  <si>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</si>
  <si>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</si>
  <si>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</si>
  <si>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</si>
  <si>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</si>
  <si>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</si>
  <si>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</si>
  <si>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</si>
  <si>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</si>
  <si>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</si>
  <si>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</si>
  <si>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</si>
  <si>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</si>
  <si>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</si>
  <si>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</si>
  <si>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</si>
  <si>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</si>
  <si>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</si>
  <si>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</si>
  <si>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</si>
  <si>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</si>
  <si>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</si>
  <si>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</si>
  <si>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</si>
  <si>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</si>
  <si>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</si>
  <si>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</si>
  <si>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</si>
  <si>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</si>
  <si>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</si>
  <si>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</si>
  <si>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</si>
  <si>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</si>
  <si>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</si>
  <si>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</si>
  <si>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</si>
  <si>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</si>
  <si>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</si>
  <si>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</si>
  <si>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</si>
  <si>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</si>
  <si>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</si>
  <si>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</si>
  <si>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</si>
  <si>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</si>
  <si>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</si>
  <si>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</si>
  <si>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</si>
  <si>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</si>
  <si>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</si>
  <si>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</si>
  <si>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</si>
  <si>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</si>
  <si>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</si>
  <si>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</si>
  <si>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</si>
  <si>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</si>
  <si>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</si>
  <si>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</si>
  <si>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</si>
  <si>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</si>
  <si>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</si>
  <si>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</si>
  <si>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</si>
  <si>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</si>
  <si>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</si>
  <si>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</si>
  <si>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</si>
  <si>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</si>
  <si>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</si>
  <si>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</si>
  <si>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</si>
  <si>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</si>
  <si>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</si>
  <si>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</si>
  <si>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</si>
  <si>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</si>
  <si>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</si>
  <si>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</si>
  <si>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</si>
  <si>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</si>
  <si>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</si>
  <si>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</si>
  <si>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</si>
  <si>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</si>
  <si>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</si>
  <si>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</si>
  <si>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</si>
  <si>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</si>
  <si>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</si>
  <si>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</si>
  <si>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</si>
  <si>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</si>
  <si>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</si>
  <si>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</si>
  <si>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</si>
  <si>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</si>
  <si>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</si>
  <si>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</si>
  <si>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</si>
  <si>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</si>
  <si>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</si>
  <si>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</si>
  <si>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</si>
  <si>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</si>
  <si>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</si>
  <si>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</si>
  <si>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</si>
  <si>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</si>
  <si>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</si>
  <si>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</si>
  <si>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</si>
  <si>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</si>
  <si>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</si>
  <si>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</si>
  <si>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</si>
  <si>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</si>
  <si>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</si>
  <si>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</si>
  <si>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</si>
  <si>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</si>
  <si>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</si>
  <si>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</si>
  <si>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</si>
  <si>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</si>
  <si>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</si>
  <si>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</si>
  <si>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</si>
  <si>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</si>
  <si>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</si>
  <si>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</si>
  <si>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</si>
  <si>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</si>
  <si>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</si>
  <si>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</si>
  <si>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</si>
  <si>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</si>
  <si>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</si>
  <si>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</si>
  <si>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</si>
  <si>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</si>
  <si>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</si>
  <si>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</si>
  <si>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</si>
  <si>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</si>
  <si>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</si>
  <si>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</si>
  <si>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</si>
  <si>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</si>
  <si>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</si>
  <si>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</si>
  <si>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</si>
  <si>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</si>
  <si>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</si>
  <si>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</si>
  <si>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</si>
  <si>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</si>
  <si>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</si>
  <si>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</si>
  <si>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</si>
  <si>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</si>
  <si>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</si>
  <si>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</si>
  <si>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</si>
  <si>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</si>
  <si>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</si>
  <si>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</si>
  <si>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</si>
  <si>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</si>
  <si>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</si>
  <si>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</si>
  <si>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</si>
  <si>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</si>
  <si>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</si>
  <si>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</si>
  <si>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</si>
  <si>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</si>
  <si>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</si>
  <si>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</si>
  <si>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</si>
  <si>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</si>
  <si>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</si>
  <si>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</si>
  <si>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</si>
  <si>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</si>
  <si>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</si>
  <si>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</si>
  <si>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</si>
  <si>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</si>
  <si>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</si>
  <si>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</si>
  <si>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</si>
  <si>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</si>
  <si>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</si>
  <si>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</si>
  <si>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</si>
  <si>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</si>
  <si>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</si>
  <si>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</si>
  <si>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</si>
  <si>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</si>
  <si>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</si>
  <si>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</si>
  <si>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</si>
  <si>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</si>
  <si>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</si>
  <si>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</si>
  <si>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</si>
  <si>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</si>
  <si>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</si>
  <si>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</si>
  <si>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</si>
  <si>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</si>
  <si>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</si>
  <si>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</si>
  <si>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</si>
  <si>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</si>
  <si>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</si>
  <si>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</si>
  <si>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</si>
  <si>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</si>
  <si>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</si>
  <si>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</si>
  <si>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</si>
  <si>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</si>
  <si>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</si>
  <si>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</si>
  <si>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</si>
  <si>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</si>
  <si>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</si>
  <si>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</si>
  <si>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</si>
  <si>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</si>
  <si>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</si>
  <si>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</si>
  <si>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</si>
  <si>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</si>
  <si>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</si>
  <si>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</si>
  <si>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</si>
  <si>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</si>
  <si>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</si>
  <si>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</si>
  <si>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</si>
  <si>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</si>
  <si>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</si>
  <si>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</si>
  <si>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</si>
  <si>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</si>
  <si>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</si>
  <si>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</si>
  <si>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</si>
  <si>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</si>
  <si>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</si>
  <si>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</si>
  <si>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</si>
  <si>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</si>
  <si>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</si>
  <si>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</si>
  <si>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</si>
  <si>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</si>
  <si>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</si>
  <si>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</si>
  <si>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</si>
  <si>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</si>
  <si>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</si>
  <si>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</si>
  <si>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</si>
  <si>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</si>
  <si>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</si>
  <si>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</si>
  <si>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</si>
  <si>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</si>
  <si>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</si>
  <si>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</si>
  <si>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</si>
  <si>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</si>
  <si>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</si>
  <si>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</si>
  <si>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</si>
  <si>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</si>
  <si>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FTSEA50 2</t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</si>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</sst>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9" sqref="F19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42977</v>
      </c>
    </row>
    <row r="2" spans="1:14" x14ac:dyDescent="0.15">
      <c r="A2" t="s">
        <v>390</v>
      </c>
      <c r="B2" s="39">
        <v>6.5885899999999999</v>
      </c>
      <c r="C2" s="1">
        <v>42977</v>
      </c>
      <c r="D2" s="41">
        <v>13</v>
      </c>
    </row>
    <row r="3" spans="1:14" x14ac:dyDescent="0.15">
      <c r="A3" t="s">
        <v>391</v>
      </c>
      <c r="B3" s="39">
        <v>6.5914900000000003</v>
      </c>
      <c r="C3" s="1">
        <v>42977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6.5991</v>
      </c>
      <c r="C4" s="1">
        <v>42978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3834.3004999999998</v>
      </c>
      <c r="C5" s="41">
        <v>3834.5376000000001</v>
      </c>
      <c r="D5" s="25">
        <v>-1E-4</v>
      </c>
      <c r="J5" s="71"/>
      <c r="K5" s="72"/>
      <c r="L5" s="73"/>
      <c r="M5" s="74"/>
    </row>
    <row r="6" spans="1:14" x14ac:dyDescent="0.15">
      <c r="A6" t="s">
        <v>349</v>
      </c>
      <c r="B6" s="39">
        <v>3363.6266000000001</v>
      </c>
      <c r="C6" s="41">
        <v>3365.2260999999999</v>
      </c>
      <c r="D6" s="25">
        <v>-5.0000000000000001E-4</v>
      </c>
      <c r="J6" s="75"/>
      <c r="K6" s="76"/>
      <c r="L6" s="77"/>
      <c r="M6" s="78"/>
    </row>
    <row r="7" spans="1:14" x14ac:dyDescent="0.15">
      <c r="A7" t="s">
        <v>350</v>
      </c>
      <c r="B7">
        <v>1838.6310000000001</v>
      </c>
      <c r="C7" s="39">
        <v>1831.5909999999999</v>
      </c>
      <c r="D7" s="25">
        <v>3.8E-3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10813.927</v>
      </c>
      <c r="C8" s="39">
        <v>10762.366</v>
      </c>
      <c r="D8" s="25">
        <v>4.7999999999999996E-3</v>
      </c>
      <c r="J8" s="83"/>
      <c r="K8" s="84"/>
      <c r="L8" s="85"/>
      <c r="M8" s="86"/>
    </row>
    <row r="9" spans="1:14" x14ac:dyDescent="0.15">
      <c r="A9" t="s">
        <v>352</v>
      </c>
      <c r="B9">
        <v>6453.4636</v>
      </c>
      <c r="C9" s="39">
        <v>6408.1566999999995</v>
      </c>
      <c r="D9" s="25">
        <v>7.1000000000000004E-3</v>
      </c>
      <c r="J9" s="87"/>
      <c r="K9" s="88"/>
      <c r="L9" s="89"/>
      <c r="M9" s="90"/>
    </row>
    <row r="10" spans="1:14" x14ac:dyDescent="0.15">
      <c r="A10" t="s">
        <v>353</v>
      </c>
      <c r="B10">
        <v>14.02</v>
      </c>
      <c r="C10" s="39">
        <v>14.124000000000001</v>
      </c>
      <c r="D10" s="1">
        <v>42977</v>
      </c>
    </row>
    <row r="11" spans="1:14" x14ac:dyDescent="0.15">
      <c r="A11" t="s">
        <v>354</v>
      </c>
      <c r="B11">
        <v>14.52</v>
      </c>
      <c r="C11" s="39">
        <v>14.505100000000001</v>
      </c>
      <c r="D11" s="1">
        <v>42977</v>
      </c>
    </row>
    <row r="12" spans="1:14" x14ac:dyDescent="0.15">
      <c r="A12" t="s">
        <v>355</v>
      </c>
      <c r="B12">
        <v>8.25</v>
      </c>
      <c r="C12" s="39">
        <v>8.0549999999999997</v>
      </c>
      <c r="D12" s="1">
        <v>42977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46.5</v>
      </c>
      <c r="C13" s="39">
        <v>46.768000000000001</v>
      </c>
      <c r="D13" s="1">
        <v>42977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44.27</v>
      </c>
      <c r="C14" s="39">
        <v>44.04</v>
      </c>
      <c r="D14" s="1">
        <v>42976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33.646599999999999</v>
      </c>
      <c r="C15">
        <v>33.479199999999999</v>
      </c>
      <c r="D15" s="1">
        <v>42976</v>
      </c>
    </row>
    <row r="16" spans="1:14" x14ac:dyDescent="0.15">
      <c r="A16" t="s">
        <v>359</v>
      </c>
      <c r="B16">
        <v>29.41</v>
      </c>
      <c r="C16">
        <v>29.3933</v>
      </c>
      <c r="D16" s="1">
        <v>42976</v>
      </c>
    </row>
    <row r="17" spans="1:16" x14ac:dyDescent="0.15">
      <c r="A17" t="s">
        <v>360</v>
      </c>
      <c r="B17">
        <v>35.61</v>
      </c>
      <c r="C17" s="39">
        <v>35.707099999999997</v>
      </c>
      <c r="D17" s="1">
        <v>42977</v>
      </c>
    </row>
    <row r="18" spans="1:16" x14ac:dyDescent="0.15">
      <c r="A18" t="s">
        <v>361</v>
      </c>
      <c r="B18">
        <v>12171.22</v>
      </c>
      <c r="C18" s="1"/>
      <c r="D18" s="1"/>
    </row>
    <row r="19" spans="1:16" x14ac:dyDescent="0.15">
      <c r="A19" t="s">
        <v>454</v>
      </c>
      <c r="B19">
        <v>12171.22</v>
      </c>
      <c r="C19" s="1"/>
      <c r="D19" s="94"/>
    </row>
    <row r="20" spans="1:16" s="97" customFormat="1" x14ac:dyDescent="0.15">
      <c r="A20" s="100" t="s">
        <v>362</v>
      </c>
      <c r="B20" s="100">
        <v>19598.05</v>
      </c>
      <c r="C20" s="98"/>
      <c r="D20" s="99"/>
    </row>
    <row r="21" spans="1:16" s="97" customFormat="1" x14ac:dyDescent="0.15">
      <c r="A21" s="97" t="s">
        <v>400</v>
      </c>
      <c r="B21" s="97">
        <v>6.6101999999999999</v>
      </c>
      <c r="C21" s="98">
        <v>42978</v>
      </c>
      <c r="D21" s="99">
        <v>0.28697916666666667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3361.8207000000002</v>
      </c>
      <c r="B23">
        <v>3364.1970000000001</v>
      </c>
      <c r="C23" s="1">
        <v>3372.5378999999998</v>
      </c>
      <c r="D23" s="41">
        <v>3374.7276000000002</v>
      </c>
      <c r="E23">
        <v>3364.3209999999999</v>
      </c>
      <c r="F23">
        <v>3376.6471999999999</v>
      </c>
      <c r="G23">
        <v>3361.8207000000002</v>
      </c>
      <c r="H23">
        <v>938</v>
      </c>
      <c r="I23">
        <v>930</v>
      </c>
      <c r="J23">
        <v>3364.3209999999999</v>
      </c>
      <c r="K23">
        <v>3367.5691999999999</v>
      </c>
      <c r="L23">
        <v>3362.9947000000002</v>
      </c>
      <c r="M23">
        <v>3374.5082000000002</v>
      </c>
      <c r="N23">
        <v>3357.2460000000001</v>
      </c>
      <c r="O23">
        <v>1430</v>
      </c>
      <c r="P23">
        <v>1455</v>
      </c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71"/>
  <sheetViews>
    <sheetView zoomScale="115" zoomScaleNormal="115" workbookViewId="0">
      <pane xSplit="1" ySplit="1" topLeftCell="B238" activePane="bottomRight" state="frozen"/>
      <selection pane="topRight" activeCell="B1" sqref="B1"/>
      <selection pane="bottomLeft" activeCell="A2" sqref="A2"/>
      <selection pane="bottomRight" activeCell="B270" sqref="B270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69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69" si="15">LN(C220/C219)</f>
        <v>5.8655326653686257E-5</v>
      </c>
      <c r="H220">
        <v>6.8302350000000001</v>
      </c>
      <c r="I220" s="25">
        <f t="shared" ref="I220:I269" si="16">LN(H220/H219)</f>
        <v>1.1859738836099735E-4</v>
      </c>
      <c r="J220">
        <v>6.8346549999999997</v>
      </c>
      <c r="K220" s="25">
        <f t="shared" ref="K220:K269" si="17">LN(J220/J219)</f>
        <v>6.0958008553464011E-4</v>
      </c>
      <c r="L220">
        <v>6.837275</v>
      </c>
      <c r="M220" s="25">
        <f t="shared" ref="M220:M269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456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458</v>
      </c>
    </row>
    <row r="270" spans="1:14" x14ac:dyDescent="0.15">
      <c r="A270" s="98">
        <v>42978</v>
      </c>
      <c r="B270" s="41">
        <f t="shared" ref="B269:B271" si="19">WEEKDAY(A270,2)</f>
        <v>4</v>
      </c>
    </row>
    <row r="271" spans="1:14" x14ac:dyDescent="0.15">
      <c r="A271" s="98">
        <v>42979</v>
      </c>
      <c r="B271" s="41">
        <f t="shared" si="19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25"/>
  <sheetViews>
    <sheetView tabSelected="1" zoomScale="115" zoomScaleNormal="115" workbookViewId="0">
      <pane xSplit="2" ySplit="6" topLeftCell="C303" activePane="bottomRight" state="frozen"/>
      <selection pane="topRight" activeCell="C1" sqref="C1"/>
      <selection pane="bottomLeft" activeCell="A3" sqref="A3"/>
      <selection pane="bottomRight" activeCell="G323" sqref="G323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23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5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</row>
    <row r="325" spans="1:62" x14ac:dyDescent="0.15">
      <c r="A325" s="98">
        <v>42979</v>
      </c>
      <c r="B325" s="41">
        <f t="shared" si="299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08"/>
  <sheetViews>
    <sheetView zoomScale="115" zoomScaleNormal="115" workbookViewId="0">
      <pane xSplit="1" ySplit="2" topLeftCell="D381" activePane="bottomRight" state="frozen"/>
      <selection pane="topRight" activeCell="B1" sqref="B1"/>
      <selection pane="bottomLeft" activeCell="A3" sqref="A3"/>
      <selection pane="bottomRight" activeCell="N406" sqref="N406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06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>B402/B401-1</f>
        <v>2.9940119760478723E-3</v>
      </c>
      <c r="D402" s="26">
        <f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6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7">+K402/J402-1</f>
        <v>-3.5620444838823095E-3</v>
      </c>
      <c r="M402" s="100">
        <f t="shared" ref="M402" si="488">WEEKDAY(A402,2)</f>
        <v>4</v>
      </c>
    </row>
    <row r="403" spans="1:14" x14ac:dyDescent="0.15">
      <c r="A403" s="1">
        <v>42972</v>
      </c>
      <c r="B403">
        <v>13.74</v>
      </c>
      <c r="C403" s="101">
        <f>B403/B402-1</f>
        <v>2.5373134328358304E-2</v>
      </c>
      <c r="D403" s="26">
        <f>+F402*(1+L403)</f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89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0">+K403/J403-1</f>
        <v>2.1318553190770251E-2</v>
      </c>
      <c r="M403" s="100">
        <f t="shared" ref="M403" si="491">WEEKDAY(A403,2)</f>
        <v>5</v>
      </c>
    </row>
    <row r="404" spans="1:14" ht="54" x14ac:dyDescent="0.15">
      <c r="A404" s="98">
        <v>42975</v>
      </c>
      <c r="B404">
        <v>13.9</v>
      </c>
      <c r="C404" s="101">
        <f>B404/B403-1</f>
        <v>1.1644832605531397E-2</v>
      </c>
      <c r="D404" s="26">
        <f>+F403*(1+L404)</f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2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3">+K404/J404-1</f>
        <v>9.3687799987094422E-3</v>
      </c>
      <c r="M404" s="100">
        <f t="shared" ref="M404" si="494">WEEKDAY(A404,2)</f>
        <v>1</v>
      </c>
      <c r="N404" s="50" t="s">
        <v>457</v>
      </c>
    </row>
    <row r="405" spans="1:14" x14ac:dyDescent="0.15">
      <c r="A405" s="98">
        <v>42976</v>
      </c>
      <c r="B405">
        <v>13.98</v>
      </c>
      <c r="C405" s="101">
        <f>B405/B404-1</f>
        <v>5.7553956834532904E-3</v>
      </c>
      <c r="D405" s="26">
        <f>+F404*(1+L405)</f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5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6">+K405/J405-1</f>
        <v>1.2121688971720168E-3</v>
      </c>
      <c r="M405" s="100">
        <f t="shared" ref="M405" si="497">WEEKDAY(A405,2)</f>
        <v>2</v>
      </c>
    </row>
    <row r="406" spans="1:14" ht="27" x14ac:dyDescent="0.15">
      <c r="A406" s="98">
        <v>42977</v>
      </c>
      <c r="B406">
        <v>14.02</v>
      </c>
      <c r="C406" s="101">
        <f>B406/B405-1</f>
        <v>2.8612303290413976E-3</v>
      </c>
      <c r="D406" s="26">
        <f>+F405*(1+L406)</f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498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499">+K406/J406-1</f>
        <v>-3.6705779113723747E-3</v>
      </c>
      <c r="M406" s="100">
        <f t="shared" ref="M406" si="500">WEEKDAY(A406,2)</f>
        <v>3</v>
      </c>
      <c r="N406" s="50" t="s">
        <v>459</v>
      </c>
    </row>
    <row r="407" spans="1:14" x14ac:dyDescent="0.15">
      <c r="A407" s="98">
        <v>42978</v>
      </c>
    </row>
    <row r="408" spans="1:14" x14ac:dyDescent="0.15">
      <c r="A408" s="98">
        <v>42979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07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L405" sqref="L393:L40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05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</row>
    <row r="407" spans="1:13" x14ac:dyDescent="0.15">
      <c r="A407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08"/>
  <sheetViews>
    <sheetView zoomScale="115" zoomScaleNormal="115" workbookViewId="0">
      <pane xSplit="1" ySplit="2" topLeftCell="D375" activePane="bottomRight" state="frozen"/>
      <selection pane="topRight" activeCell="B1" sqref="B1"/>
      <selection pane="bottomLeft" activeCell="A3" sqref="A3"/>
      <selection pane="bottomRight" activeCell="L406" sqref="L40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>+K401/J401-1</f>
        <v>-4.1599629735746824E-3</v>
      </c>
      <c r="M401" s="100">
        <f t="shared" ref="M401" si="506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7">B402/B401-1</f>
        <v>-1.5189873417721489E-2</v>
      </c>
      <c r="D402" s="38">
        <f t="shared" ref="D402" si="508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09">+B402/D402-1</f>
        <v>-1.2256309326167392E-3</v>
      </c>
      <c r="H402" s="42">
        <f>(+B402/(D402*(1-VLOOKUP(A402,FX!A:K,9,0)))-1)</f>
        <v>-2.4178719952755445E-3</v>
      </c>
      <c r="I402" s="101">
        <f>+B402/F402-1</f>
        <v>-7.7061392242483429E-4</v>
      </c>
      <c r="J402" s="100">
        <v>1807.37</v>
      </c>
      <c r="K402" s="100">
        <v>1795.739</v>
      </c>
      <c r="L402" s="101">
        <f>+K402/J402-1</f>
        <v>-6.4353176162046388E-3</v>
      </c>
      <c r="M402" s="100">
        <f t="shared" ref="M402" si="510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1">B403/B402-1</f>
        <v>1.1568123393316254E-2</v>
      </c>
      <c r="D403" s="38">
        <f t="shared" ref="D403" si="512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3">+B403/D403-1</f>
        <v>1.232570885728812E-3</v>
      </c>
      <c r="H403" s="42">
        <f>(+B403/(D403*(1-VLOOKUP(A403,FX!A:K,9,0)))-1)</f>
        <v>1.7260601729067737E-3</v>
      </c>
      <c r="I403" s="101">
        <f>+B403/F403-1</f>
        <v>1.0175527855507127E-3</v>
      </c>
      <c r="J403">
        <v>1795.739</v>
      </c>
      <c r="K403">
        <v>1812.8779999999999</v>
      </c>
      <c r="L403" s="101">
        <f>+K403/J403-1</f>
        <v>9.5442600511543851E-3</v>
      </c>
      <c r="M403" s="100">
        <f t="shared" ref="M403" si="514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5">B404/B403-1</f>
        <v>2.2871664548919979E-2</v>
      </c>
      <c r="D404" s="38">
        <f t="shared" ref="D404" si="516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7">+B404/D404-1</f>
        <v>7.2716650066888544E-3</v>
      </c>
      <c r="H404" s="42">
        <f>(+B404/(D404*(1-VLOOKUP(A404,FX!A:K,9,0)))-1)</f>
        <v>3.2677347594736172E-3</v>
      </c>
      <c r="I404" s="101">
        <f>+B404/F404-1</f>
        <v>3.6155092881187123E-3</v>
      </c>
      <c r="J404">
        <v>1812.8779999999999</v>
      </c>
      <c r="K404">
        <v>1842.828</v>
      </c>
      <c r="L404" s="101">
        <f>+K404/J404-1</f>
        <v>1.6520692512127066E-2</v>
      </c>
      <c r="M404" s="100">
        <f t="shared" ref="M404" si="518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19">B405/B404-1</f>
        <v>1.242236024844745E-3</v>
      </c>
      <c r="D405" s="38">
        <f t="shared" ref="D405" si="520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1">+B405/D405-1</f>
        <v>1.1027170259227725E-2</v>
      </c>
      <c r="H405" s="42">
        <f>(+B405/(D405*(1-VLOOKUP(A405,FX!A:K,9,0)))-1)</f>
        <v>7.5381903205484768E-3</v>
      </c>
      <c r="I405" s="101">
        <f>+B405/F405-1</f>
        <v>6.1165896891774985E-3</v>
      </c>
      <c r="J405">
        <v>1842.828</v>
      </c>
      <c r="K405">
        <v>1831.5909999999999</v>
      </c>
      <c r="L405" s="101">
        <f>+K405/J405-1</f>
        <v>-6.0976933278634737E-3</v>
      </c>
      <c r="M405" s="100">
        <f t="shared" ref="M405" si="522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3">B406/B405-1</f>
        <v>2.3573200992555776E-2</v>
      </c>
      <c r="D406" s="38">
        <f t="shared" ref="D406" si="524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5">+B406/D406-1</f>
        <v>2.5890810125357433E-2</v>
      </c>
      <c r="H406" s="42">
        <f>(+B406/(D406*(1-VLOOKUP(A406,FX!A:K,9,0)))-1)</f>
        <v>2.2541677402903693E-2</v>
      </c>
      <c r="I406" s="101">
        <f>+B406/F406-1</f>
        <v>2.420856610800759E-2</v>
      </c>
      <c r="J406">
        <v>1831.5909999999999</v>
      </c>
      <c r="K406">
        <v>1838.6310000000001</v>
      </c>
      <c r="L406" s="101">
        <f>+K406/J406-1</f>
        <v>3.8436528679166582E-3</v>
      </c>
      <c r="M406" s="100">
        <f t="shared" ref="M406" si="526">WEEKDAY(A406,2)</f>
        <v>3</v>
      </c>
      <c r="N406" s="50" t="s">
        <v>460</v>
      </c>
    </row>
    <row r="407" spans="1:14" x14ac:dyDescent="0.15">
      <c r="A407" s="98">
        <v>42978</v>
      </c>
    </row>
    <row r="408" spans="1:14" x14ac:dyDescent="0.15">
      <c r="A408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8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B409" sqref="B409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27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27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27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27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27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06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462</v>
      </c>
    </row>
    <row r="407" spans="1:14" x14ac:dyDescent="0.15">
      <c r="A407" s="98">
        <v>42978</v>
      </c>
    </row>
    <row r="408" spans="1:14" x14ac:dyDescent="0.15">
      <c r="A408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14"/>
  <sheetViews>
    <sheetView zoomScale="115" zoomScaleNormal="115" workbookViewId="0">
      <pane xSplit="1" ySplit="2" topLeftCell="B383" activePane="bottomRight" state="frozen"/>
      <selection pane="topRight" activeCell="B1" sqref="B1"/>
      <selection pane="bottomLeft" activeCell="A3" sqref="A3"/>
      <selection pane="bottomRight" activeCell="F412" sqref="F412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11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>+F406*(1+L407)</f>
        <v>42.92</v>
      </c>
      <c r="E407" s="100"/>
      <c r="F407">
        <v>43.32</v>
      </c>
      <c r="G407" s="42">
        <f t="shared" ref="G407" si="488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89">+K407/J407-1</f>
        <v>0</v>
      </c>
      <c r="M407" s="100">
        <f t="shared" ref="M407" si="490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1">B408/B407-1</f>
        <v>3.6908881199537724E-3</v>
      </c>
      <c r="D408" s="38">
        <f>+F407*(1+L408)</f>
        <v>43.7224578413906</v>
      </c>
      <c r="E408" s="100"/>
      <c r="F408">
        <v>43.32</v>
      </c>
      <c r="G408" s="42">
        <f t="shared" ref="G408" si="492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3">+K408/J408-1</f>
        <v>9.290347215849426E-3</v>
      </c>
      <c r="M408" s="100">
        <f t="shared" ref="M408" si="494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5">B409/B408-1</f>
        <v>1.6088255573431409E-2</v>
      </c>
      <c r="D409" s="38">
        <f>+F408*(1+L409)</f>
        <v>44.041060935825371</v>
      </c>
      <c r="E409" s="100"/>
      <c r="F409">
        <v>44.04</v>
      </c>
      <c r="G409" s="42">
        <f t="shared" ref="G409" si="496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7">+K409/J409-1</f>
        <v>1.6644989284980927E-2</v>
      </c>
      <c r="M409" s="100">
        <f t="shared" ref="M409" si="498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499">B410/B409-1</f>
        <v>4.523863379324311E-4</v>
      </c>
      <c r="D410" s="38">
        <f>+F409*(1+L410)</f>
        <v>44.161694352466846</v>
      </c>
      <c r="E410" s="100"/>
      <c r="F410">
        <v>44.15</v>
      </c>
      <c r="G410" s="42">
        <f t="shared" ref="G410" si="500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1">+K410/J410-1</f>
        <v>2.7632686754506253E-3</v>
      </c>
      <c r="M410" s="100">
        <f t="shared" ref="M410" si="502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3">B411/B410-1</f>
        <v>9.0436355414880154E-4</v>
      </c>
      <c r="D411" s="38">
        <f>+F410*(1+L411)</f>
        <v>44.034086046528309</v>
      </c>
      <c r="E411" s="100"/>
      <c r="F411">
        <v>44.04</v>
      </c>
      <c r="G411" s="42">
        <f t="shared" ref="G411" si="504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5">+K411/J411-1</f>
        <v>-2.625457609777726E-3</v>
      </c>
      <c r="M411" s="100">
        <f t="shared" ref="M411" si="506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7">B412/B411-1</f>
        <v>0</v>
      </c>
      <c r="D412" s="38">
        <f>+F411*(1+L412)</f>
        <v>44.357527382391396</v>
      </c>
      <c r="E412" s="100"/>
      <c r="G412" s="42">
        <f t="shared" ref="G412" si="508">+B412/D412-1</f>
        <v>-1.9732250095197967E-3</v>
      </c>
      <c r="H412" s="100"/>
      <c r="J412">
        <v>19457.759999999998</v>
      </c>
      <c r="K412">
        <v>19598.05</v>
      </c>
      <c r="L412" s="101">
        <f t="shared" ref="L412" si="509">+K412/J412-1</f>
        <v>7.2099768935376396E-3</v>
      </c>
      <c r="M412" s="100">
        <f t="shared" ref="M412" si="510">WEEKDAY(A412,2)</f>
        <v>3</v>
      </c>
    </row>
    <row r="413" spans="1:13" x14ac:dyDescent="0.15">
      <c r="A413" s="98">
        <v>42978</v>
      </c>
    </row>
    <row r="414" spans="1:13" x14ac:dyDescent="0.15">
      <c r="A414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14"/>
  <sheetViews>
    <sheetView zoomScale="115" zoomScaleNormal="115" workbookViewId="0">
      <pane xSplit="1" ySplit="2" topLeftCell="B383" activePane="bottomRight" state="frozen"/>
      <selection pane="topRight" activeCell="B1" sqref="B1"/>
      <selection pane="bottomLeft" activeCell="A3" sqref="A3"/>
      <selection pane="bottomRight" activeCell="E411" sqref="E41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1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15">
      <c r="A413" s="98">
        <v>42978</v>
      </c>
    </row>
    <row r="414" spans="1:14" x14ac:dyDescent="0.15">
      <c r="A414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14"/>
  <sheetViews>
    <sheetView zoomScale="115" zoomScaleNormal="115" workbookViewId="0">
      <pane xSplit="1" ySplit="2" topLeftCell="B394" activePane="bottomRight" state="frozen"/>
      <selection pane="topRight" activeCell="B1" sqref="B1"/>
      <selection pane="bottomLeft" activeCell="A3" sqref="A3"/>
      <selection pane="bottomRight" activeCell="B411" sqref="B41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11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455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</row>
    <row r="414" spans="1:14" x14ac:dyDescent="0.15">
      <c r="A414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15"/>
  <sheetViews>
    <sheetView zoomScale="115" zoomScaleNormal="115" workbookViewId="0">
      <pane xSplit="1" ySplit="2" topLeftCell="D387" activePane="bottomRight" state="frozen"/>
      <selection pane="topRight" activeCell="B1" sqref="B1"/>
      <selection pane="bottomLeft" activeCell="A3" sqref="A3"/>
      <selection pane="bottomRight" activeCell="N413" sqref="N41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12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0"/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461</v>
      </c>
    </row>
    <row r="414" spans="1:14" x14ac:dyDescent="0.15">
      <c r="A414" s="98">
        <v>42978</v>
      </c>
      <c r="M414">
        <f t="shared" ref="M413:M415" si="517">WEEKDAY(A414,2)</f>
        <v>4</v>
      </c>
    </row>
    <row r="415" spans="1:14" x14ac:dyDescent="0.15">
      <c r="A415" s="98">
        <v>42979</v>
      </c>
      <c r="M415">
        <f t="shared" si="517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2017-08-30T23:56:31Z</dcterms:modified>
</cp:coreProperties>
</file>