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6" windowWidth="23256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7" i="1" l="1"/>
  <c r="H16" i="1" l="1"/>
  <c r="G26" i="1"/>
  <c r="G25" i="1"/>
  <c r="F23" i="1"/>
  <c r="F25" i="1"/>
  <c r="M26" i="1"/>
  <c r="N26" i="1"/>
  <c r="Q26" i="1" s="1"/>
  <c r="H26" i="1"/>
  <c r="H25" i="1" l="1"/>
  <c r="M25" i="1"/>
  <c r="N25" i="1"/>
  <c r="Q25" i="1" s="1"/>
  <c r="Q15" i="1" l="1"/>
  <c r="H24" i="1" l="1"/>
  <c r="N24" i="1" l="1"/>
  <c r="Q24" i="1" s="1"/>
  <c r="G24" i="1" l="1"/>
  <c r="M24" i="1"/>
  <c r="H3" i="1" l="1"/>
  <c r="G23" i="1"/>
  <c r="H23" i="1"/>
  <c r="M23" i="1"/>
  <c r="N23" i="1"/>
  <c r="Q23" i="1" s="1"/>
  <c r="N21" i="1" l="1"/>
  <c r="Q21" i="1" s="1"/>
  <c r="O17" i="1"/>
  <c r="M17" i="1"/>
  <c r="Q17" i="1"/>
  <c r="M18" i="1"/>
  <c r="N18" i="1"/>
  <c r="Q18" i="1" s="1"/>
  <c r="M19" i="1"/>
  <c r="N19" i="1"/>
  <c r="Q19" i="1" s="1"/>
  <c r="M20" i="1"/>
  <c r="N20" i="1"/>
  <c r="Q20" i="1" s="1"/>
  <c r="M21" i="1"/>
  <c r="M22" i="1"/>
  <c r="N22" i="1"/>
  <c r="Q22" i="1" s="1"/>
  <c r="N16" i="1"/>
  <c r="Q16" i="1" s="1"/>
  <c r="M16" i="1"/>
  <c r="G3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G16" i="1"/>
  <c r="H17" i="1"/>
  <c r="G17" i="1"/>
  <c r="H18" i="1"/>
  <c r="G18" i="1"/>
  <c r="H19" i="1"/>
  <c r="G19" i="1"/>
  <c r="H20" i="1"/>
  <c r="G20" i="1"/>
  <c r="H22" i="1"/>
  <c r="H21" i="1"/>
  <c r="G21" i="1"/>
  <c r="G22" i="1"/>
</calcChain>
</file>

<file path=xl/sharedStrings.xml><?xml version="1.0" encoding="utf-8"?>
<sst xmlns="http://schemas.openxmlformats.org/spreadsheetml/2006/main" count="16" uniqueCount="11">
  <si>
    <t>Starting</t>
    <phoneticPr fontId="1" type="noConversion"/>
  </si>
  <si>
    <t>Ending</t>
    <phoneticPr fontId="1" type="noConversion"/>
  </si>
  <si>
    <t>Deposit</t>
    <phoneticPr fontId="1" type="noConversion"/>
  </si>
  <si>
    <t>Stocks</t>
    <phoneticPr fontId="1" type="noConversion"/>
  </si>
  <si>
    <t>IB</t>
    <phoneticPr fontId="1" type="noConversion"/>
  </si>
  <si>
    <t>Brokerage</t>
    <phoneticPr fontId="1" type="noConversion"/>
  </si>
  <si>
    <t>pnl/brokerage</t>
    <phoneticPr fontId="1" type="noConversion"/>
  </si>
  <si>
    <t>keep brokerage less than 10k. Prevent churning. Focus on 510050 trading more cost effective and able to put on size and less volatile.</t>
    <phoneticPr fontId="1" type="noConversion"/>
  </si>
  <si>
    <t>Chg</t>
    <phoneticPr fontId="1" type="noConversion"/>
  </si>
  <si>
    <t>Chg %</t>
    <phoneticPr fontId="1" type="noConversion"/>
  </si>
  <si>
    <t>very good control on brokerage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</si>
</sst>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9" fontId="0" fillId="3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tabSelected="1" zoomScale="130" zoomScaleNormal="130" workbookViewId="0">
      <pane xSplit="2" ySplit="2" topLeftCell="C4" activePane="bottomRight" state="frozen"/>
      <selection pane="topRight" activeCell="C1" sqref="C1"/>
      <selection pane="bottomLeft" activeCell="A4" sqref="A4"/>
      <selection pane="bottomRight" activeCell="K26" sqref="K26"/>
    </sheetView>
  </sheetViews>
  <sheetFormatPr defaultRowHeight="14.4" x14ac:dyDescent="0.25"/>
  <cols>
    <col min="1" max="1" width="2" customWidth="1"/>
    <col min="4" max="4" width="10.44140625" bestFit="1" customWidth="1"/>
    <col min="5" max="5" width="11.6640625" bestFit="1" customWidth="1"/>
    <col min="6" max="6" width="12.77734375" bestFit="1" customWidth="1"/>
    <col min="7" max="7" width="9.44140625" bestFit="1" customWidth="1"/>
    <col min="8" max="8" width="11.6640625" bestFit="1" customWidth="1"/>
    <col min="9" max="9" width="2.6640625" customWidth="1"/>
    <col min="10" max="10" width="10.44140625" bestFit="1" customWidth="1"/>
    <col min="11" max="11" width="11.6640625" bestFit="1" customWidth="1"/>
    <col min="13" max="13" width="9.44140625" bestFit="1" customWidth="1"/>
    <col min="14" max="14" width="11.6640625" bestFit="1" customWidth="1"/>
    <col min="15" max="15" width="12.44140625" customWidth="1"/>
    <col min="17" max="17" width="10.44140625" bestFit="1" customWidth="1"/>
    <col min="18" max="18" width="16.21875" customWidth="1"/>
  </cols>
  <sheetData>
    <row r="1" spans="2:17" s="7" customFormat="1" ht="10.5" customHeight="1" x14ac:dyDescent="0.15">
      <c r="B1" s="7" t="s">
        <v>4</v>
      </c>
      <c r="J1" s="7" t="s">
        <v>3</v>
      </c>
    </row>
    <row r="2" spans="2:17" s="7" customFormat="1" ht="19.5" customHeight="1" x14ac:dyDescent="0.15">
      <c r="D2" s="7" t="s">
        <v>0</v>
      </c>
      <c r="E2" s="7" t="s">
        <v>1</v>
      </c>
      <c r="F2" s="7" t="s">
        <v>2</v>
      </c>
      <c r="G2" s="7" t="s">
        <v>9</v>
      </c>
      <c r="H2" s="7" t="s">
        <v>8</v>
      </c>
      <c r="J2" s="7" t="s">
        <v>0</v>
      </c>
      <c r="K2" s="7" t="s">
        <v>1</v>
      </c>
      <c r="L2" s="7" t="s">
        <v>2</v>
      </c>
      <c r="M2" s="7" t="s">
        <v>9</v>
      </c>
      <c r="N2" s="7" t="s">
        <v>8</v>
      </c>
      <c r="P2" s="7" t="s">
        <v>5</v>
      </c>
      <c r="Q2" s="7" t="s">
        <v>6</v>
      </c>
    </row>
    <row r="3" spans="2:17" s="4" customFormat="1" ht="13.5" x14ac:dyDescent="0.15">
      <c r="B3" s="4">
        <v>2015</v>
      </c>
      <c r="C3" s="4">
        <v>10</v>
      </c>
      <c r="D3" s="5">
        <v>57693.47</v>
      </c>
      <c r="E3" s="5">
        <v>53421.04</v>
      </c>
      <c r="F3" s="5">
        <v>0</v>
      </c>
      <c r="G3" s="6">
        <f t="shared" ref="G3:G22" si="0">(+E3-F3)/D3-1</f>
        <v>-7.4053961392857803E-2</v>
      </c>
      <c r="H3" s="5">
        <f>+E3-F3-D3</f>
        <v>-4272.43</v>
      </c>
      <c r="J3" s="5"/>
      <c r="K3" s="5"/>
    </row>
    <row r="4" spans="2:17" s="1" customFormat="1" ht="13.5" x14ac:dyDescent="0.15">
      <c r="B4" s="1">
        <v>2015</v>
      </c>
      <c r="C4" s="1">
        <v>11</v>
      </c>
      <c r="D4" s="2">
        <v>53421.04</v>
      </c>
      <c r="E4" s="2">
        <v>250366.57</v>
      </c>
      <c r="F4" s="2">
        <v>200000</v>
      </c>
      <c r="G4" s="3">
        <f t="shared" si="0"/>
        <v>-5.7177284455712463E-2</v>
      </c>
      <c r="H4" s="2">
        <f t="shared" ref="H4:H22" si="1">+E4-F4-D4</f>
        <v>-3054.4699999999939</v>
      </c>
      <c r="J4" s="2"/>
      <c r="K4" s="2"/>
    </row>
    <row r="5" spans="2:17" s="4" customFormat="1" ht="13.5" x14ac:dyDescent="0.15">
      <c r="B5" s="4">
        <v>2015</v>
      </c>
      <c r="C5" s="4">
        <v>12</v>
      </c>
      <c r="D5" s="5">
        <v>250366.57</v>
      </c>
      <c r="E5" s="5">
        <v>249244.87</v>
      </c>
      <c r="F5" s="5">
        <v>0</v>
      </c>
      <c r="G5" s="6">
        <f t="shared" si="0"/>
        <v>-4.4802307272892028E-3</v>
      </c>
      <c r="H5" s="5">
        <f t="shared" si="1"/>
        <v>-1121.7000000000116</v>
      </c>
      <c r="J5" s="5"/>
      <c r="K5" s="5"/>
    </row>
    <row r="6" spans="2:17" s="1" customFormat="1" ht="13.5" x14ac:dyDescent="0.15">
      <c r="B6" s="1">
        <v>2016</v>
      </c>
      <c r="C6" s="1">
        <v>1</v>
      </c>
      <c r="D6" s="2">
        <v>249244.87</v>
      </c>
      <c r="E6" s="2">
        <v>252300.84</v>
      </c>
      <c r="F6" s="2">
        <v>0</v>
      </c>
      <c r="G6" s="3">
        <f t="shared" si="0"/>
        <v>1.2260914336973183E-2</v>
      </c>
      <c r="H6" s="2">
        <f t="shared" si="1"/>
        <v>3055.9700000000012</v>
      </c>
      <c r="J6" s="2"/>
      <c r="K6" s="2"/>
    </row>
    <row r="7" spans="2:17" s="4" customFormat="1" ht="13.5" x14ac:dyDescent="0.15">
      <c r="B7" s="4">
        <v>2016</v>
      </c>
      <c r="C7" s="4">
        <v>2</v>
      </c>
      <c r="D7" s="5">
        <v>252300.84</v>
      </c>
      <c r="E7" s="5">
        <v>446190.91</v>
      </c>
      <c r="F7" s="5">
        <v>194430</v>
      </c>
      <c r="G7" s="6">
        <f t="shared" si="0"/>
        <v>-2.1400245833506082E-3</v>
      </c>
      <c r="H7" s="5">
        <f t="shared" si="1"/>
        <v>-539.93000000002212</v>
      </c>
      <c r="J7" s="5"/>
      <c r="K7" s="5"/>
    </row>
    <row r="8" spans="2:17" s="1" customFormat="1" ht="13.5" x14ac:dyDescent="0.15">
      <c r="B8" s="1">
        <v>2016</v>
      </c>
      <c r="C8" s="1">
        <v>3</v>
      </c>
      <c r="D8" s="2">
        <v>446190.91</v>
      </c>
      <c r="E8" s="2">
        <v>449146.28</v>
      </c>
      <c r="F8" s="2">
        <v>0</v>
      </c>
      <c r="G8" s="3">
        <f t="shared" si="0"/>
        <v>6.6235549262982918E-3</v>
      </c>
      <c r="H8" s="2">
        <f t="shared" si="1"/>
        <v>2955.3700000000536</v>
      </c>
      <c r="J8" s="2"/>
      <c r="K8" s="2"/>
    </row>
    <row r="9" spans="2:17" s="4" customFormat="1" ht="13.5" x14ac:dyDescent="0.15">
      <c r="B9" s="4">
        <v>2016</v>
      </c>
      <c r="C9" s="4">
        <v>4</v>
      </c>
      <c r="D9" s="5">
        <v>449146.28</v>
      </c>
      <c r="E9" s="5">
        <v>438396.8</v>
      </c>
      <c r="F9" s="5">
        <v>0</v>
      </c>
      <c r="G9" s="6">
        <f t="shared" si="0"/>
        <v>-2.3933138219468408E-2</v>
      </c>
      <c r="H9" s="5">
        <f t="shared" si="1"/>
        <v>-10749.48000000004</v>
      </c>
      <c r="J9" s="5"/>
      <c r="K9" s="5"/>
    </row>
    <row r="10" spans="2:17" s="1" customFormat="1" ht="13.5" x14ac:dyDescent="0.15">
      <c r="B10" s="1">
        <v>2016</v>
      </c>
      <c r="C10" s="1">
        <v>5</v>
      </c>
      <c r="D10" s="2">
        <v>438396.8</v>
      </c>
      <c r="E10" s="2">
        <v>436353.07</v>
      </c>
      <c r="F10" s="2">
        <v>0</v>
      </c>
      <c r="G10" s="3">
        <f t="shared" si="0"/>
        <v>-4.6618269111452504E-3</v>
      </c>
      <c r="H10" s="2">
        <f t="shared" si="1"/>
        <v>-2043.7299999999814</v>
      </c>
      <c r="J10" s="2"/>
      <c r="K10" s="2"/>
    </row>
    <row r="11" spans="2:17" s="4" customFormat="1" ht="13.5" x14ac:dyDescent="0.15">
      <c r="B11" s="4">
        <v>2016</v>
      </c>
      <c r="C11" s="4">
        <v>6</v>
      </c>
      <c r="D11" s="5">
        <v>436353.07</v>
      </c>
      <c r="E11" s="5">
        <v>431003.38</v>
      </c>
      <c r="F11" s="5">
        <v>0</v>
      </c>
      <c r="G11" s="6">
        <f t="shared" si="0"/>
        <v>-1.226000312086728E-2</v>
      </c>
      <c r="H11" s="5">
        <f t="shared" si="1"/>
        <v>-5349.6900000000023</v>
      </c>
      <c r="J11" s="5"/>
      <c r="K11" s="5"/>
    </row>
    <row r="12" spans="2:17" s="1" customFormat="1" ht="13.5" x14ac:dyDescent="0.15">
      <c r="B12" s="1">
        <v>2016</v>
      </c>
      <c r="C12" s="1">
        <v>7</v>
      </c>
      <c r="D12" s="2">
        <v>431003.38</v>
      </c>
      <c r="E12" s="2">
        <v>428567.44</v>
      </c>
      <c r="F12" s="2">
        <v>0</v>
      </c>
      <c r="G12" s="3">
        <f t="shared" si="0"/>
        <v>-5.6517886240242676E-3</v>
      </c>
      <c r="H12" s="2">
        <f t="shared" si="1"/>
        <v>-2435.9400000000023</v>
      </c>
      <c r="J12" s="2"/>
      <c r="K12" s="2"/>
    </row>
    <row r="13" spans="2:17" s="4" customFormat="1" ht="13.5" x14ac:dyDescent="0.15">
      <c r="B13" s="4">
        <v>2016</v>
      </c>
      <c r="C13" s="4">
        <v>8</v>
      </c>
      <c r="D13" s="5">
        <v>428567.44</v>
      </c>
      <c r="E13" s="5">
        <v>433297.22</v>
      </c>
      <c r="F13" s="5">
        <v>0</v>
      </c>
      <c r="G13" s="6">
        <f t="shared" si="0"/>
        <v>1.1036256044089532E-2</v>
      </c>
      <c r="H13" s="5">
        <f t="shared" si="1"/>
        <v>4729.7799999999697</v>
      </c>
      <c r="J13" s="5"/>
      <c r="K13" s="5"/>
    </row>
    <row r="14" spans="2:17" s="1" customFormat="1" ht="13.5" x14ac:dyDescent="0.15">
      <c r="B14" s="1">
        <v>2016</v>
      </c>
      <c r="C14" s="1">
        <v>9</v>
      </c>
      <c r="D14" s="2">
        <v>433297.22</v>
      </c>
      <c r="E14" s="2">
        <v>620638.09</v>
      </c>
      <c r="F14" s="2">
        <v>185936</v>
      </c>
      <c r="G14" s="3">
        <f t="shared" si="0"/>
        <v>3.2422778987597489E-3</v>
      </c>
      <c r="H14" s="2">
        <f t="shared" si="1"/>
        <v>1404.8699999999953</v>
      </c>
      <c r="J14" s="2"/>
      <c r="K14" s="2"/>
    </row>
    <row r="15" spans="2:17" s="4" customFormat="1" ht="13.5" x14ac:dyDescent="0.15">
      <c r="B15" s="4">
        <v>2016</v>
      </c>
      <c r="C15" s="4">
        <v>10</v>
      </c>
      <c r="D15" s="5">
        <v>620638.09</v>
      </c>
      <c r="E15" s="5">
        <v>800306.48</v>
      </c>
      <c r="F15" s="5">
        <v>182992</v>
      </c>
      <c r="G15" s="6">
        <f t="shared" si="0"/>
        <v>-5.3551498909775175E-3</v>
      </c>
      <c r="H15" s="5">
        <f t="shared" si="1"/>
        <v>-3323.609999999986</v>
      </c>
      <c r="J15" s="5"/>
      <c r="K15" s="5"/>
      <c r="P15" s="4">
        <v>93</v>
      </c>
      <c r="Q15" s="5">
        <f>N15/P15</f>
        <v>0</v>
      </c>
    </row>
    <row r="16" spans="2:17" s="1" customFormat="1" ht="13.5" x14ac:dyDescent="0.15">
      <c r="B16" s="1">
        <v>2016</v>
      </c>
      <c r="C16" s="1">
        <v>11</v>
      </c>
      <c r="D16" s="2">
        <v>800306.48</v>
      </c>
      <c r="E16" s="2">
        <v>912420.24</v>
      </c>
      <c r="F16" s="2">
        <v>116220</v>
      </c>
      <c r="G16" s="3">
        <f t="shared" si="0"/>
        <v>-5.1308343773500686E-3</v>
      </c>
      <c r="H16" s="2">
        <f>+E16-F16-D16</f>
        <v>-4106.2399999999907</v>
      </c>
      <c r="J16" s="2">
        <v>1459485</v>
      </c>
      <c r="K16" s="2">
        <v>1458635</v>
      </c>
      <c r="L16" s="1">
        <v>0</v>
      </c>
      <c r="M16" s="10">
        <f>(+K16-L16)/J16-1</f>
        <v>-5.8239721545616518E-4</v>
      </c>
      <c r="N16" s="2">
        <f>+K16-L16-J16</f>
        <v>-850</v>
      </c>
      <c r="P16" s="1">
        <v>5280</v>
      </c>
      <c r="Q16" s="2">
        <f>N16/P16</f>
        <v>-0.16098484848484848</v>
      </c>
    </row>
    <row r="17" spans="2:18" s="4" customFormat="1" ht="13.5" x14ac:dyDescent="0.15">
      <c r="B17" s="4">
        <v>2016</v>
      </c>
      <c r="C17" s="4">
        <v>12</v>
      </c>
      <c r="D17" s="5">
        <v>912420.24</v>
      </c>
      <c r="E17" s="5">
        <v>864145.02</v>
      </c>
      <c r="F17" s="5">
        <v>0</v>
      </c>
      <c r="G17" s="6">
        <f t="shared" si="0"/>
        <v>-5.2908975364246658E-2</v>
      </c>
      <c r="H17" s="5">
        <f t="shared" si="1"/>
        <v>-48275.219999999972</v>
      </c>
      <c r="J17" s="5">
        <v>1458635</v>
      </c>
      <c r="K17" s="5">
        <v>1841834</v>
      </c>
      <c r="L17" s="4">
        <v>383199</v>
      </c>
      <c r="M17" s="11">
        <f t="shared" ref="M17:M22" si="2">(+K17-L17)/J17-1</f>
        <v>0</v>
      </c>
      <c r="N17" s="5">
        <f>+K17-L17-J17</f>
        <v>0</v>
      </c>
      <c r="O17" s="4">
        <f>+K17-J17</f>
        <v>383199</v>
      </c>
      <c r="P17" s="4">
        <v>8735</v>
      </c>
      <c r="Q17" s="5">
        <f t="shared" ref="Q17:Q26" si="3">N17/P17</f>
        <v>0</v>
      </c>
    </row>
    <row r="18" spans="2:18" s="1" customFormat="1" ht="13.5" x14ac:dyDescent="0.15">
      <c r="B18" s="1">
        <v>2017</v>
      </c>
      <c r="C18" s="1">
        <v>1</v>
      </c>
      <c r="D18" s="2">
        <v>864145.02</v>
      </c>
      <c r="E18" s="2">
        <v>865911.74</v>
      </c>
      <c r="F18" s="2">
        <v>0</v>
      </c>
      <c r="G18" s="3">
        <f>(+E18-F18)/D18-1</f>
        <v>2.044471655926472E-3</v>
      </c>
      <c r="H18" s="2">
        <f>+E18-F18-D18</f>
        <v>1766.7199999999721</v>
      </c>
      <c r="J18" s="2">
        <v>1841834</v>
      </c>
      <c r="K18" s="2">
        <v>1814117</v>
      </c>
      <c r="L18" s="1">
        <v>0</v>
      </c>
      <c r="M18" s="10">
        <f>(+K18-L18)/J18-1</f>
        <v>-1.5048587440561922E-2</v>
      </c>
      <c r="N18" s="2">
        <f>+K18-L18-J18</f>
        <v>-27717</v>
      </c>
      <c r="P18" s="1">
        <v>3413</v>
      </c>
      <c r="Q18" s="2">
        <f t="shared" si="3"/>
        <v>-8.1210079109288014</v>
      </c>
    </row>
    <row r="19" spans="2:18" s="4" customFormat="1" ht="13.5" x14ac:dyDescent="0.15">
      <c r="B19" s="4">
        <v>2017</v>
      </c>
      <c r="C19" s="4">
        <v>2</v>
      </c>
      <c r="D19" s="5">
        <v>865911.74</v>
      </c>
      <c r="E19" s="5">
        <v>869248.16</v>
      </c>
      <c r="F19" s="5">
        <v>0</v>
      </c>
      <c r="G19" s="6">
        <f>(+E19-F19)/D19-1</f>
        <v>3.8530716767970485E-3</v>
      </c>
      <c r="H19" s="5">
        <f>+E19-F19-D19</f>
        <v>3336.4200000000419</v>
      </c>
      <c r="J19" s="5">
        <v>1814117</v>
      </c>
      <c r="K19" s="5">
        <v>1838048</v>
      </c>
      <c r="L19" s="4">
        <v>0</v>
      </c>
      <c r="M19" s="11">
        <f>(+K19-L19)/J19-1</f>
        <v>1.3191541670134921E-2</v>
      </c>
      <c r="N19" s="5">
        <f>+K19-L19-J19</f>
        <v>23931</v>
      </c>
      <c r="P19" s="4">
        <v>2447</v>
      </c>
      <c r="Q19" s="5">
        <f t="shared" si="3"/>
        <v>9.7797302819779315</v>
      </c>
    </row>
    <row r="20" spans="2:18" s="1" customFormat="1" ht="13.5" x14ac:dyDescent="0.15">
      <c r="B20" s="1">
        <v>2017</v>
      </c>
      <c r="C20" s="1">
        <v>3</v>
      </c>
      <c r="D20" s="2">
        <v>869248.16</v>
      </c>
      <c r="E20" s="2">
        <v>875344.39</v>
      </c>
      <c r="F20" s="2">
        <v>0</v>
      </c>
      <c r="G20" s="3">
        <f t="shared" si="0"/>
        <v>7.0132216328189223E-3</v>
      </c>
      <c r="H20" s="2">
        <f t="shared" si="1"/>
        <v>6096.2299999999814</v>
      </c>
      <c r="J20" s="2">
        <v>1838048</v>
      </c>
      <c r="K20" s="2">
        <v>1836817</v>
      </c>
      <c r="L20" s="1">
        <v>0</v>
      </c>
      <c r="M20" s="10">
        <f t="shared" si="2"/>
        <v>-6.697322376781889E-4</v>
      </c>
      <c r="N20" s="2">
        <f t="shared" ref="N17:N22" si="4">+K20-L20-J20</f>
        <v>-1231</v>
      </c>
      <c r="P20" s="1">
        <v>6548</v>
      </c>
      <c r="Q20" s="2">
        <f t="shared" si="3"/>
        <v>-0.18799633475870495</v>
      </c>
    </row>
    <row r="21" spans="2:18" s="4" customFormat="1" ht="13.5" x14ac:dyDescent="0.15">
      <c r="B21" s="4">
        <v>2017</v>
      </c>
      <c r="C21" s="4">
        <v>4</v>
      </c>
      <c r="D21" s="5">
        <v>875344.39</v>
      </c>
      <c r="E21" s="5">
        <v>1278043.8799999999</v>
      </c>
      <c r="F21" s="5">
        <v>388725.54</v>
      </c>
      <c r="G21" s="6">
        <f t="shared" si="0"/>
        <v>1.5963945344985797E-2</v>
      </c>
      <c r="H21" s="5">
        <f t="shared" si="1"/>
        <v>13973.949999999837</v>
      </c>
      <c r="J21" s="5">
        <v>1836817</v>
      </c>
      <c r="K21" s="5">
        <v>1919438</v>
      </c>
      <c r="L21" s="4">
        <v>0</v>
      </c>
      <c r="M21" s="11">
        <f t="shared" si="2"/>
        <v>4.4980528816969789E-2</v>
      </c>
      <c r="N21" s="5">
        <f>+K21-L21-J21</f>
        <v>82621</v>
      </c>
      <c r="P21" s="4">
        <v>13510</v>
      </c>
      <c r="Q21" s="5">
        <f t="shared" si="3"/>
        <v>6.1155440414507769</v>
      </c>
    </row>
    <row r="22" spans="2:18" s="1" customFormat="1" ht="13.5" x14ac:dyDescent="0.15">
      <c r="B22" s="1">
        <v>2017</v>
      </c>
      <c r="C22" s="1">
        <v>5</v>
      </c>
      <c r="D22" s="2">
        <v>1278043.8799999999</v>
      </c>
      <c r="E22" s="2">
        <v>1697339.92</v>
      </c>
      <c r="F22" s="2">
        <v>288037.59999999998</v>
      </c>
      <c r="G22" s="3">
        <f t="shared" si="0"/>
        <v>0.10270260830168043</v>
      </c>
      <c r="H22" s="2">
        <f t="shared" si="1"/>
        <v>131258.43999999994</v>
      </c>
      <c r="J22" s="2">
        <v>1919438</v>
      </c>
      <c r="K22" s="2">
        <v>1954151</v>
      </c>
      <c r="L22" s="1">
        <v>0</v>
      </c>
      <c r="M22" s="10">
        <f t="shared" si="2"/>
        <v>1.8084981124683264E-2</v>
      </c>
      <c r="N22" s="2">
        <f t="shared" si="4"/>
        <v>34713</v>
      </c>
      <c r="P22" s="1">
        <v>7535</v>
      </c>
      <c r="Q22" s="2">
        <f t="shared" si="3"/>
        <v>4.6069011280690111</v>
      </c>
    </row>
    <row r="23" spans="2:18" s="4" customFormat="1" ht="13.5" x14ac:dyDescent="0.15">
      <c r="B23" s="4">
        <v>2017</v>
      </c>
      <c r="C23" s="4">
        <v>6</v>
      </c>
      <c r="D23" s="5">
        <v>1697339.92</v>
      </c>
      <c r="E23" s="5">
        <v>2122846.4900000002</v>
      </c>
      <c r="F23" s="5">
        <f>48000*7.8</f>
        <v>374400</v>
      </c>
      <c r="G23" s="6">
        <f>(+E23-F23)/D23-1</f>
        <v>3.0109802637529715E-2</v>
      </c>
      <c r="H23" s="5">
        <f t="shared" ref="H23" si="5">+E23-F23-D23</f>
        <v>51106.570000000298</v>
      </c>
      <c r="J23" s="5">
        <v>1954151</v>
      </c>
      <c r="K23" s="5">
        <v>2110484.4500000002</v>
      </c>
      <c r="L23" s="4">
        <v>0</v>
      </c>
      <c r="M23" s="11">
        <f t="shared" ref="M23" si="6">(+K23-L23)/J23-1</f>
        <v>8.0000701071718749E-2</v>
      </c>
      <c r="N23" s="5">
        <f t="shared" ref="N23" si="7">+K23-L23-J23</f>
        <v>156333.45000000019</v>
      </c>
      <c r="P23" s="4">
        <v>5400</v>
      </c>
      <c r="Q23" s="5">
        <f t="shared" si="3"/>
        <v>28.950638888888925</v>
      </c>
    </row>
    <row r="24" spans="2:18" s="1" customFormat="1" ht="13.5" x14ac:dyDescent="0.15">
      <c r="B24" s="1">
        <v>2017</v>
      </c>
      <c r="C24" s="1">
        <v>7</v>
      </c>
      <c r="D24" s="2">
        <v>2122846.4900000002</v>
      </c>
      <c r="E24" s="2">
        <v>2191174</v>
      </c>
      <c r="F24" s="2">
        <v>0</v>
      </c>
      <c r="G24" s="3">
        <f>(+E24-F24)/D24-1</f>
        <v>3.2186740926330337E-2</v>
      </c>
      <c r="H24" s="2">
        <f>+E24-F24-D24</f>
        <v>68327.509999999776</v>
      </c>
      <c r="J24" s="2">
        <v>2110484.4500000002</v>
      </c>
      <c r="K24" s="2">
        <v>2127239</v>
      </c>
      <c r="L24" s="1">
        <v>0</v>
      </c>
      <c r="M24" s="10">
        <f>(+K24-L24)/J24-1</f>
        <v>7.9387223156275333E-3</v>
      </c>
      <c r="N24" s="2">
        <f>+K24-L24-J24</f>
        <v>16754.549999999814</v>
      </c>
      <c r="P24" s="1">
        <v>9003</v>
      </c>
      <c r="Q24" s="2">
        <f t="shared" si="3"/>
        <v>1.8609963345551277</v>
      </c>
      <c r="R24" s="1" t="s">
        <v>7</v>
      </c>
    </row>
    <row r="25" spans="2:18" s="4" customFormat="1" ht="13.5" x14ac:dyDescent="0.15">
      <c r="B25" s="4">
        <v>2017</v>
      </c>
      <c r="C25" s="4">
        <v>8</v>
      </c>
      <c r="D25" s="5">
        <v>2191174</v>
      </c>
      <c r="E25" s="5">
        <v>2364305</v>
      </c>
      <c r="F25" s="5">
        <f>30400*7.8</f>
        <v>237120</v>
      </c>
      <c r="G25" s="6">
        <f>(+E25-F25)/D25-1</f>
        <v>-2.92030664839944E-2</v>
      </c>
      <c r="H25" s="5">
        <f>+E25-F25-D25</f>
        <v>-63989</v>
      </c>
      <c r="J25" s="5">
        <v>2127239</v>
      </c>
      <c r="K25" s="5">
        <v>2077044.7</v>
      </c>
      <c r="L25" s="4">
        <v>0</v>
      </c>
      <c r="M25" s="11">
        <f>(+K25-L25)/J25-1</f>
        <v>-2.3595985218398119E-2</v>
      </c>
      <c r="N25" s="5">
        <f>+K25-L25-J25</f>
        <v>-50194.300000000047</v>
      </c>
      <c r="P25" s="4">
        <v>3831</v>
      </c>
      <c r="Q25" s="5">
        <f>N25/P25</f>
        <v>-13.102140433307243</v>
      </c>
    </row>
    <row r="26" spans="2:18" s="1" customFormat="1" ht="13.5" x14ac:dyDescent="0.15">
      <c r="B26" s="1">
        <v>2017</v>
      </c>
      <c r="C26" s="1">
        <v>9</v>
      </c>
      <c r="D26" s="2">
        <v>2364305</v>
      </c>
      <c r="E26" s="2">
        <v>2355924</v>
      </c>
      <c r="F26" s="2">
        <v>0</v>
      </c>
      <c r="G26" s="3">
        <f>(+E26-F26)/D26-1</f>
        <v>-3.5448049215308641E-3</v>
      </c>
      <c r="H26" s="2">
        <f>+E26-F26-D26</f>
        <v>-8381</v>
      </c>
      <c r="J26" s="2">
        <v>2077044.7</v>
      </c>
      <c r="K26" s="2">
        <v>2144276.31</v>
      </c>
      <c r="L26" s="1">
        <v>0</v>
      </c>
      <c r="M26" s="10">
        <f>(+K26-L26)/J26-1</f>
        <v>3.2368879687567631E-2</v>
      </c>
      <c r="N26" s="2">
        <f>+K26-L26-J26</f>
        <v>67231.610000000102</v>
      </c>
      <c r="P26" s="1">
        <v>247</v>
      </c>
      <c r="Q26" s="2">
        <f>N26/P26</f>
        <v>272.19275303643764</v>
      </c>
      <c r="R26" s="1" t="s">
        <v>10</v>
      </c>
    </row>
    <row r="27" spans="2:18" s="4" customFormat="1" ht="13.5" x14ac:dyDescent="0.15">
      <c r="B27" s="4">
        <v>2017</v>
      </c>
      <c r="C27" s="4">
        <v>10</v>
      </c>
      <c r="D27" s="5"/>
      <c r="E27" s="5"/>
      <c r="F27" s="5"/>
      <c r="G27" s="6"/>
      <c r="H27" s="5"/>
      <c r="M27" s="11"/>
      <c r="Q27" s="5"/>
    </row>
    <row r="28" spans="2:18" s="1" customFormat="1" ht="13.5" x14ac:dyDescent="0.15">
      <c r="B28" s="1">
        <v>2017</v>
      </c>
      <c r="C28" s="1">
        <v>11</v>
      </c>
      <c r="D28" s="2"/>
      <c r="E28" s="2"/>
      <c r="F28" s="2"/>
      <c r="G28" s="3"/>
      <c r="H28" s="2"/>
      <c r="M28" s="10"/>
      <c r="Q28" s="2"/>
    </row>
    <row r="29" spans="2:18" s="4" customFormat="1" ht="13.5" x14ac:dyDescent="0.15">
      <c r="B29" s="4">
        <v>2017</v>
      </c>
      <c r="C29" s="4">
        <v>12</v>
      </c>
      <c r="D29" s="5"/>
      <c r="E29" s="5"/>
      <c r="F29" s="5"/>
      <c r="G29" s="6"/>
      <c r="H29" s="5"/>
      <c r="M29" s="11"/>
      <c r="Q29" s="5"/>
    </row>
    <row r="30" spans="2:18" s="1" customFormat="1" ht="13.5" x14ac:dyDescent="0.15">
      <c r="B30" s="1">
        <v>2018</v>
      </c>
      <c r="C30" s="1">
        <v>1</v>
      </c>
      <c r="D30" s="2"/>
      <c r="E30" s="2"/>
      <c r="F30" s="2"/>
      <c r="G30" s="3"/>
      <c r="H30" s="2"/>
      <c r="M30" s="10"/>
      <c r="Q30" s="2"/>
    </row>
    <row r="31" spans="2:18" s="7" customFormat="1" ht="13.5" x14ac:dyDescent="0.15">
      <c r="B31" s="7">
        <v>2018</v>
      </c>
      <c r="C31" s="7">
        <v>2</v>
      </c>
      <c r="D31" s="8"/>
      <c r="E31" s="8"/>
      <c r="F31" s="8"/>
      <c r="G31" s="9"/>
      <c r="H31" s="8"/>
    </row>
    <row r="32" spans="2:18" s="7" customFormat="1" ht="13.5" x14ac:dyDescent="0.15">
      <c r="B32" s="7">
        <v>2018</v>
      </c>
      <c r="C32" s="7">
        <v>3</v>
      </c>
      <c r="D32" s="8"/>
      <c r="E32" s="8"/>
      <c r="F32" s="8"/>
      <c r="G32" s="9"/>
      <c r="H32" s="8"/>
    </row>
    <row r="33" spans="2:8" s="7" customFormat="1" ht="13.5" x14ac:dyDescent="0.15">
      <c r="B33" s="7">
        <v>2018</v>
      </c>
      <c r="C33" s="7">
        <v>4</v>
      </c>
      <c r="D33" s="8"/>
      <c r="E33" s="8"/>
      <c r="F33" s="8"/>
      <c r="G33" s="9"/>
      <c r="H33" s="8"/>
    </row>
    <row r="34" spans="2:8" s="7" customFormat="1" ht="13.5" x14ac:dyDescent="0.15">
      <c r="B34" s="7">
        <v>2018</v>
      </c>
      <c r="C34" s="7">
        <v>5</v>
      </c>
      <c r="D34" s="8"/>
      <c r="E34" s="8"/>
      <c r="F34" s="8"/>
      <c r="G34" s="9"/>
      <c r="H34" s="8"/>
    </row>
    <row r="35" spans="2:8" s="7" customFormat="1" x14ac:dyDescent="0.25">
      <c r="B35" s="7">
        <v>2018</v>
      </c>
      <c r="C35" s="7">
        <v>6</v>
      </c>
      <c r="D35" s="8"/>
      <c r="E35" s="8"/>
      <c r="F35" s="8"/>
      <c r="G35" s="9"/>
      <c r="H35" s="8"/>
    </row>
    <row r="36" spans="2:8" s="7" customFormat="1" x14ac:dyDescent="0.25">
      <c r="B36" s="7">
        <v>2018</v>
      </c>
      <c r="C36" s="7">
        <v>7</v>
      </c>
      <c r="D36" s="8"/>
      <c r="E36" s="8"/>
      <c r="F36" s="8"/>
      <c r="G36" s="9"/>
      <c r="H36" s="8"/>
    </row>
    <row r="37" spans="2:8" s="7" customFormat="1" x14ac:dyDescent="0.25">
      <c r="B37" s="7">
        <v>2018</v>
      </c>
      <c r="C37" s="7">
        <v>8</v>
      </c>
      <c r="D37" s="8"/>
      <c r="E37" s="8"/>
      <c r="F37" s="8"/>
      <c r="G37" s="9"/>
      <c r="H37" s="8"/>
    </row>
    <row r="38" spans="2:8" s="7" customFormat="1" x14ac:dyDescent="0.25">
      <c r="B38" s="7">
        <v>2018</v>
      </c>
      <c r="C38" s="7">
        <v>9</v>
      </c>
      <c r="D38" s="8"/>
      <c r="E38" s="8"/>
      <c r="F38" s="8"/>
      <c r="G38" s="9"/>
      <c r="H38" s="8"/>
    </row>
    <row r="39" spans="2:8" s="7" customFormat="1" x14ac:dyDescent="0.25">
      <c r="B39" s="7">
        <v>2018</v>
      </c>
      <c r="C39" s="7">
        <v>10</v>
      </c>
      <c r="D39" s="8"/>
      <c r="E39" s="8"/>
      <c r="F39" s="8"/>
      <c r="G39" s="9"/>
      <c r="H39" s="8"/>
    </row>
    <row r="40" spans="2:8" s="7" customFormat="1" x14ac:dyDescent="0.25">
      <c r="B40" s="7">
        <v>2018</v>
      </c>
      <c r="C40" s="7">
        <v>11</v>
      </c>
      <c r="D40" s="8"/>
      <c r="E40" s="8"/>
      <c r="F40" s="8"/>
      <c r="G40" s="9"/>
      <c r="H40" s="8"/>
    </row>
    <row r="41" spans="2:8" s="7" customFormat="1" x14ac:dyDescent="0.25">
      <c r="B41" s="7">
        <v>2018</v>
      </c>
      <c r="C41" s="7">
        <v>12</v>
      </c>
      <c r="D41" s="8"/>
      <c r="E41" s="8"/>
      <c r="F41" s="8"/>
      <c r="G41" s="9"/>
      <c r="H41" s="8"/>
    </row>
    <row r="42" spans="2:8" s="7" customFormat="1" x14ac:dyDescent="0.25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Windows User</cp:lastModifiedBy>
  <dcterms:created xsi:type="dcterms:W3CDTF">2017-06-03T09:44:55Z</dcterms:created>
  <dcterms:modified xsi:type="dcterms:W3CDTF">2017-10-01T01:23:50Z</dcterms:modified>
</cp:coreProperties>
</file>