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R283" i="20" l="1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B245" i="25"/>
  <c r="B246" i="25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G387" i="12"/>
  <c r="C387" i="12"/>
  <c r="D387" i="12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I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390" i="10" l="1"/>
  <c r="M389" i="1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<sst xmlns="http://schemas.openxmlformats.org/spreadsheetml/2006/main" count="516" uniqueCount="420">
  <si>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</si>
  <si>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</si>
  <si>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</si>
  <si>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</si>
  <si>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</si>
  <si>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</si>
  <si>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</si>
  <si>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</si>
  <si>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</si>
  <si>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</si>
  <si>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</si>
  <si>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</si>
  <si>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</si>
  <si>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</si>
  <si>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</si>
  <si>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</si>
  <si>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</si>
  <si>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</si>
  <si>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</si>
  <si>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</si>
  <si>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</si>
  <si>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</si>
  <si>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</si>
  <si>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</si>
  <si>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</si>
  <si>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</si>
  <si>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</si>
  <si>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</si>
  <si>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</si>
  <si>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</si>
  <si>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</si>
  <si>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</si>
  <si>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</si>
  <si>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</si>
  <si>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</si>
  <si>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</si>
  <si>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</si>
  <si>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</si>
  <si>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</si>
  <si>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</si>
  <si>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</si>
  <si>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</si>
  <si>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</si>
  <si>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</si>
  <si>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</si>
  <si>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</si>
  <si>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</si>
  <si>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</si>
  <si>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</si>
  <si>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</si>
  <si>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</si>
  <si>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</si>
  <si>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</si>
  <si>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</si>
  <si>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</si>
  <si>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</si>
  <si>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</si>
  <si>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</si>
  <si>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</si>
  <si>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</si>
  <si>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</si>
  <si>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</si>
  <si>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</si>
  <si>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</si>
  <si>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</si>
  <si>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</si>
  <si>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</si>
  <si>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</si>
  <si>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</si>
  <si>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</si>
  <si>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</si>
  <si>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</si>
  <si>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</si>
  <si>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</si>
  <si>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</si>
  <si>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</si>
  <si>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</si>
  <si>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</si>
  <si>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</si>
  <si>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</si>
  <si>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</si>
  <si>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</si>
  <si>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</si>
  <si>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</si>
  <si>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</si>
  <si>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</si>
  <si>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</si>
  <si>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</si>
  <si>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</si>
  <si>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</si>
  <si>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</si>
  <si>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</si>
  <si>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</si>
  <si>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</si>
  <si>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</si>
  <si>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</si>
  <si>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</si>
  <si>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</si>
  <si>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</si>
  <si>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</si>
  <si>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</si>
  <si>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</si>
  <si>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</si>
  <si>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</si>
  <si>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</si>
  <si>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</si>
  <si>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</si>
  <si>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</si>
  <si>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</si>
  <si>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</si>
  <si>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</si>
  <si>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</si>
  <si>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</si>
  <si>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</si>
  <si>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</si>
  <si>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</si>
  <si>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</si>
  <si>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</si>
  <si>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</si>
  <si>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</si>
  <si>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</si>
  <si>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</si>
  <si>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</si>
  <si>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</si>
  <si>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</si>
  <si>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</si>
  <si>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</si>
  <si>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</si>
  <si>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</si>
  <si>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</si>
  <si>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</si>
  <si>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</si>
  <si>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</si>
  <si>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</si>
  <si>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</si>
  <si>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</si>
  <si>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</si>
  <si>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</si>
  <si>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</si>
  <si>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</si>
  <si>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</si>
  <si>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</si>
  <si>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</si>
  <si>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</si>
  <si>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</si>
  <si>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</si>
  <si>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</si>
  <si>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</si>
  <si>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</si>
  <si>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</si>
  <si>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</si>
  <si>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</si>
  <si>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</si>
  <si>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</si>
  <si>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</si>
  <si>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</si>
  <si>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</si>
  <si>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</si>
  <si>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</si>
  <si>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</si>
  <si>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</si>
  <si>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</si>
  <si>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</si>
  <si>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</si>
  <si>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</si>
  <si>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</si>
  <si>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</si>
  <si>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</si>
  <si>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</si>
  <si>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</si>
  <si>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</si>
  <si>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</si>
  <si>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</si>
  <si>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</si>
  <si>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</si>
  <si>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</si>
  <si>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</si>
  <si>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</si>
  <si>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</si>
  <si>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</si>
  <si>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</si>
  <si>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</si>
  <si>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</si>
  <si>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</si>
  <si>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</si>
  <si>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</si>
  <si>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</si>
  <si>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</si>
  <si>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</si>
  <si>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</si>
  <si>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</si>
  <si>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</si>
  <si>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</si>
  <si>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</si>
  <si>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</si>
  <si>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</si>
  <si>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</si>
  <si>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</si>
  <si>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</si>
  <si>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</si>
  <si>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</si>
  <si>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</si>
  <si>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</si>
  <si>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</si>
  <si>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</si>
  <si>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</si>
  <si>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</si>
  <si>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</si>
  <si>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</si>
  <si>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</si>
  <si>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</si>
  <si>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</si>
  <si>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</si>
  <si>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</si>
  <si>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</si>
  <si>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</si>
  <si>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</si>
  <si>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</si>
  <si>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</si>
  <si>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</si>
  <si>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</si>
  <si>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</si>
  <si>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</si>
  <si>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</si>
  <si>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</si>
  <si>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</si>
  <si>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</si>
  <si>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</si>
  <si>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</si>
  <si>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</si>
  <si>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</si>
  <si>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</si>
  <si>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</si>
  <si>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</si>
  <si>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</si>
  <si>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</si>
  <si>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</si>
  <si>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</si>
  <si>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</si>
  <si>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</si>
  <si>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</si>
  <si>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</si>
  <si>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</si>
  <si>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</si>
  <si>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</si>
  <si>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</si>
  <si>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</si>
  <si>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</si>
  <si>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</si>
  <si>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</si>
  <si>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</si>
  <si>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</si>
  <si>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</si>
  <si>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</si>
  <si>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</si>
  <si>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</si>
  <si>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</si>
  <si>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</si>
  <si>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</si>
  <si>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</si>
  <si>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</si>
  <si>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</si>
  <si>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</si>
  <si>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</si>
  <si>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</si>
  <si>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</si>
  <si>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</si>
  <si>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</si>
  <si>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</si>
  <si>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</si>
  <si>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</si>
  <si>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</si>
  <si>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</si>
  <si>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</si>
  <si>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</si>
  <si>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</si>
  <si>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</si>
  <si>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</si>
  <si>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</si>
  <si>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</si>
  <si>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</si>
  <si>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</si>
  <si>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</si>
  <si>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</si>
  <si>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</si>
  <si>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</si>
  <si>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</si>
  <si>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</si>
  <si>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</si>
  <si>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</si>
  <si>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</si>
  <si>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</si>
  <si>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</si>
  <si>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</si>
  <si>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</si>
  <si>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</si>
  <si>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</si>
  <si>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</si>
  <si>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</si>
  <si>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</si>
  <si>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</si>
  <si>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</si>
  <si>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</si>
  <si>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</si>
  <si>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</si>
  <si>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</si>
  <si>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</si>
  <si>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</si>
  <si>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</si>
  <si>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</si>
  <si>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</si>
  <si>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</si>
  <si>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</si>
  <si>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</si>
  <si>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</si>
  <si>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</si>
  <si>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</si>
  <si>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</si>
  <si>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</si>
  <si>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</si>
  <si>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</si>
  <si>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</si>
  <si>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</si>
  <si>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</si>
  <si>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</si>
  <si>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</si>
  <si>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</si>
  <si>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</si>
  <si>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</si>
  <si>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</si>
  <si>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</si>
  <si>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</si>
  <si>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</si>
  <si>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</si>
  <si>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</si>
  <si>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</si>
  <si>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</si>
  <si>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</si>
  <si>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</si>
  <si>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</si>
  <si>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</si>
  <si>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</si>
  <si>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</si>
  <si>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</si>
  <si>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</si>
  <si>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</si>
  <si>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</si>
  <si>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</si>
  <si>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</si>
  <si>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</si>
  <si>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</si>
  <si>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</si>
  <si>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</si>
  <si>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</si>
  <si>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</si>
  <si>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</si>
  <si>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</si>
  <si>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</si>
  <si>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</si>
  <si>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</si>
  <si>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</si>
  <si>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</si>
  <si>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</si>
  <si>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</si>
  <si>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</si>
  <si>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</si>
  <si>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</si>
  <si>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</si>
  <si>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</si>
  <si>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</si>
  <si>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</si>
  <si>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</si>
  <si>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</si>
  <si>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</si>
  <si>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</si>
  <si>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</si>
  <si>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</si>
  <si>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</si>
  <si>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</si>
  <si>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</si>
  <si>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</si>
  <si>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</si>
  <si>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</si>
  <si>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</si>
  <si>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</si>
  <si>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</si>
  <si>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</si>
  <si>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</si>
  <si>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</si>
  <si>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</si>
  <si>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</si>
  <si>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</si>
  <si>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</si>
  <si>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</si>
  <si>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</si>
  <si>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</si>
  <si>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</si>
  <si>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</si>
  <si>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</si>
  <si>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</si>
  <si>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</si>
  <si>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</si>
  <si>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</si>
  <si>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</si>
  <si>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</si>
  <si>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</si>
  <si>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</si>
  <si>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</si>
  <si>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</si>
  <si>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</si>
  <si>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</si>
  <si>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</si>
  <si>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</si>
  <si>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</si>
  <si>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</si>
  <si>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</si>
  <si>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</si>
  <si>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</si>
  <si>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FTSEA50 2</t>
  </si>
  <si>
    <t>rmb continue to test new highs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</si>
</sst>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13" sqref="F13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D11</f>
        <v>42942</v>
      </c>
    </row>
    <row r="2" spans="1:14">
      <c r="A2" t="s">
        <v>390</v>
      </c>
      <c r="B2" s="39">
        <v>6.7553900000000002</v>
      </c>
      <c r="C2" s="1">
        <v>42942</v>
      </c>
      <c r="D2" s="41">
        <v>13</v>
      </c>
    </row>
    <row r="3" spans="1:14">
      <c r="A3" t="s">
        <v>391</v>
      </c>
      <c r="B3" s="39">
        <v>6.7542949999999999</v>
      </c>
      <c r="C3" s="1">
        <v>42942</v>
      </c>
      <c r="D3" s="41">
        <v>16</v>
      </c>
      <c r="J3" s="91"/>
      <c r="K3" s="92"/>
      <c r="L3" s="93"/>
    </row>
    <row r="4" spans="1:14">
      <c r="A4" t="s">
        <v>392</v>
      </c>
      <c r="B4" s="39">
        <v>6.743525</v>
      </c>
      <c r="C4" s="1">
        <v>42943</v>
      </c>
      <c r="D4" s="41">
        <v>4</v>
      </c>
      <c r="J4" s="68"/>
      <c r="K4" s="69"/>
      <c r="L4" s="70"/>
    </row>
    <row r="5" spans="1:14">
      <c r="A5" t="s">
        <v>348</v>
      </c>
      <c r="B5" s="39">
        <v>3705.3883999999998</v>
      </c>
      <c r="C5" s="41">
        <v>3719.5590000000002</v>
      </c>
      <c r="D5" s="25">
        <v>-3.8E-3</v>
      </c>
      <c r="J5" s="71"/>
      <c r="K5" s="72"/>
      <c r="L5" s="73"/>
      <c r="M5" s="74"/>
    </row>
    <row r="6" spans="1:14">
      <c r="A6" t="s">
        <v>349</v>
      </c>
      <c r="B6" s="39">
        <v>3247.6747999999998</v>
      </c>
      <c r="C6" s="41">
        <v>3243.6894000000002</v>
      </c>
      <c r="D6" s="25">
        <v>1.1999999999999999E-3</v>
      </c>
      <c r="J6" s="75"/>
      <c r="K6" s="76"/>
      <c r="L6" s="77"/>
      <c r="M6" s="78"/>
    </row>
    <row r="7" spans="1:14">
      <c r="A7" t="s">
        <v>350</v>
      </c>
      <c r="B7">
        <v>1681.31</v>
      </c>
      <c r="C7" s="39">
        <v>1688.0940000000001</v>
      </c>
      <c r="D7" s="25">
        <v>-4.0000000000000001E-3</v>
      </c>
      <c r="H7" s="96"/>
      <c r="J7" s="79"/>
      <c r="K7" s="80"/>
      <c r="L7" s="81"/>
      <c r="M7" s="82"/>
    </row>
    <row r="8" spans="1:14">
      <c r="A8" t="s">
        <v>351</v>
      </c>
      <c r="B8">
        <v>10297.343000000001</v>
      </c>
      <c r="C8" s="39">
        <v>10353.212</v>
      </c>
      <c r="D8" s="25">
        <v>-5.4000000000000003E-3</v>
      </c>
      <c r="J8" s="83"/>
      <c r="K8" s="84"/>
      <c r="L8" s="85"/>
      <c r="M8" s="86"/>
    </row>
    <row r="9" spans="1:14">
      <c r="A9" t="s">
        <v>352</v>
      </c>
      <c r="B9">
        <v>6146.7028</v>
      </c>
      <c r="C9" s="39">
        <v>6153.5983999999999</v>
      </c>
      <c r="D9" s="25">
        <v>-1.1000000000000001E-3</v>
      </c>
      <c r="J9" s="87"/>
      <c r="K9" s="88"/>
      <c r="L9" s="89"/>
      <c r="M9" s="90"/>
    </row>
    <row r="10" spans="1:14">
      <c r="A10" t="s">
        <v>353</v>
      </c>
      <c r="B10">
        <v>13.12</v>
      </c>
      <c r="C10" s="39">
        <v>13.375999999999999</v>
      </c>
      <c r="D10" s="1">
        <v>42942</v>
      </c>
    </row>
    <row r="11" spans="1:14">
      <c r="A11" t="s">
        <v>354</v>
      </c>
      <c r="B11">
        <v>13.64</v>
      </c>
      <c r="C11" s="39">
        <v>13.6449</v>
      </c>
      <c r="D11" s="1">
        <v>42942</v>
      </c>
    </row>
    <row r="12" spans="1:14">
      <c r="A12" t="s">
        <v>355</v>
      </c>
      <c r="B12">
        <v>7.21</v>
      </c>
      <c r="C12" s="1">
        <v>7.1870000000000003</v>
      </c>
      <c r="D12" s="1">
        <v>42942</v>
      </c>
      <c r="J12" s="53"/>
      <c r="K12" s="56"/>
      <c r="L12" s="59"/>
      <c r="M12" s="62"/>
      <c r="N12" s="65"/>
    </row>
    <row r="13" spans="1:14">
      <c r="A13" t="s">
        <v>356</v>
      </c>
      <c r="B13">
        <v>43.85</v>
      </c>
      <c r="C13" s="39">
        <v>43.82</v>
      </c>
      <c r="D13" s="1">
        <v>42942</v>
      </c>
      <c r="J13" s="54"/>
      <c r="K13" s="57"/>
      <c r="L13" s="60"/>
      <c r="M13" s="63"/>
      <c r="N13" s="66"/>
    </row>
    <row r="14" spans="1:14">
      <c r="A14" t="s">
        <v>357</v>
      </c>
      <c r="B14">
        <v>42.52</v>
      </c>
      <c r="C14" s="39">
        <v>42.28</v>
      </c>
      <c r="D14" s="1">
        <v>42942</v>
      </c>
      <c r="J14" s="55"/>
      <c r="K14" s="58"/>
      <c r="L14" s="61"/>
      <c r="M14" s="64"/>
      <c r="N14" s="67"/>
    </row>
    <row r="15" spans="1:14">
      <c r="A15" t="s">
        <v>358</v>
      </c>
      <c r="B15">
        <v>30.4</v>
      </c>
      <c r="C15">
        <v>30.6388</v>
      </c>
      <c r="D15" s="1">
        <v>42941</v>
      </c>
    </row>
    <row r="16" spans="1:14">
      <c r="A16" t="s">
        <v>359</v>
      </c>
      <c r="B16">
        <v>27.87</v>
      </c>
      <c r="C16">
        <v>27.859200000000001</v>
      </c>
      <c r="D16" s="1">
        <v>42941</v>
      </c>
    </row>
    <row r="17" spans="1:16">
      <c r="A17" t="s">
        <v>360</v>
      </c>
      <c r="B17">
        <v>33.28</v>
      </c>
      <c r="C17" s="1">
        <v>33.267000000000003</v>
      </c>
      <c r="D17" s="1">
        <v>42941</v>
      </c>
    </row>
    <row r="18" spans="1:16">
      <c r="A18" t="s">
        <v>361</v>
      </c>
      <c r="B18">
        <v>11806.97</v>
      </c>
      <c r="C18" s="1"/>
      <c r="D18" s="1"/>
    </row>
    <row r="19" spans="1:16">
      <c r="A19" t="s">
        <v>418</v>
      </c>
      <c r="B19">
        <v>11806.97</v>
      </c>
      <c r="D19" s="1"/>
    </row>
    <row r="20" spans="1:16">
      <c r="A20" t="s">
        <v>362</v>
      </c>
      <c r="B20">
        <v>18668.16</v>
      </c>
      <c r="C20" s="1"/>
      <c r="D20" s="41"/>
    </row>
    <row r="21" spans="1:16">
      <c r="A21" t="s">
        <v>400</v>
      </c>
      <c r="B21">
        <v>6.7528999999999897</v>
      </c>
      <c r="C21" s="1">
        <v>42943</v>
      </c>
      <c r="D21" s="41">
        <v>0.28565972222222219</v>
      </c>
    </row>
    <row r="22" spans="1:16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 s="39">
        <v>3244.4607999999998</v>
      </c>
      <c r="B23" s="39">
        <v>3248.3654999999999</v>
      </c>
      <c r="C23" s="39">
        <v>3252.2491</v>
      </c>
      <c r="D23" s="39">
        <v>3250.9711000000002</v>
      </c>
      <c r="E23">
        <v>3231.7386999999999</v>
      </c>
      <c r="F23">
        <v>3264.5954999999999</v>
      </c>
      <c r="G23">
        <v>3230.4575</v>
      </c>
      <c r="H23">
        <v>954</v>
      </c>
      <c r="I23">
        <v>1122</v>
      </c>
      <c r="J23">
        <v>3231.7386999999999</v>
      </c>
      <c r="K23">
        <v>3233.5272</v>
      </c>
      <c r="L23">
        <v>3247.5834</v>
      </c>
      <c r="M23">
        <v>3247.8346999999999</v>
      </c>
      <c r="N23">
        <v>3228.3571999999999</v>
      </c>
      <c r="O23">
        <v>1459</v>
      </c>
      <c r="P23">
        <v>1304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6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C244" sqref="C244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45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44" si="15">LN(C220/C219)</f>
        <v>5.8655326653686257E-5</v>
      </c>
      <c r="H220">
        <v>6.8302350000000001</v>
      </c>
      <c r="I220" s="25">
        <f t="shared" ref="I220:I244" si="16">LN(H220/H219)</f>
        <v>1.1859738836099735E-4</v>
      </c>
      <c r="J220">
        <v>6.8346549999999997</v>
      </c>
      <c r="K220" s="25">
        <f t="shared" ref="K220:K244" si="17">LN(J220/J219)</f>
        <v>6.0958008553464011E-4</v>
      </c>
      <c r="L220">
        <v>6.837275</v>
      </c>
      <c r="M220" s="25">
        <f t="shared" ref="M220:M244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419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</row>
    <row r="246" spans="1:14">
      <c r="A246" s="1">
        <v>42944</v>
      </c>
      <c r="B246" s="41">
        <f t="shared" ref="B246" si="19">WEEKDAY(A246,2)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AN272" activePane="bottomRight" state="frozen"/>
      <selection pane="topRight" activeCell="C1" sqref="C1"/>
      <selection pane="bottomLeft" activeCell="A3" sqref="A3"/>
      <selection pane="bottomRight" activeCell="AR284" sqref="AR284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8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30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>
      <c r="A299" s="1">
        <v>42943</v>
      </c>
      <c r="B299" s="41">
        <f t="shared" si="248"/>
        <v>4</v>
      </c>
      <c r="F299" s="39"/>
    </row>
    <row r="300" spans="1:62">
      <c r="A300" s="1">
        <v>42944</v>
      </c>
      <c r="B300" s="41">
        <f t="shared" si="248"/>
        <v>5</v>
      </c>
      <c r="F300" s="39"/>
    </row>
    <row r="301" spans="1:62">
      <c r="F301" s="39"/>
    </row>
    <row r="302" spans="1:62">
      <c r="F302" s="39"/>
    </row>
    <row r="303" spans="1:62">
      <c r="F303" s="39"/>
    </row>
    <row r="304" spans="1:62">
      <c r="F304" s="39"/>
    </row>
    <row r="305" spans="6:6">
      <c r="F305" s="39"/>
    </row>
    <row r="306" spans="6:6">
      <c r="F306" s="39"/>
    </row>
    <row r="307" spans="6:6">
      <c r="F307" s="39"/>
    </row>
    <row r="308" spans="6:6">
      <c r="F308" s="39"/>
    </row>
    <row r="309" spans="6:6">
      <c r="F309" s="39"/>
    </row>
    <row r="310" spans="6:6">
      <c r="F310" s="39"/>
    </row>
    <row r="311" spans="6:6">
      <c r="F311" s="39"/>
    </row>
    <row r="312" spans="6:6">
      <c r="F312" s="39"/>
    </row>
    <row r="313" spans="6:6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3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D380" sqref="D380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3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>+B379/F379-1</f>
        <v>-2.4462564862861358E-2</v>
      </c>
      <c r="J379">
        <v>11808.53</v>
      </c>
      <c r="K379">
        <v>11891.96</v>
      </c>
      <c r="L379" s="25">
        <f t="shared" ref="L379" si="373">+K379/J379-1</f>
        <v>7.0652316588091235E-3</v>
      </c>
      <c r="M379">
        <f t="shared" ref="M379" si="374">WEEKDAY(A379,2)</f>
        <v>1</v>
      </c>
    </row>
    <row r="380" spans="1:13">
      <c r="A380" s="1">
        <v>42941</v>
      </c>
      <c r="B380">
        <v>13.18</v>
      </c>
      <c r="C380" s="25">
        <f t="shared" ref="C380" si="375">B380/B379-1</f>
        <v>1.5197568389058169E-3</v>
      </c>
      <c r="D380" s="26">
        <f t="shared" ref="D380" si="376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7">+B380/D380-1</f>
        <v>-2.0341356525056864E-2</v>
      </c>
      <c r="H380" s="25">
        <f>(+B380/(D380*(1-VLOOKUP(A380,FX!A:K,9,0)))-1)</f>
        <v>-2.14539276605199E-2</v>
      </c>
      <c r="I380" s="25">
        <f>+B380/F380-1</f>
        <v>-1.9491147150721644E-2</v>
      </c>
      <c r="J380">
        <v>11891.96</v>
      </c>
      <c r="K380">
        <v>11859.93</v>
      </c>
      <c r="L380" s="25">
        <f t="shared" ref="L380" si="378">+K380/J380-1</f>
        <v>-2.6934163922515131E-3</v>
      </c>
      <c r="M380">
        <f t="shared" ref="M380" si="379">WEEKDAY(A380,2)</f>
        <v>2</v>
      </c>
    </row>
    <row r="381" spans="1:13">
      <c r="A381" s="1">
        <v>42942</v>
      </c>
      <c r="B381">
        <v>13.12</v>
      </c>
      <c r="C381" s="25">
        <f t="shared" ref="C381" si="380">B381/B380-1</f>
        <v>-4.5523520485584168E-3</v>
      </c>
      <c r="D381" s="26">
        <f t="shared" ref="D381" si="381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2">+B381/D381-1</f>
        <v>-1.9576731302327732E-2</v>
      </c>
      <c r="H381" s="25">
        <f>(+B381/(D381*(1-VLOOKUP(A381,FX!A:K,9,0)))-1)</f>
        <v>-1.8298526063696641E-2</v>
      </c>
      <c r="I381" s="25">
        <f>+B381/F381-1</f>
        <v>-1.9138755980861233E-2</v>
      </c>
      <c r="J381">
        <v>11859.93</v>
      </c>
      <c r="K381">
        <v>11806.97</v>
      </c>
      <c r="L381" s="25">
        <f t="shared" ref="L381" si="383">+K381/J381-1</f>
        <v>-4.4654563728454555E-3</v>
      </c>
      <c r="M381">
        <f t="shared" ref="M381" si="384">WEEKDAY(A381,2)</f>
        <v>3</v>
      </c>
    </row>
    <row r="382" spans="1:13">
      <c r="A382" s="1">
        <v>42943</v>
      </c>
    </row>
    <row r="383" spans="1:13">
      <c r="A383" s="1">
        <v>42944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2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C379" sqref="C37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</row>
    <row r="382" spans="1:14">
      <c r="A382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3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C380" sqref="C38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>
      <c r="A382" s="1">
        <v>42943</v>
      </c>
    </row>
    <row r="383" spans="1:14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3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A380" sqref="A380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1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>
      <c r="A382" s="1">
        <v>42943</v>
      </c>
    </row>
    <row r="383" spans="1:14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9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F385" sqref="F385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5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3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3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G386" s="42">
        <f t="shared" ref="G386" si="383">+B386/D386-1</f>
        <v>2.2552273733436046E-3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3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0</v>
      </c>
      <c r="F387">
        <v>42.28</v>
      </c>
      <c r="G387" s="42" t="e">
        <f t="shared" ref="G387" si="388">+B387/D387-1</f>
        <v>#DIV/0!</v>
      </c>
      <c r="J387">
        <v>18544.259999999998</v>
      </c>
      <c r="K387">
        <v>18668.16</v>
      </c>
      <c r="L387" s="25">
        <f t="shared" ref="L387" si="389">+K387/J387-1</f>
        <v>6.6813127080833645E-3</v>
      </c>
      <c r="M387">
        <f t="shared" ref="M387" si="390">WEEKDAY(A387,2)</f>
        <v>3</v>
      </c>
    </row>
    <row r="388" spans="1:13">
      <c r="A388" s="1">
        <v>42943</v>
      </c>
    </row>
    <row r="389" spans="1:13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F386" sqref="F38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3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3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3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3">
      <c r="A388" s="1">
        <v>42943</v>
      </c>
    </row>
    <row r="389" spans="1:13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9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3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3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3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3">
      <c r="A388" s="1">
        <v>42943</v>
      </c>
    </row>
    <row r="389" spans="1:13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0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:M390" si="376">WEEKDAY(A385,2)</f>
        <v>5</v>
      </c>
    </row>
    <row r="386" spans="1:13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>
      <c r="A389" s="1">
        <v>42943</v>
      </c>
      <c r="M389">
        <f t="shared" si="376"/>
        <v>4</v>
      </c>
    </row>
    <row r="390" spans="1:13">
      <c r="A390" s="1">
        <v>42944</v>
      </c>
      <c r="M390">
        <f t="shared" si="37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2017-07-26T23:04:05Z</dcterms:modified>
</cp:coreProperties>
</file>