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87" i="20" l="1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H370" i="8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236" i="25" l="1"/>
  <c r="B235" i="25"/>
  <c r="B234" i="25"/>
  <c r="S285" i="20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8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G368" i="8"/>
  <c r="H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H367" i="8"/>
  <c r="G367" i="8"/>
  <c r="E367" i="8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H365" i="8" s="1"/>
  <c r="E365" i="8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H364" i="8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<sst xmlns="http://schemas.openxmlformats.org/spreadsheetml/2006/main" count="500" uniqueCount="404">
  <si>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</si>
  <si>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</si>
  <si>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</si>
  <si>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</si>
  <si>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</si>
  <si>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</si>
  <si>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</si>
  <si>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</si>
  <si>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</si>
  <si>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</si>
  <si>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</si>
  <si>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</si>
  <si>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</si>
  <si>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</si>
  <si>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</si>
  <si>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</si>
  <si>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</si>
  <si>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</si>
  <si>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</si>
  <si>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</si>
  <si>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</si>
  <si>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</si>
  <si>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</si>
  <si>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</si>
  <si>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</si>
  <si>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</si>
  <si>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</si>
  <si>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</si>
  <si>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</si>
  <si>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</si>
  <si>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</si>
  <si>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</si>
  <si>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</si>
  <si>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</si>
  <si>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</si>
  <si>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</si>
  <si>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</si>
  <si>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</si>
  <si>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</si>
  <si>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</si>
  <si>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</si>
  <si>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</si>
  <si>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</si>
  <si>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</si>
  <si>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</si>
  <si>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</si>
  <si>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</si>
  <si>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</si>
  <si>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</si>
  <si>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</si>
  <si>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</si>
  <si>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</si>
  <si>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</si>
  <si>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</si>
  <si>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</si>
  <si>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</si>
  <si>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</si>
  <si>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</si>
  <si>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</si>
  <si>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</si>
  <si>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</si>
  <si>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</si>
  <si>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</si>
  <si>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</si>
  <si>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</si>
  <si>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</si>
  <si>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</si>
  <si>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</si>
  <si>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</si>
  <si>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</si>
  <si>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</si>
  <si>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</si>
  <si>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</si>
  <si>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</si>
  <si>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</si>
  <si>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</si>
  <si>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</si>
  <si>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</si>
  <si>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</si>
  <si>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</si>
  <si>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</si>
  <si>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</si>
  <si>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</si>
  <si>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</si>
  <si>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</si>
  <si>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</si>
  <si>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</si>
  <si>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</si>
  <si>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</si>
  <si>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</si>
  <si>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</si>
  <si>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</si>
  <si>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</si>
  <si>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</si>
  <si>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</si>
  <si>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</si>
  <si>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</si>
  <si>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</si>
  <si>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</si>
  <si>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</si>
  <si>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</si>
  <si>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</si>
  <si>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</si>
  <si>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</si>
  <si>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</si>
  <si>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</si>
  <si>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</si>
  <si>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</si>
  <si>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</si>
  <si>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</si>
  <si>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</si>
  <si>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</si>
  <si>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</si>
  <si>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</si>
  <si>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</si>
  <si>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</si>
  <si>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</si>
  <si>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</si>
  <si>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</si>
  <si>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</si>
  <si>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</si>
  <si>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</si>
  <si>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</si>
  <si>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</si>
  <si>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</si>
  <si>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</si>
  <si>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</si>
  <si>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</si>
  <si>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</si>
  <si>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</si>
  <si>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</si>
  <si>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</si>
  <si>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</si>
  <si>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</si>
  <si>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</si>
  <si>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</si>
  <si>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</si>
  <si>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</si>
  <si>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</si>
  <si>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</si>
  <si>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</si>
  <si>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</si>
  <si>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</si>
  <si>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</si>
  <si>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</si>
  <si>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</si>
  <si>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</si>
  <si>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</si>
  <si>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</si>
  <si>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</si>
  <si>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</si>
  <si>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</si>
  <si>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</si>
  <si>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</si>
  <si>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</si>
  <si>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</si>
  <si>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</si>
  <si>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</si>
  <si>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</si>
  <si>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</si>
  <si>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</si>
  <si>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</si>
  <si>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</si>
  <si>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</si>
  <si>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</si>
  <si>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</si>
  <si>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</si>
  <si>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</si>
  <si>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</si>
  <si>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</si>
  <si>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</si>
  <si>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</si>
  <si>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</si>
  <si>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</si>
  <si>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</si>
  <si>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</si>
  <si>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</si>
  <si>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</si>
  <si>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</si>
  <si>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</si>
  <si>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</si>
  <si>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</si>
  <si>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</si>
  <si>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</si>
  <si>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</si>
  <si>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</si>
  <si>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</si>
  <si>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</si>
  <si>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</si>
  <si>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</si>
  <si>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</si>
  <si>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</si>
  <si>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</si>
  <si>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</si>
  <si>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</si>
  <si>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</si>
  <si>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</si>
  <si>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</si>
  <si>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</si>
  <si>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</si>
  <si>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</si>
  <si>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</si>
  <si>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</si>
  <si>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</si>
  <si>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</si>
  <si>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</si>
  <si>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</si>
  <si>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</si>
  <si>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</si>
  <si>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</si>
  <si>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</si>
  <si>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</si>
  <si>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</si>
  <si>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</si>
  <si>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</si>
  <si>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</si>
  <si>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</si>
  <si>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</si>
  <si>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</si>
  <si>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</si>
  <si>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</si>
  <si>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</si>
  <si>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</si>
  <si>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</si>
  <si>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</si>
  <si>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</si>
  <si>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</si>
  <si>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</si>
  <si>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</si>
  <si>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</si>
  <si>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</si>
  <si>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</si>
  <si>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</si>
  <si>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</si>
  <si>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</si>
  <si>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</si>
  <si>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</si>
  <si>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</si>
  <si>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</si>
  <si>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</si>
  <si>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</si>
  <si>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</si>
  <si>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</si>
  <si>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</si>
  <si>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</si>
  <si>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</si>
  <si>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</si>
  <si>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</si>
  <si>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</si>
  <si>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</si>
  <si>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</si>
  <si>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</si>
  <si>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</si>
  <si>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</si>
  <si>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</si>
  <si>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</si>
  <si>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</si>
  <si>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</si>
  <si>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</si>
  <si>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</si>
  <si>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</si>
  <si>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</si>
  <si>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</si>
  <si>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</si>
  <si>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</si>
  <si>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</si>
  <si>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</si>
  <si>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</si>
  <si>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</si>
  <si>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</si>
  <si>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</si>
  <si>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</si>
  <si>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</si>
  <si>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</si>
  <si>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</si>
  <si>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</si>
  <si>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</si>
  <si>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</si>
  <si>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</si>
  <si>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</si>
  <si>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</si>
  <si>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</si>
  <si>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</si>
  <si>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</si>
  <si>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</si>
  <si>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</si>
  <si>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</si>
  <si>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</si>
  <si>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</si>
  <si>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</si>
  <si>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</si>
  <si>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</si>
  <si>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</si>
  <si>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</si>
  <si>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</si>
  <si>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</si>
  <si>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</si>
  <si>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</si>
  <si>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</si>
  <si>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</si>
  <si>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</si>
  <si>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</si>
  <si>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</si>
  <si>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</si>
  <si>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</si>
  <si>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</si>
  <si>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</si>
  <si>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</si>
  <si>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</si>
  <si>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</si>
  <si>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</si>
  <si>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</si>
  <si>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</si>
  <si>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</si>
  <si>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</si>
  <si>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</si>
  <si>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</si>
  <si>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</si>
  <si>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</si>
  <si>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</si>
  <si>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</si>
  <si>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</si>
  <si>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</si>
  <si>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</si>
  <si>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</si>
  <si>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</si>
  <si>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</si>
  <si>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</si>
  <si>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</si>
  <si>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</si>
  <si>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</si>
  <si>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</si>
  <si>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</si>
  <si>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</si>
  <si>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</si>
  <si>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</si>
  <si>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</si>
  <si>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</si>
  <si>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</si>
  <si>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</si>
  <si>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</si>
  <si>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</si>
  <si>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</si>
  <si>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</si>
  <si>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</si>
  <si>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</si>
  <si>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</si>
  <si>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</si>
  <si>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</si>
  <si>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</si>
  <si>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</si>
  <si>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</si>
  <si>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</si>
  <si>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</si>
  <si>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</si>
  <si>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</si>
  <si>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</si>
  <si>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</si>
  <si>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</si>
  <si>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</si>
  <si>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</si>
  <si>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</si>
  <si>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</si>
  <si>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</si>
  <si>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</si>
  <si>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</si>
  <si>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</si>
  <si>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</si>
  <si>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</si>
  <si>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</si>
  <si>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</si>
  <si>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</si>
  <si>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</si>
  <si>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</si>
  <si>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</si>
  <si>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</si>
  <si>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</si>
  <si>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</si>
  <si>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</si>
  <si>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</si>
  <si>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</si>
  <si>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</si>
  <si>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</si>
  <si>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</si>
  <si>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</si>
  <si>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</si>
  <si>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</si>
  <si>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</si>
  <si>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</si>
  <si>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</si>
  <si>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</si>
  <si>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</si>
  <si>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</si>
  <si>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</si>
  <si>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</si>
  <si>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</si>
  <si>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</si>
  <si>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</si>
  <si>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</si>
  <si>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</si>
  <si>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</si>
  <si>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</si>
  <si>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</si>
  <si>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FTSEA50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</si>
</sst>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26" sqref="D26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D10</f>
        <v>42927</v>
      </c>
    </row>
    <row r="2" spans="1:14">
      <c r="A2" t="s">
        <v>390</v>
      </c>
      <c r="B2" s="39">
        <v>6.80708</v>
      </c>
      <c r="C2" s="1">
        <v>42927</v>
      </c>
      <c r="D2" s="41">
        <v>13</v>
      </c>
    </row>
    <row r="3" spans="1:14">
      <c r="A3" t="s">
        <v>391</v>
      </c>
      <c r="B3" s="39">
        <v>6.8050800000000002</v>
      </c>
      <c r="C3" s="1">
        <v>42927</v>
      </c>
      <c r="D3" s="41">
        <v>16</v>
      </c>
      <c r="J3" s="91"/>
      <c r="K3" s="92"/>
      <c r="L3" s="93"/>
    </row>
    <row r="4" spans="1:14">
      <c r="A4" t="s">
        <v>392</v>
      </c>
      <c r="B4" s="39">
        <v>6.8007299999999997</v>
      </c>
      <c r="C4" s="1">
        <v>42928</v>
      </c>
      <c r="D4" s="41">
        <v>4</v>
      </c>
      <c r="J4" s="68"/>
      <c r="K4" s="69"/>
      <c r="L4" s="70"/>
    </row>
    <row r="5" spans="1:14">
      <c r="A5" t="s">
        <v>348</v>
      </c>
      <c r="B5" s="39">
        <v>3670.8085999999998</v>
      </c>
      <c r="C5" s="41">
        <v>3653.6867999999999</v>
      </c>
      <c r="D5" s="25">
        <v>4.7000000000000002E-3</v>
      </c>
      <c r="J5" s="71"/>
      <c r="K5" s="72"/>
      <c r="L5" s="73"/>
      <c r="M5" s="74"/>
    </row>
    <row r="6" spans="1:14">
      <c r="A6" t="s">
        <v>349</v>
      </c>
      <c r="B6" s="39">
        <v>3203.0374999999999</v>
      </c>
      <c r="C6" s="41">
        <v>3212.6318999999999</v>
      </c>
      <c r="D6" s="25">
        <v>-3.0000000000000001E-3</v>
      </c>
      <c r="J6" s="75"/>
      <c r="K6" s="76"/>
      <c r="L6" s="77"/>
      <c r="M6" s="78"/>
    </row>
    <row r="7" spans="1:14">
      <c r="A7" t="s">
        <v>350</v>
      </c>
      <c r="B7">
        <v>1783.912</v>
      </c>
      <c r="C7" s="39">
        <v>1803.2470000000001</v>
      </c>
      <c r="D7" s="25">
        <v>-1.0699999999999999E-2</v>
      </c>
      <c r="H7" s="96"/>
      <c r="J7" s="79"/>
      <c r="K7" s="80"/>
      <c r="L7" s="81"/>
      <c r="M7" s="82"/>
    </row>
    <row r="8" spans="1:14">
      <c r="A8" t="s">
        <v>351</v>
      </c>
      <c r="B8">
        <v>10467.710999999999</v>
      </c>
      <c r="C8" s="39">
        <v>10505.602000000001</v>
      </c>
      <c r="D8" s="25">
        <v>-3.5999999999999999E-3</v>
      </c>
      <c r="J8" s="83"/>
      <c r="K8" s="84"/>
      <c r="L8" s="85"/>
      <c r="M8" s="86"/>
    </row>
    <row r="9" spans="1:14">
      <c r="A9" t="s">
        <v>352</v>
      </c>
      <c r="B9">
        <v>6128.9942000000001</v>
      </c>
      <c r="C9" s="39">
        <v>6206.5568000000003</v>
      </c>
      <c r="D9" s="25">
        <v>-1.2500000000000001E-2</v>
      </c>
      <c r="J9" s="87"/>
      <c r="K9" s="88"/>
      <c r="L9" s="89"/>
      <c r="M9" s="90"/>
    </row>
    <row r="10" spans="1:14">
      <c r="A10" t="s">
        <v>353</v>
      </c>
      <c r="B10">
        <v>12.68</v>
      </c>
      <c r="C10" s="39">
        <v>12.94</v>
      </c>
      <c r="D10" s="1">
        <v>42927</v>
      </c>
    </row>
    <row r="11" spans="1:14">
      <c r="A11" t="s">
        <v>354</v>
      </c>
      <c r="B11">
        <v>13.16</v>
      </c>
      <c r="C11" s="39">
        <v>13.1761</v>
      </c>
      <c r="D11" s="1">
        <v>42927</v>
      </c>
    </row>
    <row r="12" spans="1:14">
      <c r="A12" t="s">
        <v>355</v>
      </c>
      <c r="B12">
        <v>7.49</v>
      </c>
      <c r="C12" s="1">
        <v>7.56</v>
      </c>
      <c r="D12" s="1">
        <v>42927</v>
      </c>
      <c r="J12" s="53"/>
      <c r="K12" s="56"/>
      <c r="L12" s="59"/>
      <c r="M12" s="62"/>
      <c r="N12" s="65"/>
    </row>
    <row r="13" spans="1:14">
      <c r="A13" t="s">
        <v>356</v>
      </c>
      <c r="B13">
        <v>43.3</v>
      </c>
      <c r="C13" s="39">
        <v>43.411000000000001</v>
      </c>
      <c r="D13" s="1">
        <v>42927</v>
      </c>
      <c r="J13" s="54"/>
      <c r="K13" s="57"/>
      <c r="L13" s="60"/>
      <c r="M13" s="63"/>
      <c r="N13" s="66"/>
    </row>
    <row r="14" spans="1:14">
      <c r="A14" t="s">
        <v>357</v>
      </c>
      <c r="B14">
        <v>40.299999999999997</v>
      </c>
      <c r="C14" s="39">
        <v>39.51</v>
      </c>
      <c r="D14" s="1">
        <v>42926</v>
      </c>
      <c r="J14" s="55"/>
      <c r="K14" s="58"/>
      <c r="L14" s="61"/>
      <c r="M14" s="64"/>
      <c r="N14" s="67"/>
    </row>
    <row r="15" spans="1:14">
      <c r="A15" t="s">
        <v>358</v>
      </c>
      <c r="B15">
        <v>30.85</v>
      </c>
      <c r="C15">
        <v>31.028600000000001</v>
      </c>
      <c r="D15" s="1">
        <v>42926</v>
      </c>
    </row>
    <row r="16" spans="1:14">
      <c r="A16" t="s">
        <v>359</v>
      </c>
      <c r="B16">
        <v>27.4</v>
      </c>
      <c r="C16">
        <v>27.079599999999999</v>
      </c>
      <c r="D16" s="1">
        <v>42926</v>
      </c>
    </row>
    <row r="17" spans="1:16">
      <c r="A17" t="s">
        <v>360</v>
      </c>
      <c r="B17">
        <v>32.880000000000003</v>
      </c>
      <c r="C17" s="1">
        <v>33.254199999999997</v>
      </c>
      <c r="D17" s="1">
        <v>42926</v>
      </c>
    </row>
    <row r="18" spans="1:16">
      <c r="A18" t="s">
        <v>361</v>
      </c>
      <c r="B18">
        <v>11533.66</v>
      </c>
      <c r="C18" s="1"/>
      <c r="D18" s="1"/>
    </row>
    <row r="19" spans="1:16">
      <c r="A19" t="s">
        <v>403</v>
      </c>
      <c r="B19">
        <v>11533.66</v>
      </c>
      <c r="D19" s="1"/>
    </row>
    <row r="20" spans="1:16">
      <c r="A20" t="s">
        <v>362</v>
      </c>
      <c r="B20">
        <v>17778.650000000001</v>
      </c>
      <c r="C20" s="1"/>
      <c r="D20" s="41"/>
    </row>
    <row r="21" spans="1:16">
      <c r="A21" t="s">
        <v>400</v>
      </c>
      <c r="B21">
        <v>6.7983000000000002</v>
      </c>
      <c r="C21" s="1">
        <v>42928</v>
      </c>
      <c r="D21" s="41">
        <v>0.22916666666666666</v>
      </c>
    </row>
    <row r="22" spans="1:16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>
      <c r="A23" s="39">
        <v>3201.5169000000001</v>
      </c>
      <c r="B23" s="39">
        <v>3200.5216999999998</v>
      </c>
      <c r="C23" s="39">
        <v>3205.7240000000002</v>
      </c>
      <c r="D23" s="1">
        <v>3207.6684</v>
      </c>
      <c r="E23">
        <v>3206.9625000000001</v>
      </c>
      <c r="F23">
        <v>3213.5616</v>
      </c>
      <c r="G23">
        <v>3199.2370999999998</v>
      </c>
      <c r="H23">
        <v>1027</v>
      </c>
      <c r="I23">
        <v>1000</v>
      </c>
      <c r="J23">
        <v>3206.9625000000001</v>
      </c>
      <c r="K23">
        <v>3209.5711999999999</v>
      </c>
      <c r="L23">
        <v>3203.1815000000001</v>
      </c>
      <c r="M23">
        <v>3226.8436999999999</v>
      </c>
      <c r="N23">
        <v>3201.9542000000001</v>
      </c>
      <c r="O23">
        <v>1403</v>
      </c>
      <c r="P23">
        <v>1457</v>
      </c>
    </row>
    <row r="24" spans="1:16">
      <c r="C24" s="39"/>
      <c r="D24" s="1"/>
    </row>
    <row r="25" spans="1:16">
      <c r="D25" s="1"/>
    </row>
    <row r="26" spans="1:16">
      <c r="D26" s="25"/>
    </row>
    <row r="27" spans="1:16">
      <c r="D27" s="1"/>
    </row>
    <row r="28" spans="1:16">
      <c r="C28" s="1"/>
      <c r="D28" s="94"/>
    </row>
    <row r="29" spans="1:16">
      <c r="C29" s="1"/>
      <c r="D29" s="1"/>
    </row>
    <row r="30" spans="1:16">
      <c r="D30" s="1"/>
    </row>
    <row r="31" spans="1:16">
      <c r="D31" s="1"/>
    </row>
    <row r="32" spans="1:16">
      <c r="C32" s="1"/>
      <c r="D32" s="1"/>
    </row>
    <row r="33" spans="3:4">
      <c r="D33" s="1"/>
    </row>
    <row r="34" spans="3:4">
      <c r="D34" s="1"/>
    </row>
    <row r="35" spans="3:4">
      <c r="D35" s="1"/>
    </row>
    <row r="36" spans="3:4">
      <c r="D36" s="1"/>
    </row>
    <row r="37" spans="3:4">
      <c r="C37" s="1"/>
      <c r="D37" s="1"/>
    </row>
    <row r="38" spans="3:4">
      <c r="C38" s="1"/>
      <c r="D38" s="94"/>
    </row>
    <row r="39" spans="3:4">
      <c r="D39" s="1"/>
    </row>
    <row r="40" spans="3:4">
      <c r="D40" s="1"/>
    </row>
    <row r="41" spans="3:4">
      <c r="D41" s="1"/>
    </row>
    <row r="42" spans="3:4">
      <c r="D42" s="1"/>
    </row>
    <row r="43" spans="3:4">
      <c r="C43" s="1"/>
      <c r="D43" s="1"/>
    </row>
    <row r="44" spans="3:4">
      <c r="D44" s="1"/>
    </row>
    <row r="45" spans="3:4">
      <c r="D45" s="1"/>
    </row>
    <row r="46" spans="3:4">
      <c r="D46" s="25"/>
    </row>
    <row r="47" spans="3:4">
      <c r="D47" s="25"/>
    </row>
    <row r="48" spans="3:4">
      <c r="D48" s="25"/>
    </row>
    <row r="49" spans="3:4">
      <c r="D49" s="25"/>
    </row>
    <row r="50" spans="3:4">
      <c r="D50" s="25"/>
    </row>
    <row r="51" spans="3:4">
      <c r="D51" s="1"/>
    </row>
    <row r="52" spans="3:4">
      <c r="D52" s="1"/>
    </row>
    <row r="53" spans="3:4">
      <c r="D53" s="1"/>
    </row>
    <row r="54" spans="3:4">
      <c r="C54" s="1"/>
      <c r="D54" s="1"/>
    </row>
    <row r="55" spans="3:4">
      <c r="D55" s="1"/>
    </row>
    <row r="56" spans="3:4"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C62" s="1"/>
      <c r="D62" s="94"/>
    </row>
    <row r="63" spans="3:4">
      <c r="C63" s="1"/>
      <c r="D63" s="94"/>
    </row>
    <row r="64" spans="3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25"/>
    </row>
    <row r="84" spans="4:4">
      <c r="D84" s="25"/>
    </row>
    <row r="85" spans="4:4">
      <c r="D85" s="25"/>
    </row>
    <row r="86" spans="4:4">
      <c r="D86" s="25"/>
    </row>
    <row r="87" spans="4:4">
      <c r="D87" s="25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9" spans="3:4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6"/>
  <sheetViews>
    <sheetView zoomScale="115" zoomScaleNormal="115" workbookViewId="0">
      <pane xSplit="1" ySplit="1" topLeftCell="B205" activePane="bottomRight" state="frozen"/>
      <selection pane="topRight" activeCell="B1" sqref="B1"/>
      <selection pane="bottomLeft" activeCell="A2" sqref="A2"/>
      <selection pane="bottomRight" activeCell="C233" sqref="C233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3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33" si="15">LN(C220/C219)</f>
        <v>5.8655326653686257E-5</v>
      </c>
      <c r="H220">
        <v>6.8302350000000001</v>
      </c>
      <c r="I220" s="25">
        <f t="shared" ref="I220:I233" si="16">LN(H220/H219)</f>
        <v>1.1859738836099735E-4</v>
      </c>
      <c r="J220">
        <v>6.8346549999999997</v>
      </c>
      <c r="K220" s="25">
        <f t="shared" ref="K220:K233" si="17">LN(J220/J219)</f>
        <v>6.0958008553464011E-4</v>
      </c>
      <c r="L220">
        <v>6.837275</v>
      </c>
      <c r="M220" s="25">
        <f t="shared" ref="M220:M233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</row>
    <row r="235" spans="1:14">
      <c r="A235" s="1">
        <v>42929</v>
      </c>
      <c r="B235" s="41">
        <f t="shared" si="14"/>
        <v>4</v>
      </c>
    </row>
    <row r="236" spans="1:14">
      <c r="A236" s="1">
        <v>42930</v>
      </c>
      <c r="B23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tabSelected="1" zoomScale="115" zoomScaleNormal="115" workbookViewId="0">
      <pane xSplit="2" ySplit="6" topLeftCell="C271" activePane="bottomRight" state="frozen"/>
      <selection pane="topRight" activeCell="C1" sqref="C1"/>
      <selection pane="bottomLeft" activeCell="A3" sqref="A3"/>
      <selection pane="bottomRight" activeCell="J286" sqref="J286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7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>
      <c r="A238" s="1">
        <v>42853</v>
      </c>
      <c r="B238" s="41">
        <f t="shared" ref="B238:B29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>
      <c r="A288" s="1">
        <v>42928</v>
      </c>
      <c r="B288" s="41">
        <f t="shared" si="248"/>
        <v>3</v>
      </c>
      <c r="F288" s="39"/>
    </row>
    <row r="289" spans="1:6">
      <c r="A289" s="1">
        <v>42929</v>
      </c>
      <c r="B289" s="41">
        <f t="shared" si="248"/>
        <v>4</v>
      </c>
      <c r="F289" s="39"/>
    </row>
    <row r="290" spans="1:6">
      <c r="A290" s="1">
        <v>42930</v>
      </c>
      <c r="B290" s="41">
        <f t="shared" si="248"/>
        <v>5</v>
      </c>
      <c r="F290" s="39"/>
    </row>
    <row r="291" spans="1:6">
      <c r="F291" s="39"/>
    </row>
    <row r="292" spans="1:6">
      <c r="F292" s="39"/>
    </row>
    <row r="293" spans="1:6">
      <c r="F293" s="39"/>
    </row>
    <row r="294" spans="1:6">
      <c r="F294" s="39"/>
    </row>
    <row r="295" spans="1:6">
      <c r="F295" s="39"/>
    </row>
    <row r="296" spans="1:6">
      <c r="F296" s="39"/>
    </row>
    <row r="297" spans="1:6">
      <c r="F297" s="39"/>
    </row>
    <row r="298" spans="1:6">
      <c r="F298" s="39"/>
    </row>
    <row r="299" spans="1:6">
      <c r="F299" s="39"/>
    </row>
    <row r="300" spans="1:6">
      <c r="F300" s="39"/>
    </row>
    <row r="301" spans="1:6">
      <c r="F301" s="39"/>
    </row>
    <row r="302" spans="1:6">
      <c r="F302" s="39"/>
    </row>
    <row r="303" spans="1:6">
      <c r="F303" s="39"/>
    </row>
    <row r="304" spans="1:6">
      <c r="F304" s="39"/>
    </row>
    <row r="305" spans="6:6">
      <c r="F305" s="39"/>
    </row>
    <row r="306" spans="6:6">
      <c r="F306" s="39"/>
    </row>
    <row r="307" spans="6:6">
      <c r="F307" s="39"/>
    </row>
    <row r="308" spans="6:6">
      <c r="F308" s="39"/>
    </row>
    <row r="309" spans="6:6">
      <c r="F309" s="39"/>
    </row>
    <row r="310" spans="6:6">
      <c r="F310" s="39"/>
    </row>
    <row r="311" spans="6:6">
      <c r="F311" s="39"/>
    </row>
    <row r="312" spans="6:6">
      <c r="F312" s="39"/>
    </row>
    <row r="313" spans="6:6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73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A370" sqref="A370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0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>
      <c r="A371" s="1">
        <v>42928</v>
      </c>
    </row>
    <row r="372" spans="1:13">
      <c r="A372" s="1">
        <v>42929</v>
      </c>
    </row>
    <row r="373" spans="1:13">
      <c r="A373" s="1">
        <v>42930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2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8" sqref="A368:A372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3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3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3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3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</row>
    <row r="368" spans="1:13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3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3">
      <c r="A370" s="1">
        <v>42928</v>
      </c>
    </row>
    <row r="371" spans="1:13">
      <c r="A371" s="1">
        <v>42929</v>
      </c>
    </row>
    <row r="372" spans="1:13">
      <c r="A372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73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A369" sqref="A369:A373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>
      <c r="J1" t="s">
        <v>217</v>
      </c>
    </row>
    <row r="2" spans="1:13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9.75</v>
      </c>
      <c r="M57">
        <f t="shared" si="5"/>
        <v>4</v>
      </c>
    </row>
    <row r="58" spans="1:13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70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3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3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3">
      <c r="A371" s="1">
        <v>42928</v>
      </c>
    </row>
    <row r="372" spans="1:13">
      <c r="A372" s="1">
        <v>42929</v>
      </c>
    </row>
    <row r="373" spans="1:13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3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9" sqref="A36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8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>
      <c r="A364" s="1">
        <v>42919</v>
      </c>
      <c r="B364">
        <v>43</v>
      </c>
      <c r="C364" s="25">
        <f t="shared" ref="C364" si="314">B364/B363-1</f>
        <v>-3.4762456546928444E-3</v>
      </c>
      <c r="D364" s="26">
        <f t="shared" ref="D364" si="315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6">+B364/D364-1</f>
        <v>-4.6353444190281312E-3</v>
      </c>
      <c r="H364" s="42">
        <f>(+B364/(D364*(1-VLOOKUP(A364,FX!A:K,9,0)))-1)</f>
        <v>-2.3889375370915733E-3</v>
      </c>
      <c r="I364" s="25">
        <f t="shared" si="281"/>
        <v>-3.083485962024457E-3</v>
      </c>
      <c r="J364">
        <v>3666.7977000000001</v>
      </c>
      <c r="K364">
        <v>3650.8463000000002</v>
      </c>
      <c r="L364" s="25">
        <f t="shared" ref="L364" si="317">+K364/J364-1</f>
        <v>-4.3502263569108468E-3</v>
      </c>
      <c r="M364">
        <f t="shared" ref="M364" si="318">WEEKDAY(A364,2)</f>
        <v>1</v>
      </c>
    </row>
    <row r="365" spans="1:13">
      <c r="A365" s="1">
        <v>42920</v>
      </c>
      <c r="B365">
        <v>42.7</v>
      </c>
      <c r="C365" s="25">
        <f t="shared" ref="C365" si="319">B365/B364-1</f>
        <v>-6.9767441860464352E-3</v>
      </c>
      <c r="D365" s="26">
        <f t="shared" ref="D365" si="320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1">+B365/D365-1</f>
        <v>-1.5987955522992481E-3</v>
      </c>
      <c r="H365" s="42">
        <f>(+B365/(D365*(1-VLOOKUP(A365,FX!A:K,9,0)))-1)</f>
        <v>7.4231448348283102E-4</v>
      </c>
      <c r="I365" s="25">
        <f t="shared" si="281"/>
        <v>4.9204526816470917E-4</v>
      </c>
      <c r="J365">
        <v>3650.8463000000002</v>
      </c>
      <c r="K365">
        <v>3619.9841000000001</v>
      </c>
      <c r="L365" s="25">
        <f t="shared" ref="L365" si="322">+K365/J365-1</f>
        <v>-8.4534372208437958E-3</v>
      </c>
      <c r="M365">
        <f t="shared" ref="M365" si="323">WEEKDAY(A365,2)</f>
        <v>2</v>
      </c>
    </row>
    <row r="366" spans="1:13">
      <c r="A366" s="1">
        <v>42921</v>
      </c>
      <c r="B366">
        <v>43.2</v>
      </c>
      <c r="C366" s="25">
        <f t="shared" ref="C366" si="324">B366/B365-1</f>
        <v>1.1709601873536313E-2</v>
      </c>
      <c r="D366" s="26">
        <f t="shared" ref="D366" si="325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6">+B366/D366-1</f>
        <v>1.2283113161521975E-3</v>
      </c>
      <c r="H366" s="42">
        <f>(+B366/(D366*(1-VLOOKUP(A366,FX!A:K,9,0)))-1)</f>
        <v>4.3651871770422623E-4</v>
      </c>
      <c r="I366" s="25">
        <f t="shared" si="281"/>
        <v>1.6206329729362423E-4</v>
      </c>
      <c r="J366">
        <v>3619.9841000000001</v>
      </c>
      <c r="K366">
        <v>3659.6795000000002</v>
      </c>
      <c r="L366" s="25">
        <f t="shared" ref="L366" si="327">+K366/J366-1</f>
        <v>1.0965628274444583E-2</v>
      </c>
      <c r="M366">
        <f t="shared" ref="M366" si="328">WEEKDAY(A366,2)</f>
        <v>3</v>
      </c>
    </row>
    <row r="367" spans="1:13">
      <c r="A367" s="1">
        <v>42922</v>
      </c>
      <c r="B367">
        <v>43.2</v>
      </c>
      <c r="C367" s="25">
        <f t="shared" ref="C367" si="329">B367/B366-1</f>
        <v>0</v>
      </c>
      <c r="D367" s="26">
        <f t="shared" ref="D367" si="330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1">+B367/D367-1</f>
        <v>4.8058764897884743E-5</v>
      </c>
      <c r="H367" s="42">
        <f>(+B367/(D367*(1-VLOOKUP(A367,FX!A:K,9,0)))-1)</f>
        <v>1.5046741967972288E-3</v>
      </c>
      <c r="I367" s="25">
        <f t="shared" si="281"/>
        <v>6.2539086929325194E-4</v>
      </c>
      <c r="J367">
        <v>3659.6795000000002</v>
      </c>
      <c r="K367">
        <v>3660.0967000000001</v>
      </c>
      <c r="L367" s="25">
        <f t="shared" ref="L367" si="332">+K367/J367-1</f>
        <v>1.1399905374220864E-4</v>
      </c>
      <c r="M367">
        <f t="shared" ref="M367" si="333">WEEKDAY(A367,2)</f>
        <v>4</v>
      </c>
    </row>
    <row r="368" spans="1:13">
      <c r="A368" s="1">
        <v>42923</v>
      </c>
      <c r="B368">
        <v>42.95</v>
      </c>
      <c r="C368" s="25">
        <f t="shared" ref="C368" si="334">B368/B367-1</f>
        <v>-5.7870370370370905E-3</v>
      </c>
      <c r="D368" s="26">
        <f t="shared" ref="D368" si="335"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6">+B368/D368-1</f>
        <v>-4.0312515291665019E-3</v>
      </c>
      <c r="H368" s="42">
        <f>(+B368/(D368*(1-VLOOKUP(A368,FX!A:K,9,0)))-1)</f>
        <v>-4.4548767056565852E-3</v>
      </c>
      <c r="I368" s="25">
        <f t="shared" si="281"/>
        <v>-5.7870370370370905E-3</v>
      </c>
      <c r="J368">
        <v>3660.0967000000001</v>
      </c>
      <c r="K368">
        <v>3655.9292999999998</v>
      </c>
      <c r="L368" s="25">
        <f t="shared" ref="L368" si="337">+K368/J368-1</f>
        <v>-1.13860379699815E-3</v>
      </c>
      <c r="M368">
        <f t="shared" ref="M368" si="338">WEEKDAY(A368,2)</f>
        <v>5</v>
      </c>
    </row>
    <row r="369" spans="1:13">
      <c r="A369" s="1">
        <v>42926</v>
      </c>
      <c r="B369">
        <v>43.05</v>
      </c>
      <c r="C369" s="25">
        <f t="shared" ref="C369" si="339">B369/B368-1</f>
        <v>2.3282887077995529E-3</v>
      </c>
      <c r="D369" s="26">
        <f t="shared" ref="D369" si="340">+F368*(1+L369)</f>
        <v>43.173501675757251</v>
      </c>
      <c r="E369" s="26">
        <f>D369*(1-VLOOKUP(A369,FX!A:K,9,0))</f>
        <v>43.181595109487112</v>
      </c>
      <c r="G369" s="25">
        <f t="shared" ref="G369" si="341">+B369/D369-1</f>
        <v>-2.8605897359167409E-3</v>
      </c>
      <c r="H369" s="42">
        <f>(+B369/(D369*(1-VLOOKUP(A369,FX!A:K,9,0)))-1)</f>
        <v>-3.0474814363261604E-3</v>
      </c>
      <c r="J369">
        <v>3655.9292999999998</v>
      </c>
      <c r="K369">
        <v>3653.6867999999999</v>
      </c>
      <c r="L369" s="25">
        <f t="shared" ref="L369" si="342">+K369/J369-1</f>
        <v>-6.1338713524894395E-4</v>
      </c>
      <c r="M369">
        <f t="shared" ref="M369" si="343">WEEKDAY(A369,2)</f>
        <v>1</v>
      </c>
    </row>
    <row r="370" spans="1:13">
      <c r="A370" s="1">
        <v>42927</v>
      </c>
      <c r="B370">
        <v>43.3</v>
      </c>
      <c r="C370" s="25">
        <f t="shared" ref="C370" si="344">B370/B369-1</f>
        <v>5.807200929152101E-3</v>
      </c>
      <c r="D370" s="26">
        <f t="shared" ref="D370" si="345">+F369*(1+L370)</f>
        <v>0</v>
      </c>
      <c r="E370" s="26">
        <f>D370*(1-VLOOKUP(A370,FX!A:K,9,0))</f>
        <v>0</v>
      </c>
      <c r="F370">
        <v>43.411000000000001</v>
      </c>
      <c r="G370" s="25" t="e">
        <f t="shared" ref="G370" si="346">+B370/D370-1</f>
        <v>#DIV/0!</v>
      </c>
      <c r="H370" s="42" t="e">
        <f>(+B370/(D370*(1-VLOOKUP(A370,FX!A:K,9,0)))-1)</f>
        <v>#DIV/0!</v>
      </c>
      <c r="J370">
        <v>3653.6867999999999</v>
      </c>
      <c r="K370">
        <v>3670.8085999999998</v>
      </c>
      <c r="L370" s="25">
        <f t="shared" ref="L370" si="347">+K370/J370-1</f>
        <v>4.686170692025371E-3</v>
      </c>
      <c r="M370">
        <f t="shared" ref="M370" si="348">WEEKDAY(A370,2)</f>
        <v>2</v>
      </c>
    </row>
    <row r="371" spans="1:13">
      <c r="A371" s="1">
        <v>42928</v>
      </c>
    </row>
    <row r="372" spans="1:13">
      <c r="A372" s="1">
        <v>42929</v>
      </c>
    </row>
    <row r="373" spans="1:13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9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A374" sqref="A374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75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3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3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8">+K372/J372-1</f>
        <v>4.7300292075325157E-3</v>
      </c>
      <c r="M372">
        <f t="shared" ref="M372" si="319">WEEKDAY(A372,2)</f>
        <v>3</v>
      </c>
    </row>
    <row r="373" spans="1:13">
      <c r="A373" s="1">
        <v>42922</v>
      </c>
      <c r="B373">
        <v>39.5</v>
      </c>
      <c r="C373" s="25">
        <f t="shared" ref="C373" si="320">B373/B372-1</f>
        <v>-1.151151151151153E-2</v>
      </c>
      <c r="D373" s="38">
        <f t="shared" ref="D373" si="321">+F372*(1+L373)</f>
        <v>39.76327239184139</v>
      </c>
      <c r="F373">
        <v>39.86</v>
      </c>
      <c r="G373" s="42">
        <f>+B373/D373-1</f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2">+K373/J373-1</f>
        <v>-3.4267570967070338E-3</v>
      </c>
      <c r="M373">
        <f t="shared" ref="M373" si="323">WEEKDAY(A373,2)</f>
        <v>4</v>
      </c>
    </row>
    <row r="374" spans="1:13">
      <c r="A374" s="1">
        <v>42923</v>
      </c>
      <c r="B374">
        <v>39.479999999999997</v>
      </c>
      <c r="C374" s="25">
        <f t="shared" ref="C374" si="324">B374/B373-1</f>
        <v>-5.0632911392411994E-4</v>
      </c>
      <c r="D374" s="38">
        <f t="shared" ref="D374" si="325">+F373*(1+L374)</f>
        <v>39.530141610648748</v>
      </c>
      <c r="F374">
        <v>39.53</v>
      </c>
      <c r="G374" s="42">
        <f>+B374/D374-1</f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6">+K374/J374-1</f>
        <v>-8.2754237167900202E-3</v>
      </c>
      <c r="M374">
        <f t="shared" ref="M374" si="327">WEEKDAY(A374,2)</f>
        <v>5</v>
      </c>
    </row>
    <row r="375" spans="1:13">
      <c r="A375" s="1">
        <v>42926</v>
      </c>
      <c r="B375">
        <v>39.549999999999997</v>
      </c>
      <c r="C375" s="25">
        <f t="shared" ref="C375" si="328">B375/B374-1</f>
        <v>1.7730496453900457E-3</v>
      </c>
      <c r="D375" s="38">
        <f t="shared" ref="D375" si="329">+F374*(1+L375)</f>
        <v>39.480618688494388</v>
      </c>
      <c r="F375">
        <v>39.51</v>
      </c>
      <c r="G375" s="42">
        <f>+B375/D375-1</f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0">+K375/J375-1</f>
        <v>-1.2492110170911896E-3</v>
      </c>
      <c r="M375">
        <f t="shared" ref="M375" si="331">WEEKDAY(A375,2)</f>
        <v>1</v>
      </c>
    </row>
    <row r="376" spans="1:13">
      <c r="A376" s="1">
        <v>42927</v>
      </c>
      <c r="B376">
        <v>40.299999999999997</v>
      </c>
      <c r="C376" s="25">
        <f t="shared" ref="C376" si="332">B376/B375-1</f>
        <v>1.896333754740831E-2</v>
      </c>
      <c r="D376" s="38">
        <f t="shared" ref="D376" si="333">+F375*(1+L376)</f>
        <v>40.24674337657278</v>
      </c>
      <c r="G376" s="42">
        <f>+B376/D376-1</f>
        <v>1.3232529879230182E-3</v>
      </c>
      <c r="J376">
        <v>17453.2</v>
      </c>
      <c r="K376">
        <v>17778.650000000001</v>
      </c>
      <c r="L376" s="25">
        <f t="shared" ref="L376" si="334">+K376/J376-1</f>
        <v>1.8647010290376631E-2</v>
      </c>
      <c r="M376">
        <f t="shared" ref="M376" si="335">WEEKDAY(A376,2)</f>
        <v>2</v>
      </c>
    </row>
    <row r="377" spans="1:13">
      <c r="A377" s="1">
        <v>42928</v>
      </c>
    </row>
    <row r="378" spans="1:13">
      <c r="A378" s="1">
        <v>42929</v>
      </c>
    </row>
    <row r="379" spans="1:13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9"/>
  <sheetViews>
    <sheetView zoomScale="115" zoomScaleNormal="115" workbookViewId="0">
      <pane xSplit="1" ySplit="2" topLeftCell="B346" activePane="bottomRight" state="frozen"/>
      <selection pane="topRight" activeCell="B1" sqref="B1"/>
      <selection pane="bottomLeft" activeCell="A3" sqref="A3"/>
      <selection pane="bottomRight" activeCell="E374" sqref="E37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7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3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3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3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3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3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3">
      <c r="A377" s="1">
        <v>42928</v>
      </c>
    </row>
    <row r="378" spans="1:13">
      <c r="A378" s="1">
        <v>42929</v>
      </c>
    </row>
    <row r="379" spans="1:13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9"/>
  <sheetViews>
    <sheetView zoomScale="115" zoomScaleNormal="115" workbookViewId="0">
      <pane xSplit="1" ySplit="2" topLeftCell="B350" activePane="bottomRight" state="frozen"/>
      <selection pane="topRight" activeCell="B1" sqref="B1"/>
      <selection pane="bottomLeft" activeCell="A3" sqref="A3"/>
      <selection pane="bottomRight" activeCell="D371" sqref="D371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75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3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3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3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3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3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3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3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3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3">
      <c r="A377" s="1">
        <v>42928</v>
      </c>
    </row>
    <row r="378" spans="1:13">
      <c r="A378" s="1">
        <v>42929</v>
      </c>
    </row>
    <row r="379" spans="1:13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80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E372" sqref="E372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6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</row>
    <row r="379" spans="1:14">
      <c r="A379" s="1">
        <v>42929</v>
      </c>
    </row>
    <row r="380" spans="1:14">
      <c r="A380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2017-07-11T22:32:48Z</dcterms:modified>
</cp:coreProperties>
</file>