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lukasaufhauser/Documents/Universität/Bachelorarbeit/Evaluation/"/>
    </mc:Choice>
  </mc:AlternateContent>
  <xr:revisionPtr revIDLastSave="0" documentId="13_ncr:1_{AA950D86-72DC-634A-99A0-B6D96AC5EF21}" xr6:coauthVersionLast="47" xr6:coauthVersionMax="47" xr10:uidLastSave="{00000000-0000-0000-0000-000000000000}"/>
  <bookViews>
    <workbookView xWindow="0" yWindow="0" windowWidth="28800" windowHeight="18000" tabRatio="500" xr2:uid="{00000000-000D-0000-FFFF-FFFF00000000}"/>
  </bookViews>
  <sheets>
    <sheet name="1_2" sheetId="1" r:id="rId1"/>
    <sheet name="1_3" sheetId="2" r:id="rId2"/>
    <sheet name="3_3" sheetId="3" r:id="rId3"/>
    <sheet name="5_2" sheetId="4" r:id="rId4"/>
    <sheet name="10_1" sheetId="5" r:id="rId5"/>
    <sheet name="10_6" sheetId="6" r:id="rId6"/>
    <sheet name="10_13" sheetId="7" r:id="rId7"/>
    <sheet name="summary_manual" sheetId="8" r:id="rId8"/>
    <sheet name="Threshold_evaluation" sheetId="14" r:id="rId9"/>
    <sheet name="syntactic_evaluation" sheetId="9" r:id="rId10"/>
    <sheet name="bert_evaluation" sheetId="12" r:id="rId11"/>
    <sheet name="glove_evaluation" sheetId="13" r:id="rId12"/>
    <sheet name="Runtime_Results" sheetId="15"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16" i="13" l="1"/>
  <c r="C12" i="14"/>
  <c r="D12" i="14"/>
  <c r="B12" i="14"/>
  <c r="G22" i="13"/>
  <c r="E22" i="13"/>
  <c r="H22" i="13" s="1"/>
  <c r="G21" i="13"/>
  <c r="E21" i="13"/>
  <c r="F21" i="13" s="1"/>
  <c r="G20" i="13"/>
  <c r="E20" i="13"/>
  <c r="H20" i="13" s="1"/>
  <c r="G19" i="13"/>
  <c r="E19" i="13"/>
  <c r="H19" i="13" s="1"/>
  <c r="G18" i="13"/>
  <c r="E18" i="13"/>
  <c r="H18" i="13" s="1"/>
  <c r="G17" i="13"/>
  <c r="E17" i="13"/>
  <c r="H17" i="13" s="1"/>
  <c r="G16" i="13"/>
  <c r="E16" i="13"/>
  <c r="G12" i="13"/>
  <c r="E12" i="13"/>
  <c r="H12" i="13" s="1"/>
  <c r="G11" i="13"/>
  <c r="E11" i="13"/>
  <c r="H11" i="13" s="1"/>
  <c r="G10" i="13"/>
  <c r="E10" i="13"/>
  <c r="H10" i="13" s="1"/>
  <c r="G9" i="13"/>
  <c r="E9" i="13"/>
  <c r="H9" i="13" s="1"/>
  <c r="G8" i="13"/>
  <c r="E8" i="13"/>
  <c r="H8" i="13" s="1"/>
  <c r="G7" i="13"/>
  <c r="E7" i="13"/>
  <c r="H7" i="13" s="1"/>
  <c r="G6" i="13"/>
  <c r="E6" i="13"/>
  <c r="H6" i="13" s="1"/>
  <c r="G22" i="12"/>
  <c r="E22" i="12"/>
  <c r="H22" i="12" s="1"/>
  <c r="G21" i="12"/>
  <c r="E21" i="12"/>
  <c r="F21" i="12" s="1"/>
  <c r="G20" i="12"/>
  <c r="E20" i="12"/>
  <c r="H20" i="12" s="1"/>
  <c r="G19" i="12"/>
  <c r="E19" i="12"/>
  <c r="H19" i="12" s="1"/>
  <c r="G18" i="12"/>
  <c r="E18" i="12"/>
  <c r="H18" i="12" s="1"/>
  <c r="G17" i="12"/>
  <c r="E17" i="12"/>
  <c r="H17" i="12" s="1"/>
  <c r="G16" i="12"/>
  <c r="E16" i="12"/>
  <c r="H16" i="12" s="1"/>
  <c r="G12" i="12"/>
  <c r="E12" i="12"/>
  <c r="F12" i="12" s="1"/>
  <c r="G11" i="12"/>
  <c r="E11" i="12"/>
  <c r="H11" i="12" s="1"/>
  <c r="G10" i="12"/>
  <c r="E10" i="12"/>
  <c r="H10" i="12" s="1"/>
  <c r="G9" i="12"/>
  <c r="E9" i="12"/>
  <c r="H9" i="12" s="1"/>
  <c r="G8" i="12"/>
  <c r="E8" i="12"/>
  <c r="F8" i="12" s="1"/>
  <c r="G7" i="12"/>
  <c r="E7" i="12"/>
  <c r="H7" i="12" s="1"/>
  <c r="G6" i="12"/>
  <c r="E6" i="12"/>
  <c r="H6" i="12" s="1"/>
  <c r="G22" i="9"/>
  <c r="E22" i="9"/>
  <c r="H22" i="9" s="1"/>
  <c r="G21" i="9"/>
  <c r="E21" i="9"/>
  <c r="F21" i="9" s="1"/>
  <c r="G20" i="9"/>
  <c r="E20" i="9"/>
  <c r="H20" i="9" s="1"/>
  <c r="G19" i="9"/>
  <c r="E19" i="9"/>
  <c r="H19" i="9" s="1"/>
  <c r="G18" i="9"/>
  <c r="E18" i="9"/>
  <c r="H18" i="9" s="1"/>
  <c r="G17" i="9"/>
  <c r="E17" i="9"/>
  <c r="H17" i="9" s="1"/>
  <c r="G16" i="9"/>
  <c r="E16" i="9"/>
  <c r="H16" i="9" s="1"/>
  <c r="G12" i="9"/>
  <c r="E12" i="9"/>
  <c r="H12" i="9" s="1"/>
  <c r="G11" i="9"/>
  <c r="E11" i="9"/>
  <c r="H11" i="9" s="1"/>
  <c r="G10" i="9"/>
  <c r="E10" i="9"/>
  <c r="H10" i="9" s="1"/>
  <c r="G9" i="9"/>
  <c r="E9" i="9"/>
  <c r="H9" i="9" s="1"/>
  <c r="G8" i="9"/>
  <c r="E8" i="9"/>
  <c r="H8" i="9" s="1"/>
  <c r="G7" i="9"/>
  <c r="E7" i="9"/>
  <c r="H7" i="9" s="1"/>
  <c r="G6" i="9"/>
  <c r="E6" i="9"/>
  <c r="H6" i="9" s="1"/>
  <c r="G22" i="8"/>
  <c r="E22" i="8"/>
  <c r="H22" i="8" s="1"/>
  <c r="G21" i="8"/>
  <c r="E21" i="8"/>
  <c r="H21" i="8" s="1"/>
  <c r="G20" i="8"/>
  <c r="E20" i="8"/>
  <c r="H20" i="8" s="1"/>
  <c r="G19" i="8"/>
  <c r="E19" i="8"/>
  <c r="H19" i="8" s="1"/>
  <c r="G18" i="8"/>
  <c r="E18" i="8"/>
  <c r="H18" i="8" s="1"/>
  <c r="G17" i="8"/>
  <c r="E17" i="8"/>
  <c r="H17" i="8" s="1"/>
  <c r="G16" i="8"/>
  <c r="E16" i="8"/>
  <c r="H16" i="8" s="1"/>
  <c r="G12" i="8"/>
  <c r="E12" i="8"/>
  <c r="H12" i="8" s="1"/>
  <c r="G11" i="8"/>
  <c r="E11" i="8"/>
  <c r="H11" i="8" s="1"/>
  <c r="G10" i="8"/>
  <c r="E10" i="8"/>
  <c r="H10" i="8" s="1"/>
  <c r="G9" i="8"/>
  <c r="E9" i="8"/>
  <c r="H9" i="8" s="1"/>
  <c r="G8" i="8"/>
  <c r="E8" i="8"/>
  <c r="H8" i="8" s="1"/>
  <c r="G7" i="8"/>
  <c r="E7" i="8"/>
  <c r="H7" i="8" s="1"/>
  <c r="G6" i="8"/>
  <c r="E6" i="8"/>
  <c r="H6" i="8" s="1"/>
  <c r="J26" i="7"/>
  <c r="H26" i="7"/>
  <c r="I26" i="7" s="1"/>
  <c r="I19" i="7"/>
  <c r="H19" i="7"/>
  <c r="L12" i="7"/>
  <c r="K12" i="7"/>
  <c r="K13" i="7" s="1"/>
  <c r="J26" i="6"/>
  <c r="H26" i="6"/>
  <c r="I26" i="6" s="1"/>
  <c r="I19" i="6"/>
  <c r="H19" i="6"/>
  <c r="L11" i="6"/>
  <c r="K11" i="6"/>
  <c r="K12" i="6" s="1"/>
  <c r="J25" i="5"/>
  <c r="H25" i="5"/>
  <c r="I25" i="5" s="1"/>
  <c r="I18" i="5"/>
  <c r="H18" i="5"/>
  <c r="L11" i="5"/>
  <c r="K11" i="5"/>
  <c r="K12" i="5" s="1"/>
  <c r="J32" i="4"/>
  <c r="H32" i="4"/>
  <c r="I32" i="4" s="1"/>
  <c r="I22" i="4"/>
  <c r="H22" i="4"/>
  <c r="L15" i="4"/>
  <c r="K15" i="4"/>
  <c r="K16" i="4" s="1"/>
  <c r="J32" i="3"/>
  <c r="H32" i="3"/>
  <c r="I32" i="3" s="1"/>
  <c r="I22" i="3"/>
  <c r="H22" i="3"/>
  <c r="L16" i="3"/>
  <c r="K16" i="3"/>
  <c r="K17" i="3" s="1"/>
  <c r="J44" i="2"/>
  <c r="H44" i="2"/>
  <c r="I44" i="2" s="1"/>
  <c r="I30" i="2"/>
  <c r="H30" i="2"/>
  <c r="L23" i="2"/>
  <c r="K23" i="2"/>
  <c r="K24" i="2" s="1"/>
  <c r="H49" i="1"/>
  <c r="I49" i="1" s="1"/>
  <c r="H36" i="1"/>
  <c r="I36" i="1" s="1"/>
  <c r="L29" i="1"/>
  <c r="K29" i="1"/>
  <c r="K30" i="1" s="1"/>
  <c r="F7" i="13" l="1"/>
  <c r="F9" i="13"/>
  <c r="F11" i="13"/>
  <c r="F16" i="13"/>
  <c r="F18" i="13"/>
  <c r="F20" i="13"/>
  <c r="F22" i="13"/>
  <c r="F6" i="13"/>
  <c r="F10" i="13"/>
  <c r="F17" i="13"/>
  <c r="F19" i="13"/>
  <c r="H21" i="13"/>
  <c r="F8" i="13"/>
  <c r="F12" i="13"/>
  <c r="F6" i="12"/>
  <c r="F10" i="12"/>
  <c r="F17" i="12"/>
  <c r="F19" i="12"/>
  <c r="H8" i="12"/>
  <c r="H12" i="12"/>
  <c r="F7" i="12"/>
  <c r="F9" i="12"/>
  <c r="F11" i="12"/>
  <c r="F16" i="12"/>
  <c r="F18" i="12"/>
  <c r="F20" i="12"/>
  <c r="F22" i="12"/>
  <c r="H21" i="12"/>
  <c r="F7" i="9"/>
  <c r="F9" i="9"/>
  <c r="F11" i="9"/>
  <c r="F16" i="9"/>
  <c r="F18" i="9"/>
  <c r="F20" i="9"/>
  <c r="F22" i="9"/>
  <c r="F6" i="9"/>
  <c r="F10" i="9"/>
  <c r="F12" i="9"/>
  <c r="F19" i="9"/>
  <c r="H21" i="9"/>
  <c r="F8" i="9"/>
  <c r="F17" i="9"/>
  <c r="F6" i="8"/>
  <c r="F8" i="8"/>
  <c r="F10" i="8"/>
  <c r="F12" i="8"/>
  <c r="F17" i="8"/>
  <c r="F19" i="8"/>
  <c r="F21" i="8"/>
  <c r="F7" i="8"/>
  <c r="F9" i="8"/>
  <c r="F11" i="8"/>
  <c r="F16" i="8"/>
  <c r="F18" i="8"/>
  <c r="F20" i="8"/>
  <c r="F22" i="8"/>
</calcChain>
</file>

<file path=xl/sharedStrings.xml><?xml version="1.0" encoding="utf-8"?>
<sst xmlns="http://schemas.openxmlformats.org/spreadsheetml/2006/main" count="886" uniqueCount="176">
  <si>
    <t>Standard Model (SM)</t>
  </si>
  <si>
    <t>Generated Model (GM)</t>
  </si>
  <si>
    <t>Tuples</t>
  </si>
  <si>
    <t>1_2</t>
  </si>
  <si>
    <t>Source</t>
  </si>
  <si>
    <t>Condition</t>
  </si>
  <si>
    <t>Target</t>
  </si>
  <si>
    <t>Type S</t>
  </si>
  <si>
    <t>Type T</t>
  </si>
  <si>
    <t>TP/FP</t>
  </si>
  <si>
    <t>FN</t>
  </si>
  <si>
    <t>TP</t>
  </si>
  <si>
    <t>Start Event</t>
  </si>
  <si>
    <t>brings in a defective computer</t>
  </si>
  <si>
    <t>Event</t>
  </si>
  <si>
    <t>Task</t>
  </si>
  <si>
    <t>checks the defect</t>
  </si>
  <si>
    <t>FP</t>
  </si>
  <si>
    <t>hands out a repair cost calculation back</t>
  </si>
  <si>
    <t>calculate repair costs</t>
  </si>
  <si>
    <t>is cost acceptable?</t>
  </si>
  <si>
    <t>Spliting Gateway 1</t>
  </si>
  <si>
    <t>XOR</t>
  </si>
  <si>
    <t>not acceptable</t>
  </si>
  <si>
    <t>takes her computer home unrepaired</t>
  </si>
  <si>
    <t>No</t>
  </si>
  <si>
    <t>End Event</t>
  </si>
  <si>
    <t>Merging Gateway 1</t>
  </si>
  <si>
    <t>acceptable</t>
  </si>
  <si>
    <t>Merging Gateway 2</t>
  </si>
  <si>
    <t>Yes</t>
  </si>
  <si>
    <t>Spliting Gateway 2</t>
  </si>
  <si>
    <t>Splitting Gateway 3</t>
  </si>
  <si>
    <t>AND</t>
  </si>
  <si>
    <t>check the hardware</t>
  </si>
  <si>
    <t>repair the hardware</t>
  </si>
  <si>
    <t>Merging Gateway 3</t>
  </si>
  <si>
    <t>check the software</t>
  </si>
  <si>
    <t>configure the software</t>
  </si>
  <si>
    <t>configures the software</t>
  </si>
  <si>
    <t xml:space="preserve">test system functionality </t>
  </si>
  <si>
    <t>Spliting Gateway 3</t>
  </si>
  <si>
    <t>Splitting Gateway 2</t>
  </si>
  <si>
    <t>errors detected</t>
  </si>
  <si>
    <t>no errors</t>
  </si>
  <si>
    <t>repair is finished</t>
  </si>
  <si>
    <t>Spliting Gateway 4</t>
  </si>
  <si>
    <t>Events</t>
  </si>
  <si>
    <t>Found events</t>
  </si>
  <si>
    <t>Additional events</t>
  </si>
  <si>
    <t>Tasks</t>
  </si>
  <si>
    <t>Found tasks</t>
  </si>
  <si>
    <t>Additional tasks</t>
  </si>
  <si>
    <t>system functionality tested</t>
  </si>
  <si>
    <t>Standard</t>
  </si>
  <si>
    <t>rules</t>
  </si>
  <si>
    <t>Found relations</t>
  </si>
  <si>
    <t>Add. Rel.</t>
  </si>
  <si>
    <t>calls room service</t>
  </si>
  <si>
    <t>takes down the order</t>
  </si>
  <si>
    <t>submits an order ticket</t>
  </si>
  <si>
    <t>submits an order ticket kitchen</t>
  </si>
  <si>
    <t>gives an order</t>
  </si>
  <si>
    <t>gives an order to sommelier</t>
  </si>
  <si>
    <t>assigns the order</t>
  </si>
  <si>
    <t>prepare food</t>
  </si>
  <si>
    <t>doing their tasks</t>
  </si>
  <si>
    <t>fetch wine</t>
  </si>
  <si>
    <t>readies a cart</t>
  </si>
  <si>
    <t>prepare alcohol beverages</t>
  </si>
  <si>
    <t>prepare non alcohol beverages</t>
  </si>
  <si>
    <t xml:space="preserve">waiter delivers </t>
  </si>
  <si>
    <t xml:space="preserve">returning to the room-service station </t>
  </si>
  <si>
    <t>another order</t>
  </si>
  <si>
    <t>wait to do the billing</t>
  </si>
  <si>
    <t>no other order</t>
  </si>
  <si>
    <t>debits the guests account</t>
  </si>
  <si>
    <t>register claim</t>
  </si>
  <si>
    <t>examine claim</t>
  </si>
  <si>
    <t>write recommendation</t>
  </si>
  <si>
    <t>check recommendation</t>
  </si>
  <si>
    <t>mark claim</t>
  </si>
  <si>
    <t>ok</t>
  </si>
  <si>
    <t>process proceeds</t>
  </si>
  <si>
    <t>nok</t>
  </si>
  <si>
    <t>send recommendation back</t>
  </si>
  <si>
    <t>employee submits request</t>
  </si>
  <si>
    <t>register requirement</t>
  </si>
  <si>
    <t>supervisor receives request</t>
  </si>
  <si>
    <t>Splitting Gateway 1</t>
  </si>
  <si>
    <t>approve the request</t>
  </si>
  <si>
    <t>not approved</t>
  </si>
  <si>
    <t>return application</t>
  </si>
  <si>
    <t>approved</t>
  </si>
  <si>
    <t>generate notification</t>
  </si>
  <si>
    <t>complete procedure</t>
  </si>
  <si>
    <t>MPON sents the dismissal to the MPOO</t>
  </si>
  <si>
    <t>MPOO reviews the dismissal</t>
  </si>
  <si>
    <t>sentd the dismissal</t>
  </si>
  <si>
    <t xml:space="preserve">MPOO opposes the dismissal </t>
  </si>
  <si>
    <t xml:space="preserve">MPOO confirmes the dismissal </t>
  </si>
  <si>
    <t>MSPN sends a dismissal</t>
  </si>
  <si>
    <t>MSPO reviews the dismissal</t>
  </si>
  <si>
    <t>MSPO rejects the dismissal</t>
  </si>
  <si>
    <t>MSPO confirms the dismissal</t>
  </si>
  <si>
    <t>INQ transmits the request</t>
  </si>
  <si>
    <t>INQ transmits the  request</t>
  </si>
  <si>
    <t>checks the request of the INQ</t>
  </si>
  <si>
    <t>ip checks the request</t>
  </si>
  <si>
    <t>answers the question of the INQ</t>
  </si>
  <si>
    <t>Spliting gateway 1</t>
  </si>
  <si>
    <t>yes</t>
  </si>
  <si>
    <t>transmit data</t>
  </si>
  <si>
    <t>no</t>
  </si>
  <si>
    <t>rejection</t>
  </si>
  <si>
    <t>INQ transmits the transaction data request</t>
  </si>
  <si>
    <t xml:space="preserve">recall </t>
  </si>
  <si>
    <t>TP/(TP+FN)</t>
  </si>
  <si>
    <t>TP/(tuples in GM)</t>
  </si>
  <si>
    <t>precision</t>
  </si>
  <si>
    <t>TP/(TP+FP)</t>
  </si>
  <si>
    <t>TP/(tuples in SM)</t>
  </si>
  <si>
    <t>Relations</t>
  </si>
  <si>
    <t>tuples in SM</t>
  </si>
  <si>
    <t>tuples in GM</t>
  </si>
  <si>
    <t>Recall</t>
  </si>
  <si>
    <t>Precision</t>
  </si>
  <si>
    <t>Jaccard Similarity</t>
  </si>
  <si>
    <t>10_13</t>
  </si>
  <si>
    <t>10_6</t>
  </si>
  <si>
    <t>10_1</t>
  </si>
  <si>
    <t>5_2</t>
  </si>
  <si>
    <t>3_3</t>
  </si>
  <si>
    <t>1_3</t>
  </si>
  <si>
    <t>Tasks in SM</t>
  </si>
  <si>
    <t>found</t>
  </si>
  <si>
    <t>additional</t>
  </si>
  <si>
    <t>tasks in GM</t>
  </si>
  <si>
    <t>Edge Matching:</t>
  </si>
  <si>
    <t>syntactic_opt</t>
  </si>
  <si>
    <t>bert_opt</t>
  </si>
  <si>
    <t>glove_opt</t>
  </si>
  <si>
    <t xml:space="preserve">Mean </t>
  </si>
  <si>
    <t>Rounded</t>
  </si>
  <si>
    <t>Notes</t>
  </si>
  <si>
    <t>Additional TP: (IP answers the question --&gt; endevent) + (IP rejects the request --&gt; endevent)</t>
  </si>
  <si>
    <r>
      <t xml:space="preserve">Missing TP: (MPON sends the dismissal --&gt; MPOO reviews the dismissal) </t>
    </r>
    <r>
      <rPr>
        <b/>
        <sz val="10"/>
        <rFont val="Arial"/>
        <family val="2"/>
      </rPr>
      <t>und</t>
    </r>
    <r>
      <rPr>
        <sz val="10"/>
        <rFont val="Arial"/>
        <family val="2"/>
        <charset val="1"/>
      </rPr>
      <t xml:space="preserve"> (MPON sends dismissal to MPOO --&gt; MPOO reviews the dismissal) </t>
    </r>
    <r>
      <rPr>
        <b/>
        <sz val="10"/>
        <rFont val="Arial"/>
        <family val="2"/>
      </rPr>
      <t>--&gt;</t>
    </r>
    <r>
      <rPr>
        <sz val="10"/>
        <rFont val="Arial"/>
        <family val="2"/>
        <charset val="1"/>
      </rPr>
      <t xml:space="preserve"> da "MPON sends the dismissal" (SM) ähnlicher zu  "MPOO reviews the dismissal" (GM) als "MPON sends dismissal to MPOO"</t>
    </r>
  </si>
  <si>
    <r>
      <t xml:space="preserve">Missing TP: 
</t>
    </r>
    <r>
      <rPr>
        <b/>
        <sz val="10"/>
        <rFont val="Arial"/>
        <family val="2"/>
      </rPr>
      <t>1.</t>
    </r>
    <r>
      <rPr>
        <sz val="10"/>
        <rFont val="Arial"/>
        <family val="2"/>
        <charset val="1"/>
      </rPr>
      <t xml:space="preserve"> 1:task:(claims officer registers claim) --&gt; 2:task:(claims officer examines claim) </t>
    </r>
    <r>
      <rPr>
        <b/>
        <sz val="10"/>
        <rFont val="Arial"/>
        <family val="2"/>
      </rPr>
      <t>und</t>
    </r>
    <r>
      <rPr>
        <sz val="10"/>
        <rFont val="Arial"/>
        <family val="2"/>
        <charset val="1"/>
      </rPr>
      <t xml:space="preserve"> 2:task:(Claim is registered) --&gt; 3:task:(Claim is examined by claims officer) </t>
    </r>
    <r>
      <rPr>
        <b/>
        <sz val="10"/>
        <rFont val="Arial"/>
        <family val="2"/>
      </rPr>
      <t xml:space="preserve">--&gt; weil rechte seite nur sim von 0.4 ergibt
2. </t>
    </r>
    <r>
      <rPr>
        <sz val="10"/>
        <rFont val="Arial"/>
        <family val="2"/>
        <charset val="1"/>
      </rPr>
      <t xml:space="preserve">4:task:(claims officer writes settlement recommendation)--&gt;5:task:(senior claims officer checks recommendation) </t>
    </r>
    <r>
      <rPr>
        <b/>
        <sz val="10"/>
        <rFont val="Arial"/>
        <family val="2"/>
      </rPr>
      <t xml:space="preserve">und </t>
    </r>
    <r>
      <rPr>
        <sz val="10"/>
        <rFont val="Arial"/>
        <family val="2"/>
      </rPr>
      <t xml:space="preserve">4:task:(Claims officer writes a settlement recommendation) --&gt; 5:task:(Recommendation is checked by senior claims officer) </t>
    </r>
    <r>
      <rPr>
        <b/>
        <sz val="10"/>
        <rFont val="Arial"/>
        <family val="2"/>
      </rPr>
      <t>--&gt; da r.S. nur 0.22 sim hat</t>
    </r>
  </si>
  <si>
    <r>
      <t xml:space="preserve">Missing TP (u.a.):
</t>
    </r>
    <r>
      <rPr>
        <b/>
        <sz val="10"/>
        <rFont val="Arial"/>
        <family val="2"/>
      </rPr>
      <t>1.</t>
    </r>
    <r>
      <rPr>
        <sz val="10"/>
        <rFont val="Arial"/>
        <family val="2"/>
        <charset val="1"/>
      </rPr>
      <t xml:space="preserve"> 0:startevent:((startevent))--&gt;1:task:(guest calls) </t>
    </r>
    <r>
      <rPr>
        <b/>
        <sz val="10"/>
        <rFont val="Arial"/>
        <family val="2"/>
      </rPr>
      <t>und</t>
    </r>
    <r>
      <rPr>
        <sz val="10"/>
        <rFont val="Arial"/>
        <family val="2"/>
        <charset val="1"/>
      </rPr>
      <t xml:space="preserve"> 1:startevent:((startevent)) --&gt; 2:task:(Guest calls room service) </t>
    </r>
    <r>
      <rPr>
        <b/>
        <sz val="10"/>
        <rFont val="Arial"/>
        <family val="2"/>
      </rPr>
      <t>--&gt; weil r.S. nur sim 0.42 hat</t>
    </r>
    <r>
      <rPr>
        <sz val="10"/>
        <rFont val="Arial"/>
        <family val="2"/>
        <charset val="1"/>
      </rPr>
      <t xml:space="preserve">
</t>
    </r>
    <r>
      <rPr>
        <b/>
        <sz val="10"/>
        <rFont val="Arial"/>
        <family val="2"/>
      </rPr>
      <t>2</t>
    </r>
    <r>
      <rPr>
        <sz val="10"/>
        <rFont val="Arial"/>
        <family val="2"/>
        <charset val="1"/>
      </rPr>
      <t xml:space="preserve">. 1:task:(guest calls)--&gt;2:task:(manager takes down the order) </t>
    </r>
    <r>
      <rPr>
        <b/>
        <sz val="10"/>
        <rFont val="Arial"/>
        <family val="2"/>
      </rPr>
      <t xml:space="preserve">und </t>
    </r>
    <r>
      <rPr>
        <sz val="10"/>
        <rFont val="Arial"/>
        <family val="2"/>
      </rPr>
      <t>2:task:(Guest calls room service) --&gt; 3:task:(Room-service manager takes down the order)</t>
    </r>
    <r>
      <rPr>
        <b/>
        <sz val="10"/>
        <rFont val="Arial"/>
        <family val="2"/>
      </rPr>
      <t xml:space="preserve"> --&gt; weil hier logischerweise l.S. wie oben auch nur 0.42 hat</t>
    </r>
  </si>
  <si>
    <t>Edge Matching</t>
  </si>
  <si>
    <t>Node Matching</t>
  </si>
  <si>
    <r>
      <t xml:space="preserve">Problem hierbei erkannt: types müssen übereinstimmen (nicht z.B. exclusive/parallelgateway), splitting problem hier natürlich auch vorhanden, zudem: in excel sm ist es Splitting gateway --&gt; check the hardware und in Datei .mmd ist es parallelgateway --&gt; check the hardware </t>
    </r>
    <r>
      <rPr>
        <b/>
        <sz val="10"/>
        <rFont val="Arial"/>
        <family val="2"/>
      </rPr>
      <t>--&gt; hier also Abweichungen zwischen Excel und Datei</t>
    </r>
  </si>
  <si>
    <r>
      <t xml:space="preserve">Addtional TP: 7:task:(the kitchen and the sommelier are doing their tasks)--&gt;8:parallelgateway:{AND} </t>
    </r>
    <r>
      <rPr>
        <b/>
        <sz val="10"/>
        <rFont val="Arial"/>
        <family val="2"/>
      </rPr>
      <t xml:space="preserve">und </t>
    </r>
    <r>
      <rPr>
        <sz val="10"/>
        <rFont val="Arial"/>
        <family val="2"/>
      </rPr>
      <t>7:task: --&gt; 11:(Kitchen prepares the food)parallelgateway:{AND}</t>
    </r>
    <r>
      <rPr>
        <sz val="10"/>
        <rFont val="Arial"/>
        <family val="2"/>
        <charset val="1"/>
      </rPr>
      <t xml:space="preserve"> </t>
    </r>
    <r>
      <rPr>
        <b/>
        <sz val="10"/>
        <rFont val="Arial"/>
        <family val="2"/>
      </rPr>
      <t>--&gt; da l.s. sim von 0.84</t>
    </r>
    <r>
      <rPr>
        <sz val="10"/>
        <rFont val="Arial"/>
        <family val="2"/>
        <charset val="1"/>
      </rPr>
      <t xml:space="preserve">
Missing TP: 8:parallelgateway:--&gt;10:task:(waiter delivers the cart) </t>
    </r>
    <r>
      <rPr>
        <b/>
        <sz val="10"/>
        <rFont val="Arial"/>
        <family val="2"/>
      </rPr>
      <t>und</t>
    </r>
    <r>
      <rPr>
        <sz val="10"/>
        <rFont val="Arial"/>
        <family val="2"/>
        <charset val="1"/>
      </rPr>
      <t xml:space="preserve"> 11:parallelgateway: --&gt; 12:task:(Waiter delivers order to the guest's room) </t>
    </r>
    <r>
      <rPr>
        <b/>
        <sz val="10"/>
        <rFont val="Arial"/>
        <family val="2"/>
      </rPr>
      <t>--&gt; da r.s. sim von 0.73</t>
    </r>
    <r>
      <rPr>
        <sz val="10"/>
        <rFont val="Arial"/>
        <family val="2"/>
        <charset val="1"/>
      </rPr>
      <t xml:space="preserve">, </t>
    </r>
    <r>
      <rPr>
        <b/>
        <i/>
        <sz val="10"/>
        <rFont val="Arial"/>
        <family val="2"/>
      </rPr>
      <t>somit aber insgesamt ausgeglichen!</t>
    </r>
  </si>
  <si>
    <t>Anm. C4-C6 bel. Threshold (also zw. 0.4 und 0.8) daher nehme durchschnitt der anderen</t>
  </si>
  <si>
    <r>
      <t>Missing TP: 2te Zeile (müsste trivial sein, jedoch gibt es bei SM auf linker Seite einen höheren Match mit "Claim is examined by claims officer" als mit "Claim is registered")</t>
    </r>
    <r>
      <rPr>
        <b/>
        <sz val="10"/>
        <rFont val="Arial"/>
        <family val="2"/>
      </rPr>
      <t xml:space="preserve">--&gt; es ergibt sich dadurch ein weiteres TP </t>
    </r>
  </si>
  <si>
    <t>missing TP: excl.gateway--&gt;generate notification (sim von "Generate notification" und "Notification to HR" 0.733 --&gt; knapp unter threshold)
add. TP: gateway --&gt; return application (komischerweise nicht als TP in Excel markiert)</t>
  </si>
  <si>
    <t>0,6*</t>
  </si>
  <si>
    <r>
      <t xml:space="preserve">Addit. TP: 6:parallelgateway:(and) --&gt;7:task:(the kitchen and the sommelier are doing their tasks) </t>
    </r>
    <r>
      <rPr>
        <b/>
        <sz val="10"/>
        <rFont val="Arial"/>
        <family val="2"/>
      </rPr>
      <t xml:space="preserve">und </t>
    </r>
    <r>
      <rPr>
        <sz val="10"/>
        <rFont val="Arial"/>
        <family val="2"/>
      </rPr>
      <t xml:space="preserve">11:parallelgateway:(and) --&gt; 12:task:(Waiter delivers order to the guest's room) </t>
    </r>
    <r>
      <rPr>
        <b/>
        <sz val="10"/>
        <rFont val="Arial"/>
        <family val="2"/>
      </rPr>
      <t xml:space="preserve">--&gt; da r.S. sim von 0.76 </t>
    </r>
    <r>
      <rPr>
        <sz val="10"/>
        <rFont val="Arial"/>
        <family val="2"/>
        <charset val="1"/>
      </rPr>
      <t>anstatt mit Kante aus SM: 8:parallelgateway:--&gt;10:task:(waiter delivers the cart)</t>
    </r>
    <r>
      <rPr>
        <b/>
        <sz val="10"/>
        <rFont val="Arial"/>
        <family val="2"/>
      </rPr>
      <t xml:space="preserve"> --&gt; dieser ist also missing</t>
    </r>
  </si>
  <si>
    <t>einer ist missing --&gt; aufgrund des splits</t>
  </si>
  <si>
    <t>hier (D6) ist eig bei 0.8 falsch, aber würde verhältnismäßig zu stark ins Gewicht fallen</t>
  </si>
  <si>
    <r>
      <t xml:space="preserve">Missing TPs: 3:task:(MSPO reviews the dismissal) --&gt; 4:exclusivegateway:{x} </t>
    </r>
    <r>
      <rPr>
        <b/>
        <sz val="10"/>
        <rFont val="Arial"/>
        <family val="2"/>
      </rPr>
      <t>--&gt; da "MSPO rejects/confirms the dismissal" synt. ähnlicher zu "MSPO reviews the dismissal" als zu "MSPO rejects/confirms the dismissal of the MSPN"</t>
    </r>
  </si>
  <si>
    <r>
      <t xml:space="preserve">Missing TPs: hier gleiches problem z.b. wird "MPON sends the dismissal" </t>
    </r>
    <r>
      <rPr>
        <b/>
        <sz val="10"/>
        <rFont val="Arial"/>
        <family val="2"/>
      </rPr>
      <t>und</t>
    </r>
    <r>
      <rPr>
        <sz val="10"/>
        <rFont val="Arial"/>
        <family val="2"/>
        <charset val="1"/>
      </rPr>
      <t xml:space="preserve"> "MPOO reviews the dismissal" gematcht, da es synt. ähnlicher als "MPON sends dismissal to MPOO" ist. Dadurch, dass "MPOO reviews the dismissal" (GM) nun einen Match hat, kann es nicht korrekterweise mit dem äquivalenten aus SM gematcht werden. zudem gleiches problem wie oben bei confirms/opposes.</t>
    </r>
  </si>
  <si>
    <t>Missing TP: "generate notification" und "Notification to HR"</t>
  </si>
  <si>
    <r>
      <t xml:space="preserve">Missing TP: "claims officer examines claim" </t>
    </r>
    <r>
      <rPr>
        <b/>
        <sz val="10"/>
        <rFont val="Arial"/>
        <family val="2"/>
      </rPr>
      <t>und</t>
    </r>
    <r>
      <rPr>
        <sz val="10"/>
        <rFont val="Arial"/>
        <family val="2"/>
        <charset val="1"/>
      </rPr>
      <t xml:space="preserve"> "Claim is examined by claims officer", "senior claims officer checks recommendation" </t>
    </r>
    <r>
      <rPr>
        <b/>
        <sz val="10"/>
        <rFont val="Arial"/>
        <family val="2"/>
      </rPr>
      <t xml:space="preserve">und </t>
    </r>
    <r>
      <rPr>
        <sz val="10"/>
        <rFont val="Arial"/>
        <family val="2"/>
      </rPr>
      <t xml:space="preserve">"Recommendation is checked by senior claims officer", "senior claims officer sends recommendation back" </t>
    </r>
    <r>
      <rPr>
        <b/>
        <sz val="10"/>
        <rFont val="Arial"/>
        <family val="2"/>
      </rPr>
      <t xml:space="preserve">und </t>
    </r>
    <r>
      <rPr>
        <sz val="10"/>
        <rFont val="Arial"/>
        <family val="2"/>
      </rPr>
      <t>"Claim is sent back to claims officer"</t>
    </r>
  </si>
  <si>
    <t>zusammengefasste tasks (3 mal)</t>
  </si>
  <si>
    <t>bei 1_3 und 1_2 werden alle matches erkannt jedoch natürlich durch die splits nicht alle</t>
  </si>
  <si>
    <t>Missing TP: examines claim (da "claims officer registers claim" mit "Claim is examined by claims officer" gematcht wird un nicht mit "Claim is examined by claims officer"), send recommendation back (da es ähnlicher zu "checked by claims officer" ist)</t>
  </si>
  <si>
    <t>Missing TP: "generate notification" und "Notification to HR", da ersteres ähnlicher zu "Supervisor Receives Request"</t>
  </si>
  <si>
    <t>Missing TP: "generate notification" und "Notification to HR", da die sim 0.65 beträgt und der berechnete mittlere Threshold bei 0.71 liegt --&gt; wird nur dann akzeptiert, wenn threshold = 0.64 ist</t>
  </si>
  <si>
    <t>Missing TP: "waiter delivers the cart" und "Waiter delivers order to the guest's room", da "the kitchen and the sommelier are doing their tasks" mit "Waiter delivers order to the guest's room" gematcht wurde</t>
  </si>
  <si>
    <t>Missing TP: examines claim (da "claims officer registers claim" mit "Claim is examined by claims officer" gematcht wird un nicht mit "Claim is rgistered"), send recommendation back (da es ähnlicher zu "checked by claims officer" ist)</t>
  </si>
  <si>
    <t>Models</t>
  </si>
  <si>
    <t>syntactic</t>
  </si>
  <si>
    <t>BERT</t>
  </si>
  <si>
    <t>GloVe</t>
  </si>
  <si>
    <r>
      <t xml:space="preserve">2:task:(the crs checks the defect) --&gt; 3:task:(the crs hands out repair cost calculation) </t>
    </r>
    <r>
      <rPr>
        <b/>
        <sz val="10"/>
        <rFont val="Arial"/>
        <family val="2"/>
      </rPr>
      <t xml:space="preserve">und </t>
    </r>
    <r>
      <rPr>
        <sz val="10"/>
        <rFont val="Arial"/>
        <family val="2"/>
      </rPr>
      <t>2:task:(Check defect and calculate repair cost) --&gt; 3:exclusivegateway:{x}
hier ist eben genau das Problem, dass beim manuellen tasks gesplittet werden und beim automatischen bleiben diese, da eine Teilung u.a. zu Fehlern bei Splits führt. Diese manuellen splits werden gemacht bei "Check defect and calculate repair cost" und "Check and repair hardware" und "Check and configure software"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</si>
</sst>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amily val="2"/>
      <charset val="1"/>
    </font>
    <font>
      <sz val="10"/>
      <name val="Arial"/>
      <family val="2"/>
    </font>
    <font>
      <b/>
      <sz val="10"/>
      <name val="Arial"/>
      <family val="2"/>
      <charset val="1"/>
    </font>
    <font>
      <b/>
      <sz val="10"/>
      <color rgb="FF000000"/>
      <name val="Arial"/>
      <family val="2"/>
      <charset val="1"/>
    </font>
    <font>
      <sz val="10"/>
      <color rgb="FF000000"/>
      <name val="Arial"/>
      <family val="2"/>
      <charset val="1"/>
    </font>
    <font>
      <sz val="11"/>
      <color rgb="FF000000"/>
      <name val="Calibri"/>
      <family val="2"/>
      <charset val="1"/>
    </font>
    <font>
      <sz val="10"/>
      <name val="Arial"/>
      <family val="2"/>
    </font>
    <font>
      <sz val="10"/>
      <color rgb="FF000000"/>
      <name val="Times New Roman"/>
      <family val="1"/>
      <charset val="1"/>
    </font>
    <font>
      <sz val="10"/>
      <name val="Times New Roman"/>
      <family val="1"/>
      <charset val="1"/>
    </font>
    <font>
      <b/>
      <sz val="10"/>
      <name val="Arial"/>
      <family val="2"/>
    </font>
    <font>
      <b/>
      <i/>
      <sz val="10"/>
      <name val="Arial"/>
      <family val="2"/>
    </font>
  </fonts>
  <fills count="5">
    <fill>
      <patternFill patternType="none"/>
    </fill>
    <fill>
      <patternFill patternType="gray125"/>
    </fill>
    <fill>
      <patternFill patternType="solid">
        <fgColor rgb="FFFFFFD7"/>
        <bgColor rgb="FFFFFFFF"/>
      </patternFill>
    </fill>
    <fill>
      <patternFill patternType="solid">
        <fgColor rgb="FFFFA6A6"/>
        <bgColor rgb="FFFFCC99"/>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7">
    <xf numFmtId="0" fontId="0" fillId="0" borderId="0" xfId="0"/>
    <xf numFmtId="0" fontId="2" fillId="0" borderId="0" xfId="0" applyFont="1"/>
    <xf numFmtId="0" fontId="3" fillId="0" borderId="0" xfId="0" applyFont="1"/>
    <xf numFmtId="0" fontId="4" fillId="0" borderId="0" xfId="0" applyFont="1"/>
    <xf numFmtId="0" fontId="0" fillId="0" borderId="1" xfId="0" applyBorder="1"/>
    <xf numFmtId="0" fontId="5" fillId="0" borderId="1" xfId="0" applyFont="1" applyBorder="1"/>
    <xf numFmtId="0" fontId="6" fillId="0" borderId="1" xfId="0" applyFont="1" applyBorder="1"/>
    <xf numFmtId="0" fontId="5" fillId="3" borderId="0" xfId="0" applyFont="1" applyFill="1"/>
    <xf numFmtId="0" fontId="0" fillId="3" borderId="0" xfId="0" applyFill="1"/>
    <xf numFmtId="0" fontId="5" fillId="0" borderId="0" xfId="0" applyFont="1"/>
    <xf numFmtId="0" fontId="5" fillId="0" borderId="1" xfId="0" applyFont="1" applyBorder="1" applyAlignment="1">
      <alignment vertical="top"/>
    </xf>
    <xf numFmtId="0" fontId="5" fillId="0" borderId="0" xfId="0" applyFont="1" applyAlignment="1">
      <alignment vertical="top" wrapText="1"/>
    </xf>
    <xf numFmtId="0" fontId="7" fillId="0" borderId="0" xfId="0" applyFont="1" applyAlignment="1">
      <alignment wrapText="1"/>
    </xf>
    <xf numFmtId="0" fontId="8" fillId="0" borderId="0" xfId="0" applyFont="1" applyAlignment="1">
      <alignment wrapText="1"/>
    </xf>
    <xf numFmtId="0" fontId="2" fillId="0" borderId="0" xfId="0" applyFont="1" applyAlignment="1">
      <alignment wrapText="1"/>
    </xf>
    <xf numFmtId="0" fontId="1" fillId="0" borderId="0" xfId="0" applyFont="1"/>
    <xf numFmtId="0" fontId="1" fillId="0" borderId="1" xfId="0" applyFont="1" applyBorder="1"/>
    <xf numFmtId="0" fontId="9" fillId="0" borderId="0" xfId="0" applyFont="1"/>
    <xf numFmtId="0" fontId="0" fillId="0" borderId="0" xfId="0" applyAlignment="1">
      <alignment wrapText="1"/>
    </xf>
    <xf numFmtId="0" fontId="1" fillId="0" borderId="0" xfId="0" applyFont="1" applyAlignment="1">
      <alignment wrapText="1"/>
    </xf>
    <xf numFmtId="0" fontId="2" fillId="4" borderId="0" xfId="0" applyFont="1" applyFill="1"/>
    <xf numFmtId="0" fontId="9" fillId="4" borderId="0" xfId="0" applyFont="1" applyFill="1"/>
    <xf numFmtId="0" fontId="0" fillId="0" borderId="0" xfId="0" applyAlignment="1">
      <alignment horizontal="right"/>
    </xf>
    <xf numFmtId="0" fontId="0" fillId="4" borderId="0" xfId="0" applyFill="1"/>
    <xf numFmtId="0" fontId="3" fillId="0" borderId="0" xfId="0" applyFont="1" applyAlignment="1">
      <alignment horizontal="center"/>
    </xf>
    <xf numFmtId="0" fontId="2" fillId="0" borderId="0" xfId="0" applyFont="1" applyAlignment="1">
      <alignment horizontal="center"/>
    </xf>
    <xf numFmtId="0" fontId="3" fillId="2" borderId="0" xfId="0" applyFont="1" applyFill="1" applyAlignment="1">
      <alignment horizontal="center"/>
    </xf>
  </cellXfs>
  <cellStyles count="1">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A6A6"/>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8F2A1"/>
  </sheetPr>
  <dimension ref="A1:AP49"/>
  <sheetViews>
    <sheetView tabSelected="1" topLeftCell="A14" zoomScale="90" zoomScaleNormal="90" workbookViewId="0">
      <pane xSplit="6" topLeftCell="G1" activePane="topRight" state="frozen"/>
      <selection pane="topRight" activeCell="N27" sqref="N27"/>
    </sheetView>
  </sheetViews>
  <sheetFormatPr baseColWidth="10" defaultColWidth="11.6640625" defaultRowHeight="13" x14ac:dyDescent="0.15"/>
  <cols>
    <col min="2" max="2" width="34.6640625" customWidth="1"/>
    <col min="3" max="3" width="16.33203125" customWidth="1"/>
    <col min="4" max="4" width="35" customWidth="1"/>
    <col min="6" max="6" width="8.1640625" customWidth="1"/>
    <col min="7" max="7" width="7.6640625" customWidth="1"/>
    <col min="8" max="8" width="20.5" customWidth="1"/>
    <col min="9" max="9" width="8" customWidth="1"/>
    <col min="10" max="10" width="18.5" customWidth="1"/>
    <col min="11" max="11" width="18.6640625" customWidth="1"/>
    <col min="12" max="12" width="14.83203125" customWidth="1"/>
    <col min="16349" max="16384" width="11.5" customWidth="1"/>
  </cols>
  <sheetData>
    <row r="1" spans="1:15" x14ac:dyDescent="0.15">
      <c r="A1" s="1"/>
      <c r="B1" s="2"/>
      <c r="C1" s="3"/>
      <c r="D1" s="3"/>
      <c r="H1" s="1"/>
    </row>
    <row r="2" spans="1:15" x14ac:dyDescent="0.15">
      <c r="A2" s="1"/>
      <c r="B2" s="24" t="s">
        <v>0</v>
      </c>
      <c r="C2" s="24"/>
      <c r="D2" s="24"/>
      <c r="H2" s="25" t="s">
        <v>1</v>
      </c>
      <c r="I2" s="25"/>
      <c r="J2" s="25"/>
    </row>
    <row r="3" spans="1:15" x14ac:dyDescent="0.15">
      <c r="A3" s="1"/>
      <c r="B3" s="26" t="s">
        <v>2</v>
      </c>
      <c r="C3" s="26"/>
      <c r="D3" s="26"/>
      <c r="H3" s="26" t="s">
        <v>2</v>
      </c>
      <c r="I3" s="26"/>
      <c r="J3" s="26"/>
    </row>
    <row r="4" spans="1:15" x14ac:dyDescent="0.15">
      <c r="A4" s="4" t="s">
        <v>3</v>
      </c>
      <c r="B4" s="4" t="s">
        <v>4</v>
      </c>
      <c r="C4" s="4" t="s">
        <v>5</v>
      </c>
      <c r="D4" s="4" t="s">
        <v>6</v>
      </c>
      <c r="E4" s="4" t="s">
        <v>7</v>
      </c>
      <c r="F4" s="4" t="s">
        <v>8</v>
      </c>
      <c r="H4" s="4" t="s">
        <v>4</v>
      </c>
      <c r="I4" s="4" t="s">
        <v>5</v>
      </c>
      <c r="J4" s="4" t="s">
        <v>6</v>
      </c>
      <c r="K4" s="4" t="s">
        <v>9</v>
      </c>
      <c r="L4" s="4" t="s">
        <v>10</v>
      </c>
      <c r="N4" t="s">
        <v>11</v>
      </c>
      <c r="O4">
        <v>1</v>
      </c>
    </row>
    <row r="5" spans="1:15" ht="15" x14ac:dyDescent="0.2">
      <c r="A5" s="5">
        <v>1</v>
      </c>
      <c r="B5" s="4" t="s">
        <v>12</v>
      </c>
      <c r="C5" s="4"/>
      <c r="D5" s="5" t="s">
        <v>13</v>
      </c>
      <c r="E5" s="4" t="s">
        <v>14</v>
      </c>
      <c r="F5" s="4" t="s">
        <v>15</v>
      </c>
      <c r="H5" s="4" t="s">
        <v>12</v>
      </c>
      <c r="I5" s="4"/>
      <c r="J5" s="5" t="s">
        <v>16</v>
      </c>
      <c r="K5" s="4">
        <v>0</v>
      </c>
      <c r="L5" s="4">
        <v>2</v>
      </c>
      <c r="N5" t="s">
        <v>17</v>
      </c>
      <c r="O5">
        <v>0</v>
      </c>
    </row>
    <row r="6" spans="1:15" ht="15" x14ac:dyDescent="0.2">
      <c r="A6" s="5">
        <v>2</v>
      </c>
      <c r="B6" s="5" t="s">
        <v>13</v>
      </c>
      <c r="C6" s="5"/>
      <c r="D6" s="5" t="s">
        <v>16</v>
      </c>
      <c r="E6" s="5" t="s">
        <v>15</v>
      </c>
      <c r="F6" s="5" t="s">
        <v>15</v>
      </c>
      <c r="H6" s="4"/>
      <c r="I6" s="4"/>
      <c r="J6" s="4"/>
      <c r="K6" s="4"/>
      <c r="L6" s="4"/>
      <c r="N6" t="s">
        <v>10</v>
      </c>
      <c r="O6">
        <v>2</v>
      </c>
    </row>
    <row r="7" spans="1:15" ht="15" x14ac:dyDescent="0.2">
      <c r="A7" s="5">
        <v>3</v>
      </c>
      <c r="B7" s="5" t="s">
        <v>16</v>
      </c>
      <c r="C7" s="5"/>
      <c r="D7" s="5" t="s">
        <v>18</v>
      </c>
      <c r="E7" s="5" t="s">
        <v>15</v>
      </c>
      <c r="F7" s="5" t="s">
        <v>15</v>
      </c>
      <c r="H7" s="5" t="s">
        <v>16</v>
      </c>
      <c r="I7" s="4"/>
      <c r="J7" s="4" t="s">
        <v>19</v>
      </c>
      <c r="K7" s="4">
        <v>1</v>
      </c>
      <c r="L7" s="4"/>
    </row>
    <row r="8" spans="1:15" ht="15" x14ac:dyDescent="0.2">
      <c r="A8" s="5">
        <v>4</v>
      </c>
      <c r="B8" s="5" t="s">
        <v>18</v>
      </c>
      <c r="C8" s="5" t="s">
        <v>20</v>
      </c>
      <c r="D8" s="5" t="s">
        <v>21</v>
      </c>
      <c r="E8" s="5" t="s">
        <v>15</v>
      </c>
      <c r="F8" s="5" t="s">
        <v>22</v>
      </c>
      <c r="H8" s="4" t="s">
        <v>19</v>
      </c>
      <c r="I8" s="4"/>
      <c r="J8" s="5" t="s">
        <v>21</v>
      </c>
      <c r="K8" s="4">
        <v>1</v>
      </c>
      <c r="L8" s="4"/>
    </row>
    <row r="9" spans="1:15" ht="15" x14ac:dyDescent="0.2">
      <c r="A9" s="5">
        <v>5</v>
      </c>
      <c r="B9" s="5" t="s">
        <v>21</v>
      </c>
      <c r="C9" s="5" t="s">
        <v>23</v>
      </c>
      <c r="D9" s="5" t="s">
        <v>24</v>
      </c>
      <c r="E9" s="5" t="s">
        <v>22</v>
      </c>
      <c r="F9" s="5" t="s">
        <v>15</v>
      </c>
      <c r="H9" s="5" t="s">
        <v>21</v>
      </c>
      <c r="I9" s="4" t="s">
        <v>25</v>
      </c>
      <c r="J9" s="4" t="s">
        <v>26</v>
      </c>
      <c r="K9" s="4">
        <v>0</v>
      </c>
      <c r="L9" s="4">
        <v>2</v>
      </c>
    </row>
    <row r="10" spans="1:15" ht="15" x14ac:dyDescent="0.2">
      <c r="A10" s="5">
        <v>6</v>
      </c>
      <c r="B10" s="5" t="s">
        <v>24</v>
      </c>
      <c r="C10" s="4"/>
      <c r="D10" s="4" t="s">
        <v>27</v>
      </c>
      <c r="E10" s="5" t="s">
        <v>15</v>
      </c>
      <c r="F10" s="5" t="s">
        <v>22</v>
      </c>
    </row>
    <row r="11" spans="1:15" ht="15" x14ac:dyDescent="0.2">
      <c r="A11" s="5">
        <v>7</v>
      </c>
      <c r="B11" s="4" t="s">
        <v>27</v>
      </c>
      <c r="C11" s="4"/>
      <c r="D11" s="4" t="s">
        <v>26</v>
      </c>
      <c r="E11" s="5" t="s">
        <v>22</v>
      </c>
      <c r="F11" s="4" t="s">
        <v>14</v>
      </c>
    </row>
    <row r="12" spans="1:15" ht="15" x14ac:dyDescent="0.2">
      <c r="A12" s="5">
        <v>8</v>
      </c>
      <c r="B12" s="5" t="s">
        <v>21</v>
      </c>
      <c r="C12" s="5" t="s">
        <v>28</v>
      </c>
      <c r="D12" s="4" t="s">
        <v>29</v>
      </c>
      <c r="E12" s="5" t="s">
        <v>22</v>
      </c>
      <c r="F12" s="5" t="s">
        <v>22</v>
      </c>
      <c r="H12" s="5" t="s">
        <v>21</v>
      </c>
      <c r="I12" s="4" t="s">
        <v>30</v>
      </c>
      <c r="J12" s="4" t="s">
        <v>31</v>
      </c>
      <c r="K12" s="4">
        <v>0</v>
      </c>
      <c r="L12" s="4">
        <v>2</v>
      </c>
    </row>
    <row r="13" spans="1:15" ht="15" x14ac:dyDescent="0.2">
      <c r="A13" s="5">
        <v>9</v>
      </c>
      <c r="B13" s="4" t="s">
        <v>29</v>
      </c>
      <c r="C13" s="4"/>
      <c r="D13" s="4" t="s">
        <v>32</v>
      </c>
      <c r="E13" s="5" t="s">
        <v>22</v>
      </c>
      <c r="F13" s="4" t="s">
        <v>33</v>
      </c>
      <c r="H13" s="5" t="s">
        <v>31</v>
      </c>
      <c r="I13" s="4"/>
      <c r="J13" s="5" t="s">
        <v>34</v>
      </c>
      <c r="K13" s="4">
        <v>1</v>
      </c>
      <c r="L13" s="4"/>
    </row>
    <row r="14" spans="1:15" ht="15" x14ac:dyDescent="0.2">
      <c r="A14" s="5">
        <v>10</v>
      </c>
      <c r="B14" s="4" t="s">
        <v>32</v>
      </c>
      <c r="C14" s="4"/>
      <c r="D14" s="5" t="s">
        <v>34</v>
      </c>
      <c r="E14" s="4" t="s">
        <v>33</v>
      </c>
      <c r="F14" s="4" t="s">
        <v>15</v>
      </c>
    </row>
    <row r="15" spans="1:15" ht="15" x14ac:dyDescent="0.2">
      <c r="A15" s="5">
        <v>11</v>
      </c>
      <c r="B15" s="5" t="s">
        <v>34</v>
      </c>
      <c r="C15" s="4"/>
      <c r="D15" s="5" t="s">
        <v>35</v>
      </c>
      <c r="E15" s="4" t="s">
        <v>15</v>
      </c>
      <c r="F15" s="4" t="s">
        <v>15</v>
      </c>
      <c r="H15" s="5" t="s">
        <v>34</v>
      </c>
      <c r="I15" s="4"/>
      <c r="J15" s="5" t="s">
        <v>35</v>
      </c>
      <c r="K15" s="4">
        <v>1</v>
      </c>
      <c r="L15" s="4"/>
    </row>
    <row r="16" spans="1:15" ht="15" x14ac:dyDescent="0.2">
      <c r="A16" s="5">
        <v>12</v>
      </c>
      <c r="B16" s="5" t="s">
        <v>35</v>
      </c>
      <c r="C16" s="4"/>
      <c r="D16" s="4" t="s">
        <v>36</v>
      </c>
      <c r="E16" s="4" t="s">
        <v>15</v>
      </c>
      <c r="F16" s="4" t="s">
        <v>33</v>
      </c>
    </row>
    <row r="17" spans="1:42" ht="15" x14ac:dyDescent="0.2">
      <c r="A17" s="5">
        <v>13</v>
      </c>
      <c r="B17" s="4" t="s">
        <v>32</v>
      </c>
      <c r="C17" s="4"/>
      <c r="D17" s="5" t="s">
        <v>37</v>
      </c>
      <c r="E17" s="4" t="s">
        <v>33</v>
      </c>
      <c r="F17" s="4" t="s">
        <v>15</v>
      </c>
      <c r="H17" s="5" t="s">
        <v>31</v>
      </c>
      <c r="I17" s="4"/>
      <c r="J17" s="5" t="s">
        <v>37</v>
      </c>
      <c r="K17" s="4">
        <v>1</v>
      </c>
      <c r="L17" s="4"/>
    </row>
    <row r="18" spans="1:42" ht="15" x14ac:dyDescent="0.2">
      <c r="A18" s="5">
        <v>14</v>
      </c>
      <c r="B18" s="5" t="s">
        <v>37</v>
      </c>
      <c r="C18" s="4"/>
      <c r="D18" s="4" t="s">
        <v>38</v>
      </c>
      <c r="E18" s="4" t="s">
        <v>15</v>
      </c>
      <c r="F18" s="4" t="s">
        <v>15</v>
      </c>
      <c r="H18" s="5" t="s">
        <v>37</v>
      </c>
      <c r="I18" s="4"/>
      <c r="J18" s="4" t="s">
        <v>39</v>
      </c>
      <c r="K18" s="4">
        <v>1</v>
      </c>
      <c r="L18" s="4"/>
    </row>
    <row r="19" spans="1:42" ht="15" x14ac:dyDescent="0.2">
      <c r="A19" s="5">
        <v>15</v>
      </c>
      <c r="B19" s="4" t="s">
        <v>38</v>
      </c>
      <c r="C19" s="4"/>
      <c r="D19" s="4" t="s">
        <v>36</v>
      </c>
      <c r="E19" s="4" t="s">
        <v>15</v>
      </c>
      <c r="F19" s="4" t="s">
        <v>33</v>
      </c>
    </row>
    <row r="20" spans="1:42" ht="15" x14ac:dyDescent="0.2">
      <c r="A20" s="5">
        <v>16</v>
      </c>
      <c r="B20" s="4" t="s">
        <v>36</v>
      </c>
      <c r="C20" s="4"/>
      <c r="D20" s="4" t="s">
        <v>40</v>
      </c>
      <c r="E20" s="4" t="s">
        <v>33</v>
      </c>
      <c r="F20" s="4" t="s">
        <v>15</v>
      </c>
      <c r="H20" s="5" t="s">
        <v>35</v>
      </c>
      <c r="J20" s="4" t="s">
        <v>41</v>
      </c>
      <c r="K20">
        <v>0</v>
      </c>
      <c r="L20">
        <v>2</v>
      </c>
    </row>
    <row r="21" spans="1:42" ht="15" x14ac:dyDescent="0.2">
      <c r="A21" s="5">
        <v>17</v>
      </c>
      <c r="B21" s="4" t="s">
        <v>40</v>
      </c>
      <c r="C21" s="4"/>
      <c r="D21" s="4" t="s">
        <v>42</v>
      </c>
      <c r="E21" s="4" t="s">
        <v>15</v>
      </c>
      <c r="F21" s="4" t="s">
        <v>15</v>
      </c>
      <c r="H21" s="4" t="s">
        <v>41</v>
      </c>
      <c r="I21" s="4"/>
      <c r="J21" s="4" t="s">
        <v>26</v>
      </c>
      <c r="K21" s="4">
        <v>0</v>
      </c>
      <c r="L21" s="4">
        <v>2</v>
      </c>
    </row>
    <row r="22" spans="1:42" ht="15" x14ac:dyDescent="0.2">
      <c r="A22" s="5">
        <v>18</v>
      </c>
      <c r="B22" s="4" t="s">
        <v>42</v>
      </c>
      <c r="C22" s="4" t="s">
        <v>43</v>
      </c>
      <c r="D22" s="4" t="s">
        <v>29</v>
      </c>
      <c r="E22" s="4" t="s">
        <v>22</v>
      </c>
      <c r="F22" s="4" t="s">
        <v>22</v>
      </c>
      <c r="H22" s="4" t="s">
        <v>41</v>
      </c>
      <c r="I22" s="4"/>
      <c r="J22" s="5" t="s">
        <v>34</v>
      </c>
      <c r="K22" s="4">
        <v>0</v>
      </c>
      <c r="L22" s="4">
        <v>2</v>
      </c>
    </row>
    <row r="23" spans="1:42" ht="15" x14ac:dyDescent="0.2">
      <c r="A23" s="5">
        <v>19</v>
      </c>
      <c r="B23" s="4" t="s">
        <v>42</v>
      </c>
      <c r="C23" s="4" t="s">
        <v>44</v>
      </c>
      <c r="D23" s="4" t="s">
        <v>45</v>
      </c>
      <c r="E23" s="4" t="s">
        <v>22</v>
      </c>
      <c r="F23" s="4" t="s">
        <v>15</v>
      </c>
    </row>
    <row r="24" spans="1:42" ht="15" x14ac:dyDescent="0.2">
      <c r="A24" s="5">
        <v>20</v>
      </c>
      <c r="B24" s="4" t="s">
        <v>45</v>
      </c>
      <c r="C24" s="4"/>
      <c r="D24" s="6" t="s">
        <v>27</v>
      </c>
      <c r="E24" s="4" t="s">
        <v>15</v>
      </c>
      <c r="F24" s="4" t="s">
        <v>22</v>
      </c>
      <c r="H24" s="4" t="s">
        <v>39</v>
      </c>
      <c r="I24" s="4"/>
      <c r="J24" s="4" t="s">
        <v>46</v>
      </c>
      <c r="K24" s="4">
        <v>0</v>
      </c>
      <c r="L24" s="4">
        <v>2</v>
      </c>
    </row>
    <row r="25" spans="1:42" x14ac:dyDescent="0.15">
      <c r="H25" s="4" t="s">
        <v>46</v>
      </c>
      <c r="I25" s="4"/>
      <c r="J25" s="4" t="s">
        <v>26</v>
      </c>
      <c r="K25" s="4">
        <v>0</v>
      </c>
      <c r="L25" s="4">
        <v>2</v>
      </c>
    </row>
    <row r="27" spans="1:42" ht="15" x14ac:dyDescent="0.2">
      <c r="H27" s="4" t="s">
        <v>46</v>
      </c>
      <c r="I27" s="4"/>
      <c r="J27" s="5" t="s">
        <v>37</v>
      </c>
      <c r="K27" s="4">
        <v>0</v>
      </c>
      <c r="L27" s="4">
        <v>2</v>
      </c>
      <c r="N27">
        <v>15</v>
      </c>
    </row>
    <row r="29" spans="1:42" ht="15" x14ac:dyDescent="0.2">
      <c r="A29" s="7"/>
      <c r="B29" s="8"/>
      <c r="C29" s="8"/>
      <c r="D29" s="8"/>
      <c r="E29" s="8"/>
      <c r="F29" s="8"/>
      <c r="G29" s="8"/>
      <c r="H29" s="8"/>
      <c r="I29" s="8"/>
      <c r="J29" s="8"/>
      <c r="K29" s="8">
        <f>SUM(K5:K27)</f>
        <v>6</v>
      </c>
      <c r="L29" s="8">
        <f>COUNTIF(L5:L27,"=2")</f>
        <v>9</v>
      </c>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row>
    <row r="30" spans="1:42" x14ac:dyDescent="0.15">
      <c r="A30" s="8"/>
      <c r="B30" s="8"/>
      <c r="C30" s="8"/>
      <c r="D30" s="8"/>
      <c r="E30" s="8"/>
      <c r="F30" s="8"/>
      <c r="G30" s="8"/>
      <c r="H30" s="8"/>
      <c r="I30" s="8"/>
      <c r="J30" s="8"/>
      <c r="K30" s="8">
        <f>K29/$A$24</f>
        <v>0.3</v>
      </c>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row>
    <row r="31" spans="1:42" ht="15" x14ac:dyDescent="0.2">
      <c r="A31" s="9"/>
      <c r="D31" s="3"/>
    </row>
    <row r="33" spans="1:42" x14ac:dyDescent="0.15">
      <c r="B33" t="s">
        <v>47</v>
      </c>
      <c r="H33" t="s">
        <v>48</v>
      </c>
      <c r="J33" t="s">
        <v>49</v>
      </c>
    </row>
    <row r="34" spans="1:42" x14ac:dyDescent="0.15">
      <c r="A34">
        <v>1</v>
      </c>
      <c r="B34" t="s">
        <v>12</v>
      </c>
      <c r="H34">
        <v>1</v>
      </c>
    </row>
    <row r="35" spans="1:42" x14ac:dyDescent="0.15">
      <c r="A35">
        <v>2</v>
      </c>
      <c r="B35" t="s">
        <v>26</v>
      </c>
      <c r="H35">
        <v>1</v>
      </c>
      <c r="J35">
        <v>1</v>
      </c>
    </row>
    <row r="36" spans="1:42" x14ac:dyDescent="0.15">
      <c r="A36" s="8"/>
      <c r="B36" s="8"/>
      <c r="C36" s="8"/>
      <c r="D36" s="8"/>
      <c r="E36" s="8"/>
      <c r="F36" s="8"/>
      <c r="G36" s="8"/>
      <c r="H36" s="8">
        <f>SUM(H34:H35)</f>
        <v>2</v>
      </c>
      <c r="I36" s="8" t="e">
        <f>H36/#REF!</f>
        <v>#REF!</v>
      </c>
      <c r="J36" s="8">
        <v>1</v>
      </c>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row>
    <row r="38" spans="1:42" ht="15" x14ac:dyDescent="0.2">
      <c r="B38" t="s">
        <v>50</v>
      </c>
      <c r="D38" s="9"/>
      <c r="H38" t="s">
        <v>51</v>
      </c>
      <c r="J38" t="s">
        <v>52</v>
      </c>
    </row>
    <row r="39" spans="1:42" ht="15" x14ac:dyDescent="0.2">
      <c r="A39">
        <v>1</v>
      </c>
      <c r="B39" s="9" t="s">
        <v>13</v>
      </c>
      <c r="C39" s="9"/>
      <c r="D39" s="9"/>
      <c r="H39">
        <v>0</v>
      </c>
    </row>
    <row r="40" spans="1:42" ht="15" x14ac:dyDescent="0.2">
      <c r="A40">
        <v>2</v>
      </c>
      <c r="B40" s="9" t="s">
        <v>16</v>
      </c>
      <c r="C40" s="9"/>
      <c r="D40" s="9"/>
      <c r="H40">
        <v>1</v>
      </c>
    </row>
    <row r="41" spans="1:42" ht="15" x14ac:dyDescent="0.2">
      <c r="A41">
        <v>3</v>
      </c>
      <c r="B41" s="9" t="s">
        <v>18</v>
      </c>
      <c r="C41" s="9"/>
      <c r="D41" s="9"/>
      <c r="H41">
        <v>1</v>
      </c>
    </row>
    <row r="42" spans="1:42" ht="15" x14ac:dyDescent="0.2">
      <c r="A42">
        <v>4</v>
      </c>
      <c r="B42" s="9" t="s">
        <v>24</v>
      </c>
      <c r="C42" s="9"/>
      <c r="E42" s="9"/>
      <c r="F42" s="9"/>
      <c r="H42">
        <v>0</v>
      </c>
    </row>
    <row r="43" spans="1:42" ht="15" x14ac:dyDescent="0.2">
      <c r="A43">
        <v>5</v>
      </c>
      <c r="B43" s="9" t="s">
        <v>34</v>
      </c>
      <c r="D43" s="9"/>
      <c r="E43" s="9"/>
      <c r="F43" s="9"/>
      <c r="H43">
        <v>1</v>
      </c>
    </row>
    <row r="44" spans="1:42" ht="15" x14ac:dyDescent="0.2">
      <c r="A44">
        <v>6</v>
      </c>
      <c r="B44" s="9" t="s">
        <v>35</v>
      </c>
      <c r="E44" s="9"/>
      <c r="F44" s="9"/>
      <c r="H44">
        <v>1</v>
      </c>
    </row>
    <row r="45" spans="1:42" ht="15" x14ac:dyDescent="0.2">
      <c r="A45">
        <v>7</v>
      </c>
      <c r="B45" s="9" t="s">
        <v>37</v>
      </c>
      <c r="C45" s="9"/>
      <c r="E45" s="9"/>
      <c r="F45" s="9"/>
      <c r="H45">
        <v>1</v>
      </c>
    </row>
    <row r="46" spans="1:42" ht="15" x14ac:dyDescent="0.2">
      <c r="A46">
        <v>8</v>
      </c>
      <c r="B46" t="s">
        <v>39</v>
      </c>
      <c r="E46" s="9"/>
      <c r="F46" s="9"/>
      <c r="H46">
        <v>1</v>
      </c>
    </row>
    <row r="47" spans="1:42" ht="15" x14ac:dyDescent="0.2">
      <c r="A47">
        <v>9</v>
      </c>
      <c r="B47" t="s">
        <v>53</v>
      </c>
      <c r="D47" s="9"/>
      <c r="E47" s="9"/>
      <c r="F47" s="9"/>
      <c r="H47">
        <v>0</v>
      </c>
    </row>
    <row r="48" spans="1:42" ht="15" x14ac:dyDescent="0.2">
      <c r="A48">
        <v>10</v>
      </c>
      <c r="B48" t="s">
        <v>45</v>
      </c>
      <c r="D48" s="9"/>
      <c r="E48" s="9"/>
      <c r="F48" s="9"/>
      <c r="H48">
        <v>0</v>
      </c>
    </row>
    <row r="49" spans="1:42" ht="15" x14ac:dyDescent="0.2">
      <c r="A49" s="8"/>
      <c r="B49" s="8"/>
      <c r="C49" s="8"/>
      <c r="D49" s="8"/>
      <c r="E49" s="7"/>
      <c r="F49" s="7"/>
      <c r="G49" s="8"/>
      <c r="H49" s="8">
        <f>SUM(H39:H48)</f>
        <v>6</v>
      </c>
      <c r="I49" s="8" t="e">
        <f>H49/#REF!</f>
        <v>#REF!</v>
      </c>
      <c r="J49" s="8">
        <v>1</v>
      </c>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row>
  </sheetData>
  <mergeCells count="4">
    <mergeCell ref="B2:D2"/>
    <mergeCell ref="H2:J2"/>
    <mergeCell ref="B3:D3"/>
    <mergeCell ref="H3:J3"/>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2D2FA-B740-A449-901E-E0F6B4839C8D}">
  <dimension ref="A1:DE40"/>
  <sheetViews>
    <sheetView zoomScale="116" zoomScaleNormal="130" workbookViewId="0">
      <selection activeCell="D3" sqref="D3"/>
    </sheetView>
  </sheetViews>
  <sheetFormatPr baseColWidth="10" defaultColWidth="11.6640625" defaultRowHeight="13" x14ac:dyDescent="0.15"/>
  <cols>
    <col min="5" max="5" width="15.83203125" customWidth="1"/>
    <col min="9" max="9" width="144.6640625" style="18" customWidth="1"/>
    <col min="16328" max="16384" width="11.5" customWidth="1"/>
  </cols>
  <sheetData>
    <row r="1" spans="1:109" x14ac:dyDescent="0.15">
      <c r="A1" s="1"/>
      <c r="D1" s="1"/>
      <c r="J1" s="1"/>
    </row>
    <row r="2" spans="1:109" x14ac:dyDescent="0.15">
      <c r="A2" s="1" t="s">
        <v>116</v>
      </c>
      <c r="B2" s="1" t="s">
        <v>117</v>
      </c>
      <c r="C2" s="1" t="s">
        <v>121</v>
      </c>
      <c r="D2" s="1"/>
      <c r="J2" s="1"/>
    </row>
    <row r="3" spans="1:109" x14ac:dyDescent="0.15">
      <c r="A3" s="1" t="s">
        <v>119</v>
      </c>
      <c r="B3" s="1" t="s">
        <v>120</v>
      </c>
      <c r="C3" s="1" t="s">
        <v>118</v>
      </c>
      <c r="J3" s="1"/>
    </row>
    <row r="4" spans="1:109" x14ac:dyDescent="0.15">
      <c r="A4" s="20" t="s">
        <v>149</v>
      </c>
      <c r="D4" s="1"/>
      <c r="J4" s="1"/>
    </row>
    <row r="5" spans="1:109" ht="28" x14ac:dyDescent="0.15">
      <c r="A5" s="1" t="s">
        <v>122</v>
      </c>
      <c r="B5" s="1" t="s">
        <v>123</v>
      </c>
      <c r="C5" s="1" t="s">
        <v>11</v>
      </c>
      <c r="D5" s="1" t="s">
        <v>17</v>
      </c>
      <c r="E5" s="1" t="s">
        <v>124</v>
      </c>
      <c r="F5" s="1" t="s">
        <v>126</v>
      </c>
      <c r="G5" s="1" t="s">
        <v>125</v>
      </c>
      <c r="H5" s="14" t="s">
        <v>127</v>
      </c>
      <c r="I5" s="14" t="s">
        <v>144</v>
      </c>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row>
    <row r="6" spans="1:109" s="15" customFormat="1" ht="14" x14ac:dyDescent="0.15">
      <c r="A6" s="15" t="s">
        <v>128</v>
      </c>
      <c r="B6" s="16">
        <v>4</v>
      </c>
      <c r="C6" s="16">
        <v>3</v>
      </c>
      <c r="D6" s="16">
        <v>4</v>
      </c>
      <c r="E6" s="16">
        <f t="shared" ref="E6:E12" si="0">SUM(C6:D6)</f>
        <v>7</v>
      </c>
      <c r="F6" s="16">
        <f t="shared" ref="F6:F12" si="1">C6/E6</f>
        <v>0.42857142857142855</v>
      </c>
      <c r="G6" s="16">
        <f t="shared" ref="G6:G12" si="2">C6/B6</f>
        <v>0.75</v>
      </c>
      <c r="H6" s="16">
        <f t="shared" ref="H6:H12" si="3">C6/(($B6+E6)-C6)</f>
        <v>0.375</v>
      </c>
      <c r="I6" s="19" t="s">
        <v>145</v>
      </c>
    </row>
    <row r="7" spans="1:109" x14ac:dyDescent="0.15">
      <c r="A7" t="s">
        <v>129</v>
      </c>
      <c r="B7" s="4">
        <v>8</v>
      </c>
      <c r="C7" s="4">
        <v>5</v>
      </c>
      <c r="D7" s="4">
        <v>2</v>
      </c>
      <c r="E7" s="4">
        <f t="shared" si="0"/>
        <v>7</v>
      </c>
      <c r="F7" s="4">
        <f t="shared" si="1"/>
        <v>0.7142857142857143</v>
      </c>
      <c r="G7" s="4">
        <f t="shared" si="2"/>
        <v>0.625</v>
      </c>
      <c r="H7" s="4">
        <f t="shared" si="3"/>
        <v>0.5</v>
      </c>
    </row>
    <row r="8" spans="1:109" ht="28" x14ac:dyDescent="0.15">
      <c r="A8" t="s">
        <v>130</v>
      </c>
      <c r="B8" s="4">
        <v>8</v>
      </c>
      <c r="C8" s="4">
        <v>4</v>
      </c>
      <c r="D8" s="4">
        <v>3</v>
      </c>
      <c r="E8" s="4">
        <f t="shared" si="0"/>
        <v>7</v>
      </c>
      <c r="F8" s="4">
        <f t="shared" si="1"/>
        <v>0.5714285714285714</v>
      </c>
      <c r="G8" s="4">
        <f t="shared" si="2"/>
        <v>0.5</v>
      </c>
      <c r="H8" s="4">
        <f t="shared" si="3"/>
        <v>0.36363636363636365</v>
      </c>
      <c r="I8" s="18" t="s">
        <v>146</v>
      </c>
    </row>
    <row r="9" spans="1:109" x14ac:dyDescent="0.15">
      <c r="A9" t="s">
        <v>131</v>
      </c>
      <c r="B9" s="4">
        <v>11</v>
      </c>
      <c r="C9" s="4">
        <v>3</v>
      </c>
      <c r="D9" s="4">
        <v>5</v>
      </c>
      <c r="E9" s="4">
        <f t="shared" si="0"/>
        <v>8</v>
      </c>
      <c r="F9" s="4">
        <f t="shared" si="1"/>
        <v>0.375</v>
      </c>
      <c r="G9" s="4">
        <f t="shared" si="2"/>
        <v>0.27272727272727271</v>
      </c>
      <c r="H9" s="4">
        <f t="shared" si="3"/>
        <v>0.1875</v>
      </c>
    </row>
    <row r="10" spans="1:109" ht="70" x14ac:dyDescent="0.15">
      <c r="A10" t="s">
        <v>132</v>
      </c>
      <c r="B10" s="4">
        <v>11</v>
      </c>
      <c r="C10" s="4">
        <v>3</v>
      </c>
      <c r="D10" s="4">
        <v>6</v>
      </c>
      <c r="E10" s="4">
        <f t="shared" si="0"/>
        <v>9</v>
      </c>
      <c r="F10" s="4">
        <f t="shared" si="1"/>
        <v>0.33333333333333331</v>
      </c>
      <c r="G10" s="4">
        <f t="shared" si="2"/>
        <v>0.27272727272727271</v>
      </c>
      <c r="H10" s="4">
        <f t="shared" si="3"/>
        <v>0.17647058823529413</v>
      </c>
      <c r="I10" s="18" t="s">
        <v>147</v>
      </c>
    </row>
    <row r="11" spans="1:109" ht="56" x14ac:dyDescent="0.15">
      <c r="A11" t="s">
        <v>133</v>
      </c>
      <c r="B11" s="4">
        <v>18</v>
      </c>
      <c r="C11" s="4">
        <v>2</v>
      </c>
      <c r="D11" s="4">
        <v>14</v>
      </c>
      <c r="E11" s="4">
        <f t="shared" si="0"/>
        <v>16</v>
      </c>
      <c r="F11" s="4">
        <f t="shared" si="1"/>
        <v>0.125</v>
      </c>
      <c r="G11" s="4">
        <f t="shared" si="2"/>
        <v>0.1111111111111111</v>
      </c>
      <c r="H11" s="4">
        <f t="shared" si="3"/>
        <v>6.25E-2</v>
      </c>
      <c r="I11" s="18" t="s">
        <v>148</v>
      </c>
    </row>
    <row r="12" spans="1:109" s="15" customFormat="1" ht="42" x14ac:dyDescent="0.15">
      <c r="A12" s="15" t="s">
        <v>3</v>
      </c>
      <c r="B12" s="16">
        <v>20</v>
      </c>
      <c r="C12" s="16">
        <v>4</v>
      </c>
      <c r="D12" s="16">
        <v>8</v>
      </c>
      <c r="E12" s="16">
        <f t="shared" si="0"/>
        <v>12</v>
      </c>
      <c r="F12" s="16">
        <f t="shared" si="1"/>
        <v>0.33333333333333331</v>
      </c>
      <c r="G12" s="16">
        <f t="shared" si="2"/>
        <v>0.2</v>
      </c>
      <c r="H12" s="16">
        <f t="shared" si="3"/>
        <v>0.14285714285714285</v>
      </c>
      <c r="I12" s="19" t="s">
        <v>175</v>
      </c>
    </row>
    <row r="14" spans="1:109" x14ac:dyDescent="0.15">
      <c r="A14" s="21" t="s">
        <v>150</v>
      </c>
    </row>
    <row r="15" spans="1:109" ht="28" x14ac:dyDescent="0.15">
      <c r="A15" s="1"/>
      <c r="B15" s="1" t="s">
        <v>134</v>
      </c>
      <c r="C15" s="1" t="s">
        <v>135</v>
      </c>
      <c r="D15" s="1" t="s">
        <v>136</v>
      </c>
      <c r="E15" s="1" t="s">
        <v>137</v>
      </c>
      <c r="F15" s="1" t="s">
        <v>126</v>
      </c>
      <c r="G15" s="1" t="s">
        <v>125</v>
      </c>
      <c r="H15" s="14" t="s">
        <v>127</v>
      </c>
      <c r="I15" s="14"/>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row>
    <row r="16" spans="1:109" x14ac:dyDescent="0.15">
      <c r="A16" s="1" t="s">
        <v>128</v>
      </c>
      <c r="B16" s="4">
        <v>3</v>
      </c>
      <c r="C16" s="4">
        <v>2</v>
      </c>
      <c r="D16" s="4">
        <v>2</v>
      </c>
      <c r="E16" s="4">
        <f t="shared" ref="E16:E22" si="4">SUM(C16:D16)</f>
        <v>4</v>
      </c>
      <c r="F16" s="4">
        <f t="shared" ref="F16:F22" si="5">C16/E16</f>
        <v>0.5</v>
      </c>
      <c r="G16" s="4">
        <f t="shared" ref="G16:G22" si="6">C16/B16</f>
        <v>0.66666666666666663</v>
      </c>
      <c r="H16" s="4">
        <f t="shared" ref="H16:H22" si="7">C16/(($B16+E16)-C16)</f>
        <v>0.4</v>
      </c>
    </row>
    <row r="17" spans="1:9" ht="28" x14ac:dyDescent="0.15">
      <c r="A17" t="s">
        <v>129</v>
      </c>
      <c r="B17" s="4">
        <v>4</v>
      </c>
      <c r="C17" s="4">
        <v>2</v>
      </c>
      <c r="D17" s="4">
        <v>2</v>
      </c>
      <c r="E17" s="4">
        <f t="shared" si="4"/>
        <v>4</v>
      </c>
      <c r="F17" s="4">
        <f t="shared" si="5"/>
        <v>0.5</v>
      </c>
      <c r="G17" s="4">
        <f t="shared" si="6"/>
        <v>0.5</v>
      </c>
      <c r="H17" s="4">
        <f t="shared" si="7"/>
        <v>0.33333333333333331</v>
      </c>
      <c r="I17" s="18" t="s">
        <v>160</v>
      </c>
    </row>
    <row r="18" spans="1:9" ht="42" x14ac:dyDescent="0.15">
      <c r="A18" t="s">
        <v>130</v>
      </c>
      <c r="B18" s="4">
        <v>4</v>
      </c>
      <c r="C18" s="4">
        <v>1</v>
      </c>
      <c r="D18" s="4">
        <v>3</v>
      </c>
      <c r="E18" s="4">
        <f t="shared" si="4"/>
        <v>4</v>
      </c>
      <c r="F18" s="4">
        <f t="shared" si="5"/>
        <v>0.25</v>
      </c>
      <c r="G18" s="4">
        <f t="shared" si="6"/>
        <v>0.25</v>
      </c>
      <c r="H18" s="4">
        <f t="shared" si="7"/>
        <v>0.14285714285714285</v>
      </c>
      <c r="I18" s="18" t="s">
        <v>161</v>
      </c>
    </row>
    <row r="19" spans="1:9" ht="14" x14ac:dyDescent="0.15">
      <c r="A19" t="s">
        <v>131</v>
      </c>
      <c r="B19" s="4">
        <v>7</v>
      </c>
      <c r="C19" s="4">
        <v>4</v>
      </c>
      <c r="D19" s="4">
        <v>1</v>
      </c>
      <c r="E19" s="4">
        <f t="shared" si="4"/>
        <v>5</v>
      </c>
      <c r="F19" s="4">
        <f t="shared" si="5"/>
        <v>0.8</v>
      </c>
      <c r="G19" s="4">
        <f t="shared" si="6"/>
        <v>0.5714285714285714</v>
      </c>
      <c r="H19" s="4">
        <f t="shared" si="7"/>
        <v>0.5</v>
      </c>
      <c r="I19" s="18" t="s">
        <v>162</v>
      </c>
    </row>
    <row r="20" spans="1:9" ht="28" x14ac:dyDescent="0.15">
      <c r="A20" t="s">
        <v>132</v>
      </c>
      <c r="B20" s="4">
        <v>7</v>
      </c>
      <c r="C20" s="4">
        <v>3</v>
      </c>
      <c r="D20" s="4">
        <v>3</v>
      </c>
      <c r="E20" s="4">
        <f t="shared" si="4"/>
        <v>6</v>
      </c>
      <c r="F20" s="4">
        <f t="shared" si="5"/>
        <v>0.5</v>
      </c>
      <c r="G20" s="4">
        <f t="shared" si="6"/>
        <v>0.42857142857142855</v>
      </c>
      <c r="H20" s="4">
        <f t="shared" si="7"/>
        <v>0.3</v>
      </c>
      <c r="I20" s="18" t="s">
        <v>163</v>
      </c>
    </row>
    <row r="21" spans="1:9" x14ac:dyDescent="0.15">
      <c r="A21" t="s">
        <v>133</v>
      </c>
      <c r="B21" s="4">
        <v>11</v>
      </c>
      <c r="C21" s="4">
        <v>6</v>
      </c>
      <c r="D21" s="4">
        <v>5</v>
      </c>
      <c r="E21" s="4">
        <f t="shared" si="4"/>
        <v>11</v>
      </c>
      <c r="F21" s="4">
        <f t="shared" si="5"/>
        <v>0.54545454545454541</v>
      </c>
      <c r="G21" s="4">
        <f t="shared" si="6"/>
        <v>0.54545454545454541</v>
      </c>
      <c r="H21" s="4">
        <f t="shared" si="7"/>
        <v>0.375</v>
      </c>
    </row>
    <row r="22" spans="1:9" ht="14" x14ac:dyDescent="0.15">
      <c r="A22" t="s">
        <v>3</v>
      </c>
      <c r="B22" s="4">
        <v>10</v>
      </c>
      <c r="C22" s="4">
        <v>2</v>
      </c>
      <c r="D22" s="4">
        <v>1</v>
      </c>
      <c r="E22" s="4">
        <f t="shared" si="4"/>
        <v>3</v>
      </c>
      <c r="F22" s="4">
        <f t="shared" si="5"/>
        <v>0.66666666666666663</v>
      </c>
      <c r="G22" s="4">
        <f t="shared" si="6"/>
        <v>0.2</v>
      </c>
      <c r="H22" s="4">
        <f t="shared" si="7"/>
        <v>0.18181818181818182</v>
      </c>
      <c r="I22" s="18" t="s">
        <v>164</v>
      </c>
    </row>
    <row r="31" spans="1:9" x14ac:dyDescent="0.15">
      <c r="A31" s="18"/>
      <c r="I31"/>
    </row>
    <row r="32" spans="1:9" x14ac:dyDescent="0.15">
      <c r="A32" s="18"/>
      <c r="I32"/>
    </row>
    <row r="33" spans="1:9" x14ac:dyDescent="0.15">
      <c r="A33" s="18"/>
      <c r="I33"/>
    </row>
    <row r="34" spans="1:9" x14ac:dyDescent="0.15">
      <c r="A34" s="18"/>
      <c r="I34"/>
    </row>
    <row r="35" spans="1:9" x14ac:dyDescent="0.15">
      <c r="A35" s="18"/>
      <c r="I35"/>
    </row>
    <row r="36" spans="1:9" x14ac:dyDescent="0.15">
      <c r="A36" s="18"/>
      <c r="I36"/>
    </row>
    <row r="37" spans="1:9" x14ac:dyDescent="0.15">
      <c r="A37" s="18"/>
      <c r="I37"/>
    </row>
    <row r="38" spans="1:9" x14ac:dyDescent="0.15">
      <c r="A38" s="18"/>
      <c r="I38"/>
    </row>
    <row r="39" spans="1:9" x14ac:dyDescent="0.15">
      <c r="A39" s="18"/>
      <c r="I39"/>
    </row>
    <row r="40" spans="1:9" x14ac:dyDescent="0.15">
      <c r="A40" s="18"/>
      <c r="I40"/>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5F257-3965-8B42-9AF4-89CE7114E740}">
  <dimension ref="A1:DE42"/>
  <sheetViews>
    <sheetView topLeftCell="A9" zoomScale="130" zoomScaleNormal="130" workbookViewId="0">
      <selection activeCell="E3" sqref="E3"/>
    </sheetView>
  </sheetViews>
  <sheetFormatPr baseColWidth="10" defaultColWidth="11.6640625" defaultRowHeight="13" x14ac:dyDescent="0.15"/>
  <cols>
    <col min="5" max="5" width="15.83203125" customWidth="1"/>
    <col min="9" max="9" width="108.83203125" style="18" customWidth="1"/>
    <col min="16328" max="16384" width="11.5" customWidth="1"/>
  </cols>
  <sheetData>
    <row r="1" spans="1:109" x14ac:dyDescent="0.15">
      <c r="A1" s="1"/>
      <c r="D1" s="1"/>
      <c r="J1" s="1"/>
    </row>
    <row r="2" spans="1:109" x14ac:dyDescent="0.15">
      <c r="A2" s="1" t="s">
        <v>116</v>
      </c>
      <c r="B2" s="1" t="s">
        <v>117</v>
      </c>
      <c r="C2" s="1" t="s">
        <v>121</v>
      </c>
      <c r="D2" s="1"/>
      <c r="J2" s="1"/>
    </row>
    <row r="3" spans="1:109" x14ac:dyDescent="0.15">
      <c r="A3" s="1" t="s">
        <v>119</v>
      </c>
      <c r="B3" s="1" t="s">
        <v>120</v>
      </c>
      <c r="C3" s="1" t="s">
        <v>118</v>
      </c>
      <c r="J3" s="1"/>
    </row>
    <row r="4" spans="1:109" x14ac:dyDescent="0.15">
      <c r="A4" s="20" t="s">
        <v>149</v>
      </c>
      <c r="D4" s="1"/>
      <c r="J4" s="1"/>
    </row>
    <row r="5" spans="1:109" ht="28" x14ac:dyDescent="0.15">
      <c r="A5" s="1" t="s">
        <v>122</v>
      </c>
      <c r="B5" s="1" t="s">
        <v>123</v>
      </c>
      <c r="C5" s="1" t="s">
        <v>11</v>
      </c>
      <c r="D5" s="1" t="s">
        <v>17</v>
      </c>
      <c r="E5" s="1" t="s">
        <v>124</v>
      </c>
      <c r="F5" s="1" t="s">
        <v>126</v>
      </c>
      <c r="G5" s="1" t="s">
        <v>125</v>
      </c>
      <c r="H5" s="14" t="s">
        <v>127</v>
      </c>
      <c r="I5" s="14" t="s">
        <v>144</v>
      </c>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row>
    <row r="6" spans="1:109" s="15" customFormat="1" x14ac:dyDescent="0.15">
      <c r="A6" s="15" t="s">
        <v>128</v>
      </c>
      <c r="B6" s="16">
        <v>4</v>
      </c>
      <c r="C6" s="16">
        <v>2</v>
      </c>
      <c r="D6" s="16">
        <v>5</v>
      </c>
      <c r="E6" s="16">
        <f t="shared" ref="E6:E12" si="0">SUM(C6:D6)</f>
        <v>7</v>
      </c>
      <c r="F6" s="16">
        <f t="shared" ref="F6:F12" si="1">C6/E6</f>
        <v>0.2857142857142857</v>
      </c>
      <c r="G6" s="16">
        <f t="shared" ref="G6:G12" si="2">C6/B6</f>
        <v>0.5</v>
      </c>
      <c r="H6" s="16">
        <f t="shared" ref="H6:H12" si="3">C6/(($B6+E6)-C6)</f>
        <v>0.22222222222222221</v>
      </c>
      <c r="I6" s="19"/>
    </row>
    <row r="7" spans="1:109" x14ac:dyDescent="0.15">
      <c r="A7" t="s">
        <v>129</v>
      </c>
      <c r="B7" s="4">
        <v>8</v>
      </c>
      <c r="C7" s="4">
        <v>5</v>
      </c>
      <c r="D7" s="4">
        <v>2</v>
      </c>
      <c r="E7" s="4">
        <f t="shared" si="0"/>
        <v>7</v>
      </c>
      <c r="F7" s="4">
        <f t="shared" si="1"/>
        <v>0.7142857142857143</v>
      </c>
      <c r="G7" s="4">
        <f t="shared" si="2"/>
        <v>0.625</v>
      </c>
      <c r="H7" s="4">
        <f t="shared" si="3"/>
        <v>0.5</v>
      </c>
    </row>
    <row r="8" spans="1:109" x14ac:dyDescent="0.15">
      <c r="A8" t="s">
        <v>130</v>
      </c>
      <c r="B8" s="4">
        <v>8</v>
      </c>
      <c r="C8" s="4">
        <v>5</v>
      </c>
      <c r="D8" s="4">
        <v>2</v>
      </c>
      <c r="E8" s="4">
        <f t="shared" si="0"/>
        <v>7</v>
      </c>
      <c r="F8" s="4">
        <f t="shared" si="1"/>
        <v>0.7142857142857143</v>
      </c>
      <c r="G8" s="4">
        <f t="shared" si="2"/>
        <v>0.625</v>
      </c>
      <c r="H8" s="4">
        <f t="shared" si="3"/>
        <v>0.5</v>
      </c>
    </row>
    <row r="9" spans="1:109" ht="42" x14ac:dyDescent="0.15">
      <c r="A9" t="s">
        <v>131</v>
      </c>
      <c r="B9" s="4">
        <v>11</v>
      </c>
      <c r="C9" s="4">
        <v>2</v>
      </c>
      <c r="D9" s="4">
        <v>6</v>
      </c>
      <c r="E9" s="4">
        <f t="shared" si="0"/>
        <v>8</v>
      </c>
      <c r="F9" s="4">
        <f t="shared" si="1"/>
        <v>0.25</v>
      </c>
      <c r="G9" s="4">
        <f t="shared" si="2"/>
        <v>0.18181818181818182</v>
      </c>
      <c r="H9" s="4">
        <f t="shared" si="3"/>
        <v>0.11764705882352941</v>
      </c>
      <c r="I9" s="18" t="s">
        <v>155</v>
      </c>
    </row>
    <row r="10" spans="1:109" ht="28" x14ac:dyDescent="0.15">
      <c r="A10" t="s">
        <v>132</v>
      </c>
      <c r="B10" s="4">
        <v>11</v>
      </c>
      <c r="C10" s="4">
        <v>7</v>
      </c>
      <c r="D10" s="4">
        <v>2</v>
      </c>
      <c r="E10" s="4">
        <f t="shared" si="0"/>
        <v>9</v>
      </c>
      <c r="F10" s="4">
        <f t="shared" si="1"/>
        <v>0.77777777777777779</v>
      </c>
      <c r="G10" s="4">
        <f t="shared" si="2"/>
        <v>0.63636363636363635</v>
      </c>
      <c r="H10" s="4">
        <f t="shared" si="3"/>
        <v>0.53846153846153844</v>
      </c>
      <c r="I10" s="18" t="s">
        <v>154</v>
      </c>
    </row>
    <row r="11" spans="1:109" ht="56" x14ac:dyDescent="0.15">
      <c r="A11" t="s">
        <v>133</v>
      </c>
      <c r="B11" s="4">
        <v>18</v>
      </c>
      <c r="C11" s="4">
        <v>5</v>
      </c>
      <c r="D11" s="4">
        <v>11</v>
      </c>
      <c r="E11" s="4">
        <f t="shared" si="0"/>
        <v>16</v>
      </c>
      <c r="F11" s="4">
        <f t="shared" si="1"/>
        <v>0.3125</v>
      </c>
      <c r="G11" s="4">
        <f t="shared" si="2"/>
        <v>0.27777777777777779</v>
      </c>
      <c r="H11" s="4">
        <f t="shared" si="3"/>
        <v>0.17241379310344829</v>
      </c>
      <c r="I11" s="18" t="s">
        <v>152</v>
      </c>
    </row>
    <row r="12" spans="1:109" ht="42" x14ac:dyDescent="0.15">
      <c r="A12" t="s">
        <v>3</v>
      </c>
      <c r="B12" s="4">
        <v>20</v>
      </c>
      <c r="C12" s="4">
        <v>6</v>
      </c>
      <c r="D12" s="4">
        <v>6</v>
      </c>
      <c r="E12" s="4">
        <f t="shared" si="0"/>
        <v>12</v>
      </c>
      <c r="F12" s="4">
        <f t="shared" si="1"/>
        <v>0.5</v>
      </c>
      <c r="G12" s="4">
        <f t="shared" si="2"/>
        <v>0.3</v>
      </c>
      <c r="H12" s="4">
        <f t="shared" si="3"/>
        <v>0.23076923076923078</v>
      </c>
      <c r="I12" s="18" t="s">
        <v>151</v>
      </c>
    </row>
    <row r="14" spans="1:109" x14ac:dyDescent="0.15">
      <c r="A14" s="21" t="s">
        <v>150</v>
      </c>
    </row>
    <row r="15" spans="1:109" ht="28" x14ac:dyDescent="0.15">
      <c r="A15" s="1"/>
      <c r="B15" s="1" t="s">
        <v>134</v>
      </c>
      <c r="C15" s="1" t="s">
        <v>135</v>
      </c>
      <c r="D15" s="1" t="s">
        <v>136</v>
      </c>
      <c r="E15" s="1" t="s">
        <v>137</v>
      </c>
      <c r="F15" s="1" t="s">
        <v>126</v>
      </c>
      <c r="G15" s="1" t="s">
        <v>125</v>
      </c>
      <c r="H15" s="14" t="s">
        <v>127</v>
      </c>
      <c r="I15" s="14"/>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row>
    <row r="16" spans="1:109" x14ac:dyDescent="0.15">
      <c r="A16" s="1" t="s">
        <v>128</v>
      </c>
      <c r="B16" s="4">
        <v>3</v>
      </c>
      <c r="C16" s="4">
        <v>2</v>
      </c>
      <c r="D16" s="4">
        <v>2</v>
      </c>
      <c r="E16" s="4">
        <f t="shared" ref="E16:E22" si="4">SUM(C16:D16)</f>
        <v>4</v>
      </c>
      <c r="F16" s="4">
        <f t="shared" ref="F16:F22" si="5">C16/E16</f>
        <v>0.5</v>
      </c>
      <c r="G16" s="4">
        <f t="shared" ref="G16:G22" si="6">C16/B16</f>
        <v>0.66666666666666663</v>
      </c>
      <c r="H16" s="4">
        <f t="shared" ref="H16:H22" si="7">C16/(($B16+E16)-C16)</f>
        <v>0.4</v>
      </c>
    </row>
    <row r="17" spans="1:9" x14ac:dyDescent="0.15">
      <c r="A17" t="s">
        <v>129</v>
      </c>
      <c r="B17" s="4">
        <v>4</v>
      </c>
      <c r="C17" s="4">
        <v>4</v>
      </c>
      <c r="D17" s="4">
        <v>0</v>
      </c>
      <c r="E17" s="4">
        <f t="shared" si="4"/>
        <v>4</v>
      </c>
      <c r="F17" s="4">
        <f t="shared" si="5"/>
        <v>1</v>
      </c>
      <c r="G17" s="4">
        <f t="shared" si="6"/>
        <v>1</v>
      </c>
      <c r="H17" s="4">
        <f t="shared" si="7"/>
        <v>1</v>
      </c>
    </row>
    <row r="18" spans="1:9" x14ac:dyDescent="0.15">
      <c r="A18" t="s">
        <v>130</v>
      </c>
      <c r="B18" s="4">
        <v>4</v>
      </c>
      <c r="C18" s="4">
        <v>4</v>
      </c>
      <c r="D18" s="4">
        <v>0</v>
      </c>
      <c r="E18" s="4">
        <f t="shared" si="4"/>
        <v>4</v>
      </c>
      <c r="F18" s="4">
        <f t="shared" si="5"/>
        <v>1</v>
      </c>
      <c r="G18" s="4">
        <f t="shared" si="6"/>
        <v>1</v>
      </c>
      <c r="H18" s="4">
        <f t="shared" si="7"/>
        <v>1</v>
      </c>
    </row>
    <row r="19" spans="1:9" ht="14" x14ac:dyDescent="0.15">
      <c r="A19" t="s">
        <v>131</v>
      </c>
      <c r="B19" s="4">
        <v>7</v>
      </c>
      <c r="C19" s="4">
        <v>4</v>
      </c>
      <c r="D19" s="4">
        <v>1</v>
      </c>
      <c r="E19" s="4">
        <f t="shared" si="4"/>
        <v>5</v>
      </c>
      <c r="F19" s="4">
        <f t="shared" si="5"/>
        <v>0.8</v>
      </c>
      <c r="G19" s="4">
        <f t="shared" si="6"/>
        <v>0.5714285714285714</v>
      </c>
      <c r="H19" s="4">
        <f t="shared" si="7"/>
        <v>0.5</v>
      </c>
      <c r="I19" s="18" t="s">
        <v>167</v>
      </c>
    </row>
    <row r="20" spans="1:9" ht="28" x14ac:dyDescent="0.15">
      <c r="A20" t="s">
        <v>132</v>
      </c>
      <c r="B20" s="4">
        <v>7</v>
      </c>
      <c r="C20" s="4">
        <v>4</v>
      </c>
      <c r="D20" s="4">
        <v>2</v>
      </c>
      <c r="E20" s="4">
        <f t="shared" si="4"/>
        <v>6</v>
      </c>
      <c r="F20" s="4">
        <f t="shared" si="5"/>
        <v>0.66666666666666663</v>
      </c>
      <c r="G20" s="4">
        <f t="shared" si="6"/>
        <v>0.5714285714285714</v>
      </c>
      <c r="H20" s="4">
        <f t="shared" si="7"/>
        <v>0.44444444444444442</v>
      </c>
      <c r="I20" s="18" t="s">
        <v>170</v>
      </c>
    </row>
    <row r="21" spans="1:9" ht="14" x14ac:dyDescent="0.15">
      <c r="A21" t="s">
        <v>133</v>
      </c>
      <c r="B21" s="4">
        <v>11</v>
      </c>
      <c r="C21" s="4">
        <v>9</v>
      </c>
      <c r="D21" s="4">
        <v>2</v>
      </c>
      <c r="E21" s="4">
        <f t="shared" si="4"/>
        <v>11</v>
      </c>
      <c r="F21" s="4">
        <f t="shared" si="5"/>
        <v>0.81818181818181823</v>
      </c>
      <c r="G21" s="4">
        <f t="shared" si="6"/>
        <v>0.81818181818181823</v>
      </c>
      <c r="H21" s="4">
        <f t="shared" si="7"/>
        <v>0.69230769230769229</v>
      </c>
      <c r="I21" s="18" t="s">
        <v>165</v>
      </c>
    </row>
    <row r="22" spans="1:9" x14ac:dyDescent="0.15">
      <c r="A22" t="s">
        <v>3</v>
      </c>
      <c r="B22" s="4">
        <v>10</v>
      </c>
      <c r="C22" s="4">
        <v>3</v>
      </c>
      <c r="D22" s="4">
        <v>0</v>
      </c>
      <c r="E22" s="4">
        <f t="shared" si="4"/>
        <v>3</v>
      </c>
      <c r="F22" s="4">
        <f t="shared" si="5"/>
        <v>1</v>
      </c>
      <c r="G22" s="4">
        <f t="shared" si="6"/>
        <v>0.3</v>
      </c>
      <c r="H22" s="4">
        <f t="shared" si="7"/>
        <v>0.3</v>
      </c>
    </row>
    <row r="33" spans="9:9" x14ac:dyDescent="0.15">
      <c r="I33"/>
    </row>
    <row r="34" spans="9:9" x14ac:dyDescent="0.15">
      <c r="I34"/>
    </row>
    <row r="35" spans="9:9" x14ac:dyDescent="0.15">
      <c r="I35"/>
    </row>
    <row r="36" spans="9:9" x14ac:dyDescent="0.15">
      <c r="I36"/>
    </row>
    <row r="37" spans="9:9" x14ac:dyDescent="0.15">
      <c r="I37"/>
    </row>
    <row r="38" spans="9:9" x14ac:dyDescent="0.15">
      <c r="I38"/>
    </row>
    <row r="39" spans="9:9" x14ac:dyDescent="0.15">
      <c r="I39"/>
    </row>
    <row r="40" spans="9:9" x14ac:dyDescent="0.15">
      <c r="I40"/>
    </row>
    <row r="41" spans="9:9" x14ac:dyDescent="0.15">
      <c r="I41"/>
    </row>
    <row r="42" spans="9:9" x14ac:dyDescent="0.15">
      <c r="I42"/>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A6C71-25A8-ED47-AD4F-73DD7F3F2C2F}">
  <dimension ref="A1:DE33"/>
  <sheetViews>
    <sheetView zoomScale="140" zoomScaleNormal="140" workbookViewId="0">
      <selection activeCell="D3" sqref="D3"/>
    </sheetView>
  </sheetViews>
  <sheetFormatPr baseColWidth="10" defaultColWidth="11.6640625" defaultRowHeight="13" x14ac:dyDescent="0.15"/>
  <cols>
    <col min="5" max="5" width="15.83203125" customWidth="1"/>
    <col min="9" max="9" width="101.5" style="18" customWidth="1"/>
    <col min="16328" max="16384" width="11.5" customWidth="1"/>
  </cols>
  <sheetData>
    <row r="1" spans="1:109" x14ac:dyDescent="0.15">
      <c r="A1" s="1"/>
      <c r="D1" s="1"/>
      <c r="J1" s="1"/>
    </row>
    <row r="2" spans="1:109" x14ac:dyDescent="0.15">
      <c r="A2" s="1" t="s">
        <v>116</v>
      </c>
      <c r="B2" s="1" t="s">
        <v>117</v>
      </c>
      <c r="C2" s="1" t="s">
        <v>121</v>
      </c>
      <c r="D2" s="1"/>
      <c r="J2" s="1"/>
    </row>
    <row r="3" spans="1:109" x14ac:dyDescent="0.15">
      <c r="A3" s="1" t="s">
        <v>119</v>
      </c>
      <c r="B3" s="1" t="s">
        <v>120</v>
      </c>
      <c r="C3" s="1" t="s">
        <v>118</v>
      </c>
      <c r="J3" s="1"/>
    </row>
    <row r="4" spans="1:109" x14ac:dyDescent="0.15">
      <c r="A4" s="20" t="s">
        <v>149</v>
      </c>
      <c r="D4" s="1"/>
      <c r="J4" s="1"/>
    </row>
    <row r="5" spans="1:109" ht="28" x14ac:dyDescent="0.15">
      <c r="A5" s="1" t="s">
        <v>122</v>
      </c>
      <c r="B5" s="1" t="s">
        <v>123</v>
      </c>
      <c r="C5" s="1" t="s">
        <v>11</v>
      </c>
      <c r="D5" s="1" t="s">
        <v>17</v>
      </c>
      <c r="E5" s="1" t="s">
        <v>124</v>
      </c>
      <c r="F5" s="1" t="s">
        <v>126</v>
      </c>
      <c r="G5" s="1" t="s">
        <v>125</v>
      </c>
      <c r="H5" s="14" t="s">
        <v>127</v>
      </c>
      <c r="I5" s="14" t="s">
        <v>144</v>
      </c>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row>
    <row r="6" spans="1:109" s="15" customFormat="1" x14ac:dyDescent="0.15">
      <c r="A6" s="15" t="s">
        <v>128</v>
      </c>
      <c r="B6" s="16">
        <v>4</v>
      </c>
      <c r="C6" s="16">
        <v>2</v>
      </c>
      <c r="D6" s="16">
        <v>5</v>
      </c>
      <c r="E6" s="16">
        <f t="shared" ref="E6:E12" si="0">SUM(C6:D6)</f>
        <v>7</v>
      </c>
      <c r="F6" s="16">
        <f t="shared" ref="F6:F12" si="1">C6/E6</f>
        <v>0.2857142857142857</v>
      </c>
      <c r="G6" s="16">
        <f t="shared" ref="G6:G12" si="2">C6/B6</f>
        <v>0.5</v>
      </c>
      <c r="H6" s="16">
        <f t="shared" ref="H6:H12" si="3">C6/(($B6+E6)-C6)</f>
        <v>0.22222222222222221</v>
      </c>
      <c r="I6" s="19"/>
    </row>
    <row r="7" spans="1:109" x14ac:dyDescent="0.15">
      <c r="A7" t="s">
        <v>129</v>
      </c>
      <c r="B7" s="4">
        <v>8</v>
      </c>
      <c r="C7" s="4">
        <v>5</v>
      </c>
      <c r="D7" s="4">
        <v>2</v>
      </c>
      <c r="E7" s="4">
        <f t="shared" si="0"/>
        <v>7</v>
      </c>
      <c r="F7" s="4">
        <f t="shared" si="1"/>
        <v>0.7142857142857143</v>
      </c>
      <c r="G7" s="4">
        <f t="shared" si="2"/>
        <v>0.625</v>
      </c>
      <c r="H7" s="4">
        <f t="shared" si="3"/>
        <v>0.5</v>
      </c>
    </row>
    <row r="8" spans="1:109" x14ac:dyDescent="0.15">
      <c r="A8" t="s">
        <v>130</v>
      </c>
      <c r="B8" s="4">
        <v>8</v>
      </c>
      <c r="C8" s="4">
        <v>5</v>
      </c>
      <c r="D8" s="4">
        <v>2</v>
      </c>
      <c r="E8" s="4">
        <f t="shared" si="0"/>
        <v>7</v>
      </c>
      <c r="F8" s="4">
        <f t="shared" si="1"/>
        <v>0.7142857142857143</v>
      </c>
      <c r="G8" s="4">
        <f t="shared" si="2"/>
        <v>0.625</v>
      </c>
      <c r="H8" s="4">
        <f t="shared" si="3"/>
        <v>0.5</v>
      </c>
    </row>
    <row r="9" spans="1:109" x14ac:dyDescent="0.15">
      <c r="A9" t="s">
        <v>131</v>
      </c>
      <c r="B9" s="4">
        <v>11</v>
      </c>
      <c r="C9" s="4">
        <v>3</v>
      </c>
      <c r="D9" s="4">
        <v>5</v>
      </c>
      <c r="E9" s="4">
        <f t="shared" si="0"/>
        <v>8</v>
      </c>
      <c r="F9" s="4">
        <f t="shared" si="1"/>
        <v>0.375</v>
      </c>
      <c r="G9" s="4">
        <f t="shared" si="2"/>
        <v>0.27272727272727271</v>
      </c>
      <c r="H9" s="4">
        <f t="shared" si="3"/>
        <v>0.1875</v>
      </c>
    </row>
    <row r="10" spans="1:109" x14ac:dyDescent="0.15">
      <c r="A10" t="s">
        <v>132</v>
      </c>
      <c r="B10" s="4">
        <v>11</v>
      </c>
      <c r="C10" s="4">
        <v>6</v>
      </c>
      <c r="D10" s="4">
        <v>3</v>
      </c>
      <c r="E10" s="4">
        <f t="shared" si="0"/>
        <v>9</v>
      </c>
      <c r="F10" s="4">
        <f t="shared" si="1"/>
        <v>0.66666666666666663</v>
      </c>
      <c r="G10" s="4">
        <f t="shared" si="2"/>
        <v>0.54545454545454541</v>
      </c>
      <c r="H10" s="4">
        <f t="shared" si="3"/>
        <v>0.42857142857142855</v>
      </c>
    </row>
    <row r="11" spans="1:109" ht="42" x14ac:dyDescent="0.15">
      <c r="A11" t="s">
        <v>133</v>
      </c>
      <c r="B11" s="4">
        <v>18</v>
      </c>
      <c r="C11" s="4">
        <v>5</v>
      </c>
      <c r="D11" s="4">
        <v>11</v>
      </c>
      <c r="E11" s="4">
        <f t="shared" si="0"/>
        <v>16</v>
      </c>
      <c r="F11" s="4">
        <f t="shared" si="1"/>
        <v>0.3125</v>
      </c>
      <c r="G11" s="4">
        <f t="shared" si="2"/>
        <v>0.27777777777777779</v>
      </c>
      <c r="H11" s="4">
        <f t="shared" si="3"/>
        <v>0.17241379310344829</v>
      </c>
      <c r="I11" s="18" t="s">
        <v>157</v>
      </c>
    </row>
    <row r="12" spans="1:109" ht="14" x14ac:dyDescent="0.15">
      <c r="A12" t="s">
        <v>3</v>
      </c>
      <c r="B12" s="4">
        <v>20</v>
      </c>
      <c r="C12" s="4">
        <v>5</v>
      </c>
      <c r="D12" s="4">
        <v>7</v>
      </c>
      <c r="E12" s="4">
        <f t="shared" si="0"/>
        <v>12</v>
      </c>
      <c r="F12" s="4">
        <f t="shared" si="1"/>
        <v>0.41666666666666669</v>
      </c>
      <c r="G12" s="4">
        <f t="shared" si="2"/>
        <v>0.25</v>
      </c>
      <c r="H12" s="4">
        <f t="shared" si="3"/>
        <v>0.18518518518518517</v>
      </c>
      <c r="I12" s="18" t="s">
        <v>158</v>
      </c>
    </row>
    <row r="14" spans="1:109" x14ac:dyDescent="0.15">
      <c r="A14" s="23" t="s">
        <v>150</v>
      </c>
    </row>
    <row r="15" spans="1:109" ht="28" x14ac:dyDescent="0.15">
      <c r="A15" s="1"/>
      <c r="B15" s="1" t="s">
        <v>134</v>
      </c>
      <c r="C15" s="1" t="s">
        <v>135</v>
      </c>
      <c r="D15" s="1" t="s">
        <v>136</v>
      </c>
      <c r="E15" s="1" t="s">
        <v>137</v>
      </c>
      <c r="F15" s="1" t="s">
        <v>126</v>
      </c>
      <c r="G15" s="1" t="s">
        <v>125</v>
      </c>
      <c r="H15" s="14" t="s">
        <v>127</v>
      </c>
      <c r="I15" s="14"/>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row>
    <row r="16" spans="1:109" x14ac:dyDescent="0.15">
      <c r="A16" s="1" t="s">
        <v>128</v>
      </c>
      <c r="B16" s="4">
        <v>3</v>
      </c>
      <c r="C16" s="4">
        <v>2</v>
      </c>
      <c r="D16" s="4">
        <v>2</v>
      </c>
      <c r="E16" s="4">
        <f t="shared" ref="E16:E22" si="4">SUM(C16:D16)</f>
        <v>4</v>
      </c>
      <c r="F16" s="4">
        <f t="shared" ref="F16:F22" si="5">C16/E16</f>
        <v>0.5</v>
      </c>
      <c r="G16" s="4">
        <f t="shared" ref="G16:G22" si="6">C16/B16</f>
        <v>0.66666666666666663</v>
      </c>
      <c r="H16" s="4">
        <f>C16/(($B16+E16)-C16)</f>
        <v>0.4</v>
      </c>
    </row>
    <row r="17" spans="1:9" x14ac:dyDescent="0.15">
      <c r="A17" t="s">
        <v>129</v>
      </c>
      <c r="B17" s="4">
        <v>4</v>
      </c>
      <c r="C17" s="4">
        <v>4</v>
      </c>
      <c r="D17" s="4">
        <v>0</v>
      </c>
      <c r="E17" s="4">
        <f t="shared" si="4"/>
        <v>4</v>
      </c>
      <c r="F17" s="4">
        <f t="shared" si="5"/>
        <v>1</v>
      </c>
      <c r="G17" s="4">
        <f t="shared" si="6"/>
        <v>1</v>
      </c>
      <c r="H17" s="4">
        <f t="shared" ref="H17:H22" si="7">C17/(($B17+E17)-C17)</f>
        <v>1</v>
      </c>
    </row>
    <row r="18" spans="1:9" x14ac:dyDescent="0.15">
      <c r="A18" t="s">
        <v>130</v>
      </c>
      <c r="B18" s="4">
        <v>4</v>
      </c>
      <c r="C18" s="4">
        <v>4</v>
      </c>
      <c r="D18" s="4">
        <v>0</v>
      </c>
      <c r="E18" s="4">
        <f t="shared" si="4"/>
        <v>4</v>
      </c>
      <c r="F18" s="4">
        <f t="shared" si="5"/>
        <v>1</v>
      </c>
      <c r="G18" s="4">
        <f t="shared" si="6"/>
        <v>1</v>
      </c>
      <c r="H18" s="4">
        <f t="shared" si="7"/>
        <v>1</v>
      </c>
    </row>
    <row r="19" spans="1:9" ht="28" x14ac:dyDescent="0.15">
      <c r="A19" t="s">
        <v>131</v>
      </c>
      <c r="B19" s="4">
        <v>7</v>
      </c>
      <c r="C19" s="4">
        <v>4</v>
      </c>
      <c r="D19" s="4">
        <v>1</v>
      </c>
      <c r="E19" s="4">
        <f t="shared" si="4"/>
        <v>5</v>
      </c>
      <c r="F19" s="4">
        <f t="shared" si="5"/>
        <v>0.8</v>
      </c>
      <c r="G19" s="4">
        <f t="shared" si="6"/>
        <v>0.5714285714285714</v>
      </c>
      <c r="H19" s="4">
        <f t="shared" si="7"/>
        <v>0.5</v>
      </c>
      <c r="I19" s="18" t="s">
        <v>168</v>
      </c>
    </row>
    <row r="20" spans="1:9" ht="28" x14ac:dyDescent="0.15">
      <c r="A20" t="s">
        <v>132</v>
      </c>
      <c r="B20" s="4">
        <v>7</v>
      </c>
      <c r="C20" s="4">
        <v>4</v>
      </c>
      <c r="D20" s="4">
        <v>2</v>
      </c>
      <c r="E20" s="4">
        <f t="shared" si="4"/>
        <v>6</v>
      </c>
      <c r="F20" s="4">
        <f t="shared" si="5"/>
        <v>0.66666666666666663</v>
      </c>
      <c r="G20" s="4">
        <f t="shared" si="6"/>
        <v>0.5714285714285714</v>
      </c>
      <c r="H20" s="4">
        <f t="shared" si="7"/>
        <v>0.44444444444444442</v>
      </c>
      <c r="I20" s="18" t="s">
        <v>166</v>
      </c>
    </row>
    <row r="21" spans="1:9" ht="28" x14ac:dyDescent="0.15">
      <c r="A21" t="s">
        <v>133</v>
      </c>
      <c r="B21" s="4">
        <v>11</v>
      </c>
      <c r="C21" s="4">
        <v>8</v>
      </c>
      <c r="D21" s="4">
        <v>3</v>
      </c>
      <c r="E21" s="4">
        <f t="shared" si="4"/>
        <v>11</v>
      </c>
      <c r="F21" s="4">
        <f t="shared" si="5"/>
        <v>0.72727272727272729</v>
      </c>
      <c r="G21" s="4">
        <f t="shared" si="6"/>
        <v>0.72727272727272729</v>
      </c>
      <c r="H21" s="4">
        <f t="shared" si="7"/>
        <v>0.5714285714285714</v>
      </c>
      <c r="I21" s="18" t="s">
        <v>169</v>
      </c>
    </row>
    <row r="22" spans="1:9" x14ac:dyDescent="0.15">
      <c r="A22" t="s">
        <v>3</v>
      </c>
      <c r="B22" s="4">
        <v>10</v>
      </c>
      <c r="C22" s="4">
        <v>3</v>
      </c>
      <c r="D22" s="4">
        <v>0</v>
      </c>
      <c r="E22" s="4">
        <f t="shared" si="4"/>
        <v>3</v>
      </c>
      <c r="F22" s="4">
        <f t="shared" si="5"/>
        <v>1</v>
      </c>
      <c r="G22" s="4">
        <f t="shared" si="6"/>
        <v>0.3</v>
      </c>
      <c r="H22" s="4">
        <f t="shared" si="7"/>
        <v>0.3</v>
      </c>
    </row>
    <row r="30" spans="1:9" x14ac:dyDescent="0.15">
      <c r="A30" s="17"/>
    </row>
    <row r="32" spans="1:9" x14ac:dyDescent="0.15">
      <c r="A32" s="1"/>
      <c r="B32" s="1"/>
      <c r="C32" s="1"/>
      <c r="D32" s="1"/>
      <c r="E32" s="1"/>
      <c r="F32" s="1"/>
      <c r="G32" s="1"/>
      <c r="H32" s="14"/>
    </row>
    <row r="33" spans="1:1" x14ac:dyDescent="0.15">
      <c r="A33" s="15"/>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3AC08-8DA3-714B-9C3B-B0FF59B0A22B}">
  <dimension ref="A1:D14"/>
  <sheetViews>
    <sheetView zoomScale="160" zoomScaleNormal="160" workbookViewId="0">
      <selection sqref="A1:D6"/>
    </sheetView>
  </sheetViews>
  <sheetFormatPr baseColWidth="10" defaultRowHeight="13" x14ac:dyDescent="0.15"/>
  <sheetData>
    <row r="1" spans="1:4" x14ac:dyDescent="0.15">
      <c r="A1" s="21" t="s">
        <v>149</v>
      </c>
    </row>
    <row r="3" spans="1:4" x14ac:dyDescent="0.15">
      <c r="A3" t="s">
        <v>171</v>
      </c>
      <c r="B3" t="s">
        <v>172</v>
      </c>
      <c r="C3" t="s">
        <v>173</v>
      </c>
      <c r="D3" t="s">
        <v>174</v>
      </c>
    </row>
    <row r="4" spans="1:4" x14ac:dyDescent="0.15">
      <c r="A4" t="s">
        <v>128</v>
      </c>
      <c r="B4">
        <v>9.0000000000000006E-5</v>
      </c>
      <c r="C4">
        <v>14.1</v>
      </c>
      <c r="D4">
        <v>0.01</v>
      </c>
    </row>
    <row r="5" spans="1:4" x14ac:dyDescent="0.15">
      <c r="A5" t="s">
        <v>132</v>
      </c>
      <c r="B5">
        <v>5.0000000000000001E-4</v>
      </c>
      <c r="C5">
        <v>41.8</v>
      </c>
      <c r="D5">
        <v>0.02</v>
      </c>
    </row>
    <row r="6" spans="1:4" x14ac:dyDescent="0.15">
      <c r="A6" t="s">
        <v>3</v>
      </c>
      <c r="B6">
        <v>2.9999999999999997E-4</v>
      </c>
      <c r="C6">
        <v>97.1</v>
      </c>
      <c r="D6">
        <v>0.03</v>
      </c>
    </row>
    <row r="9" spans="1:4" x14ac:dyDescent="0.15">
      <c r="A9" s="21" t="s">
        <v>150</v>
      </c>
    </row>
    <row r="11" spans="1:4" x14ac:dyDescent="0.15">
      <c r="A11" t="s">
        <v>171</v>
      </c>
      <c r="B11" t="s">
        <v>172</v>
      </c>
      <c r="C11" t="s">
        <v>173</v>
      </c>
      <c r="D11" t="s">
        <v>174</v>
      </c>
    </row>
    <row r="12" spans="1:4" x14ac:dyDescent="0.15">
      <c r="A12" t="s">
        <v>128</v>
      </c>
      <c r="B12">
        <v>4.0000000000000003E-5</v>
      </c>
      <c r="C12">
        <v>6.8</v>
      </c>
      <c r="D12">
        <v>0.05</v>
      </c>
    </row>
    <row r="13" spans="1:4" x14ac:dyDescent="0.15">
      <c r="A13" t="s">
        <v>132</v>
      </c>
      <c r="B13">
        <v>6.9999999999999994E-5</v>
      </c>
      <c r="C13">
        <v>15.2</v>
      </c>
      <c r="D13">
        <v>0.01</v>
      </c>
    </row>
    <row r="14" spans="1:4" x14ac:dyDescent="0.15">
      <c r="A14" t="s">
        <v>3</v>
      </c>
      <c r="B14">
        <v>1E-4</v>
      </c>
      <c r="C14">
        <v>20.100000000000001</v>
      </c>
      <c r="D14">
        <v>0.08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8F2A1"/>
  </sheetPr>
  <dimension ref="A1:AP44"/>
  <sheetViews>
    <sheetView zoomScale="110" zoomScaleNormal="110" workbookViewId="0">
      <pane xSplit="6" topLeftCell="H1" activePane="topRight" state="frozen"/>
      <selection pane="topRight" activeCell="H19" sqref="H19"/>
    </sheetView>
  </sheetViews>
  <sheetFormatPr baseColWidth="10" defaultColWidth="11.6640625" defaultRowHeight="13" x14ac:dyDescent="0.15"/>
  <cols>
    <col min="2" max="2" width="29.83203125" customWidth="1"/>
    <col min="3" max="3" width="18.6640625" customWidth="1"/>
    <col min="4" max="4" width="43.33203125" customWidth="1"/>
    <col min="8" max="8" width="18.6640625" customWidth="1"/>
    <col min="9" max="9" width="6" customWidth="1"/>
    <col min="10" max="10" width="16.33203125" customWidth="1"/>
    <col min="16346" max="16384" width="11.5" customWidth="1"/>
  </cols>
  <sheetData>
    <row r="1" spans="1:12" x14ac:dyDescent="0.15">
      <c r="A1" s="1" t="s">
        <v>54</v>
      </c>
      <c r="H1" s="1" t="s">
        <v>55</v>
      </c>
    </row>
    <row r="2" spans="1:12" x14ac:dyDescent="0.15">
      <c r="B2" s="4" t="s">
        <v>4</v>
      </c>
      <c r="C2" s="4" t="s">
        <v>5</v>
      </c>
      <c r="D2" s="4" t="s">
        <v>6</v>
      </c>
      <c r="E2" s="4" t="s">
        <v>7</v>
      </c>
      <c r="F2" s="4" t="s">
        <v>8</v>
      </c>
      <c r="H2" s="4" t="s">
        <v>4</v>
      </c>
      <c r="I2" s="4" t="s">
        <v>5</v>
      </c>
      <c r="J2" s="4" t="s">
        <v>6</v>
      </c>
      <c r="K2" s="4" t="s">
        <v>56</v>
      </c>
      <c r="L2" s="4" t="s">
        <v>57</v>
      </c>
    </row>
    <row r="3" spans="1:12" ht="15" x14ac:dyDescent="0.2">
      <c r="A3">
        <v>1</v>
      </c>
      <c r="B3" s="4" t="s">
        <v>12</v>
      </c>
      <c r="C3" s="4"/>
      <c r="D3" s="5" t="s">
        <v>58</v>
      </c>
      <c r="E3" s="4" t="s">
        <v>14</v>
      </c>
      <c r="F3" s="5" t="s">
        <v>15</v>
      </c>
      <c r="H3" s="4" t="s">
        <v>12</v>
      </c>
      <c r="I3" s="4"/>
      <c r="J3" s="5" t="s">
        <v>58</v>
      </c>
      <c r="K3" s="4">
        <v>1</v>
      </c>
      <c r="L3" s="4"/>
    </row>
    <row r="4" spans="1:12" ht="15" x14ac:dyDescent="0.2">
      <c r="A4">
        <v>2</v>
      </c>
      <c r="B4" s="5" t="s">
        <v>58</v>
      </c>
      <c r="C4" s="4"/>
      <c r="D4" s="5" t="s">
        <v>59</v>
      </c>
      <c r="E4" s="5" t="s">
        <v>15</v>
      </c>
      <c r="F4" s="5" t="s">
        <v>15</v>
      </c>
      <c r="H4" s="5" t="s">
        <v>58</v>
      </c>
      <c r="I4" s="4"/>
      <c r="J4" s="5" t="s">
        <v>59</v>
      </c>
      <c r="K4" s="4">
        <v>1</v>
      </c>
      <c r="L4" s="4"/>
    </row>
    <row r="5" spans="1:12" ht="15" x14ac:dyDescent="0.2">
      <c r="A5">
        <v>3</v>
      </c>
      <c r="B5" s="5" t="s">
        <v>59</v>
      </c>
      <c r="C5" s="4"/>
      <c r="D5" s="5" t="s">
        <v>60</v>
      </c>
      <c r="E5" s="5" t="s">
        <v>15</v>
      </c>
      <c r="F5" s="5" t="s">
        <v>15</v>
      </c>
      <c r="H5" s="5" t="s">
        <v>59</v>
      </c>
      <c r="I5" s="4"/>
      <c r="J5" s="5" t="s">
        <v>61</v>
      </c>
      <c r="K5" s="4">
        <v>1</v>
      </c>
      <c r="L5" s="4"/>
    </row>
    <row r="6" spans="1:12" ht="15" x14ac:dyDescent="0.2">
      <c r="A6">
        <v>4</v>
      </c>
      <c r="B6" s="5" t="s">
        <v>60</v>
      </c>
      <c r="C6" s="4"/>
      <c r="D6" s="5" t="s">
        <v>62</v>
      </c>
      <c r="E6" s="5" t="s">
        <v>15</v>
      </c>
      <c r="F6" s="5" t="s">
        <v>15</v>
      </c>
      <c r="H6" s="5" t="s">
        <v>59</v>
      </c>
      <c r="I6" s="4"/>
      <c r="J6" s="5" t="s">
        <v>63</v>
      </c>
      <c r="K6" s="4">
        <v>0</v>
      </c>
      <c r="L6" s="4">
        <v>2</v>
      </c>
    </row>
    <row r="7" spans="1:12" ht="15" x14ac:dyDescent="0.2">
      <c r="A7">
        <v>5</v>
      </c>
      <c r="B7" s="5" t="s">
        <v>62</v>
      </c>
      <c r="C7" s="4"/>
      <c r="D7" s="5" t="s">
        <v>64</v>
      </c>
      <c r="E7" s="5" t="s">
        <v>15</v>
      </c>
      <c r="F7" s="5" t="s">
        <v>15</v>
      </c>
      <c r="H7" s="10" t="s">
        <v>59</v>
      </c>
      <c r="I7" s="4"/>
      <c r="J7" s="5" t="s">
        <v>64</v>
      </c>
      <c r="K7" s="4">
        <v>0</v>
      </c>
      <c r="L7" s="4">
        <v>2</v>
      </c>
    </row>
    <row r="8" spans="1:12" ht="15" x14ac:dyDescent="0.2">
      <c r="A8">
        <v>6</v>
      </c>
      <c r="B8" s="5" t="s">
        <v>64</v>
      </c>
      <c r="C8" s="4"/>
      <c r="D8" s="4" t="s">
        <v>21</v>
      </c>
      <c r="E8" s="5" t="s">
        <v>15</v>
      </c>
      <c r="F8" s="5" t="s">
        <v>33</v>
      </c>
      <c r="H8" s="5" t="s">
        <v>61</v>
      </c>
      <c r="I8" s="4"/>
      <c r="J8" s="4" t="s">
        <v>65</v>
      </c>
      <c r="K8" s="4">
        <v>0</v>
      </c>
      <c r="L8" s="4">
        <v>2</v>
      </c>
    </row>
    <row r="9" spans="1:12" ht="15" x14ac:dyDescent="0.2">
      <c r="A9">
        <v>7</v>
      </c>
      <c r="B9" s="4" t="s">
        <v>21</v>
      </c>
      <c r="C9" s="4"/>
      <c r="D9" s="5" t="s">
        <v>66</v>
      </c>
      <c r="E9" s="5" t="s">
        <v>33</v>
      </c>
      <c r="F9" s="5" t="s">
        <v>15</v>
      </c>
      <c r="H9" s="5" t="s">
        <v>63</v>
      </c>
      <c r="I9" s="4"/>
      <c r="J9" s="5" t="s">
        <v>67</v>
      </c>
      <c r="K9" s="4">
        <v>0</v>
      </c>
      <c r="L9" s="4">
        <v>2</v>
      </c>
    </row>
    <row r="10" spans="1:12" ht="15" x14ac:dyDescent="0.2">
      <c r="A10">
        <v>8</v>
      </c>
      <c r="B10" s="4" t="s">
        <v>21</v>
      </c>
      <c r="C10" s="4"/>
      <c r="D10" s="5" t="s">
        <v>68</v>
      </c>
      <c r="E10" s="5" t="s">
        <v>33</v>
      </c>
      <c r="F10" s="5" t="s">
        <v>15</v>
      </c>
      <c r="H10" s="5" t="s">
        <v>67</v>
      </c>
      <c r="I10" s="4"/>
      <c r="J10" s="5" t="s">
        <v>69</v>
      </c>
      <c r="K10" s="4">
        <v>0</v>
      </c>
      <c r="L10" s="4">
        <v>2</v>
      </c>
    </row>
    <row r="11" spans="1:12" ht="15" x14ac:dyDescent="0.2">
      <c r="A11">
        <v>9</v>
      </c>
      <c r="B11" s="5" t="s">
        <v>66</v>
      </c>
      <c r="C11" s="4"/>
      <c r="D11" s="5" t="s">
        <v>27</v>
      </c>
      <c r="E11" s="5" t="s">
        <v>15</v>
      </c>
      <c r="F11" s="5" t="s">
        <v>33</v>
      </c>
      <c r="H11" s="5" t="s">
        <v>64</v>
      </c>
      <c r="I11" s="4"/>
      <c r="J11" s="5" t="s">
        <v>70</v>
      </c>
      <c r="K11" s="4">
        <v>0</v>
      </c>
      <c r="L11" s="4">
        <v>2</v>
      </c>
    </row>
    <row r="12" spans="1:12" ht="15" x14ac:dyDescent="0.2">
      <c r="A12">
        <v>10</v>
      </c>
      <c r="B12" s="5" t="s">
        <v>68</v>
      </c>
      <c r="C12" s="4"/>
      <c r="D12" s="5" t="s">
        <v>27</v>
      </c>
      <c r="E12" s="5" t="s">
        <v>15</v>
      </c>
      <c r="F12" s="5" t="s">
        <v>33</v>
      </c>
      <c r="H12" s="5" t="s">
        <v>64</v>
      </c>
      <c r="I12" s="4"/>
      <c r="J12" s="5" t="s">
        <v>68</v>
      </c>
      <c r="K12" s="4">
        <v>0</v>
      </c>
      <c r="L12" s="4">
        <v>2</v>
      </c>
    </row>
    <row r="13" spans="1:12" ht="15" x14ac:dyDescent="0.2">
      <c r="A13">
        <v>11</v>
      </c>
      <c r="B13" s="5" t="s">
        <v>27</v>
      </c>
      <c r="D13" s="5" t="s">
        <v>71</v>
      </c>
      <c r="E13" s="5" t="s">
        <v>33</v>
      </c>
      <c r="F13" s="5" t="s">
        <v>15</v>
      </c>
    </row>
    <row r="14" spans="1:12" ht="15" x14ac:dyDescent="0.2">
      <c r="A14">
        <v>12</v>
      </c>
      <c r="B14" s="5" t="s">
        <v>71</v>
      </c>
      <c r="C14" s="4"/>
      <c r="D14" s="5" t="s">
        <v>72</v>
      </c>
      <c r="E14" s="5" t="s">
        <v>15</v>
      </c>
      <c r="F14" s="5" t="s">
        <v>15</v>
      </c>
      <c r="H14" s="5" t="s">
        <v>70</v>
      </c>
      <c r="I14" s="4"/>
      <c r="J14" s="5" t="s">
        <v>27</v>
      </c>
      <c r="K14" s="4">
        <v>0</v>
      </c>
      <c r="L14" s="4">
        <v>2</v>
      </c>
    </row>
    <row r="15" spans="1:12" ht="15" x14ac:dyDescent="0.2">
      <c r="A15">
        <v>13</v>
      </c>
      <c r="B15" s="5" t="s">
        <v>72</v>
      </c>
      <c r="C15" s="4"/>
      <c r="D15" s="4" t="s">
        <v>31</v>
      </c>
      <c r="E15" s="5" t="s">
        <v>15</v>
      </c>
      <c r="F15" s="5" t="s">
        <v>22</v>
      </c>
      <c r="H15" s="5" t="s">
        <v>68</v>
      </c>
      <c r="I15" s="4"/>
      <c r="J15" s="5" t="s">
        <v>27</v>
      </c>
      <c r="K15" s="4">
        <v>1</v>
      </c>
      <c r="L15" s="4"/>
    </row>
    <row r="16" spans="1:12" ht="15" x14ac:dyDescent="0.2">
      <c r="A16">
        <v>14</v>
      </c>
      <c r="B16" s="4" t="s">
        <v>31</v>
      </c>
      <c r="C16" s="4" t="s">
        <v>73</v>
      </c>
      <c r="D16" s="5" t="s">
        <v>74</v>
      </c>
      <c r="E16" s="5" t="s">
        <v>22</v>
      </c>
      <c r="F16" s="5" t="s">
        <v>15</v>
      </c>
      <c r="H16" s="5" t="s">
        <v>69</v>
      </c>
      <c r="I16" s="4"/>
      <c r="J16" s="5" t="s">
        <v>27</v>
      </c>
      <c r="K16" s="4">
        <v>0</v>
      </c>
      <c r="L16" s="4">
        <v>2</v>
      </c>
    </row>
    <row r="17" spans="1:42" ht="15" x14ac:dyDescent="0.2">
      <c r="A17">
        <v>15</v>
      </c>
      <c r="B17" s="4" t="s">
        <v>31</v>
      </c>
      <c r="C17" s="4" t="s">
        <v>75</v>
      </c>
      <c r="D17" s="5" t="s">
        <v>76</v>
      </c>
      <c r="E17" s="5" t="s">
        <v>22</v>
      </c>
      <c r="F17" s="5" t="s">
        <v>15</v>
      </c>
      <c r="H17" s="4" t="s">
        <v>65</v>
      </c>
      <c r="I17" s="4"/>
      <c r="J17" s="5" t="s">
        <v>27</v>
      </c>
      <c r="K17" s="4">
        <v>0</v>
      </c>
      <c r="L17" s="4">
        <v>2</v>
      </c>
    </row>
    <row r="18" spans="1:42" ht="15" x14ac:dyDescent="0.2">
      <c r="A18">
        <v>16</v>
      </c>
      <c r="B18" s="5" t="s">
        <v>74</v>
      </c>
      <c r="C18" s="4"/>
      <c r="D18" s="5" t="s">
        <v>29</v>
      </c>
      <c r="E18" s="5" t="s">
        <v>15</v>
      </c>
      <c r="F18" s="4" t="s">
        <v>22</v>
      </c>
      <c r="H18" s="4"/>
      <c r="I18" s="4"/>
      <c r="J18" s="5"/>
      <c r="K18" s="4"/>
      <c r="L18" s="4"/>
    </row>
    <row r="19" spans="1:42" ht="15" x14ac:dyDescent="0.2">
      <c r="A19">
        <v>17</v>
      </c>
      <c r="B19" s="5" t="s">
        <v>76</v>
      </c>
      <c r="C19" s="4"/>
      <c r="D19" s="5" t="s">
        <v>29</v>
      </c>
      <c r="E19" s="5" t="s">
        <v>15</v>
      </c>
      <c r="F19" s="4" t="s">
        <v>22</v>
      </c>
      <c r="H19" s="5" t="s">
        <v>27</v>
      </c>
      <c r="J19" s="5" t="s">
        <v>71</v>
      </c>
      <c r="K19" s="4">
        <v>1</v>
      </c>
    </row>
    <row r="20" spans="1:42" ht="15" x14ac:dyDescent="0.2">
      <c r="A20">
        <v>18</v>
      </c>
      <c r="B20" s="5" t="s">
        <v>29</v>
      </c>
      <c r="C20" s="4"/>
      <c r="D20" s="4" t="s">
        <v>26</v>
      </c>
      <c r="E20" s="4" t="s">
        <v>22</v>
      </c>
      <c r="F20" s="4" t="s">
        <v>14</v>
      </c>
      <c r="H20" s="5" t="s">
        <v>71</v>
      </c>
      <c r="I20" s="4"/>
      <c r="J20" s="5" t="s">
        <v>76</v>
      </c>
      <c r="K20" s="4">
        <v>0</v>
      </c>
      <c r="L20" s="4">
        <v>2</v>
      </c>
    </row>
    <row r="21" spans="1:42" ht="15" x14ac:dyDescent="0.2">
      <c r="B21" s="5"/>
      <c r="C21" s="4"/>
      <c r="D21" s="4"/>
      <c r="E21" s="4"/>
      <c r="F21" s="4"/>
      <c r="H21" s="5" t="s">
        <v>76</v>
      </c>
      <c r="I21" s="4"/>
      <c r="J21" s="4" t="s">
        <v>26</v>
      </c>
      <c r="K21" s="4">
        <v>0</v>
      </c>
      <c r="L21" s="4">
        <v>2</v>
      </c>
      <c r="N21">
        <v>17</v>
      </c>
    </row>
    <row r="23" spans="1:42" x14ac:dyDescent="0.15">
      <c r="A23" s="8"/>
      <c r="B23" s="8"/>
      <c r="C23" s="8"/>
      <c r="D23" s="8"/>
      <c r="E23" s="8"/>
      <c r="F23" s="8"/>
      <c r="G23" s="8"/>
      <c r="H23" s="8"/>
      <c r="I23" s="8"/>
      <c r="J23" s="8"/>
      <c r="K23" s="8">
        <f>SUM(K3:K21)</f>
        <v>5</v>
      </c>
      <c r="L23" s="8">
        <f>COUNTIF(L3:L21,"=2")</f>
        <v>12</v>
      </c>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row>
    <row r="24" spans="1:42" x14ac:dyDescent="0.15">
      <c r="A24" s="8"/>
      <c r="B24" s="8"/>
      <c r="C24" s="8"/>
      <c r="D24" s="8"/>
      <c r="E24" s="8"/>
      <c r="F24" s="8"/>
      <c r="G24" s="8"/>
      <c r="H24" s="8"/>
      <c r="I24" s="8"/>
      <c r="J24" s="8"/>
      <c r="K24" s="8">
        <f>K23/$A$17</f>
        <v>0.33333333333333331</v>
      </c>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row>
    <row r="27" spans="1:42" x14ac:dyDescent="0.15">
      <c r="B27" t="s">
        <v>47</v>
      </c>
      <c r="H27" t="s">
        <v>48</v>
      </c>
      <c r="J27" t="s">
        <v>49</v>
      </c>
    </row>
    <row r="28" spans="1:42" x14ac:dyDescent="0.15">
      <c r="A28">
        <v>1</v>
      </c>
      <c r="B28" t="s">
        <v>12</v>
      </c>
      <c r="H28">
        <v>1</v>
      </c>
    </row>
    <row r="29" spans="1:42" x14ac:dyDescent="0.15">
      <c r="A29">
        <v>2</v>
      </c>
      <c r="B29" t="s">
        <v>26</v>
      </c>
      <c r="H29">
        <v>1</v>
      </c>
    </row>
    <row r="30" spans="1:42" x14ac:dyDescent="0.15">
      <c r="A30" s="8"/>
      <c r="B30" s="8"/>
      <c r="C30" s="8"/>
      <c r="D30" s="8"/>
      <c r="E30" s="8"/>
      <c r="F30" s="8"/>
      <c r="G30" s="8"/>
      <c r="H30" s="8">
        <f>SUM(H28:H29)</f>
        <v>2</v>
      </c>
      <c r="I30" s="8">
        <f>H30/$A$29</f>
        <v>1</v>
      </c>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row>
    <row r="32" spans="1:42" x14ac:dyDescent="0.15">
      <c r="B32" t="s">
        <v>50</v>
      </c>
      <c r="H32" t="s">
        <v>51</v>
      </c>
      <c r="J32" t="s">
        <v>52</v>
      </c>
    </row>
    <row r="33" spans="1:42" ht="15" x14ac:dyDescent="0.2">
      <c r="A33">
        <v>1</v>
      </c>
      <c r="B33" s="9" t="s">
        <v>58</v>
      </c>
      <c r="H33">
        <v>1</v>
      </c>
      <c r="J33" s="4" t="s">
        <v>65</v>
      </c>
    </row>
    <row r="34" spans="1:42" ht="15" x14ac:dyDescent="0.2">
      <c r="A34">
        <v>2</v>
      </c>
      <c r="B34" s="9" t="s">
        <v>59</v>
      </c>
      <c r="H34">
        <v>1</v>
      </c>
      <c r="J34" s="5" t="s">
        <v>67</v>
      </c>
    </row>
    <row r="35" spans="1:42" ht="15" x14ac:dyDescent="0.2">
      <c r="A35">
        <v>3</v>
      </c>
      <c r="B35" s="9" t="s">
        <v>60</v>
      </c>
      <c r="H35">
        <v>1</v>
      </c>
      <c r="J35" s="5" t="s">
        <v>69</v>
      </c>
    </row>
    <row r="36" spans="1:42" ht="15" x14ac:dyDescent="0.2">
      <c r="A36">
        <v>4</v>
      </c>
      <c r="B36" s="9" t="s">
        <v>62</v>
      </c>
      <c r="H36">
        <v>1</v>
      </c>
      <c r="J36" s="5" t="s">
        <v>70</v>
      </c>
    </row>
    <row r="37" spans="1:42" ht="15" x14ac:dyDescent="0.2">
      <c r="A37">
        <v>5</v>
      </c>
      <c r="B37" s="9" t="s">
        <v>64</v>
      </c>
      <c r="H37">
        <v>1</v>
      </c>
    </row>
    <row r="38" spans="1:42" ht="15" x14ac:dyDescent="0.2">
      <c r="A38">
        <v>6</v>
      </c>
      <c r="B38" s="9" t="s">
        <v>66</v>
      </c>
      <c r="H38">
        <v>1</v>
      </c>
    </row>
    <row r="39" spans="1:42" ht="15" x14ac:dyDescent="0.2">
      <c r="A39">
        <v>7</v>
      </c>
      <c r="B39" s="9" t="s">
        <v>68</v>
      </c>
      <c r="H39">
        <v>1</v>
      </c>
    </row>
    <row r="40" spans="1:42" ht="15" x14ac:dyDescent="0.2">
      <c r="A40">
        <v>8</v>
      </c>
      <c r="B40" s="9" t="s">
        <v>71</v>
      </c>
      <c r="H40">
        <v>1</v>
      </c>
    </row>
    <row r="41" spans="1:42" ht="15" x14ac:dyDescent="0.2">
      <c r="A41">
        <v>9</v>
      </c>
      <c r="B41" s="9" t="s">
        <v>72</v>
      </c>
      <c r="H41">
        <v>0</v>
      </c>
    </row>
    <row r="42" spans="1:42" ht="15" x14ac:dyDescent="0.2">
      <c r="A42">
        <v>10</v>
      </c>
      <c r="B42" s="9" t="s">
        <v>74</v>
      </c>
      <c r="H42">
        <v>0</v>
      </c>
    </row>
    <row r="43" spans="1:42" ht="15" x14ac:dyDescent="0.2">
      <c r="A43">
        <v>11</v>
      </c>
      <c r="B43" s="9" t="s">
        <v>76</v>
      </c>
      <c r="H43">
        <v>1</v>
      </c>
    </row>
    <row r="44" spans="1:42" x14ac:dyDescent="0.15">
      <c r="A44" s="8"/>
      <c r="B44" s="8"/>
      <c r="C44" s="8"/>
      <c r="D44" s="8"/>
      <c r="E44" s="8"/>
      <c r="F44" s="8"/>
      <c r="G44" s="8"/>
      <c r="H44" s="8">
        <f>SUM(H33:H43)</f>
        <v>9</v>
      </c>
      <c r="I44" s="8">
        <f>H44/$A$43</f>
        <v>0.81818181818181823</v>
      </c>
      <c r="J44" s="8">
        <f>COUNTA(J33:J43)</f>
        <v>4</v>
      </c>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8F2A1"/>
  </sheetPr>
  <dimension ref="A1:AP44"/>
  <sheetViews>
    <sheetView zoomScale="110" zoomScaleNormal="110" workbookViewId="0">
      <pane xSplit="6" topLeftCell="G1" activePane="topRight" state="frozen"/>
      <selection pane="topRight" activeCell="A11" sqref="A11:XFD11"/>
    </sheetView>
  </sheetViews>
  <sheetFormatPr baseColWidth="10" defaultColWidth="11.6640625" defaultRowHeight="13" x14ac:dyDescent="0.15"/>
  <cols>
    <col min="2" max="2" width="29.83203125" customWidth="1"/>
    <col min="3" max="3" width="18.6640625" customWidth="1"/>
    <col min="4" max="4" width="43.33203125" customWidth="1"/>
    <col min="8" max="8" width="18.6640625" customWidth="1"/>
    <col min="9" max="9" width="6" customWidth="1"/>
    <col min="10" max="10" width="16.33203125" customWidth="1"/>
    <col min="16355" max="16384" width="11.5" customWidth="1"/>
  </cols>
  <sheetData>
    <row r="1" spans="1:42" x14ac:dyDescent="0.15">
      <c r="A1" s="1" t="s">
        <v>54</v>
      </c>
      <c r="H1" s="1" t="s">
        <v>55</v>
      </c>
    </row>
    <row r="2" spans="1:42" x14ac:dyDescent="0.15">
      <c r="B2" s="4" t="s">
        <v>4</v>
      </c>
      <c r="C2" s="4" t="s">
        <v>5</v>
      </c>
      <c r="D2" s="4" t="s">
        <v>6</v>
      </c>
      <c r="E2" s="4" t="s">
        <v>7</v>
      </c>
      <c r="F2" s="4" t="s">
        <v>8</v>
      </c>
      <c r="H2" s="4" t="s">
        <v>4</v>
      </c>
      <c r="I2" s="4" t="s">
        <v>5</v>
      </c>
      <c r="J2" s="4" t="s">
        <v>6</v>
      </c>
      <c r="K2" s="4" t="s">
        <v>56</v>
      </c>
      <c r="L2" s="4" t="s">
        <v>57</v>
      </c>
    </row>
    <row r="3" spans="1:42" ht="15" x14ac:dyDescent="0.2">
      <c r="A3">
        <v>1</v>
      </c>
      <c r="B3" s="4" t="s">
        <v>12</v>
      </c>
      <c r="C3" s="4"/>
      <c r="D3" s="5" t="s">
        <v>77</v>
      </c>
      <c r="E3" s="4" t="s">
        <v>14</v>
      </c>
      <c r="F3" s="5" t="s">
        <v>15</v>
      </c>
      <c r="H3" s="4" t="s">
        <v>12</v>
      </c>
      <c r="I3" s="4"/>
      <c r="J3" s="5" t="s">
        <v>77</v>
      </c>
      <c r="K3" s="4">
        <v>1</v>
      </c>
      <c r="L3" s="4"/>
    </row>
    <row r="4" spans="1:42" ht="15" x14ac:dyDescent="0.2">
      <c r="A4">
        <v>2</v>
      </c>
      <c r="B4" s="5" t="s">
        <v>77</v>
      </c>
      <c r="C4" s="4"/>
      <c r="D4" s="5" t="s">
        <v>78</v>
      </c>
      <c r="E4" s="5" t="s">
        <v>15</v>
      </c>
      <c r="F4" s="5" t="s">
        <v>15</v>
      </c>
      <c r="H4" s="5" t="s">
        <v>77</v>
      </c>
      <c r="I4" s="4"/>
      <c r="J4" s="5" t="s">
        <v>78</v>
      </c>
      <c r="K4" s="4">
        <v>1</v>
      </c>
      <c r="L4" s="4"/>
    </row>
    <row r="5" spans="1:42" ht="15" x14ac:dyDescent="0.2">
      <c r="A5">
        <v>3</v>
      </c>
      <c r="B5" s="5" t="s">
        <v>78</v>
      </c>
      <c r="C5" s="4"/>
      <c r="D5" s="5" t="s">
        <v>27</v>
      </c>
      <c r="E5" s="5" t="s">
        <v>15</v>
      </c>
      <c r="F5" s="5" t="s">
        <v>22</v>
      </c>
      <c r="H5" s="5" t="s">
        <v>78</v>
      </c>
      <c r="I5" s="4"/>
      <c r="J5" s="5" t="s">
        <v>79</v>
      </c>
      <c r="K5" s="4">
        <v>0</v>
      </c>
      <c r="L5" s="4">
        <v>2</v>
      </c>
    </row>
    <row r="6" spans="1:42" ht="15" x14ac:dyDescent="0.2">
      <c r="A6">
        <v>4</v>
      </c>
      <c r="B6" s="5" t="s">
        <v>27</v>
      </c>
      <c r="D6" s="5" t="s">
        <v>79</v>
      </c>
      <c r="E6" t="s">
        <v>22</v>
      </c>
      <c r="F6" t="s">
        <v>15</v>
      </c>
    </row>
    <row r="7" spans="1:42" ht="15" x14ac:dyDescent="0.2">
      <c r="A7">
        <v>5</v>
      </c>
      <c r="B7" s="5" t="s">
        <v>79</v>
      </c>
      <c r="C7" s="4"/>
      <c r="D7" s="5" t="s">
        <v>80</v>
      </c>
      <c r="E7" s="5" t="s">
        <v>15</v>
      </c>
      <c r="F7" s="5" t="s">
        <v>15</v>
      </c>
      <c r="H7" s="5" t="s">
        <v>79</v>
      </c>
      <c r="I7" s="4"/>
      <c r="J7" s="5" t="s">
        <v>80</v>
      </c>
      <c r="K7" s="4">
        <v>1</v>
      </c>
      <c r="L7" s="4"/>
    </row>
    <row r="8" spans="1:42" ht="15" x14ac:dyDescent="0.2">
      <c r="A8">
        <v>6</v>
      </c>
      <c r="B8" s="5" t="s">
        <v>80</v>
      </c>
      <c r="C8" s="4"/>
      <c r="D8" s="4" t="s">
        <v>81</v>
      </c>
      <c r="E8" s="5" t="s">
        <v>15</v>
      </c>
      <c r="F8" s="5" t="s">
        <v>15</v>
      </c>
      <c r="H8" s="5" t="s">
        <v>80</v>
      </c>
      <c r="I8" s="4"/>
      <c r="J8" s="4" t="s">
        <v>21</v>
      </c>
      <c r="K8" s="4">
        <v>0</v>
      </c>
      <c r="L8" s="4">
        <v>2</v>
      </c>
    </row>
    <row r="9" spans="1:42" ht="15" x14ac:dyDescent="0.2">
      <c r="A9">
        <v>7</v>
      </c>
      <c r="B9" s="4" t="s">
        <v>81</v>
      </c>
      <c r="D9" s="4" t="s">
        <v>21</v>
      </c>
      <c r="E9" s="5" t="s">
        <v>15</v>
      </c>
      <c r="F9" s="5" t="s">
        <v>22</v>
      </c>
      <c r="H9" s="4" t="s">
        <v>21</v>
      </c>
      <c r="I9" t="s">
        <v>82</v>
      </c>
      <c r="J9" t="s">
        <v>83</v>
      </c>
      <c r="K9" s="4">
        <v>1</v>
      </c>
      <c r="L9" s="4"/>
    </row>
    <row r="10" spans="1:42" ht="15" x14ac:dyDescent="0.2">
      <c r="A10">
        <v>8</v>
      </c>
      <c r="B10" s="4" t="s">
        <v>21</v>
      </c>
      <c r="C10" t="s">
        <v>82</v>
      </c>
      <c r="D10" t="s">
        <v>83</v>
      </c>
      <c r="E10" s="5" t="s">
        <v>22</v>
      </c>
      <c r="F10" s="5" t="s">
        <v>15</v>
      </c>
      <c r="H10" s="4" t="s">
        <v>21</v>
      </c>
      <c r="I10" s="4" t="s">
        <v>84</v>
      </c>
      <c r="J10" s="5" t="s">
        <v>85</v>
      </c>
      <c r="K10" s="4">
        <v>1</v>
      </c>
      <c r="L10" s="4"/>
    </row>
    <row r="11" spans="1:42" ht="15" x14ac:dyDescent="0.2">
      <c r="A11">
        <v>9</v>
      </c>
      <c r="B11" s="4" t="s">
        <v>21</v>
      </c>
      <c r="C11" s="4" t="s">
        <v>84</v>
      </c>
      <c r="D11" s="5" t="s">
        <v>85</v>
      </c>
      <c r="E11" s="5" t="s">
        <v>22</v>
      </c>
      <c r="F11" s="5" t="s">
        <v>15</v>
      </c>
      <c r="H11" t="s">
        <v>83</v>
      </c>
      <c r="I11" s="4"/>
      <c r="J11" s="4" t="s">
        <v>26</v>
      </c>
      <c r="K11" s="4">
        <v>1</v>
      </c>
      <c r="L11" s="4"/>
    </row>
    <row r="12" spans="1:42" ht="15" x14ac:dyDescent="0.2">
      <c r="A12">
        <v>10</v>
      </c>
      <c r="B12" t="s">
        <v>83</v>
      </c>
      <c r="C12" s="4"/>
      <c r="D12" s="4" t="s">
        <v>26</v>
      </c>
      <c r="E12" s="5" t="s">
        <v>15</v>
      </c>
      <c r="F12" s="5" t="s">
        <v>14</v>
      </c>
      <c r="H12" s="5" t="s">
        <v>85</v>
      </c>
      <c r="I12" s="4"/>
      <c r="J12" s="5" t="s">
        <v>79</v>
      </c>
      <c r="K12" s="4">
        <v>0</v>
      </c>
      <c r="L12" s="4">
        <v>2</v>
      </c>
    </row>
    <row r="13" spans="1:42" ht="15" x14ac:dyDescent="0.2">
      <c r="A13">
        <v>11</v>
      </c>
      <c r="B13" s="5" t="s">
        <v>85</v>
      </c>
      <c r="C13" s="4"/>
      <c r="D13" s="5" t="s">
        <v>27</v>
      </c>
      <c r="E13" s="4" t="s">
        <v>15</v>
      </c>
      <c r="F13" s="4" t="s">
        <v>22</v>
      </c>
      <c r="H13" s="4"/>
      <c r="I13" s="4"/>
      <c r="J13" s="4"/>
      <c r="K13" s="4"/>
      <c r="L13" s="4"/>
      <c r="N13">
        <v>9</v>
      </c>
    </row>
    <row r="16" spans="1:42" x14ac:dyDescent="0.15">
      <c r="A16" s="8"/>
      <c r="B16" s="8"/>
      <c r="C16" s="8"/>
      <c r="D16" s="8"/>
      <c r="E16" s="8"/>
      <c r="F16" s="8"/>
      <c r="G16" s="8"/>
      <c r="H16" s="8"/>
      <c r="I16" s="8"/>
      <c r="J16" s="8"/>
      <c r="K16" s="8">
        <f>SUM(K3:K13)</f>
        <v>6</v>
      </c>
      <c r="L16" s="8">
        <f>COUNTIF(L3:L13,"=2")</f>
        <v>3</v>
      </c>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row>
    <row r="17" spans="1:42" x14ac:dyDescent="0.15">
      <c r="A17" s="8"/>
      <c r="B17" s="8"/>
      <c r="C17" s="8"/>
      <c r="D17" s="8"/>
      <c r="E17" s="8"/>
      <c r="F17" s="8"/>
      <c r="G17" s="8"/>
      <c r="H17" s="8"/>
      <c r="I17" s="8"/>
      <c r="J17" s="8"/>
      <c r="K17" s="8">
        <f>K16/$A$12</f>
        <v>0.6</v>
      </c>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row>
    <row r="19" spans="1:42" x14ac:dyDescent="0.15">
      <c r="B19" t="s">
        <v>47</v>
      </c>
      <c r="H19" t="s">
        <v>48</v>
      </c>
      <c r="J19" t="s">
        <v>49</v>
      </c>
    </row>
    <row r="20" spans="1:42" x14ac:dyDescent="0.15">
      <c r="A20">
        <v>1</v>
      </c>
      <c r="B20" t="s">
        <v>12</v>
      </c>
      <c r="H20">
        <v>1</v>
      </c>
    </row>
    <row r="21" spans="1:42" x14ac:dyDescent="0.15">
      <c r="A21">
        <v>2</v>
      </c>
      <c r="B21" t="s">
        <v>26</v>
      </c>
      <c r="H21">
        <v>1</v>
      </c>
    </row>
    <row r="22" spans="1:42" x14ac:dyDescent="0.15">
      <c r="A22" s="8"/>
      <c r="B22" s="8"/>
      <c r="C22" s="8"/>
      <c r="D22" s="8"/>
      <c r="E22" s="8"/>
      <c r="F22" s="8"/>
      <c r="G22" s="8"/>
      <c r="H22" s="8">
        <f>SUM(H20:H21)</f>
        <v>2</v>
      </c>
      <c r="I22" s="8">
        <f>H22/$A$21</f>
        <v>1</v>
      </c>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row>
    <row r="24" spans="1:42" x14ac:dyDescent="0.15">
      <c r="B24" t="s">
        <v>50</v>
      </c>
      <c r="H24" t="s">
        <v>51</v>
      </c>
      <c r="J24" t="s">
        <v>52</v>
      </c>
    </row>
    <row r="25" spans="1:42" ht="15" x14ac:dyDescent="0.2">
      <c r="A25">
        <v>1</v>
      </c>
      <c r="B25" s="9" t="s">
        <v>77</v>
      </c>
      <c r="H25">
        <v>1</v>
      </c>
      <c r="J25" s="11"/>
    </row>
    <row r="26" spans="1:42" ht="15" x14ac:dyDescent="0.2">
      <c r="A26">
        <v>2</v>
      </c>
      <c r="B26" s="9" t="s">
        <v>78</v>
      </c>
      <c r="H26">
        <v>1</v>
      </c>
      <c r="J26" s="9"/>
    </row>
    <row r="27" spans="1:42" ht="15" x14ac:dyDescent="0.2">
      <c r="A27">
        <v>3</v>
      </c>
      <c r="B27" s="9" t="s">
        <v>79</v>
      </c>
      <c r="H27">
        <v>1</v>
      </c>
    </row>
    <row r="28" spans="1:42" ht="15" x14ac:dyDescent="0.2">
      <c r="A28">
        <v>4</v>
      </c>
      <c r="B28" s="9" t="s">
        <v>80</v>
      </c>
      <c r="H28">
        <v>1</v>
      </c>
    </row>
    <row r="29" spans="1:42" x14ac:dyDescent="0.15">
      <c r="A29">
        <v>5</v>
      </c>
      <c r="B29" t="s">
        <v>81</v>
      </c>
      <c r="H29">
        <v>0</v>
      </c>
    </row>
    <row r="30" spans="1:42" x14ac:dyDescent="0.15">
      <c r="A30">
        <v>6</v>
      </c>
      <c r="B30" t="s">
        <v>83</v>
      </c>
      <c r="H30">
        <v>1</v>
      </c>
    </row>
    <row r="31" spans="1:42" ht="15" x14ac:dyDescent="0.2">
      <c r="A31">
        <v>7</v>
      </c>
      <c r="B31" s="9" t="s">
        <v>85</v>
      </c>
      <c r="H31">
        <v>1</v>
      </c>
    </row>
    <row r="32" spans="1:42" x14ac:dyDescent="0.15">
      <c r="A32" s="8"/>
      <c r="B32" s="8"/>
      <c r="C32" s="8"/>
      <c r="D32" s="8"/>
      <c r="E32" s="8"/>
      <c r="F32" s="8"/>
      <c r="G32" s="8"/>
      <c r="H32" s="8">
        <f>SUM(H25:H31)</f>
        <v>6</v>
      </c>
      <c r="I32" s="8">
        <f>H32/$A$31</f>
        <v>0.8571428571428571</v>
      </c>
      <c r="J32" s="8">
        <f>COUNTA(J25:J31)</f>
        <v>0</v>
      </c>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row>
    <row r="38" spans="8:10" ht="15" x14ac:dyDescent="0.2">
      <c r="H38" s="9"/>
      <c r="J38" s="9"/>
    </row>
    <row r="39" spans="8:10" ht="15" x14ac:dyDescent="0.2">
      <c r="H39" s="9"/>
    </row>
    <row r="42" spans="8:10" ht="15" x14ac:dyDescent="0.2">
      <c r="J42" s="9"/>
    </row>
    <row r="44" spans="8:10" ht="15" x14ac:dyDescent="0.2">
      <c r="H44" s="9"/>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8F2A1"/>
  </sheetPr>
  <dimension ref="A1:AP32"/>
  <sheetViews>
    <sheetView zoomScale="90" zoomScaleNormal="90" workbookViewId="0">
      <pane xSplit="6" topLeftCell="G1" activePane="topRight" state="frozen"/>
      <selection pane="topRight" activeCell="A8" sqref="A8:XFD8"/>
    </sheetView>
  </sheetViews>
  <sheetFormatPr baseColWidth="10" defaultColWidth="11.6640625" defaultRowHeight="13" x14ac:dyDescent="0.15"/>
  <cols>
    <col min="2" max="2" width="29.83203125" customWidth="1"/>
    <col min="3" max="3" width="13.33203125" customWidth="1"/>
    <col min="4" max="4" width="43.33203125" customWidth="1"/>
    <col min="8" max="8" width="26" customWidth="1"/>
    <col min="9" max="9" width="11.33203125" customWidth="1"/>
    <col min="10" max="10" width="24.6640625" customWidth="1"/>
    <col min="16355" max="16384" width="11.5" customWidth="1"/>
  </cols>
  <sheetData>
    <row r="1" spans="1:42" x14ac:dyDescent="0.15">
      <c r="A1" s="1" t="s">
        <v>54</v>
      </c>
      <c r="H1" s="1" t="s">
        <v>55</v>
      </c>
    </row>
    <row r="2" spans="1:42" x14ac:dyDescent="0.15">
      <c r="B2" s="4" t="s">
        <v>4</v>
      </c>
      <c r="C2" s="4" t="s">
        <v>5</v>
      </c>
      <c r="D2" s="4" t="s">
        <v>6</v>
      </c>
      <c r="E2" s="4" t="s">
        <v>7</v>
      </c>
      <c r="F2" s="4" t="s">
        <v>8</v>
      </c>
      <c r="H2" s="4" t="s">
        <v>4</v>
      </c>
      <c r="I2" s="4" t="s">
        <v>5</v>
      </c>
      <c r="J2" s="4" t="s">
        <v>6</v>
      </c>
      <c r="K2" s="4" t="s">
        <v>56</v>
      </c>
      <c r="L2" s="4" t="s">
        <v>57</v>
      </c>
    </row>
    <row r="3" spans="1:42" ht="15" x14ac:dyDescent="0.2">
      <c r="A3">
        <v>1</v>
      </c>
      <c r="B3" s="4" t="s">
        <v>12</v>
      </c>
      <c r="C3" s="4"/>
      <c r="D3" s="5" t="s">
        <v>86</v>
      </c>
      <c r="E3" s="4" t="s">
        <v>14</v>
      </c>
      <c r="F3" s="5" t="s">
        <v>15</v>
      </c>
      <c r="H3" s="4" t="s">
        <v>12</v>
      </c>
      <c r="I3" s="4"/>
      <c r="J3" s="5" t="s">
        <v>86</v>
      </c>
      <c r="K3" s="4">
        <v>1</v>
      </c>
      <c r="L3" s="4"/>
    </row>
    <row r="4" spans="1:42" ht="15" x14ac:dyDescent="0.2">
      <c r="A4">
        <v>2</v>
      </c>
      <c r="B4" s="5" t="s">
        <v>86</v>
      </c>
      <c r="C4" s="4"/>
      <c r="D4" s="5" t="s">
        <v>87</v>
      </c>
      <c r="E4" s="5" t="s">
        <v>15</v>
      </c>
      <c r="F4" s="5" t="s">
        <v>15</v>
      </c>
      <c r="H4" s="5" t="s">
        <v>86</v>
      </c>
      <c r="I4" s="4"/>
      <c r="J4" s="5" t="s">
        <v>88</v>
      </c>
      <c r="K4" s="4">
        <v>0</v>
      </c>
      <c r="L4" s="4">
        <v>2</v>
      </c>
    </row>
    <row r="5" spans="1:42" ht="15" x14ac:dyDescent="0.2">
      <c r="A5">
        <v>3</v>
      </c>
      <c r="B5" s="5" t="s">
        <v>87</v>
      </c>
      <c r="C5" s="4"/>
      <c r="D5" s="5" t="s">
        <v>88</v>
      </c>
      <c r="E5" s="5" t="s">
        <v>15</v>
      </c>
      <c r="F5" s="5" t="s">
        <v>15</v>
      </c>
      <c r="H5" s="5" t="s">
        <v>88</v>
      </c>
      <c r="I5" s="4"/>
      <c r="J5" s="12" t="s">
        <v>89</v>
      </c>
      <c r="K5" s="4">
        <v>0</v>
      </c>
      <c r="L5" s="4">
        <v>2</v>
      </c>
    </row>
    <row r="6" spans="1:42" ht="15" x14ac:dyDescent="0.2">
      <c r="A6">
        <v>4</v>
      </c>
      <c r="B6" s="5" t="s">
        <v>88</v>
      </c>
      <c r="C6" s="4"/>
      <c r="D6" s="12" t="s">
        <v>90</v>
      </c>
      <c r="E6" s="5" t="s">
        <v>15</v>
      </c>
      <c r="F6" s="5" t="s">
        <v>15</v>
      </c>
      <c r="H6" s="12" t="s">
        <v>89</v>
      </c>
      <c r="I6" s="4" t="s">
        <v>91</v>
      </c>
      <c r="J6" s="5" t="s">
        <v>92</v>
      </c>
      <c r="K6" s="4">
        <v>0</v>
      </c>
      <c r="L6" s="4">
        <v>2</v>
      </c>
    </row>
    <row r="7" spans="1:42" ht="15" x14ac:dyDescent="0.2">
      <c r="A7">
        <v>5</v>
      </c>
      <c r="B7" s="12" t="s">
        <v>90</v>
      </c>
      <c r="C7" s="4"/>
      <c r="D7" s="4" t="s">
        <v>21</v>
      </c>
      <c r="E7" s="5" t="s">
        <v>15</v>
      </c>
      <c r="F7" s="5" t="s">
        <v>22</v>
      </c>
      <c r="H7" s="12" t="s">
        <v>89</v>
      </c>
      <c r="I7" s="4" t="s">
        <v>93</v>
      </c>
      <c r="J7" s="5" t="s">
        <v>94</v>
      </c>
      <c r="K7" s="4">
        <v>1</v>
      </c>
      <c r="L7" s="4"/>
    </row>
    <row r="8" spans="1:42" ht="15" x14ac:dyDescent="0.2">
      <c r="A8">
        <v>6</v>
      </c>
      <c r="B8" s="4" t="s">
        <v>21</v>
      </c>
      <c r="C8" s="4" t="s">
        <v>91</v>
      </c>
      <c r="D8" s="5" t="s">
        <v>92</v>
      </c>
      <c r="E8" s="5" t="s">
        <v>22</v>
      </c>
      <c r="F8" s="5" t="s">
        <v>15</v>
      </c>
      <c r="H8" s="5" t="s">
        <v>94</v>
      </c>
      <c r="I8" s="4"/>
      <c r="J8" s="5" t="s">
        <v>95</v>
      </c>
      <c r="K8" s="4">
        <v>1</v>
      </c>
      <c r="L8" s="4"/>
    </row>
    <row r="9" spans="1:42" ht="15" x14ac:dyDescent="0.2">
      <c r="A9">
        <v>7</v>
      </c>
      <c r="B9" s="4" t="s">
        <v>21</v>
      </c>
      <c r="C9" s="4" t="s">
        <v>93</v>
      </c>
      <c r="D9" s="5" t="s">
        <v>94</v>
      </c>
      <c r="E9" s="5" t="s">
        <v>22</v>
      </c>
      <c r="F9" s="5" t="s">
        <v>15</v>
      </c>
      <c r="H9" s="4"/>
      <c r="I9" s="4"/>
      <c r="J9" s="5"/>
      <c r="K9" s="4"/>
      <c r="L9" s="4"/>
    </row>
    <row r="10" spans="1:42" ht="15" x14ac:dyDescent="0.2">
      <c r="A10">
        <v>8</v>
      </c>
      <c r="B10" s="5" t="s">
        <v>94</v>
      </c>
      <c r="C10" s="4"/>
      <c r="D10" s="5" t="s">
        <v>95</v>
      </c>
      <c r="E10" s="5" t="s">
        <v>15</v>
      </c>
      <c r="F10" s="5" t="s">
        <v>15</v>
      </c>
      <c r="H10" s="5"/>
      <c r="I10" s="4"/>
      <c r="J10" s="5"/>
      <c r="K10" s="4"/>
      <c r="L10" s="4"/>
    </row>
    <row r="11" spans="1:42" ht="15" x14ac:dyDescent="0.2">
      <c r="A11">
        <v>9</v>
      </c>
      <c r="B11" s="5" t="s">
        <v>92</v>
      </c>
      <c r="C11" s="4"/>
      <c r="D11" s="4" t="s">
        <v>27</v>
      </c>
      <c r="E11" s="5" t="s">
        <v>15</v>
      </c>
      <c r="F11" t="s">
        <v>22</v>
      </c>
      <c r="H11" s="5" t="s">
        <v>92</v>
      </c>
      <c r="I11" s="4"/>
      <c r="J11" s="4" t="s">
        <v>26</v>
      </c>
      <c r="K11" s="4">
        <v>0</v>
      </c>
      <c r="L11" s="4">
        <v>2</v>
      </c>
    </row>
    <row r="12" spans="1:42" ht="15" x14ac:dyDescent="0.2">
      <c r="A12">
        <v>10</v>
      </c>
      <c r="B12" s="5" t="s">
        <v>95</v>
      </c>
      <c r="C12" s="4"/>
      <c r="D12" s="4" t="s">
        <v>27</v>
      </c>
      <c r="E12" s="5" t="s">
        <v>15</v>
      </c>
      <c r="F12" t="s">
        <v>22</v>
      </c>
      <c r="H12" s="5" t="s">
        <v>95</v>
      </c>
      <c r="I12" s="4"/>
      <c r="J12" s="4" t="s">
        <v>26</v>
      </c>
      <c r="K12" s="4">
        <v>0</v>
      </c>
      <c r="L12" s="4">
        <v>2</v>
      </c>
      <c r="N12">
        <v>8</v>
      </c>
    </row>
    <row r="13" spans="1:42" x14ac:dyDescent="0.15">
      <c r="A13">
        <v>11</v>
      </c>
      <c r="B13" s="4" t="s">
        <v>27</v>
      </c>
      <c r="C13" s="4"/>
      <c r="D13" s="4" t="s">
        <v>26</v>
      </c>
      <c r="E13" t="s">
        <v>22</v>
      </c>
      <c r="F13" s="4" t="s">
        <v>14</v>
      </c>
    </row>
    <row r="14" spans="1:42" ht="15" x14ac:dyDescent="0.2">
      <c r="B14" s="3"/>
      <c r="E14" s="9"/>
      <c r="H14" s="9"/>
    </row>
    <row r="15" spans="1:42" x14ac:dyDescent="0.15">
      <c r="A15" s="8"/>
      <c r="B15" s="8"/>
      <c r="C15" s="8"/>
      <c r="D15" s="8"/>
      <c r="E15" s="8"/>
      <c r="F15" s="8"/>
      <c r="G15" s="8"/>
      <c r="H15" s="8"/>
      <c r="I15" s="8"/>
      <c r="J15" s="8"/>
      <c r="K15" s="8">
        <f>SUM(K3:K12)</f>
        <v>3</v>
      </c>
      <c r="L15" s="8">
        <f>COUNTIF(L3:L12,"=2")</f>
        <v>5</v>
      </c>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row>
    <row r="16" spans="1:42" x14ac:dyDescent="0.15">
      <c r="A16" s="8"/>
      <c r="B16" s="8"/>
      <c r="C16" s="8"/>
      <c r="D16" s="8"/>
      <c r="E16" s="8"/>
      <c r="F16" s="8"/>
      <c r="G16" s="8"/>
      <c r="H16" s="8"/>
      <c r="I16" s="8"/>
      <c r="J16" s="8"/>
      <c r="K16" s="8">
        <f>K15/$A$13</f>
        <v>0.27272727272727271</v>
      </c>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row>
    <row r="19" spans="1:42" x14ac:dyDescent="0.15">
      <c r="B19" t="s">
        <v>47</v>
      </c>
      <c r="H19" t="s">
        <v>48</v>
      </c>
      <c r="J19" t="s">
        <v>49</v>
      </c>
    </row>
    <row r="20" spans="1:42" x14ac:dyDescent="0.15">
      <c r="A20">
        <v>1</v>
      </c>
      <c r="B20" t="s">
        <v>12</v>
      </c>
      <c r="H20">
        <v>1</v>
      </c>
    </row>
    <row r="21" spans="1:42" x14ac:dyDescent="0.15">
      <c r="A21">
        <v>2</v>
      </c>
      <c r="B21" t="s">
        <v>26</v>
      </c>
      <c r="H21">
        <v>1</v>
      </c>
    </row>
    <row r="22" spans="1:42" x14ac:dyDescent="0.15">
      <c r="A22" s="8"/>
      <c r="B22" s="8"/>
      <c r="C22" s="8"/>
      <c r="D22" s="8"/>
      <c r="E22" s="8"/>
      <c r="F22" s="8"/>
      <c r="G22" s="8"/>
      <c r="H22" s="8">
        <f>SUM(H20:H21)</f>
        <v>2</v>
      </c>
      <c r="I22" s="8">
        <f>H22/$A$21</f>
        <v>1</v>
      </c>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row>
    <row r="24" spans="1:42" x14ac:dyDescent="0.15">
      <c r="B24" t="s">
        <v>50</v>
      </c>
      <c r="H24" t="s">
        <v>51</v>
      </c>
      <c r="J24" t="s">
        <v>52</v>
      </c>
    </row>
    <row r="25" spans="1:42" ht="15" x14ac:dyDescent="0.2">
      <c r="A25">
        <v>1</v>
      </c>
      <c r="B25" s="9" t="s">
        <v>86</v>
      </c>
      <c r="H25">
        <v>1</v>
      </c>
      <c r="J25" s="11"/>
    </row>
    <row r="26" spans="1:42" ht="15" x14ac:dyDescent="0.2">
      <c r="A26">
        <v>2</v>
      </c>
      <c r="B26" s="9" t="s">
        <v>87</v>
      </c>
      <c r="H26">
        <v>0</v>
      </c>
      <c r="J26" s="9"/>
    </row>
    <row r="27" spans="1:42" ht="15" x14ac:dyDescent="0.2">
      <c r="A27">
        <v>3</v>
      </c>
      <c r="B27" s="9" t="s">
        <v>88</v>
      </c>
      <c r="H27">
        <v>1</v>
      </c>
    </row>
    <row r="28" spans="1:42" ht="14" x14ac:dyDescent="0.15">
      <c r="A28">
        <v>4</v>
      </c>
      <c r="B28" s="12" t="s">
        <v>90</v>
      </c>
      <c r="H28">
        <v>0</v>
      </c>
    </row>
    <row r="29" spans="1:42" ht="15" x14ac:dyDescent="0.2">
      <c r="A29">
        <v>5</v>
      </c>
      <c r="B29" s="9" t="s">
        <v>92</v>
      </c>
      <c r="H29">
        <v>1</v>
      </c>
    </row>
    <row r="30" spans="1:42" ht="15" x14ac:dyDescent="0.2">
      <c r="A30">
        <v>6</v>
      </c>
      <c r="B30" s="9" t="s">
        <v>94</v>
      </c>
      <c r="H30">
        <v>1</v>
      </c>
    </row>
    <row r="31" spans="1:42" ht="15" x14ac:dyDescent="0.2">
      <c r="A31">
        <v>7</v>
      </c>
      <c r="B31" s="9" t="s">
        <v>95</v>
      </c>
      <c r="H31">
        <v>1</v>
      </c>
    </row>
    <row r="32" spans="1:42" x14ac:dyDescent="0.15">
      <c r="A32" s="8"/>
      <c r="B32" s="8"/>
      <c r="C32" s="8"/>
      <c r="D32" s="8"/>
      <c r="E32" s="8"/>
      <c r="F32" s="8"/>
      <c r="G32" s="8"/>
      <c r="H32" s="8">
        <f>SUM(H25:H31)</f>
        <v>5</v>
      </c>
      <c r="I32" s="8">
        <f>H32/$A$31</f>
        <v>0.7142857142857143</v>
      </c>
      <c r="J32" s="8">
        <f>COUNTA(J25:J31)</f>
        <v>0</v>
      </c>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8F2A1"/>
  </sheetPr>
  <dimension ref="A1:AP37"/>
  <sheetViews>
    <sheetView zoomScale="90" zoomScaleNormal="90" workbookViewId="0">
      <pane xSplit="6" topLeftCell="G1" activePane="topRight" state="frozen"/>
      <selection pane="topRight" activeCell="J4" sqref="J4"/>
    </sheetView>
  </sheetViews>
  <sheetFormatPr baseColWidth="10" defaultColWidth="11.6640625" defaultRowHeight="13" x14ac:dyDescent="0.15"/>
  <cols>
    <col min="2" max="2" width="37.5" customWidth="1"/>
    <col min="3" max="3" width="13.83203125" customWidth="1"/>
    <col min="4" max="4" width="43.33203125" customWidth="1"/>
    <col min="8" max="8" width="20.5" customWidth="1"/>
    <col min="9" max="9" width="9" customWidth="1"/>
    <col min="10" max="10" width="20.5" customWidth="1"/>
    <col min="16353" max="16384" width="11.5" customWidth="1"/>
  </cols>
  <sheetData>
    <row r="1" spans="1:42" x14ac:dyDescent="0.15">
      <c r="A1" s="1" t="s">
        <v>54</v>
      </c>
      <c r="H1" s="1" t="s">
        <v>55</v>
      </c>
    </row>
    <row r="2" spans="1:42" x14ac:dyDescent="0.15">
      <c r="B2" s="4" t="s">
        <v>4</v>
      </c>
      <c r="C2" s="4" t="s">
        <v>5</v>
      </c>
      <c r="D2" s="4" t="s">
        <v>6</v>
      </c>
      <c r="E2" s="4" t="s">
        <v>7</v>
      </c>
      <c r="F2" s="4" t="s">
        <v>8</v>
      </c>
      <c r="H2" s="4" t="s">
        <v>4</v>
      </c>
      <c r="I2" s="4" t="s">
        <v>5</v>
      </c>
      <c r="J2" s="4" t="s">
        <v>6</v>
      </c>
      <c r="K2" s="4" t="s">
        <v>56</v>
      </c>
      <c r="L2" s="4" t="s">
        <v>57</v>
      </c>
    </row>
    <row r="3" spans="1:42" ht="15" x14ac:dyDescent="0.2">
      <c r="A3">
        <v>1</v>
      </c>
      <c r="B3" s="4" t="s">
        <v>12</v>
      </c>
      <c r="C3" s="4"/>
      <c r="D3" s="5" t="s">
        <v>96</v>
      </c>
      <c r="E3" s="4" t="s">
        <v>14</v>
      </c>
      <c r="F3" s="5" t="s">
        <v>15</v>
      </c>
      <c r="H3" s="4" t="s">
        <v>12</v>
      </c>
      <c r="I3" s="4"/>
      <c r="J3" s="5" t="s">
        <v>96</v>
      </c>
      <c r="K3" s="4">
        <v>1</v>
      </c>
      <c r="L3" s="4"/>
    </row>
    <row r="4" spans="1:42" ht="15" x14ac:dyDescent="0.2">
      <c r="A4">
        <v>2</v>
      </c>
      <c r="B4" s="5" t="s">
        <v>96</v>
      </c>
      <c r="C4" s="4"/>
      <c r="D4" s="5" t="s">
        <v>97</v>
      </c>
      <c r="E4" s="5" t="s">
        <v>15</v>
      </c>
      <c r="F4" s="5" t="s">
        <v>15</v>
      </c>
      <c r="H4" s="5" t="s">
        <v>98</v>
      </c>
      <c r="I4" s="4"/>
      <c r="J4" s="5" t="s">
        <v>97</v>
      </c>
      <c r="K4" s="4">
        <v>1</v>
      </c>
      <c r="L4" s="4"/>
    </row>
    <row r="5" spans="1:42" ht="15" x14ac:dyDescent="0.2">
      <c r="A5">
        <v>3</v>
      </c>
      <c r="B5" s="5" t="s">
        <v>97</v>
      </c>
      <c r="C5" s="4"/>
      <c r="D5" s="5" t="s">
        <v>89</v>
      </c>
      <c r="E5" s="5" t="s">
        <v>15</v>
      </c>
      <c r="F5" s="5" t="s">
        <v>22</v>
      </c>
      <c r="H5" s="5" t="s">
        <v>97</v>
      </c>
      <c r="I5" s="4"/>
      <c r="J5" s="5" t="s">
        <v>89</v>
      </c>
      <c r="K5" s="4">
        <v>1</v>
      </c>
      <c r="L5" s="4"/>
    </row>
    <row r="6" spans="1:42" ht="15" x14ac:dyDescent="0.2">
      <c r="A6">
        <v>4</v>
      </c>
      <c r="B6" s="5" t="s">
        <v>89</v>
      </c>
      <c r="C6" s="4"/>
      <c r="D6" s="4" t="s">
        <v>99</v>
      </c>
      <c r="E6" s="5" t="s">
        <v>22</v>
      </c>
      <c r="F6" s="5" t="s">
        <v>15</v>
      </c>
      <c r="H6" s="5" t="s">
        <v>89</v>
      </c>
      <c r="I6" s="4"/>
      <c r="J6" s="4" t="s">
        <v>100</v>
      </c>
      <c r="K6" s="4">
        <v>1</v>
      </c>
      <c r="L6" s="4"/>
    </row>
    <row r="7" spans="1:42" ht="15" x14ac:dyDescent="0.2">
      <c r="A7">
        <v>5</v>
      </c>
      <c r="B7" s="5" t="s">
        <v>89</v>
      </c>
      <c r="C7" s="4"/>
      <c r="D7" s="4" t="s">
        <v>100</v>
      </c>
      <c r="E7" s="5" t="s">
        <v>22</v>
      </c>
      <c r="F7" s="5" t="s">
        <v>15</v>
      </c>
      <c r="H7" s="5" t="s">
        <v>89</v>
      </c>
      <c r="I7" s="4"/>
      <c r="J7" s="4" t="s">
        <v>99</v>
      </c>
      <c r="K7" s="4">
        <v>1</v>
      </c>
      <c r="L7" s="4"/>
    </row>
    <row r="8" spans="1:42" ht="15" x14ac:dyDescent="0.2">
      <c r="A8">
        <v>6</v>
      </c>
      <c r="B8" s="4" t="s">
        <v>99</v>
      </c>
      <c r="C8" s="4"/>
      <c r="D8" s="4" t="s">
        <v>27</v>
      </c>
      <c r="E8" s="5" t="s">
        <v>15</v>
      </c>
      <c r="F8" s="5" t="s">
        <v>22</v>
      </c>
      <c r="H8" s="4" t="s">
        <v>99</v>
      </c>
      <c r="I8" s="4"/>
      <c r="J8" s="4" t="s">
        <v>26</v>
      </c>
      <c r="K8" s="4">
        <v>0</v>
      </c>
      <c r="L8" s="4">
        <v>2</v>
      </c>
    </row>
    <row r="9" spans="1:42" ht="15" x14ac:dyDescent="0.2">
      <c r="A9">
        <v>7</v>
      </c>
      <c r="B9" s="4" t="s">
        <v>100</v>
      </c>
      <c r="C9" s="4"/>
      <c r="D9" s="4" t="s">
        <v>27</v>
      </c>
      <c r="E9" s="5" t="s">
        <v>15</v>
      </c>
      <c r="F9" s="5" t="s">
        <v>22</v>
      </c>
      <c r="H9" s="4" t="s">
        <v>100</v>
      </c>
      <c r="I9" s="4"/>
      <c r="J9" s="4" t="s">
        <v>26</v>
      </c>
      <c r="K9" s="4">
        <v>0</v>
      </c>
      <c r="L9" s="4">
        <v>2</v>
      </c>
      <c r="M9">
        <v>7</v>
      </c>
    </row>
    <row r="10" spans="1:42" ht="15" x14ac:dyDescent="0.2">
      <c r="A10">
        <v>8</v>
      </c>
      <c r="B10" s="4" t="s">
        <v>27</v>
      </c>
      <c r="C10" s="4"/>
      <c r="D10" s="4" t="s">
        <v>26</v>
      </c>
      <c r="E10" s="5" t="s">
        <v>22</v>
      </c>
      <c r="F10" s="5" t="s">
        <v>14</v>
      </c>
      <c r="H10" s="4"/>
      <c r="I10" s="4"/>
      <c r="J10" s="4"/>
      <c r="K10" s="4"/>
      <c r="L10" s="4"/>
    </row>
    <row r="11" spans="1:42" x14ac:dyDescent="0.15">
      <c r="A11" s="8"/>
      <c r="B11" s="8"/>
      <c r="C11" s="8"/>
      <c r="D11" s="8"/>
      <c r="E11" s="8"/>
      <c r="F11" s="8"/>
      <c r="G11" s="8"/>
      <c r="H11" s="8"/>
      <c r="I11" s="8"/>
      <c r="J11" s="8"/>
      <c r="K11" s="8">
        <f>SUM(K3:K9)</f>
        <v>5</v>
      </c>
      <c r="L11" s="8">
        <f>COUNTIF(L3:L9,"=2")</f>
        <v>2</v>
      </c>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row>
    <row r="12" spans="1:42" x14ac:dyDescent="0.15">
      <c r="A12" s="8"/>
      <c r="B12" s="8"/>
      <c r="C12" s="8"/>
      <c r="D12" s="8"/>
      <c r="E12" s="8"/>
      <c r="F12" s="8"/>
      <c r="G12" s="8"/>
      <c r="H12" s="8"/>
      <c r="I12" s="8"/>
      <c r="J12" s="8"/>
      <c r="K12" s="8">
        <f>K11/$A$10</f>
        <v>0.625</v>
      </c>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row>
    <row r="15" spans="1:42" x14ac:dyDescent="0.15">
      <c r="B15" t="s">
        <v>47</v>
      </c>
      <c r="H15" t="s">
        <v>48</v>
      </c>
      <c r="J15" t="s">
        <v>49</v>
      </c>
    </row>
    <row r="16" spans="1:42" x14ac:dyDescent="0.15">
      <c r="A16">
        <v>1</v>
      </c>
      <c r="B16" t="s">
        <v>12</v>
      </c>
      <c r="H16">
        <v>1</v>
      </c>
    </row>
    <row r="17" spans="1:42" x14ac:dyDescent="0.15">
      <c r="A17">
        <v>2</v>
      </c>
      <c r="B17" t="s">
        <v>26</v>
      </c>
      <c r="H17">
        <v>1</v>
      </c>
    </row>
    <row r="18" spans="1:42" x14ac:dyDescent="0.15">
      <c r="A18" s="8"/>
      <c r="B18" s="8"/>
      <c r="C18" s="8"/>
      <c r="D18" s="8"/>
      <c r="E18" s="8"/>
      <c r="F18" s="8"/>
      <c r="G18" s="8"/>
      <c r="H18" s="8">
        <f>SUM(H16:H17)</f>
        <v>2</v>
      </c>
      <c r="I18" s="8">
        <f>H18/$A$17</f>
        <v>1</v>
      </c>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row>
    <row r="20" spans="1:42" x14ac:dyDescent="0.15">
      <c r="B20" t="s">
        <v>50</v>
      </c>
      <c r="H20" t="s">
        <v>51</v>
      </c>
      <c r="J20" t="s">
        <v>52</v>
      </c>
    </row>
    <row r="21" spans="1:42" ht="15" x14ac:dyDescent="0.2">
      <c r="A21">
        <v>1</v>
      </c>
      <c r="B21" s="9" t="s">
        <v>96</v>
      </c>
      <c r="H21">
        <v>1</v>
      </c>
    </row>
    <row r="22" spans="1:42" ht="15" x14ac:dyDescent="0.2">
      <c r="A22">
        <v>2</v>
      </c>
      <c r="B22" s="9" t="s">
        <v>97</v>
      </c>
      <c r="H22">
        <v>1</v>
      </c>
      <c r="J22" s="9"/>
    </row>
    <row r="23" spans="1:42" x14ac:dyDescent="0.15">
      <c r="A23">
        <v>3</v>
      </c>
      <c r="B23" t="s">
        <v>99</v>
      </c>
      <c r="H23">
        <v>1</v>
      </c>
    </row>
    <row r="24" spans="1:42" x14ac:dyDescent="0.15">
      <c r="A24">
        <v>4</v>
      </c>
      <c r="B24" t="s">
        <v>100</v>
      </c>
      <c r="H24">
        <v>1</v>
      </c>
    </row>
    <row r="25" spans="1:42" ht="15" x14ac:dyDescent="0.2">
      <c r="A25" s="8"/>
      <c r="B25" s="7"/>
      <c r="C25" s="8"/>
      <c r="D25" s="8"/>
      <c r="E25" s="8"/>
      <c r="F25" s="8"/>
      <c r="G25" s="8"/>
      <c r="H25" s="8">
        <f>SUM(H21:H24)</f>
        <v>4</v>
      </c>
      <c r="I25" s="8">
        <f>H25/$A$24</f>
        <v>1</v>
      </c>
      <c r="J25" s="8">
        <f>COUNTA(J21:J24)</f>
        <v>0</v>
      </c>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row>
    <row r="31" spans="1:42" ht="15" x14ac:dyDescent="0.2">
      <c r="B31" s="9"/>
    </row>
    <row r="32" spans="1:42" ht="15" x14ac:dyDescent="0.2">
      <c r="B32" s="9"/>
    </row>
    <row r="33" spans="2:3" ht="15" x14ac:dyDescent="0.2">
      <c r="B33" s="9"/>
    </row>
    <row r="34" spans="2:3" ht="15" x14ac:dyDescent="0.2">
      <c r="B34" s="9"/>
    </row>
    <row r="37" spans="2:3" ht="15" x14ac:dyDescent="0.2">
      <c r="B37" s="9"/>
      <c r="C37" s="9"/>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8F2A1"/>
  </sheetPr>
  <dimension ref="A1:AP38"/>
  <sheetViews>
    <sheetView zoomScale="90" zoomScaleNormal="90" workbookViewId="0">
      <pane xSplit="6" topLeftCell="G1" activePane="topRight" state="frozen"/>
      <selection pane="topRight" activeCell="M10" sqref="M10"/>
    </sheetView>
  </sheetViews>
  <sheetFormatPr baseColWidth="10" defaultColWidth="11.6640625" defaultRowHeight="13" x14ac:dyDescent="0.15"/>
  <cols>
    <col min="2" max="2" width="29.83203125" customWidth="1"/>
    <col min="3" max="3" width="13.83203125" customWidth="1"/>
    <col min="4" max="4" width="43.33203125" customWidth="1"/>
    <col min="8" max="8" width="25.5" customWidth="1"/>
    <col min="9" max="9" width="6" customWidth="1"/>
    <col min="10" max="10" width="23.6640625" customWidth="1"/>
    <col min="16355" max="16384" width="11.5" customWidth="1"/>
  </cols>
  <sheetData>
    <row r="1" spans="1:42" x14ac:dyDescent="0.15">
      <c r="A1" s="1" t="s">
        <v>54</v>
      </c>
      <c r="H1" s="1" t="s">
        <v>55</v>
      </c>
    </row>
    <row r="2" spans="1:42" x14ac:dyDescent="0.15">
      <c r="B2" s="4" t="s">
        <v>4</v>
      </c>
      <c r="C2" s="4" t="s">
        <v>5</v>
      </c>
      <c r="D2" s="4" t="s">
        <v>6</v>
      </c>
      <c r="E2" s="4" t="s">
        <v>7</v>
      </c>
      <c r="F2" s="4" t="s">
        <v>8</v>
      </c>
      <c r="H2" s="4" t="s">
        <v>4</v>
      </c>
      <c r="I2" s="4" t="s">
        <v>5</v>
      </c>
      <c r="J2" s="4" t="s">
        <v>6</v>
      </c>
      <c r="K2" s="4" t="s">
        <v>56</v>
      </c>
      <c r="L2" s="4" t="s">
        <v>57</v>
      </c>
    </row>
    <row r="3" spans="1:42" ht="15" x14ac:dyDescent="0.2">
      <c r="A3">
        <v>1</v>
      </c>
      <c r="B3" s="4" t="s">
        <v>12</v>
      </c>
      <c r="C3" s="4"/>
      <c r="D3" s="5" t="s">
        <v>101</v>
      </c>
      <c r="E3" s="4" t="s">
        <v>14</v>
      </c>
      <c r="F3" s="5" t="s">
        <v>15</v>
      </c>
      <c r="H3" s="4" t="s">
        <v>12</v>
      </c>
      <c r="I3" s="4"/>
      <c r="J3" s="5" t="s">
        <v>101</v>
      </c>
      <c r="K3" s="4">
        <v>1</v>
      </c>
      <c r="L3" s="4"/>
    </row>
    <row r="4" spans="1:42" ht="15" x14ac:dyDescent="0.2">
      <c r="A4">
        <v>2</v>
      </c>
      <c r="B4" s="5" t="s">
        <v>101</v>
      </c>
      <c r="C4" s="4"/>
      <c r="D4" s="5" t="s">
        <v>102</v>
      </c>
      <c r="E4" s="5" t="s">
        <v>15</v>
      </c>
      <c r="F4" s="5" t="s">
        <v>15</v>
      </c>
      <c r="H4" s="5" t="s">
        <v>101</v>
      </c>
      <c r="I4" s="4"/>
      <c r="J4" s="5" t="s">
        <v>102</v>
      </c>
      <c r="K4" s="4">
        <v>1</v>
      </c>
      <c r="L4" s="4"/>
    </row>
    <row r="5" spans="1:42" ht="15" x14ac:dyDescent="0.2">
      <c r="A5">
        <v>3</v>
      </c>
      <c r="B5" s="5" t="s">
        <v>102</v>
      </c>
      <c r="C5" s="4"/>
      <c r="D5" s="5" t="s">
        <v>89</v>
      </c>
      <c r="E5" s="5" t="s">
        <v>15</v>
      </c>
      <c r="F5" s="5" t="s">
        <v>22</v>
      </c>
      <c r="H5" s="5" t="s">
        <v>102</v>
      </c>
      <c r="I5" s="4"/>
      <c r="J5" s="5" t="s">
        <v>89</v>
      </c>
      <c r="K5" s="4">
        <v>1</v>
      </c>
      <c r="L5" s="4"/>
    </row>
    <row r="6" spans="1:42" ht="15" x14ac:dyDescent="0.2">
      <c r="A6">
        <v>4</v>
      </c>
      <c r="B6" s="5" t="s">
        <v>89</v>
      </c>
      <c r="C6" s="4"/>
      <c r="D6" s="4" t="s">
        <v>103</v>
      </c>
      <c r="E6" s="5" t="s">
        <v>22</v>
      </c>
      <c r="F6" s="5" t="s">
        <v>15</v>
      </c>
      <c r="H6" s="5" t="s">
        <v>89</v>
      </c>
      <c r="I6" s="4"/>
      <c r="J6" s="4" t="s">
        <v>103</v>
      </c>
      <c r="K6" s="4">
        <v>1</v>
      </c>
      <c r="L6" s="4"/>
    </row>
    <row r="7" spans="1:42" ht="15" x14ac:dyDescent="0.2">
      <c r="A7">
        <v>5</v>
      </c>
      <c r="B7" s="5" t="s">
        <v>89</v>
      </c>
      <c r="C7" s="4"/>
      <c r="D7" s="5" t="s">
        <v>104</v>
      </c>
      <c r="E7" s="5" t="s">
        <v>22</v>
      </c>
      <c r="F7" s="5" t="s">
        <v>15</v>
      </c>
      <c r="H7" s="5" t="s">
        <v>89</v>
      </c>
      <c r="I7" s="4"/>
      <c r="J7" s="5" t="s">
        <v>104</v>
      </c>
      <c r="K7" s="4">
        <v>1</v>
      </c>
      <c r="L7" s="4"/>
    </row>
    <row r="8" spans="1:42" ht="15" x14ac:dyDescent="0.2">
      <c r="A8">
        <v>6</v>
      </c>
      <c r="B8" s="4" t="s">
        <v>103</v>
      </c>
      <c r="C8" s="4"/>
      <c r="D8" s="4" t="s">
        <v>27</v>
      </c>
      <c r="E8" s="5" t="s">
        <v>15</v>
      </c>
      <c r="F8" s="5" t="s">
        <v>22</v>
      </c>
      <c r="H8" s="4" t="s">
        <v>103</v>
      </c>
      <c r="I8" s="4"/>
      <c r="J8" s="4" t="s">
        <v>26</v>
      </c>
      <c r="K8" s="4">
        <v>0</v>
      </c>
      <c r="L8" s="4">
        <v>2</v>
      </c>
    </row>
    <row r="9" spans="1:42" ht="15" x14ac:dyDescent="0.2">
      <c r="A9">
        <v>7</v>
      </c>
      <c r="B9" s="5" t="s">
        <v>104</v>
      </c>
      <c r="C9" s="4"/>
      <c r="D9" s="4" t="s">
        <v>27</v>
      </c>
      <c r="E9" s="5" t="s">
        <v>15</v>
      </c>
      <c r="F9" s="5" t="s">
        <v>22</v>
      </c>
      <c r="H9" s="5" t="s">
        <v>104</v>
      </c>
      <c r="I9" s="4"/>
      <c r="J9" s="4" t="s">
        <v>26</v>
      </c>
      <c r="K9" s="4">
        <v>0</v>
      </c>
      <c r="L9" s="4">
        <v>2</v>
      </c>
      <c r="M9">
        <v>7</v>
      </c>
    </row>
    <row r="10" spans="1:42" ht="15" x14ac:dyDescent="0.2">
      <c r="A10">
        <v>8</v>
      </c>
      <c r="B10" s="4" t="s">
        <v>27</v>
      </c>
      <c r="C10" s="4"/>
      <c r="D10" s="4" t="s">
        <v>26</v>
      </c>
      <c r="E10" s="5" t="s">
        <v>22</v>
      </c>
      <c r="F10" s="4" t="s">
        <v>14</v>
      </c>
      <c r="H10" s="5"/>
      <c r="I10" s="4"/>
      <c r="J10" s="4"/>
      <c r="K10" s="4"/>
      <c r="L10" s="4"/>
    </row>
    <row r="11" spans="1:42" x14ac:dyDescent="0.15">
      <c r="A11" s="8"/>
      <c r="B11" s="8"/>
      <c r="C11" s="8"/>
      <c r="D11" s="8"/>
      <c r="E11" s="8"/>
      <c r="F11" s="8"/>
      <c r="G11" s="8"/>
      <c r="H11" s="8"/>
      <c r="I11" s="8"/>
      <c r="J11" s="8"/>
      <c r="K11" s="8">
        <f>SUM(K3:K9)</f>
        <v>5</v>
      </c>
      <c r="L11" s="8">
        <f>COUNTIF(L3:L9,"=2")</f>
        <v>2</v>
      </c>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row>
    <row r="12" spans="1:42" x14ac:dyDescent="0.15">
      <c r="A12" s="8"/>
      <c r="B12" s="8"/>
      <c r="C12" s="8"/>
      <c r="D12" s="8"/>
      <c r="E12" s="8"/>
      <c r="F12" s="8"/>
      <c r="G12" s="8"/>
      <c r="H12" s="8"/>
      <c r="I12" s="8"/>
      <c r="J12" s="8"/>
      <c r="K12" s="8">
        <f>K11/$A$10</f>
        <v>0.625</v>
      </c>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row>
    <row r="16" spans="1:42" x14ac:dyDescent="0.15">
      <c r="B16" t="s">
        <v>47</v>
      </c>
      <c r="H16" t="s">
        <v>47</v>
      </c>
      <c r="J16" t="s">
        <v>49</v>
      </c>
    </row>
    <row r="17" spans="1:42" x14ac:dyDescent="0.15">
      <c r="A17">
        <v>1</v>
      </c>
      <c r="B17" t="s">
        <v>12</v>
      </c>
      <c r="H17">
        <v>1</v>
      </c>
    </row>
    <row r="18" spans="1:42" x14ac:dyDescent="0.15">
      <c r="A18">
        <v>2</v>
      </c>
      <c r="B18" t="s">
        <v>26</v>
      </c>
      <c r="H18">
        <v>1</v>
      </c>
    </row>
    <row r="19" spans="1:42" x14ac:dyDescent="0.15">
      <c r="A19" s="8"/>
      <c r="B19" s="8"/>
      <c r="C19" s="8"/>
      <c r="D19" s="8"/>
      <c r="E19" s="8"/>
      <c r="F19" s="8"/>
      <c r="G19" s="8"/>
      <c r="H19" s="8">
        <f>SUM(H17:H18)</f>
        <v>2</v>
      </c>
      <c r="I19" s="8">
        <f>H19/$A$18</f>
        <v>1</v>
      </c>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row>
    <row r="21" spans="1:42" x14ac:dyDescent="0.15">
      <c r="B21" t="s">
        <v>50</v>
      </c>
      <c r="H21" t="s">
        <v>50</v>
      </c>
      <c r="J21" t="s">
        <v>52</v>
      </c>
    </row>
    <row r="22" spans="1:42" ht="15" x14ac:dyDescent="0.2">
      <c r="A22">
        <v>1</v>
      </c>
      <c r="B22" s="9" t="s">
        <v>101</v>
      </c>
      <c r="H22">
        <v>1</v>
      </c>
      <c r="J22" s="13"/>
    </row>
    <row r="23" spans="1:42" ht="15" x14ac:dyDescent="0.2">
      <c r="A23">
        <v>2</v>
      </c>
      <c r="B23" s="9" t="s">
        <v>102</v>
      </c>
      <c r="H23">
        <v>1</v>
      </c>
    </row>
    <row r="24" spans="1:42" x14ac:dyDescent="0.15">
      <c r="A24">
        <v>3</v>
      </c>
      <c r="B24" t="s">
        <v>103</v>
      </c>
      <c r="H24">
        <v>1</v>
      </c>
    </row>
    <row r="25" spans="1:42" ht="15" x14ac:dyDescent="0.2">
      <c r="A25">
        <v>4</v>
      </c>
      <c r="B25" s="9" t="s">
        <v>104</v>
      </c>
      <c r="H25">
        <v>1</v>
      </c>
    </row>
    <row r="26" spans="1:42" ht="15" x14ac:dyDescent="0.2">
      <c r="A26" s="8"/>
      <c r="B26" s="7"/>
      <c r="C26" s="8"/>
      <c r="D26" s="8"/>
      <c r="E26" s="8"/>
      <c r="F26" s="8"/>
      <c r="G26" s="8"/>
      <c r="H26" s="8">
        <f>SUM(H22:H25)</f>
        <v>4</v>
      </c>
      <c r="I26" s="8">
        <f>H26/$A$25</f>
        <v>1</v>
      </c>
      <c r="J26" s="8">
        <f>COUNTA(J22:J25)</f>
        <v>0</v>
      </c>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row>
    <row r="27" spans="1:42" ht="15" x14ac:dyDescent="0.2">
      <c r="B27" s="9"/>
      <c r="H27" s="9"/>
    </row>
    <row r="31" spans="1:42" ht="15" x14ac:dyDescent="0.2">
      <c r="B31" s="9"/>
    </row>
    <row r="32" spans="1:42" ht="15" x14ac:dyDescent="0.2">
      <c r="B32" s="9"/>
    </row>
    <row r="33" spans="2:3" ht="15" x14ac:dyDescent="0.2">
      <c r="B33" s="9"/>
    </row>
    <row r="34" spans="2:3" ht="15" x14ac:dyDescent="0.2">
      <c r="B34" s="9"/>
    </row>
    <row r="35" spans="2:3" ht="15" x14ac:dyDescent="0.2">
      <c r="B35" s="9"/>
    </row>
    <row r="38" spans="2:3" ht="15" x14ac:dyDescent="0.2">
      <c r="B38" s="9"/>
      <c r="C38" s="9"/>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8F2A1"/>
  </sheetPr>
  <dimension ref="A1:XFD1026"/>
  <sheetViews>
    <sheetView zoomScale="90" zoomScaleNormal="90" workbookViewId="0">
      <selection activeCell="M9" sqref="M9"/>
    </sheetView>
  </sheetViews>
  <sheetFormatPr baseColWidth="10" defaultColWidth="11.6640625" defaultRowHeight="13" x14ac:dyDescent="0.15"/>
  <cols>
    <col min="2" max="2" width="29.83203125" customWidth="1"/>
    <col min="3" max="3" width="13.83203125" customWidth="1"/>
    <col min="4" max="4" width="43.33203125" customWidth="1"/>
    <col min="8" max="8" width="18.6640625" customWidth="1"/>
    <col min="9" max="9" width="6" customWidth="1"/>
    <col min="10" max="10" width="16.33203125" customWidth="1"/>
    <col min="62" max="16353" width="11.6640625" style="8"/>
    <col min="16354" max="16384" width="11.5" style="8" customWidth="1"/>
  </cols>
  <sheetData>
    <row r="1" spans="1:61" customFormat="1" x14ac:dyDescent="0.15">
      <c r="A1" s="1" t="s">
        <v>54</v>
      </c>
      <c r="H1" s="1" t="s">
        <v>55</v>
      </c>
    </row>
    <row r="2" spans="1:61" customFormat="1" x14ac:dyDescent="0.15">
      <c r="B2" s="4" t="s">
        <v>4</v>
      </c>
      <c r="C2" s="4" t="s">
        <v>5</v>
      </c>
      <c r="D2" s="4" t="s">
        <v>6</v>
      </c>
      <c r="E2" s="4" t="s">
        <v>7</v>
      </c>
      <c r="F2" s="4" t="s">
        <v>8</v>
      </c>
      <c r="H2" s="4" t="s">
        <v>4</v>
      </c>
      <c r="I2" s="4" t="s">
        <v>5</v>
      </c>
      <c r="J2" s="4" t="s">
        <v>6</v>
      </c>
      <c r="K2" s="4" t="s">
        <v>56</v>
      </c>
      <c r="L2" s="4" t="s">
        <v>57</v>
      </c>
    </row>
    <row r="3" spans="1:61" customFormat="1" ht="15" x14ac:dyDescent="0.2">
      <c r="A3">
        <v>1</v>
      </c>
      <c r="B3" s="4" t="s">
        <v>12</v>
      </c>
      <c r="C3" s="4"/>
      <c r="D3" s="5" t="s">
        <v>105</v>
      </c>
      <c r="E3" s="4" t="s">
        <v>14</v>
      </c>
      <c r="F3" s="5" t="s">
        <v>15</v>
      </c>
      <c r="H3" s="4" t="s">
        <v>12</v>
      </c>
      <c r="I3" s="4"/>
      <c r="J3" s="5" t="s">
        <v>106</v>
      </c>
      <c r="K3" s="4">
        <v>1</v>
      </c>
      <c r="L3" s="4"/>
    </row>
    <row r="4" spans="1:61" customFormat="1" ht="15" x14ac:dyDescent="0.2">
      <c r="A4">
        <v>2</v>
      </c>
      <c r="B4" s="5" t="s">
        <v>105</v>
      </c>
      <c r="C4" s="4"/>
      <c r="D4" s="5" t="s">
        <v>107</v>
      </c>
      <c r="E4" s="5" t="s">
        <v>15</v>
      </c>
      <c r="F4" s="5" t="s">
        <v>15</v>
      </c>
      <c r="H4" s="5" t="s">
        <v>106</v>
      </c>
      <c r="I4" s="4"/>
      <c r="J4" s="5" t="s">
        <v>108</v>
      </c>
      <c r="K4" s="4">
        <v>1</v>
      </c>
      <c r="L4" s="4"/>
    </row>
    <row r="5" spans="1:61" customFormat="1" ht="15" x14ac:dyDescent="0.2">
      <c r="A5">
        <v>3</v>
      </c>
      <c r="B5" s="5" t="s">
        <v>107</v>
      </c>
      <c r="C5" s="4"/>
      <c r="D5" s="5" t="s">
        <v>109</v>
      </c>
      <c r="E5" s="5" t="s">
        <v>15</v>
      </c>
      <c r="F5" s="5" t="s">
        <v>15</v>
      </c>
      <c r="H5" s="5" t="s">
        <v>108</v>
      </c>
      <c r="I5" s="4"/>
      <c r="J5" s="5" t="s">
        <v>110</v>
      </c>
      <c r="K5" s="4">
        <v>0</v>
      </c>
      <c r="L5" s="4">
        <v>2</v>
      </c>
    </row>
    <row r="6" spans="1:61" customFormat="1" ht="15" x14ac:dyDescent="0.2">
      <c r="A6">
        <v>4</v>
      </c>
      <c r="B6" s="5" t="s">
        <v>109</v>
      </c>
      <c r="C6" s="4"/>
      <c r="D6" s="4" t="s">
        <v>26</v>
      </c>
      <c r="E6" s="5" t="s">
        <v>15</v>
      </c>
      <c r="F6" s="5" t="s">
        <v>15</v>
      </c>
      <c r="H6" s="5" t="s">
        <v>110</v>
      </c>
      <c r="I6" s="4" t="s">
        <v>111</v>
      </c>
      <c r="J6" s="4" t="s">
        <v>112</v>
      </c>
      <c r="K6" s="4">
        <v>0</v>
      </c>
      <c r="L6" s="4">
        <v>2</v>
      </c>
    </row>
    <row r="7" spans="1:61" customFormat="1" ht="15" x14ac:dyDescent="0.2">
      <c r="B7" s="9"/>
      <c r="D7" s="9"/>
      <c r="E7" s="9"/>
      <c r="F7" s="9"/>
      <c r="H7" s="5" t="s">
        <v>110</v>
      </c>
      <c r="I7" s="4" t="s">
        <v>113</v>
      </c>
      <c r="J7" s="5" t="s">
        <v>114</v>
      </c>
      <c r="K7" s="4">
        <v>0</v>
      </c>
      <c r="L7" s="4">
        <v>2</v>
      </c>
    </row>
    <row r="8" spans="1:61" customFormat="1" ht="15" x14ac:dyDescent="0.2">
      <c r="B8" s="9"/>
      <c r="E8" s="9"/>
      <c r="F8" s="9"/>
      <c r="H8" s="5" t="s">
        <v>114</v>
      </c>
      <c r="I8" s="4"/>
      <c r="J8" s="5" t="s">
        <v>26</v>
      </c>
      <c r="K8" s="4">
        <v>0</v>
      </c>
      <c r="L8" s="4">
        <v>2</v>
      </c>
    </row>
    <row r="9" spans="1:61" customFormat="1" ht="15" x14ac:dyDescent="0.2">
      <c r="D9" s="9"/>
      <c r="E9" s="9"/>
      <c r="F9" s="9"/>
      <c r="H9" s="4" t="s">
        <v>112</v>
      </c>
      <c r="I9" s="4"/>
      <c r="J9" s="5" t="s">
        <v>26</v>
      </c>
      <c r="K9" s="4">
        <v>0</v>
      </c>
      <c r="L9" s="4">
        <v>2</v>
      </c>
      <c r="M9">
        <v>7</v>
      </c>
    </row>
    <row r="10" spans="1:61" customFormat="1" x14ac:dyDescent="0.15"/>
    <row r="11" spans="1:61" customFormat="1" x14ac:dyDescent="0.15"/>
    <row r="12" spans="1:61" customFormat="1" x14ac:dyDescent="0.15">
      <c r="A12" s="8"/>
      <c r="B12" s="8"/>
      <c r="C12" s="8"/>
      <c r="D12" s="8"/>
      <c r="E12" s="8"/>
      <c r="F12" s="8"/>
      <c r="G12" s="8"/>
      <c r="H12" s="8"/>
      <c r="I12" s="8"/>
      <c r="J12" s="8"/>
      <c r="K12" s="8">
        <f>SUM(K3:K9)</f>
        <v>2</v>
      </c>
      <c r="L12" s="8">
        <f>COUNTIF(L3:L9,"=2")</f>
        <v>5</v>
      </c>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row>
    <row r="13" spans="1:61" customFormat="1" x14ac:dyDescent="0.15">
      <c r="A13" s="8"/>
      <c r="B13" s="8"/>
      <c r="C13" s="8"/>
      <c r="D13" s="8"/>
      <c r="E13" s="8"/>
      <c r="F13" s="8"/>
      <c r="G13" s="8"/>
      <c r="H13" s="8"/>
      <c r="I13" s="8"/>
      <c r="J13" s="8"/>
      <c r="K13" s="8">
        <f>K12/$A$6</f>
        <v>0.5</v>
      </c>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1:61" customFormat="1" x14ac:dyDescent="0.15"/>
    <row r="15" spans="1:61" customFormat="1" x14ac:dyDescent="0.15"/>
    <row r="16" spans="1:61" customFormat="1" x14ac:dyDescent="0.15">
      <c r="B16" t="s">
        <v>47</v>
      </c>
      <c r="H16" t="s">
        <v>48</v>
      </c>
      <c r="J16" t="s">
        <v>49</v>
      </c>
    </row>
    <row r="17" spans="1:61" customFormat="1" x14ac:dyDescent="0.15">
      <c r="A17">
        <v>1</v>
      </c>
      <c r="B17" t="s">
        <v>12</v>
      </c>
      <c r="H17">
        <v>1</v>
      </c>
    </row>
    <row r="18" spans="1:61" customFormat="1" x14ac:dyDescent="0.15">
      <c r="A18">
        <v>2</v>
      </c>
      <c r="B18" t="s">
        <v>26</v>
      </c>
      <c r="H18">
        <v>1</v>
      </c>
    </row>
    <row r="19" spans="1:61" customFormat="1" x14ac:dyDescent="0.15">
      <c r="A19" s="8"/>
      <c r="B19" s="8"/>
      <c r="C19" s="8"/>
      <c r="D19" s="8"/>
      <c r="E19" s="8"/>
      <c r="F19" s="8"/>
      <c r="G19" s="8"/>
      <c r="H19" s="8">
        <f>SUM(H17:H18)</f>
        <v>2</v>
      </c>
      <c r="I19" s="8">
        <f>H19/$A$18</f>
        <v>1</v>
      </c>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row>
    <row r="20" spans="1:61" customFormat="1" x14ac:dyDescent="0.15"/>
    <row r="21" spans="1:61" customFormat="1" x14ac:dyDescent="0.15">
      <c r="B21" t="s">
        <v>50</v>
      </c>
      <c r="H21" t="s">
        <v>51</v>
      </c>
      <c r="J21" t="s">
        <v>52</v>
      </c>
    </row>
    <row r="22" spans="1:61" customFormat="1" ht="15" x14ac:dyDescent="0.2">
      <c r="A22">
        <v>1</v>
      </c>
      <c r="B22" s="9" t="s">
        <v>115</v>
      </c>
      <c r="H22">
        <v>1</v>
      </c>
      <c r="J22" s="4" t="s">
        <v>112</v>
      </c>
    </row>
    <row r="23" spans="1:61" customFormat="1" ht="15" x14ac:dyDescent="0.2">
      <c r="A23">
        <v>2</v>
      </c>
      <c r="B23" s="9" t="s">
        <v>107</v>
      </c>
      <c r="H23">
        <v>1</v>
      </c>
      <c r="J23" s="5" t="s">
        <v>114</v>
      </c>
    </row>
    <row r="24" spans="1:61" customFormat="1" ht="15" x14ac:dyDescent="0.2">
      <c r="A24">
        <v>3</v>
      </c>
      <c r="B24" s="9" t="s">
        <v>109</v>
      </c>
      <c r="H24">
        <v>0</v>
      </c>
    </row>
    <row r="25" spans="1:61" customFormat="1" ht="15" x14ac:dyDescent="0.2">
      <c r="B25" s="9"/>
    </row>
    <row r="26" spans="1:61" customFormat="1" ht="15" x14ac:dyDescent="0.2">
      <c r="A26" s="8"/>
      <c r="B26" s="7"/>
      <c r="C26" s="8"/>
      <c r="D26" s="8"/>
      <c r="E26" s="8"/>
      <c r="F26" s="8"/>
      <c r="G26" s="8"/>
      <c r="H26" s="8">
        <f>SUM(H22:H24)</f>
        <v>2</v>
      </c>
      <c r="I26" s="8">
        <f>H26/$A$24</f>
        <v>0.66666666666666663</v>
      </c>
      <c r="J26" s="8">
        <f>COUNTA(J22:J24)</f>
        <v>2</v>
      </c>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row>
    <row r="27" spans="1:61" customFormat="1" ht="15" x14ac:dyDescent="0.2">
      <c r="B27" s="9"/>
    </row>
    <row r="28" spans="1:61" customFormat="1" x14ac:dyDescent="0.15"/>
    <row r="29" spans="1:61" customFormat="1" x14ac:dyDescent="0.15"/>
    <row r="30" spans="1:61" customFormat="1" x14ac:dyDescent="0.15"/>
    <row r="31" spans="1:61" customFormat="1" x14ac:dyDescent="0.15"/>
    <row r="32" spans="1:61" customFormat="1" x14ac:dyDescent="0.15"/>
    <row r="33" spans="2:3" customFormat="1" x14ac:dyDescent="0.15"/>
    <row r="34" spans="2:3" customFormat="1" x14ac:dyDescent="0.15"/>
    <row r="35" spans="2:3" customFormat="1" x14ac:dyDescent="0.15"/>
    <row r="36" spans="2:3" customFormat="1" x14ac:dyDescent="0.15"/>
    <row r="37" spans="2:3" customFormat="1" x14ac:dyDescent="0.15"/>
    <row r="38" spans="2:3" customFormat="1" x14ac:dyDescent="0.15"/>
    <row r="39" spans="2:3" customFormat="1" x14ac:dyDescent="0.15"/>
    <row r="40" spans="2:3" customFormat="1" x14ac:dyDescent="0.15"/>
    <row r="41" spans="2:3" customFormat="1" x14ac:dyDescent="0.15"/>
    <row r="42" spans="2:3" customFormat="1" x14ac:dyDescent="0.15"/>
    <row r="43" spans="2:3" customFormat="1" ht="15" x14ac:dyDescent="0.2">
      <c r="B43" s="9"/>
    </row>
    <row r="44" spans="2:3" customFormat="1" ht="15" x14ac:dyDescent="0.2">
      <c r="B44" s="9"/>
    </row>
    <row r="45" spans="2:3" customFormat="1" ht="15" x14ac:dyDescent="0.2">
      <c r="B45" s="9"/>
    </row>
    <row r="46" spans="2:3" customFormat="1" x14ac:dyDescent="0.15"/>
    <row r="47" spans="2:3" customFormat="1" x14ac:dyDescent="0.15"/>
    <row r="48" spans="2:3" customFormat="1" ht="15" x14ac:dyDescent="0.2">
      <c r="B48" s="9"/>
      <c r="C48" s="9"/>
    </row>
    <row r="49" customFormat="1" x14ac:dyDescent="0.15"/>
    <row r="50" customFormat="1" x14ac:dyDescent="0.15"/>
    <row r="51" customFormat="1" x14ac:dyDescent="0.15"/>
    <row r="52" customFormat="1" x14ac:dyDescent="0.15"/>
    <row r="53" customFormat="1" x14ac:dyDescent="0.15"/>
    <row r="54" customFormat="1" x14ac:dyDescent="0.15"/>
    <row r="55" customFormat="1" x14ac:dyDescent="0.15"/>
    <row r="56" customFormat="1" x14ac:dyDescent="0.15"/>
    <row r="57" customFormat="1" x14ac:dyDescent="0.15"/>
    <row r="58" customFormat="1" x14ac:dyDescent="0.15"/>
    <row r="59" customFormat="1" x14ac:dyDescent="0.15"/>
    <row r="60" customFormat="1" x14ac:dyDescent="0.15"/>
    <row r="61" customFormat="1" x14ac:dyDescent="0.15"/>
    <row r="62" customFormat="1" x14ac:dyDescent="0.15"/>
    <row r="63" customFormat="1" x14ac:dyDescent="0.15"/>
    <row r="64" customFormat="1" x14ac:dyDescent="0.15"/>
    <row r="65" customFormat="1" x14ac:dyDescent="0.15"/>
    <row r="66" customFormat="1" x14ac:dyDescent="0.15"/>
    <row r="67" customFormat="1" x14ac:dyDescent="0.15"/>
    <row r="68" customFormat="1" x14ac:dyDescent="0.15"/>
    <row r="69" customFormat="1" x14ac:dyDescent="0.15"/>
    <row r="70" customFormat="1" x14ac:dyDescent="0.15"/>
    <row r="71" customFormat="1" x14ac:dyDescent="0.15"/>
    <row r="72" customFormat="1" x14ac:dyDescent="0.15"/>
    <row r="73" customFormat="1" x14ac:dyDescent="0.15"/>
    <row r="74" customFormat="1" x14ac:dyDescent="0.15"/>
    <row r="75" customFormat="1" x14ac:dyDescent="0.15"/>
    <row r="76" customFormat="1" x14ac:dyDescent="0.15"/>
    <row r="77" customFormat="1" x14ac:dyDescent="0.15"/>
    <row r="78" customFormat="1" x14ac:dyDescent="0.15"/>
    <row r="79" customFormat="1" x14ac:dyDescent="0.15"/>
    <row r="80" customFormat="1" x14ac:dyDescent="0.15"/>
    <row r="81" customFormat="1" x14ac:dyDescent="0.15"/>
    <row r="82" customFormat="1" x14ac:dyDescent="0.15"/>
    <row r="83" customFormat="1" x14ac:dyDescent="0.15"/>
    <row r="84" customFormat="1" x14ac:dyDescent="0.15"/>
    <row r="85" customFormat="1" x14ac:dyDescent="0.15"/>
    <row r="86" customFormat="1" x14ac:dyDescent="0.15"/>
    <row r="87" customFormat="1" x14ac:dyDescent="0.15"/>
    <row r="88" customFormat="1" x14ac:dyDescent="0.15"/>
    <row r="89" customFormat="1" x14ac:dyDescent="0.15"/>
    <row r="90" customFormat="1" x14ac:dyDescent="0.15"/>
    <row r="91" customFormat="1" x14ac:dyDescent="0.15"/>
    <row r="92" customFormat="1" x14ac:dyDescent="0.15"/>
    <row r="93" customFormat="1" x14ac:dyDescent="0.15"/>
    <row r="94" customFormat="1" x14ac:dyDescent="0.15"/>
    <row r="95" customFormat="1" x14ac:dyDescent="0.15"/>
    <row r="96" customFormat="1" x14ac:dyDescent="0.15"/>
    <row r="97" customFormat="1" x14ac:dyDescent="0.15"/>
    <row r="98" customFormat="1" x14ac:dyDescent="0.15"/>
    <row r="99" customFormat="1" x14ac:dyDescent="0.15"/>
    <row r="100" customFormat="1" x14ac:dyDescent="0.15"/>
    <row r="101" customFormat="1" x14ac:dyDescent="0.15"/>
    <row r="102" customFormat="1" x14ac:dyDescent="0.15"/>
    <row r="103" customFormat="1" x14ac:dyDescent="0.15"/>
    <row r="104" customFormat="1" x14ac:dyDescent="0.15"/>
    <row r="105" customFormat="1" x14ac:dyDescent="0.15"/>
    <row r="106" customFormat="1" x14ac:dyDescent="0.15"/>
    <row r="107" customFormat="1" x14ac:dyDescent="0.15"/>
    <row r="108" customFormat="1" x14ac:dyDescent="0.15"/>
    <row r="109" customFormat="1" x14ac:dyDescent="0.15"/>
    <row r="110" customFormat="1" x14ac:dyDescent="0.15"/>
    <row r="111" customFormat="1" x14ac:dyDescent="0.15"/>
    <row r="112" customFormat="1" x14ac:dyDescent="0.15"/>
    <row r="113" customFormat="1" x14ac:dyDescent="0.15"/>
    <row r="114" customFormat="1" x14ac:dyDescent="0.15"/>
    <row r="115" customFormat="1" x14ac:dyDescent="0.15"/>
    <row r="116" customFormat="1" x14ac:dyDescent="0.15"/>
    <row r="117" customFormat="1" x14ac:dyDescent="0.15"/>
    <row r="118" customFormat="1" x14ac:dyDescent="0.15"/>
    <row r="119" customFormat="1" x14ac:dyDescent="0.15"/>
    <row r="120" customFormat="1" x14ac:dyDescent="0.15"/>
    <row r="121" customFormat="1" x14ac:dyDescent="0.15"/>
    <row r="122" customFormat="1" x14ac:dyDescent="0.15"/>
    <row r="123" customFormat="1" x14ac:dyDescent="0.15"/>
    <row r="124" customFormat="1" x14ac:dyDescent="0.15"/>
    <row r="125" customFormat="1" x14ac:dyDescent="0.15"/>
    <row r="126" customFormat="1" x14ac:dyDescent="0.15"/>
    <row r="127" customFormat="1" x14ac:dyDescent="0.15"/>
    <row r="128" customFormat="1" x14ac:dyDescent="0.15"/>
    <row r="129" customFormat="1" x14ac:dyDescent="0.15"/>
    <row r="130" customFormat="1" x14ac:dyDescent="0.15"/>
    <row r="131" customFormat="1" x14ac:dyDescent="0.15"/>
    <row r="132" customFormat="1" x14ac:dyDescent="0.15"/>
    <row r="133" customFormat="1" x14ac:dyDescent="0.15"/>
    <row r="134" customFormat="1" x14ac:dyDescent="0.15"/>
    <row r="135" customFormat="1" x14ac:dyDescent="0.15"/>
    <row r="136" customFormat="1" x14ac:dyDescent="0.15"/>
    <row r="137" customFormat="1" x14ac:dyDescent="0.15"/>
    <row r="138" customFormat="1" x14ac:dyDescent="0.15"/>
    <row r="139" customFormat="1" x14ac:dyDescent="0.15"/>
    <row r="140" customFormat="1" x14ac:dyDescent="0.15"/>
    <row r="141" customFormat="1" x14ac:dyDescent="0.15"/>
    <row r="142" customFormat="1" x14ac:dyDescent="0.15"/>
    <row r="143" customFormat="1" x14ac:dyDescent="0.15"/>
    <row r="144" customFormat="1" x14ac:dyDescent="0.15"/>
    <row r="145" customFormat="1" x14ac:dyDescent="0.15"/>
    <row r="146" customFormat="1" x14ac:dyDescent="0.15"/>
    <row r="147" customFormat="1" x14ac:dyDescent="0.15"/>
    <row r="148" customFormat="1" x14ac:dyDescent="0.15"/>
    <row r="149" customFormat="1" x14ac:dyDescent="0.15"/>
    <row r="150" customFormat="1" x14ac:dyDescent="0.15"/>
    <row r="151" customFormat="1" x14ac:dyDescent="0.15"/>
    <row r="152" customFormat="1" x14ac:dyDescent="0.15"/>
    <row r="153" customFormat="1" x14ac:dyDescent="0.15"/>
    <row r="154" customFormat="1" x14ac:dyDescent="0.15"/>
    <row r="155" customFormat="1" x14ac:dyDescent="0.15"/>
    <row r="156" customFormat="1" x14ac:dyDescent="0.15"/>
    <row r="157" customFormat="1" x14ac:dyDescent="0.15"/>
    <row r="158" customFormat="1" x14ac:dyDescent="0.15"/>
    <row r="159" customFormat="1" x14ac:dyDescent="0.15"/>
    <row r="160" customFormat="1" x14ac:dyDescent="0.15"/>
    <row r="161" customFormat="1" x14ac:dyDescent="0.15"/>
    <row r="162" customFormat="1" x14ac:dyDescent="0.15"/>
    <row r="163" customFormat="1" x14ac:dyDescent="0.15"/>
    <row r="164" customFormat="1" x14ac:dyDescent="0.15"/>
    <row r="165" customFormat="1" x14ac:dyDescent="0.15"/>
    <row r="166" customFormat="1" x14ac:dyDescent="0.15"/>
    <row r="167" customFormat="1" x14ac:dyDescent="0.15"/>
    <row r="168" customFormat="1" x14ac:dyDescent="0.15"/>
    <row r="169" customFormat="1" x14ac:dyDescent="0.15"/>
    <row r="170" customFormat="1" x14ac:dyDescent="0.15"/>
    <row r="171" customFormat="1" x14ac:dyDescent="0.15"/>
    <row r="172" customFormat="1" x14ac:dyDescent="0.15"/>
    <row r="173" customFormat="1" x14ac:dyDescent="0.15"/>
    <row r="174" customFormat="1" x14ac:dyDescent="0.15"/>
    <row r="175" customFormat="1" x14ac:dyDescent="0.15"/>
    <row r="176"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row r="194" customFormat="1" x14ac:dyDescent="0.15"/>
    <row r="195" customFormat="1" x14ac:dyDescent="0.15"/>
    <row r="196" customFormat="1" x14ac:dyDescent="0.15"/>
    <row r="197" customFormat="1" x14ac:dyDescent="0.15"/>
    <row r="198" customFormat="1" x14ac:dyDescent="0.15"/>
    <row r="199" customFormat="1" x14ac:dyDescent="0.15"/>
    <row r="200" customFormat="1" x14ac:dyDescent="0.15"/>
    <row r="201" customFormat="1" x14ac:dyDescent="0.15"/>
    <row r="202" customFormat="1" x14ac:dyDescent="0.15"/>
    <row r="203" customFormat="1" x14ac:dyDescent="0.15"/>
    <row r="204" customFormat="1" x14ac:dyDescent="0.15"/>
    <row r="205" customFormat="1" x14ac:dyDescent="0.15"/>
    <row r="206" customFormat="1" x14ac:dyDescent="0.15"/>
    <row r="207" customFormat="1" x14ac:dyDescent="0.15"/>
    <row r="208" customFormat="1" x14ac:dyDescent="0.15"/>
    <row r="209" customFormat="1" x14ac:dyDescent="0.15"/>
    <row r="210" customFormat="1" x14ac:dyDescent="0.15"/>
    <row r="211" customFormat="1" x14ac:dyDescent="0.15"/>
    <row r="212" customFormat="1" x14ac:dyDescent="0.15"/>
    <row r="213" customFormat="1" x14ac:dyDescent="0.15"/>
    <row r="214" customFormat="1" x14ac:dyDescent="0.15"/>
    <row r="215" customFormat="1" x14ac:dyDescent="0.15"/>
    <row r="216" customFormat="1" x14ac:dyDescent="0.15"/>
    <row r="217" customFormat="1" x14ac:dyDescent="0.15"/>
    <row r="218" customFormat="1" x14ac:dyDescent="0.15"/>
    <row r="219" customFormat="1" x14ac:dyDescent="0.15"/>
    <row r="220" customFormat="1" x14ac:dyDescent="0.15"/>
    <row r="221" customFormat="1" x14ac:dyDescent="0.15"/>
    <row r="222" customFormat="1" x14ac:dyDescent="0.15"/>
    <row r="223" customFormat="1" x14ac:dyDescent="0.15"/>
    <row r="224" customFormat="1" x14ac:dyDescent="0.15"/>
    <row r="225" customFormat="1" x14ac:dyDescent="0.15"/>
    <row r="226" customFormat="1" x14ac:dyDescent="0.15"/>
    <row r="227" customFormat="1" x14ac:dyDescent="0.15"/>
    <row r="228" customFormat="1" x14ac:dyDescent="0.15"/>
    <row r="229" customFormat="1" x14ac:dyDescent="0.15"/>
    <row r="230" customFormat="1" x14ac:dyDescent="0.15"/>
    <row r="231" customFormat="1" x14ac:dyDescent="0.15"/>
    <row r="232" customFormat="1" x14ac:dyDescent="0.15"/>
    <row r="233" customFormat="1" x14ac:dyDescent="0.15"/>
    <row r="234" customFormat="1" x14ac:dyDescent="0.15"/>
    <row r="235" customFormat="1" x14ac:dyDescent="0.15"/>
    <row r="236" customFormat="1" x14ac:dyDescent="0.15"/>
    <row r="237" customFormat="1" x14ac:dyDescent="0.15"/>
    <row r="238" customFormat="1" x14ac:dyDescent="0.15"/>
    <row r="239" customFormat="1" x14ac:dyDescent="0.15"/>
    <row r="240" customFormat="1" x14ac:dyDescent="0.15"/>
    <row r="241" customFormat="1" x14ac:dyDescent="0.15"/>
    <row r="242" customFormat="1" x14ac:dyDescent="0.15"/>
    <row r="243" customFormat="1" x14ac:dyDescent="0.15"/>
    <row r="244" customFormat="1" x14ac:dyDescent="0.15"/>
    <row r="245" customFormat="1" x14ac:dyDescent="0.15"/>
    <row r="246" customFormat="1" x14ac:dyDescent="0.15"/>
    <row r="247" customFormat="1" x14ac:dyDescent="0.15"/>
    <row r="248" customFormat="1" x14ac:dyDescent="0.15"/>
    <row r="249" customFormat="1" x14ac:dyDescent="0.15"/>
    <row r="250" customFormat="1" x14ac:dyDescent="0.15"/>
    <row r="251" customFormat="1" x14ac:dyDescent="0.15"/>
    <row r="252" customFormat="1" x14ac:dyDescent="0.15"/>
    <row r="253" customFormat="1" x14ac:dyDescent="0.15"/>
    <row r="254" customFormat="1" x14ac:dyDescent="0.15"/>
    <row r="255" customFormat="1" x14ac:dyDescent="0.15"/>
    <row r="256" customFormat="1" x14ac:dyDescent="0.15"/>
    <row r="257" customFormat="1" x14ac:dyDescent="0.15"/>
    <row r="258" customFormat="1" x14ac:dyDescent="0.15"/>
    <row r="259" customFormat="1" x14ac:dyDescent="0.15"/>
    <row r="260" customFormat="1" x14ac:dyDescent="0.15"/>
    <row r="261" customFormat="1" x14ac:dyDescent="0.15"/>
    <row r="262" customFormat="1" x14ac:dyDescent="0.15"/>
    <row r="263" customFormat="1" x14ac:dyDescent="0.15"/>
    <row r="264" customFormat="1" x14ac:dyDescent="0.15"/>
    <row r="265" customFormat="1" x14ac:dyDescent="0.15"/>
    <row r="266" customFormat="1" x14ac:dyDescent="0.15"/>
    <row r="267" customFormat="1" x14ac:dyDescent="0.15"/>
    <row r="268" customFormat="1" x14ac:dyDescent="0.15"/>
    <row r="269" customFormat="1" x14ac:dyDescent="0.15"/>
    <row r="270" customFormat="1" x14ac:dyDescent="0.15"/>
    <row r="271" customFormat="1" x14ac:dyDescent="0.15"/>
    <row r="272" customFormat="1" x14ac:dyDescent="0.15"/>
    <row r="273" customFormat="1" x14ac:dyDescent="0.15"/>
    <row r="274" customFormat="1" x14ac:dyDescent="0.15"/>
    <row r="275" customFormat="1" x14ac:dyDescent="0.15"/>
    <row r="276" customFormat="1" x14ac:dyDescent="0.15"/>
    <row r="277" customFormat="1" x14ac:dyDescent="0.15"/>
    <row r="278" customFormat="1" x14ac:dyDescent="0.15"/>
    <row r="279" customFormat="1" x14ac:dyDescent="0.15"/>
    <row r="280" customFormat="1" x14ac:dyDescent="0.15"/>
    <row r="281" customFormat="1" x14ac:dyDescent="0.15"/>
    <row r="282" customFormat="1" x14ac:dyDescent="0.15"/>
    <row r="283" customFormat="1" x14ac:dyDescent="0.15"/>
    <row r="284" customFormat="1" x14ac:dyDescent="0.15"/>
    <row r="285" customFormat="1" x14ac:dyDescent="0.15"/>
    <row r="286" customFormat="1" x14ac:dyDescent="0.15"/>
    <row r="287" customFormat="1" x14ac:dyDescent="0.15"/>
    <row r="288" customFormat="1" x14ac:dyDescent="0.15"/>
    <row r="289" customFormat="1" x14ac:dyDescent="0.15"/>
    <row r="290" customFormat="1" x14ac:dyDescent="0.15"/>
    <row r="291" customFormat="1" x14ac:dyDescent="0.15"/>
    <row r="292" customFormat="1" x14ac:dyDescent="0.15"/>
    <row r="293" customFormat="1" x14ac:dyDescent="0.15"/>
    <row r="294" customFormat="1" x14ac:dyDescent="0.15"/>
    <row r="295" customFormat="1" x14ac:dyDescent="0.15"/>
    <row r="296" customFormat="1" x14ac:dyDescent="0.15"/>
    <row r="297" customFormat="1" x14ac:dyDescent="0.15"/>
    <row r="298" customFormat="1" x14ac:dyDescent="0.15"/>
    <row r="299" customFormat="1" x14ac:dyDescent="0.15"/>
    <row r="300" customFormat="1" x14ac:dyDescent="0.15"/>
    <row r="301" customFormat="1" x14ac:dyDescent="0.15"/>
    <row r="302" customFormat="1" x14ac:dyDescent="0.15"/>
    <row r="303" customFormat="1" x14ac:dyDescent="0.15"/>
    <row r="304" customFormat="1" x14ac:dyDescent="0.15"/>
    <row r="305" customFormat="1" x14ac:dyDescent="0.15"/>
    <row r="306" customFormat="1" x14ac:dyDescent="0.15"/>
    <row r="307" customFormat="1" x14ac:dyDescent="0.15"/>
    <row r="308" customFormat="1" x14ac:dyDescent="0.15"/>
    <row r="309" customFormat="1" x14ac:dyDescent="0.15"/>
    <row r="310" customFormat="1" x14ac:dyDescent="0.15"/>
    <row r="311" customFormat="1" x14ac:dyDescent="0.15"/>
    <row r="312" customFormat="1" x14ac:dyDescent="0.15"/>
    <row r="313" customFormat="1" x14ac:dyDescent="0.15"/>
    <row r="314" customFormat="1" x14ac:dyDescent="0.15"/>
    <row r="315" customFormat="1" x14ac:dyDescent="0.15"/>
    <row r="316" customFormat="1" x14ac:dyDescent="0.15"/>
    <row r="317" customFormat="1" x14ac:dyDescent="0.15"/>
    <row r="318" customFormat="1" x14ac:dyDescent="0.15"/>
    <row r="319" customFormat="1" x14ac:dyDescent="0.15"/>
    <row r="320" customFormat="1" x14ac:dyDescent="0.15"/>
    <row r="321" customFormat="1" x14ac:dyDescent="0.15"/>
    <row r="322" customFormat="1" x14ac:dyDescent="0.15"/>
    <row r="323" customFormat="1" x14ac:dyDescent="0.15"/>
    <row r="324" customFormat="1" x14ac:dyDescent="0.15"/>
    <row r="325" customFormat="1" x14ac:dyDescent="0.15"/>
    <row r="326" customFormat="1" x14ac:dyDescent="0.15"/>
    <row r="327" customFormat="1" x14ac:dyDescent="0.15"/>
    <row r="328" customFormat="1" x14ac:dyDescent="0.15"/>
    <row r="329" customFormat="1" x14ac:dyDescent="0.15"/>
    <row r="330" customFormat="1" x14ac:dyDescent="0.15"/>
    <row r="331" customFormat="1" x14ac:dyDescent="0.15"/>
    <row r="332" customFormat="1" x14ac:dyDescent="0.15"/>
    <row r="333" customFormat="1" x14ac:dyDescent="0.15"/>
    <row r="334" customFormat="1" x14ac:dyDescent="0.15"/>
    <row r="335" customFormat="1" x14ac:dyDescent="0.15"/>
    <row r="336" customFormat="1" x14ac:dyDescent="0.15"/>
    <row r="337" customFormat="1" x14ac:dyDescent="0.15"/>
    <row r="338" customFormat="1" x14ac:dyDescent="0.15"/>
    <row r="339" customFormat="1" x14ac:dyDescent="0.15"/>
    <row r="340" customFormat="1" x14ac:dyDescent="0.15"/>
    <row r="341" customFormat="1" x14ac:dyDescent="0.15"/>
    <row r="342" customFormat="1" x14ac:dyDescent="0.15"/>
    <row r="343" customFormat="1" x14ac:dyDescent="0.15"/>
    <row r="344" customFormat="1" x14ac:dyDescent="0.15"/>
    <row r="345" customFormat="1" x14ac:dyDescent="0.15"/>
    <row r="346" customFormat="1" x14ac:dyDescent="0.15"/>
    <row r="347" customFormat="1" x14ac:dyDescent="0.15"/>
    <row r="348" customFormat="1" x14ac:dyDescent="0.15"/>
    <row r="349" customFormat="1" x14ac:dyDescent="0.15"/>
    <row r="350" customFormat="1" x14ac:dyDescent="0.15"/>
    <row r="351" customFormat="1" x14ac:dyDescent="0.15"/>
    <row r="352" customFormat="1" x14ac:dyDescent="0.15"/>
    <row r="353" customFormat="1" x14ac:dyDescent="0.15"/>
    <row r="354" customFormat="1" x14ac:dyDescent="0.15"/>
    <row r="355" customFormat="1" x14ac:dyDescent="0.15"/>
    <row r="356" customFormat="1" x14ac:dyDescent="0.15"/>
    <row r="357" customFormat="1" x14ac:dyDescent="0.15"/>
    <row r="358" customFormat="1" x14ac:dyDescent="0.15"/>
    <row r="359" customFormat="1" x14ac:dyDescent="0.15"/>
    <row r="360" customFormat="1" x14ac:dyDescent="0.15"/>
    <row r="361" customFormat="1" x14ac:dyDescent="0.15"/>
    <row r="362" customFormat="1" x14ac:dyDescent="0.15"/>
    <row r="363" customFormat="1" x14ac:dyDescent="0.15"/>
    <row r="364" customFormat="1" x14ac:dyDescent="0.15"/>
    <row r="365" customFormat="1" x14ac:dyDescent="0.15"/>
    <row r="366" customFormat="1" x14ac:dyDescent="0.15"/>
    <row r="367" customFormat="1" x14ac:dyDescent="0.15"/>
    <row r="368" customFormat="1" x14ac:dyDescent="0.15"/>
    <row r="369" customFormat="1" x14ac:dyDescent="0.15"/>
    <row r="370" customFormat="1" x14ac:dyDescent="0.15"/>
    <row r="371" customFormat="1" x14ac:dyDescent="0.15"/>
    <row r="372" customFormat="1" x14ac:dyDescent="0.15"/>
    <row r="373" customFormat="1" x14ac:dyDescent="0.15"/>
    <row r="374" customFormat="1" x14ac:dyDescent="0.15"/>
    <row r="375" customFormat="1" x14ac:dyDescent="0.15"/>
    <row r="376" customFormat="1" x14ac:dyDescent="0.15"/>
    <row r="377" customFormat="1" x14ac:dyDescent="0.15"/>
    <row r="378" customFormat="1" x14ac:dyDescent="0.15"/>
    <row r="379" customFormat="1" x14ac:dyDescent="0.15"/>
    <row r="380" customFormat="1" x14ac:dyDescent="0.15"/>
    <row r="381" customFormat="1" x14ac:dyDescent="0.15"/>
    <row r="382" customFormat="1" x14ac:dyDescent="0.15"/>
    <row r="383" customFormat="1" x14ac:dyDescent="0.15"/>
    <row r="384" customFormat="1" x14ac:dyDescent="0.15"/>
    <row r="385" customFormat="1" x14ac:dyDescent="0.15"/>
    <row r="386" customFormat="1" x14ac:dyDescent="0.15"/>
    <row r="387" customFormat="1" x14ac:dyDescent="0.15"/>
    <row r="388" customFormat="1" x14ac:dyDescent="0.15"/>
    <row r="389" customFormat="1" x14ac:dyDescent="0.15"/>
    <row r="390" customFormat="1" x14ac:dyDescent="0.15"/>
    <row r="391" customFormat="1" x14ac:dyDescent="0.15"/>
    <row r="392" customFormat="1" x14ac:dyDescent="0.15"/>
    <row r="393" customFormat="1" x14ac:dyDescent="0.15"/>
    <row r="394" customFormat="1" x14ac:dyDescent="0.15"/>
    <row r="395" customFormat="1" x14ac:dyDescent="0.15"/>
    <row r="396" customFormat="1" x14ac:dyDescent="0.15"/>
    <row r="397" customFormat="1" x14ac:dyDescent="0.15"/>
    <row r="398" customFormat="1" x14ac:dyDescent="0.15"/>
    <row r="399" customFormat="1" x14ac:dyDescent="0.15"/>
    <row r="400" customFormat="1" x14ac:dyDescent="0.15"/>
    <row r="401" customFormat="1" x14ac:dyDescent="0.15"/>
    <row r="402" customFormat="1" x14ac:dyDescent="0.15"/>
    <row r="403" customFormat="1" x14ac:dyDescent="0.15"/>
    <row r="404" customFormat="1" x14ac:dyDescent="0.15"/>
    <row r="405" customFormat="1" x14ac:dyDescent="0.15"/>
    <row r="406" customFormat="1" x14ac:dyDescent="0.15"/>
    <row r="407" customFormat="1" x14ac:dyDescent="0.15"/>
    <row r="408" customFormat="1" x14ac:dyDescent="0.15"/>
    <row r="409" customFormat="1" x14ac:dyDescent="0.15"/>
    <row r="410" customFormat="1" x14ac:dyDescent="0.15"/>
    <row r="411" customFormat="1" x14ac:dyDescent="0.15"/>
    <row r="412" customFormat="1" x14ac:dyDescent="0.15"/>
    <row r="413" customFormat="1" x14ac:dyDescent="0.15"/>
    <row r="414" customFormat="1" x14ac:dyDescent="0.15"/>
    <row r="415" customFormat="1" x14ac:dyDescent="0.15"/>
    <row r="416" customFormat="1" x14ac:dyDescent="0.15"/>
    <row r="417" customFormat="1" x14ac:dyDescent="0.15"/>
    <row r="418" customFormat="1" x14ac:dyDescent="0.15"/>
    <row r="419" customFormat="1" x14ac:dyDescent="0.15"/>
    <row r="420" customFormat="1" x14ac:dyDescent="0.15"/>
    <row r="421" customFormat="1" x14ac:dyDescent="0.15"/>
    <row r="422" customFormat="1" x14ac:dyDescent="0.15"/>
    <row r="423" customFormat="1" x14ac:dyDescent="0.15"/>
    <row r="424" customFormat="1" x14ac:dyDescent="0.15"/>
    <row r="425" customFormat="1" x14ac:dyDescent="0.15"/>
    <row r="426" customFormat="1" x14ac:dyDescent="0.15"/>
    <row r="427" customFormat="1" x14ac:dyDescent="0.15"/>
    <row r="428" customFormat="1" x14ac:dyDescent="0.15"/>
    <row r="429" customFormat="1" x14ac:dyDescent="0.15"/>
    <row r="430" customFormat="1" x14ac:dyDescent="0.15"/>
    <row r="431" customFormat="1" x14ac:dyDescent="0.15"/>
    <row r="432" customFormat="1" x14ac:dyDescent="0.15"/>
    <row r="433" customFormat="1" x14ac:dyDescent="0.15"/>
    <row r="434" customFormat="1" x14ac:dyDescent="0.15"/>
    <row r="435" customFormat="1" x14ac:dyDescent="0.15"/>
    <row r="436" customFormat="1" x14ac:dyDescent="0.15"/>
    <row r="437" customFormat="1" x14ac:dyDescent="0.15"/>
    <row r="438" customFormat="1" x14ac:dyDescent="0.15"/>
    <row r="439" customFormat="1" x14ac:dyDescent="0.15"/>
    <row r="440" customFormat="1" x14ac:dyDescent="0.15"/>
    <row r="441" customFormat="1" x14ac:dyDescent="0.15"/>
    <row r="442" customFormat="1" x14ac:dyDescent="0.15"/>
    <row r="443" customFormat="1" x14ac:dyDescent="0.15"/>
    <row r="444" customFormat="1" x14ac:dyDescent="0.15"/>
    <row r="445" customFormat="1" x14ac:dyDescent="0.15"/>
    <row r="446" customFormat="1" x14ac:dyDescent="0.15"/>
    <row r="447" customFormat="1" x14ac:dyDescent="0.15"/>
    <row r="448" customFormat="1" x14ac:dyDescent="0.15"/>
    <row r="449" customFormat="1" x14ac:dyDescent="0.15"/>
    <row r="450" customFormat="1" x14ac:dyDescent="0.15"/>
    <row r="451" customFormat="1" x14ac:dyDescent="0.15"/>
    <row r="452" customFormat="1" x14ac:dyDescent="0.15"/>
    <row r="453" customFormat="1" x14ac:dyDescent="0.15"/>
    <row r="454" customFormat="1" x14ac:dyDescent="0.15"/>
    <row r="455" customFormat="1" x14ac:dyDescent="0.15"/>
    <row r="456" customFormat="1" x14ac:dyDescent="0.15"/>
    <row r="457" customFormat="1" x14ac:dyDescent="0.15"/>
    <row r="458" customFormat="1" x14ac:dyDescent="0.15"/>
    <row r="459" customFormat="1" x14ac:dyDescent="0.15"/>
    <row r="460" customFormat="1" x14ac:dyDescent="0.15"/>
    <row r="461" customFormat="1" x14ac:dyDescent="0.15"/>
    <row r="462" customFormat="1" x14ac:dyDescent="0.15"/>
    <row r="463" customFormat="1" x14ac:dyDescent="0.15"/>
    <row r="464" customFormat="1" x14ac:dyDescent="0.15"/>
    <row r="465" customFormat="1" x14ac:dyDescent="0.15"/>
    <row r="466" customFormat="1" x14ac:dyDescent="0.15"/>
    <row r="467" customFormat="1" x14ac:dyDescent="0.15"/>
    <row r="468" customFormat="1" x14ac:dyDescent="0.15"/>
    <row r="469" customFormat="1" x14ac:dyDescent="0.15"/>
    <row r="470" customFormat="1" x14ac:dyDescent="0.15"/>
    <row r="471" customFormat="1" x14ac:dyDescent="0.15"/>
    <row r="472" customFormat="1" x14ac:dyDescent="0.15"/>
    <row r="473" customFormat="1" x14ac:dyDescent="0.15"/>
    <row r="474" customFormat="1" x14ac:dyDescent="0.15"/>
    <row r="475" customFormat="1" x14ac:dyDescent="0.15"/>
    <row r="476" customFormat="1" x14ac:dyDescent="0.15"/>
    <row r="477" customFormat="1" x14ac:dyDescent="0.15"/>
    <row r="478" customFormat="1" x14ac:dyDescent="0.15"/>
    <row r="479" customFormat="1" x14ac:dyDescent="0.15"/>
    <row r="480" customFormat="1" x14ac:dyDescent="0.15"/>
    <row r="481" customFormat="1" x14ac:dyDescent="0.15"/>
    <row r="482" customFormat="1" x14ac:dyDescent="0.15"/>
    <row r="483" customFormat="1" x14ac:dyDescent="0.15"/>
    <row r="484" customFormat="1" x14ac:dyDescent="0.15"/>
    <row r="485" customFormat="1" x14ac:dyDescent="0.15"/>
    <row r="486" customFormat="1" x14ac:dyDescent="0.15"/>
    <row r="487" customFormat="1" x14ac:dyDescent="0.15"/>
    <row r="488" customFormat="1" x14ac:dyDescent="0.15"/>
    <row r="489" customFormat="1" x14ac:dyDescent="0.15"/>
    <row r="490" customFormat="1" x14ac:dyDescent="0.15"/>
    <row r="491" customFormat="1" x14ac:dyDescent="0.15"/>
    <row r="492" customFormat="1" x14ac:dyDescent="0.15"/>
    <row r="493" customFormat="1" x14ac:dyDescent="0.15"/>
    <row r="494" customFormat="1" x14ac:dyDescent="0.15"/>
    <row r="495" customFormat="1" x14ac:dyDescent="0.15"/>
    <row r="496" customFormat="1" x14ac:dyDescent="0.15"/>
    <row r="497" customFormat="1" x14ac:dyDescent="0.15"/>
    <row r="498" customFormat="1" x14ac:dyDescent="0.15"/>
    <row r="499" customFormat="1" x14ac:dyDescent="0.15"/>
    <row r="500" customFormat="1" x14ac:dyDescent="0.15"/>
    <row r="501" customFormat="1" x14ac:dyDescent="0.15"/>
    <row r="502" customFormat="1" x14ac:dyDescent="0.15"/>
    <row r="503" customFormat="1" x14ac:dyDescent="0.15"/>
    <row r="504" customFormat="1" x14ac:dyDescent="0.15"/>
    <row r="505" customFormat="1" x14ac:dyDescent="0.15"/>
    <row r="506" customFormat="1" x14ac:dyDescent="0.15"/>
    <row r="507" customFormat="1" x14ac:dyDescent="0.15"/>
    <row r="508" customFormat="1" x14ac:dyDescent="0.15"/>
    <row r="509" customFormat="1" x14ac:dyDescent="0.15"/>
    <row r="510" customFormat="1" x14ac:dyDescent="0.15"/>
    <row r="511" customFormat="1" x14ac:dyDescent="0.15"/>
    <row r="512" customFormat="1" x14ac:dyDescent="0.15"/>
    <row r="513" customFormat="1" x14ac:dyDescent="0.15"/>
    <row r="514" customFormat="1" x14ac:dyDescent="0.15"/>
    <row r="515" customFormat="1" x14ac:dyDescent="0.15"/>
    <row r="516" customFormat="1" x14ac:dyDescent="0.15"/>
    <row r="517" customFormat="1" x14ac:dyDescent="0.15"/>
    <row r="518" customFormat="1" x14ac:dyDescent="0.15"/>
    <row r="519" customFormat="1" x14ac:dyDescent="0.15"/>
    <row r="520" customFormat="1" x14ac:dyDescent="0.15"/>
    <row r="521" customFormat="1" x14ac:dyDescent="0.15"/>
    <row r="522" customFormat="1" x14ac:dyDescent="0.15"/>
    <row r="523" customFormat="1" x14ac:dyDescent="0.15"/>
    <row r="524" customFormat="1" x14ac:dyDescent="0.15"/>
    <row r="525" customFormat="1" x14ac:dyDescent="0.15"/>
    <row r="526" customFormat="1" x14ac:dyDescent="0.15"/>
    <row r="527" customFormat="1" x14ac:dyDescent="0.15"/>
    <row r="528" customFormat="1" x14ac:dyDescent="0.15"/>
    <row r="529" customFormat="1" x14ac:dyDescent="0.15"/>
    <row r="530" customFormat="1" x14ac:dyDescent="0.15"/>
    <row r="531" customFormat="1" x14ac:dyDescent="0.15"/>
    <row r="532" customFormat="1" x14ac:dyDescent="0.15"/>
    <row r="533" customFormat="1" x14ac:dyDescent="0.15"/>
    <row r="534" customFormat="1" x14ac:dyDescent="0.15"/>
    <row r="535" customFormat="1" x14ac:dyDescent="0.15"/>
    <row r="536" customFormat="1" x14ac:dyDescent="0.15"/>
    <row r="537" customFormat="1" x14ac:dyDescent="0.15"/>
    <row r="538" customFormat="1" x14ac:dyDescent="0.15"/>
    <row r="539" customFormat="1" x14ac:dyDescent="0.15"/>
    <row r="540" customFormat="1" x14ac:dyDescent="0.15"/>
    <row r="541" customFormat="1" x14ac:dyDescent="0.15"/>
    <row r="542" customFormat="1" x14ac:dyDescent="0.15"/>
    <row r="543" customFormat="1" x14ac:dyDescent="0.15"/>
    <row r="544" customFormat="1" x14ac:dyDescent="0.15"/>
    <row r="545" customFormat="1" x14ac:dyDescent="0.15"/>
    <row r="546" customFormat="1" x14ac:dyDescent="0.15"/>
    <row r="547" customFormat="1" x14ac:dyDescent="0.15"/>
    <row r="548" customFormat="1" x14ac:dyDescent="0.15"/>
    <row r="549" customFormat="1" x14ac:dyDescent="0.15"/>
    <row r="550" customFormat="1" x14ac:dyDescent="0.15"/>
    <row r="551" customFormat="1" x14ac:dyDescent="0.15"/>
    <row r="552" customFormat="1" x14ac:dyDescent="0.15"/>
    <row r="553" customFormat="1" x14ac:dyDescent="0.15"/>
    <row r="554" customFormat="1" x14ac:dyDescent="0.15"/>
    <row r="555" customFormat="1" x14ac:dyDescent="0.15"/>
    <row r="556" customFormat="1" x14ac:dyDescent="0.15"/>
    <row r="557" customFormat="1" x14ac:dyDescent="0.15"/>
    <row r="558" customFormat="1" x14ac:dyDescent="0.15"/>
    <row r="559" customFormat="1" x14ac:dyDescent="0.15"/>
    <row r="560" customFormat="1" x14ac:dyDescent="0.15"/>
    <row r="561" customFormat="1" x14ac:dyDescent="0.15"/>
    <row r="562" customFormat="1" x14ac:dyDescent="0.15"/>
    <row r="563" customFormat="1" x14ac:dyDescent="0.15"/>
    <row r="564" customFormat="1" x14ac:dyDescent="0.15"/>
    <row r="565" customFormat="1" x14ac:dyDescent="0.15"/>
    <row r="566" customFormat="1" x14ac:dyDescent="0.15"/>
    <row r="567" customFormat="1" x14ac:dyDescent="0.15"/>
    <row r="568" customFormat="1" x14ac:dyDescent="0.15"/>
    <row r="569" customFormat="1" x14ac:dyDescent="0.15"/>
    <row r="570" customFormat="1" x14ac:dyDescent="0.15"/>
    <row r="571" customFormat="1" x14ac:dyDescent="0.15"/>
    <row r="572" customFormat="1" x14ac:dyDescent="0.15"/>
    <row r="573" customFormat="1" x14ac:dyDescent="0.15"/>
    <row r="574" customFormat="1" x14ac:dyDescent="0.15"/>
    <row r="575" customFormat="1" x14ac:dyDescent="0.15"/>
    <row r="576" customFormat="1" x14ac:dyDescent="0.15"/>
    <row r="577" customFormat="1" x14ac:dyDescent="0.15"/>
    <row r="578" customFormat="1" x14ac:dyDescent="0.15"/>
    <row r="579" customFormat="1" x14ac:dyDescent="0.15"/>
    <row r="580" customFormat="1" x14ac:dyDescent="0.15"/>
    <row r="581" customFormat="1" x14ac:dyDescent="0.15"/>
    <row r="582" customFormat="1" x14ac:dyDescent="0.15"/>
    <row r="583" customFormat="1" x14ac:dyDescent="0.15"/>
    <row r="584" customFormat="1" x14ac:dyDescent="0.15"/>
    <row r="585" customFormat="1" x14ac:dyDescent="0.15"/>
    <row r="586" customFormat="1" x14ac:dyDescent="0.15"/>
    <row r="587" customFormat="1" x14ac:dyDescent="0.15"/>
    <row r="588" customFormat="1" x14ac:dyDescent="0.15"/>
    <row r="589" customFormat="1" x14ac:dyDescent="0.15"/>
    <row r="590" customFormat="1" x14ac:dyDescent="0.15"/>
    <row r="591" customFormat="1" x14ac:dyDescent="0.15"/>
    <row r="592" customFormat="1" x14ac:dyDescent="0.15"/>
    <row r="593" customFormat="1" x14ac:dyDescent="0.15"/>
    <row r="594" customFormat="1" x14ac:dyDescent="0.15"/>
    <row r="595" customFormat="1" x14ac:dyDescent="0.15"/>
    <row r="596" customFormat="1" x14ac:dyDescent="0.15"/>
    <row r="597" customFormat="1" x14ac:dyDescent="0.15"/>
    <row r="598" customFormat="1" x14ac:dyDescent="0.15"/>
    <row r="599" customFormat="1" x14ac:dyDescent="0.15"/>
    <row r="600" customFormat="1" x14ac:dyDescent="0.15"/>
    <row r="601" customFormat="1" x14ac:dyDescent="0.15"/>
    <row r="602" customFormat="1" x14ac:dyDescent="0.15"/>
    <row r="603" customFormat="1" x14ac:dyDescent="0.15"/>
    <row r="604" customFormat="1" x14ac:dyDescent="0.15"/>
    <row r="605" customFormat="1" x14ac:dyDescent="0.15"/>
    <row r="606" customFormat="1" x14ac:dyDescent="0.15"/>
    <row r="607" customFormat="1" x14ac:dyDescent="0.15"/>
    <row r="608" customFormat="1" x14ac:dyDescent="0.15"/>
    <row r="609" customFormat="1" x14ac:dyDescent="0.15"/>
    <row r="610" customFormat="1" x14ac:dyDescent="0.15"/>
    <row r="611" customFormat="1" x14ac:dyDescent="0.15"/>
    <row r="612" customFormat="1" x14ac:dyDescent="0.15"/>
    <row r="613" customFormat="1" x14ac:dyDescent="0.15"/>
    <row r="614" customFormat="1" x14ac:dyDescent="0.15"/>
    <row r="615" customFormat="1" x14ac:dyDescent="0.15"/>
    <row r="616" customFormat="1" x14ac:dyDescent="0.15"/>
    <row r="617" customFormat="1" x14ac:dyDescent="0.15"/>
    <row r="618" customFormat="1" x14ac:dyDescent="0.15"/>
    <row r="619" customFormat="1" x14ac:dyDescent="0.15"/>
    <row r="620" customFormat="1" x14ac:dyDescent="0.15"/>
    <row r="621" customFormat="1" x14ac:dyDescent="0.15"/>
    <row r="622" customFormat="1" x14ac:dyDescent="0.15"/>
    <row r="623" customFormat="1" x14ac:dyDescent="0.15"/>
    <row r="624" customFormat="1" x14ac:dyDescent="0.15"/>
    <row r="625" customFormat="1" x14ac:dyDescent="0.15"/>
    <row r="626" customFormat="1" x14ac:dyDescent="0.15"/>
    <row r="627" customFormat="1" x14ac:dyDescent="0.15"/>
    <row r="628" customFormat="1" x14ac:dyDescent="0.15"/>
    <row r="629" customFormat="1" x14ac:dyDescent="0.15"/>
    <row r="630" customFormat="1" x14ac:dyDescent="0.15"/>
    <row r="631" customFormat="1" x14ac:dyDescent="0.15"/>
    <row r="632" customFormat="1" x14ac:dyDescent="0.15"/>
    <row r="633" customFormat="1" x14ac:dyDescent="0.15"/>
    <row r="634" customFormat="1" x14ac:dyDescent="0.15"/>
    <row r="635" customFormat="1" x14ac:dyDescent="0.15"/>
    <row r="636" customFormat="1" x14ac:dyDescent="0.15"/>
    <row r="637" customFormat="1" x14ac:dyDescent="0.15"/>
    <row r="638" customFormat="1" x14ac:dyDescent="0.15"/>
    <row r="639" customFormat="1" x14ac:dyDescent="0.15"/>
    <row r="640" customFormat="1" x14ac:dyDescent="0.15"/>
    <row r="641" customFormat="1" x14ac:dyDescent="0.15"/>
    <row r="642" customFormat="1" x14ac:dyDescent="0.15"/>
    <row r="643" customFormat="1" x14ac:dyDescent="0.15"/>
    <row r="644" customFormat="1" x14ac:dyDescent="0.15"/>
    <row r="645" customFormat="1" x14ac:dyDescent="0.15"/>
    <row r="646" customFormat="1" x14ac:dyDescent="0.15"/>
    <row r="647" customFormat="1" x14ac:dyDescent="0.15"/>
    <row r="648" customFormat="1" x14ac:dyDescent="0.15"/>
    <row r="649" customFormat="1" x14ac:dyDescent="0.15"/>
    <row r="650" customFormat="1" x14ac:dyDescent="0.15"/>
    <row r="651" customFormat="1" x14ac:dyDescent="0.15"/>
    <row r="652" customFormat="1" x14ac:dyDescent="0.15"/>
    <row r="653" customFormat="1" x14ac:dyDescent="0.15"/>
    <row r="654" customFormat="1" x14ac:dyDescent="0.15"/>
    <row r="655" customFormat="1" x14ac:dyDescent="0.15"/>
    <row r="656" customFormat="1" x14ac:dyDescent="0.15"/>
    <row r="657" customFormat="1" x14ac:dyDescent="0.15"/>
    <row r="658" customFormat="1" x14ac:dyDescent="0.15"/>
    <row r="659" customFormat="1" x14ac:dyDescent="0.15"/>
    <row r="660" customFormat="1" x14ac:dyDescent="0.15"/>
    <row r="661" customFormat="1" x14ac:dyDescent="0.15"/>
    <row r="662" customFormat="1" x14ac:dyDescent="0.15"/>
    <row r="663" customFormat="1" x14ac:dyDescent="0.15"/>
    <row r="664" customFormat="1" x14ac:dyDescent="0.15"/>
    <row r="665" customFormat="1" x14ac:dyDescent="0.15"/>
    <row r="666" customFormat="1" x14ac:dyDescent="0.15"/>
    <row r="667" customFormat="1" x14ac:dyDescent="0.15"/>
    <row r="668" customFormat="1" x14ac:dyDescent="0.15"/>
    <row r="669" customFormat="1" x14ac:dyDescent="0.15"/>
    <row r="670" customFormat="1" x14ac:dyDescent="0.15"/>
    <row r="671" customFormat="1" x14ac:dyDescent="0.15"/>
    <row r="672" customFormat="1" x14ac:dyDescent="0.15"/>
    <row r="673" customFormat="1" x14ac:dyDescent="0.15"/>
    <row r="674" customFormat="1" x14ac:dyDescent="0.15"/>
    <row r="675" customFormat="1" x14ac:dyDescent="0.15"/>
    <row r="676" customFormat="1" x14ac:dyDescent="0.15"/>
    <row r="677" customFormat="1" x14ac:dyDescent="0.15"/>
    <row r="678" customFormat="1" x14ac:dyDescent="0.15"/>
    <row r="679" customFormat="1" x14ac:dyDescent="0.15"/>
    <row r="680" customFormat="1" x14ac:dyDescent="0.15"/>
    <row r="681" customFormat="1" x14ac:dyDescent="0.15"/>
    <row r="682" customFormat="1" x14ac:dyDescent="0.15"/>
    <row r="683" customFormat="1" x14ac:dyDescent="0.15"/>
    <row r="684" customFormat="1" x14ac:dyDescent="0.15"/>
    <row r="685" customFormat="1" x14ac:dyDescent="0.15"/>
    <row r="686" customFormat="1" x14ac:dyDescent="0.15"/>
    <row r="687" customFormat="1" x14ac:dyDescent="0.15"/>
    <row r="688" customFormat="1" x14ac:dyDescent="0.15"/>
    <row r="689" customFormat="1" x14ac:dyDescent="0.15"/>
    <row r="690" customFormat="1" x14ac:dyDescent="0.15"/>
    <row r="691" customFormat="1" x14ac:dyDescent="0.15"/>
    <row r="692" customFormat="1" x14ac:dyDescent="0.15"/>
    <row r="693" customFormat="1" x14ac:dyDescent="0.15"/>
    <row r="694" customFormat="1" x14ac:dyDescent="0.15"/>
    <row r="695" customFormat="1" x14ac:dyDescent="0.15"/>
    <row r="696" customFormat="1" x14ac:dyDescent="0.15"/>
    <row r="697" customFormat="1" x14ac:dyDescent="0.15"/>
    <row r="698" customFormat="1" x14ac:dyDescent="0.15"/>
    <row r="699" customFormat="1" x14ac:dyDescent="0.15"/>
    <row r="700" customFormat="1" x14ac:dyDescent="0.15"/>
    <row r="701" customFormat="1" x14ac:dyDescent="0.15"/>
    <row r="702" customFormat="1" x14ac:dyDescent="0.15"/>
    <row r="703" customFormat="1" x14ac:dyDescent="0.15"/>
    <row r="704" customFormat="1" x14ac:dyDescent="0.15"/>
    <row r="705" customFormat="1" x14ac:dyDescent="0.15"/>
    <row r="706" customFormat="1" x14ac:dyDescent="0.15"/>
    <row r="707" customFormat="1" x14ac:dyDescent="0.15"/>
    <row r="708" customFormat="1" x14ac:dyDescent="0.15"/>
    <row r="709" customFormat="1" x14ac:dyDescent="0.15"/>
    <row r="710" customFormat="1" x14ac:dyDescent="0.15"/>
    <row r="711" customFormat="1" x14ac:dyDescent="0.15"/>
    <row r="712" customFormat="1" x14ac:dyDescent="0.15"/>
    <row r="713" customFormat="1" x14ac:dyDescent="0.15"/>
    <row r="714" customFormat="1" x14ac:dyDescent="0.15"/>
    <row r="715" customFormat="1" x14ac:dyDescent="0.15"/>
    <row r="716" customFormat="1" x14ac:dyDescent="0.15"/>
    <row r="717" customFormat="1" x14ac:dyDescent="0.15"/>
    <row r="718" customFormat="1" x14ac:dyDescent="0.15"/>
    <row r="719" customFormat="1" x14ac:dyDescent="0.15"/>
    <row r="720" customFormat="1" x14ac:dyDescent="0.15"/>
    <row r="721" customFormat="1" x14ac:dyDescent="0.15"/>
    <row r="722" customFormat="1" x14ac:dyDescent="0.15"/>
    <row r="723" customFormat="1" x14ac:dyDescent="0.15"/>
    <row r="724" customFormat="1" x14ac:dyDescent="0.15"/>
    <row r="725" customFormat="1" x14ac:dyDescent="0.15"/>
    <row r="726" customFormat="1" x14ac:dyDescent="0.15"/>
    <row r="727" customFormat="1" x14ac:dyDescent="0.15"/>
    <row r="728" customFormat="1" x14ac:dyDescent="0.15"/>
    <row r="729" customFormat="1" x14ac:dyDescent="0.15"/>
    <row r="730" customFormat="1" x14ac:dyDescent="0.15"/>
    <row r="731" customFormat="1" x14ac:dyDescent="0.15"/>
    <row r="732" customFormat="1" x14ac:dyDescent="0.15"/>
    <row r="733" customFormat="1" x14ac:dyDescent="0.15"/>
    <row r="734" customFormat="1" x14ac:dyDescent="0.15"/>
    <row r="735" customFormat="1" x14ac:dyDescent="0.15"/>
    <row r="736" customFormat="1" x14ac:dyDescent="0.15"/>
    <row r="737" customFormat="1" x14ac:dyDescent="0.15"/>
    <row r="738" customFormat="1" x14ac:dyDescent="0.15"/>
    <row r="739" customFormat="1" x14ac:dyDescent="0.15"/>
    <row r="740" customFormat="1" x14ac:dyDescent="0.15"/>
    <row r="741" customFormat="1" x14ac:dyDescent="0.15"/>
    <row r="742" customFormat="1" x14ac:dyDescent="0.15"/>
    <row r="743" customFormat="1" x14ac:dyDescent="0.15"/>
    <row r="744" customFormat="1" x14ac:dyDescent="0.15"/>
    <row r="745" customFormat="1" x14ac:dyDescent="0.15"/>
    <row r="746" customFormat="1" x14ac:dyDescent="0.15"/>
    <row r="747" customFormat="1" x14ac:dyDescent="0.15"/>
    <row r="748" customFormat="1" x14ac:dyDescent="0.15"/>
    <row r="749" customFormat="1" x14ac:dyDescent="0.15"/>
    <row r="750" customFormat="1" x14ac:dyDescent="0.15"/>
    <row r="751" customFormat="1" x14ac:dyDescent="0.15"/>
    <row r="752" customFormat="1" x14ac:dyDescent="0.15"/>
    <row r="753" customFormat="1" x14ac:dyDescent="0.15"/>
    <row r="754" customFormat="1" x14ac:dyDescent="0.15"/>
    <row r="755" customFormat="1" x14ac:dyDescent="0.15"/>
    <row r="756" customFormat="1" x14ac:dyDescent="0.15"/>
    <row r="757" customFormat="1" x14ac:dyDescent="0.15"/>
    <row r="758" customFormat="1" x14ac:dyDescent="0.15"/>
    <row r="759" customFormat="1" x14ac:dyDescent="0.15"/>
    <row r="760" customFormat="1" x14ac:dyDescent="0.15"/>
    <row r="761" customFormat="1" x14ac:dyDescent="0.15"/>
    <row r="762" customFormat="1" x14ac:dyDescent="0.15"/>
    <row r="763" customFormat="1" x14ac:dyDescent="0.15"/>
    <row r="764" customFormat="1" x14ac:dyDescent="0.15"/>
    <row r="765" customFormat="1" x14ac:dyDescent="0.15"/>
    <row r="766" customFormat="1" x14ac:dyDescent="0.15"/>
    <row r="767" customFormat="1" x14ac:dyDescent="0.15"/>
    <row r="768" customFormat="1" x14ac:dyDescent="0.15"/>
    <row r="769" customFormat="1" x14ac:dyDescent="0.15"/>
    <row r="770" customFormat="1" x14ac:dyDescent="0.15"/>
    <row r="771" customFormat="1" x14ac:dyDescent="0.15"/>
    <row r="772" customFormat="1" x14ac:dyDescent="0.15"/>
    <row r="773" customFormat="1" x14ac:dyDescent="0.15"/>
    <row r="774" customFormat="1" x14ac:dyDescent="0.15"/>
    <row r="775" customFormat="1" x14ac:dyDescent="0.15"/>
    <row r="776" customFormat="1" x14ac:dyDescent="0.15"/>
    <row r="777" customFormat="1" x14ac:dyDescent="0.15"/>
    <row r="778" customFormat="1" x14ac:dyDescent="0.15"/>
    <row r="779" customFormat="1" x14ac:dyDescent="0.15"/>
    <row r="780" customFormat="1" x14ac:dyDescent="0.15"/>
    <row r="781" customFormat="1" x14ac:dyDescent="0.15"/>
    <row r="782" customFormat="1" x14ac:dyDescent="0.15"/>
    <row r="783" customFormat="1" x14ac:dyDescent="0.15"/>
    <row r="784" customFormat="1" x14ac:dyDescent="0.15"/>
    <row r="785" customFormat="1" x14ac:dyDescent="0.15"/>
    <row r="786" customFormat="1" x14ac:dyDescent="0.15"/>
    <row r="787" customFormat="1" x14ac:dyDescent="0.15"/>
    <row r="788" customFormat="1" x14ac:dyDescent="0.15"/>
    <row r="789" customFormat="1" x14ac:dyDescent="0.15"/>
    <row r="790" customFormat="1" x14ac:dyDescent="0.15"/>
    <row r="791" customFormat="1" x14ac:dyDescent="0.15"/>
    <row r="792" customFormat="1" x14ac:dyDescent="0.15"/>
    <row r="793" customFormat="1" x14ac:dyDescent="0.15"/>
    <row r="794" customFormat="1" x14ac:dyDescent="0.15"/>
    <row r="795" customFormat="1" x14ac:dyDescent="0.15"/>
    <row r="796" customFormat="1" x14ac:dyDescent="0.15"/>
    <row r="797" customFormat="1" x14ac:dyDescent="0.15"/>
    <row r="798" customFormat="1" x14ac:dyDescent="0.15"/>
    <row r="799" customFormat="1" x14ac:dyDescent="0.15"/>
    <row r="800" customFormat="1" x14ac:dyDescent="0.15"/>
    <row r="801" customFormat="1" x14ac:dyDescent="0.15"/>
    <row r="802" customFormat="1" x14ac:dyDescent="0.15"/>
    <row r="803" customFormat="1" x14ac:dyDescent="0.15"/>
    <row r="804" customFormat="1" x14ac:dyDescent="0.15"/>
    <row r="805" customFormat="1" x14ac:dyDescent="0.15"/>
    <row r="806" customFormat="1" x14ac:dyDescent="0.15"/>
    <row r="807" customFormat="1" x14ac:dyDescent="0.15"/>
    <row r="808" customFormat="1" x14ac:dyDescent="0.15"/>
    <row r="809" customFormat="1" x14ac:dyDescent="0.15"/>
    <row r="810" customFormat="1" x14ac:dyDescent="0.15"/>
    <row r="811" customFormat="1" x14ac:dyDescent="0.15"/>
    <row r="812" customFormat="1" x14ac:dyDescent="0.15"/>
    <row r="813" customFormat="1" x14ac:dyDescent="0.15"/>
    <row r="814" customFormat="1" x14ac:dyDescent="0.15"/>
    <row r="815" customFormat="1" x14ac:dyDescent="0.15"/>
    <row r="816" customFormat="1" x14ac:dyDescent="0.15"/>
    <row r="817" customFormat="1" x14ac:dyDescent="0.15"/>
    <row r="818" customFormat="1" x14ac:dyDescent="0.15"/>
    <row r="819" customFormat="1" x14ac:dyDescent="0.15"/>
    <row r="820" customFormat="1" x14ac:dyDescent="0.15"/>
    <row r="821" customFormat="1" x14ac:dyDescent="0.15"/>
    <row r="822" customFormat="1" x14ac:dyDescent="0.15"/>
    <row r="823" customFormat="1" x14ac:dyDescent="0.15"/>
    <row r="824" customFormat="1" x14ac:dyDescent="0.15"/>
    <row r="825" customFormat="1" x14ac:dyDescent="0.15"/>
    <row r="826" customFormat="1" x14ac:dyDescent="0.15"/>
    <row r="827" customFormat="1" x14ac:dyDescent="0.15"/>
    <row r="828" customFormat="1" x14ac:dyDescent="0.15"/>
    <row r="829" customFormat="1" x14ac:dyDescent="0.15"/>
    <row r="830" customFormat="1" x14ac:dyDescent="0.15"/>
    <row r="831" customFormat="1" x14ac:dyDescent="0.15"/>
    <row r="832" customFormat="1" x14ac:dyDescent="0.15"/>
    <row r="833" customFormat="1" x14ac:dyDescent="0.15"/>
    <row r="834" customFormat="1" x14ac:dyDescent="0.15"/>
    <row r="835" customFormat="1" x14ac:dyDescent="0.15"/>
    <row r="836" customFormat="1" x14ac:dyDescent="0.15"/>
    <row r="837" customFormat="1" x14ac:dyDescent="0.15"/>
    <row r="838" customFormat="1" x14ac:dyDescent="0.15"/>
    <row r="839" customFormat="1" x14ac:dyDescent="0.15"/>
    <row r="840" customFormat="1" x14ac:dyDescent="0.15"/>
    <row r="841" customFormat="1" x14ac:dyDescent="0.15"/>
    <row r="842" customFormat="1" x14ac:dyDescent="0.15"/>
    <row r="843" customFormat="1" x14ac:dyDescent="0.15"/>
    <row r="844" customFormat="1" x14ac:dyDescent="0.15"/>
    <row r="845" customFormat="1" x14ac:dyDescent="0.15"/>
    <row r="846" customFormat="1" x14ac:dyDescent="0.15"/>
    <row r="847" customFormat="1" x14ac:dyDescent="0.15"/>
    <row r="848" customFormat="1" x14ac:dyDescent="0.15"/>
    <row r="849" customFormat="1" x14ac:dyDescent="0.15"/>
    <row r="850" customFormat="1" x14ac:dyDescent="0.15"/>
    <row r="851" customFormat="1" x14ac:dyDescent="0.15"/>
    <row r="852" customFormat="1" x14ac:dyDescent="0.15"/>
    <row r="853" customFormat="1" x14ac:dyDescent="0.15"/>
    <row r="854" customFormat="1" x14ac:dyDescent="0.15"/>
    <row r="855" customFormat="1" x14ac:dyDescent="0.15"/>
    <row r="856" customFormat="1" x14ac:dyDescent="0.15"/>
    <row r="857" customFormat="1" x14ac:dyDescent="0.15"/>
    <row r="858" customFormat="1" x14ac:dyDescent="0.15"/>
    <row r="859" customFormat="1" x14ac:dyDescent="0.15"/>
    <row r="860" customFormat="1" x14ac:dyDescent="0.15"/>
    <row r="861" customFormat="1" x14ac:dyDescent="0.15"/>
    <row r="862" customFormat="1" x14ac:dyDescent="0.15"/>
    <row r="863" customFormat="1" x14ac:dyDescent="0.15"/>
    <row r="864" customFormat="1" x14ac:dyDescent="0.15"/>
    <row r="865" customFormat="1" x14ac:dyDescent="0.15"/>
    <row r="866" customFormat="1" x14ac:dyDescent="0.15"/>
    <row r="867" customFormat="1" x14ac:dyDescent="0.15"/>
    <row r="868" customFormat="1" x14ac:dyDescent="0.15"/>
    <row r="869" customFormat="1" x14ac:dyDescent="0.15"/>
    <row r="870" customFormat="1" x14ac:dyDescent="0.15"/>
    <row r="871" customFormat="1" x14ac:dyDescent="0.15"/>
    <row r="872" customFormat="1" x14ac:dyDescent="0.15"/>
    <row r="873" customFormat="1" x14ac:dyDescent="0.15"/>
    <row r="874" customFormat="1" x14ac:dyDescent="0.15"/>
    <row r="875" customFormat="1" x14ac:dyDescent="0.15"/>
    <row r="876" customFormat="1" x14ac:dyDescent="0.15"/>
    <row r="877" customFormat="1" x14ac:dyDescent="0.15"/>
    <row r="878" customFormat="1" x14ac:dyDescent="0.15"/>
    <row r="879" customFormat="1" x14ac:dyDescent="0.15"/>
    <row r="880" customFormat="1" x14ac:dyDescent="0.15"/>
    <row r="881" customFormat="1" x14ac:dyDescent="0.15"/>
    <row r="882" customFormat="1" x14ac:dyDescent="0.15"/>
    <row r="883" customFormat="1" x14ac:dyDescent="0.15"/>
    <row r="884" customFormat="1" x14ac:dyDescent="0.15"/>
    <row r="885" customFormat="1" x14ac:dyDescent="0.15"/>
    <row r="886" customFormat="1" x14ac:dyDescent="0.15"/>
    <row r="887" customFormat="1" x14ac:dyDescent="0.15"/>
    <row r="888" customFormat="1" x14ac:dyDescent="0.15"/>
    <row r="889" customFormat="1" x14ac:dyDescent="0.15"/>
    <row r="890" customFormat="1" x14ac:dyDescent="0.15"/>
    <row r="891" customFormat="1" x14ac:dyDescent="0.15"/>
    <row r="892" customFormat="1" x14ac:dyDescent="0.15"/>
    <row r="893" customFormat="1" x14ac:dyDescent="0.15"/>
    <row r="894" customFormat="1" x14ac:dyDescent="0.15"/>
    <row r="895" customFormat="1" x14ac:dyDescent="0.15"/>
    <row r="896" customFormat="1" x14ac:dyDescent="0.15"/>
    <row r="897" customFormat="1" x14ac:dyDescent="0.15"/>
    <row r="898" customFormat="1" x14ac:dyDescent="0.15"/>
    <row r="899" customFormat="1" x14ac:dyDescent="0.15"/>
    <row r="900" customFormat="1" x14ac:dyDescent="0.15"/>
    <row r="901" customFormat="1" x14ac:dyDescent="0.15"/>
    <row r="902" customFormat="1" x14ac:dyDescent="0.15"/>
    <row r="903" customFormat="1" x14ac:dyDescent="0.15"/>
    <row r="904" customFormat="1" x14ac:dyDescent="0.15"/>
    <row r="905" customFormat="1" x14ac:dyDescent="0.15"/>
    <row r="906" customFormat="1" x14ac:dyDescent="0.15"/>
    <row r="907" customFormat="1" x14ac:dyDescent="0.15"/>
    <row r="908" customFormat="1" x14ac:dyDescent="0.15"/>
    <row r="909" customFormat="1" x14ac:dyDescent="0.15"/>
    <row r="910" customFormat="1" x14ac:dyDescent="0.15"/>
    <row r="911" customFormat="1" x14ac:dyDescent="0.15"/>
    <row r="912" customFormat="1" x14ac:dyDescent="0.15"/>
    <row r="913" customFormat="1" x14ac:dyDescent="0.15"/>
    <row r="914" customFormat="1" x14ac:dyDescent="0.15"/>
    <row r="915" customFormat="1" x14ac:dyDescent="0.15"/>
    <row r="916" customFormat="1" x14ac:dyDescent="0.15"/>
    <row r="917" customFormat="1" x14ac:dyDescent="0.15"/>
    <row r="918" customFormat="1" x14ac:dyDescent="0.15"/>
    <row r="919" customFormat="1" x14ac:dyDescent="0.15"/>
    <row r="920" customFormat="1" x14ac:dyDescent="0.15"/>
    <row r="921" customFormat="1" x14ac:dyDescent="0.15"/>
    <row r="922" customFormat="1" x14ac:dyDescent="0.15"/>
    <row r="923" customFormat="1" x14ac:dyDescent="0.15"/>
    <row r="924" customFormat="1" x14ac:dyDescent="0.15"/>
    <row r="925" customFormat="1" x14ac:dyDescent="0.15"/>
    <row r="926" customFormat="1" x14ac:dyDescent="0.15"/>
    <row r="927" customFormat="1" x14ac:dyDescent="0.15"/>
    <row r="928" customFormat="1" x14ac:dyDescent="0.15"/>
    <row r="929" customFormat="1" x14ac:dyDescent="0.15"/>
    <row r="930" customFormat="1" x14ac:dyDescent="0.15"/>
    <row r="931" customFormat="1" x14ac:dyDescent="0.15"/>
    <row r="932" customFormat="1" x14ac:dyDescent="0.15"/>
    <row r="933" customFormat="1" x14ac:dyDescent="0.15"/>
    <row r="934" customFormat="1" x14ac:dyDescent="0.15"/>
    <row r="935" customFormat="1" x14ac:dyDescent="0.15"/>
    <row r="936" customFormat="1" x14ac:dyDescent="0.15"/>
    <row r="937" customFormat="1" x14ac:dyDescent="0.15"/>
    <row r="938" customFormat="1" x14ac:dyDescent="0.15"/>
    <row r="939" customFormat="1" x14ac:dyDescent="0.15"/>
    <row r="940" customFormat="1" x14ac:dyDescent="0.15"/>
    <row r="941" customFormat="1" x14ac:dyDescent="0.15"/>
    <row r="942" customFormat="1" x14ac:dyDescent="0.15"/>
    <row r="943" customFormat="1" x14ac:dyDescent="0.15"/>
    <row r="944" customFormat="1" x14ac:dyDescent="0.15"/>
    <row r="945" customFormat="1" x14ac:dyDescent="0.15"/>
    <row r="946" customFormat="1" x14ac:dyDescent="0.15"/>
    <row r="947" customFormat="1" x14ac:dyDescent="0.15"/>
    <row r="948" customFormat="1" x14ac:dyDescent="0.15"/>
    <row r="949" customFormat="1" x14ac:dyDescent="0.15"/>
    <row r="950" customFormat="1" x14ac:dyDescent="0.15"/>
    <row r="951" customFormat="1" x14ac:dyDescent="0.15"/>
    <row r="952" customFormat="1" x14ac:dyDescent="0.15"/>
    <row r="953" customFormat="1" x14ac:dyDescent="0.15"/>
    <row r="954" customFormat="1" x14ac:dyDescent="0.15"/>
    <row r="955" customFormat="1" x14ac:dyDescent="0.15"/>
    <row r="956" customFormat="1" x14ac:dyDescent="0.15"/>
    <row r="957" customFormat="1" x14ac:dyDescent="0.15"/>
    <row r="958" customFormat="1" x14ac:dyDescent="0.15"/>
    <row r="959" customFormat="1" x14ac:dyDescent="0.15"/>
    <row r="960" customFormat="1" x14ac:dyDescent="0.15"/>
    <row r="961" customFormat="1" x14ac:dyDescent="0.15"/>
    <row r="962" customFormat="1" x14ac:dyDescent="0.15"/>
    <row r="963" customFormat="1" x14ac:dyDescent="0.15"/>
    <row r="964" customFormat="1" x14ac:dyDescent="0.15"/>
    <row r="965" customFormat="1" x14ac:dyDescent="0.15"/>
    <row r="966" customFormat="1" x14ac:dyDescent="0.15"/>
    <row r="967" customFormat="1" x14ac:dyDescent="0.15"/>
    <row r="968" customFormat="1" x14ac:dyDescent="0.15"/>
    <row r="969" customFormat="1" x14ac:dyDescent="0.15"/>
    <row r="970" customFormat="1" x14ac:dyDescent="0.15"/>
    <row r="971" customFormat="1" x14ac:dyDescent="0.15"/>
    <row r="972" customFormat="1" x14ac:dyDescent="0.15"/>
    <row r="973" customFormat="1" x14ac:dyDescent="0.15"/>
    <row r="974" customFormat="1" x14ac:dyDescent="0.15"/>
    <row r="975" customFormat="1" x14ac:dyDescent="0.15"/>
    <row r="976" customFormat="1" x14ac:dyDescent="0.15"/>
    <row r="977" customFormat="1" x14ac:dyDescent="0.15"/>
    <row r="978" customFormat="1" x14ac:dyDescent="0.15"/>
    <row r="979" customFormat="1" x14ac:dyDescent="0.15"/>
    <row r="980" customFormat="1" x14ac:dyDescent="0.15"/>
    <row r="981" customFormat="1" x14ac:dyDescent="0.15"/>
    <row r="982" customFormat="1" x14ac:dyDescent="0.15"/>
    <row r="983" customFormat="1" x14ac:dyDescent="0.15"/>
    <row r="984" customFormat="1" x14ac:dyDescent="0.15"/>
    <row r="985" customFormat="1" x14ac:dyDescent="0.15"/>
    <row r="986" customFormat="1" x14ac:dyDescent="0.15"/>
    <row r="987" customFormat="1" x14ac:dyDescent="0.15"/>
    <row r="988" customFormat="1" x14ac:dyDescent="0.15"/>
    <row r="989" customFormat="1" x14ac:dyDescent="0.15"/>
    <row r="990" customFormat="1" x14ac:dyDescent="0.15"/>
    <row r="991" customFormat="1" x14ac:dyDescent="0.15"/>
    <row r="992" customFormat="1" x14ac:dyDescent="0.15"/>
    <row r="993" customFormat="1" x14ac:dyDescent="0.15"/>
    <row r="994" customFormat="1" x14ac:dyDescent="0.15"/>
    <row r="995" customFormat="1" x14ac:dyDescent="0.15"/>
    <row r="996" customFormat="1" x14ac:dyDescent="0.15"/>
    <row r="997" customFormat="1" x14ac:dyDescent="0.15"/>
    <row r="998" customFormat="1" x14ac:dyDescent="0.15"/>
    <row r="999" customFormat="1" x14ac:dyDescent="0.15"/>
    <row r="1000" customFormat="1" x14ac:dyDescent="0.15"/>
    <row r="1001" customFormat="1" x14ac:dyDescent="0.15"/>
    <row r="1002" customFormat="1" x14ac:dyDescent="0.15"/>
    <row r="1003" customFormat="1" x14ac:dyDescent="0.15"/>
    <row r="1004" customFormat="1" x14ac:dyDescent="0.15"/>
    <row r="1005" customFormat="1" x14ac:dyDescent="0.15"/>
    <row r="1006" customFormat="1" x14ac:dyDescent="0.15"/>
    <row r="1007" customFormat="1" x14ac:dyDescent="0.15"/>
    <row r="1008" customFormat="1" x14ac:dyDescent="0.15"/>
    <row r="1009" spans="16354:16384" customFormat="1" x14ac:dyDescent="0.15"/>
    <row r="1010" spans="16354:16384" customFormat="1" x14ac:dyDescent="0.15"/>
    <row r="1011" spans="16354:16384" customFormat="1" x14ac:dyDescent="0.15"/>
    <row r="1012" spans="16354:16384" customFormat="1" x14ac:dyDescent="0.15"/>
    <row r="1013" spans="16354:16384" customFormat="1" x14ac:dyDescent="0.15"/>
    <row r="1014" spans="16354:16384" customFormat="1" x14ac:dyDescent="0.15"/>
    <row r="1015" spans="16354:16384" customFormat="1" x14ac:dyDescent="0.15"/>
    <row r="1016" spans="16354:16384" customFormat="1" x14ac:dyDescent="0.15"/>
    <row r="1017" spans="16354:16384" customFormat="1" x14ac:dyDescent="0.15"/>
    <row r="1018" spans="16354:16384" customFormat="1" x14ac:dyDescent="0.15"/>
    <row r="1019" spans="16354:16384" customFormat="1" x14ac:dyDescent="0.15"/>
    <row r="1020" spans="16354:16384" customFormat="1" x14ac:dyDescent="0.15"/>
    <row r="1021" spans="16354:16384" customFormat="1" x14ac:dyDescent="0.15"/>
    <row r="1022" spans="16354:16384" customFormat="1" x14ac:dyDescent="0.15">
      <c r="XDZ1022" s="8"/>
      <c r="XEA1022" s="8"/>
      <c r="XEB1022" s="8"/>
      <c r="XEC1022" s="8"/>
      <c r="XED1022" s="8"/>
      <c r="XEE1022" s="8"/>
      <c r="XEF1022" s="8"/>
      <c r="XEG1022" s="8"/>
      <c r="XEH1022" s="8"/>
      <c r="XEI1022" s="8"/>
      <c r="XEJ1022" s="8"/>
      <c r="XEK1022" s="8"/>
      <c r="XEL1022" s="8"/>
      <c r="XEM1022" s="8"/>
      <c r="XEN1022" s="8"/>
      <c r="XEO1022" s="8"/>
      <c r="XEP1022" s="8"/>
      <c r="XEQ1022" s="8"/>
      <c r="XER1022" s="8"/>
      <c r="XES1022" s="8"/>
      <c r="XET1022" s="8"/>
      <c r="XEU1022" s="8"/>
      <c r="XEV1022" s="8"/>
      <c r="XEW1022" s="8"/>
      <c r="XEX1022" s="8"/>
      <c r="XEY1022" s="8"/>
      <c r="XEZ1022" s="8"/>
      <c r="XFA1022" s="8"/>
      <c r="XFB1022" s="8"/>
      <c r="XFC1022" s="8"/>
      <c r="XFD1022" s="8"/>
    </row>
    <row r="1023" spans="16354:16384" customFormat="1" x14ac:dyDescent="0.15">
      <c r="XDZ1023" s="8"/>
      <c r="XEA1023" s="8"/>
      <c r="XEB1023" s="8"/>
      <c r="XEC1023" s="8"/>
      <c r="XED1023" s="8"/>
      <c r="XEE1023" s="8"/>
      <c r="XEF1023" s="8"/>
      <c r="XEG1023" s="8"/>
      <c r="XEH1023" s="8"/>
      <c r="XEI1023" s="8"/>
      <c r="XEJ1023" s="8"/>
      <c r="XEK1023" s="8"/>
      <c r="XEL1023" s="8"/>
      <c r="XEM1023" s="8"/>
      <c r="XEN1023" s="8"/>
      <c r="XEO1023" s="8"/>
      <c r="XEP1023" s="8"/>
      <c r="XEQ1023" s="8"/>
      <c r="XER1023" s="8"/>
      <c r="XES1023" s="8"/>
      <c r="XET1023" s="8"/>
      <c r="XEU1023" s="8"/>
      <c r="XEV1023" s="8"/>
      <c r="XEW1023" s="8"/>
      <c r="XEX1023" s="8"/>
      <c r="XEY1023" s="8"/>
      <c r="XEZ1023" s="8"/>
      <c r="XFA1023" s="8"/>
      <c r="XFB1023" s="8"/>
      <c r="XFC1023" s="8"/>
      <c r="XFD1023" s="8"/>
    </row>
    <row r="1024" spans="16354:16384" customFormat="1" x14ac:dyDescent="0.15">
      <c r="XDZ1024" s="8"/>
      <c r="XEA1024" s="8"/>
      <c r="XEB1024" s="8"/>
      <c r="XEC1024" s="8"/>
      <c r="XED1024" s="8"/>
      <c r="XEE1024" s="8"/>
      <c r="XEF1024" s="8"/>
      <c r="XEG1024" s="8"/>
      <c r="XEH1024" s="8"/>
      <c r="XEI1024" s="8"/>
      <c r="XEJ1024" s="8"/>
      <c r="XEK1024" s="8"/>
      <c r="XEL1024" s="8"/>
      <c r="XEM1024" s="8"/>
      <c r="XEN1024" s="8"/>
      <c r="XEO1024" s="8"/>
      <c r="XEP1024" s="8"/>
      <c r="XEQ1024" s="8"/>
      <c r="XER1024" s="8"/>
      <c r="XES1024" s="8"/>
      <c r="XET1024" s="8"/>
      <c r="XEU1024" s="8"/>
      <c r="XEV1024" s="8"/>
      <c r="XEW1024" s="8"/>
      <c r="XEX1024" s="8"/>
      <c r="XEY1024" s="8"/>
      <c r="XEZ1024" s="8"/>
      <c r="XFA1024" s="8"/>
      <c r="XFB1024" s="8"/>
      <c r="XFC1024" s="8"/>
      <c r="XFD1024" s="8"/>
    </row>
    <row r="1025" spans="16354:16384" customFormat="1" x14ac:dyDescent="0.15">
      <c r="XDZ1025" s="8"/>
      <c r="XEA1025" s="8"/>
      <c r="XEB1025" s="8"/>
      <c r="XEC1025" s="8"/>
      <c r="XED1025" s="8"/>
      <c r="XEE1025" s="8"/>
      <c r="XEF1025" s="8"/>
      <c r="XEG1025" s="8"/>
      <c r="XEH1025" s="8"/>
      <c r="XEI1025" s="8"/>
      <c r="XEJ1025" s="8"/>
      <c r="XEK1025" s="8"/>
      <c r="XEL1025" s="8"/>
      <c r="XEM1025" s="8"/>
      <c r="XEN1025" s="8"/>
      <c r="XEO1025" s="8"/>
      <c r="XEP1025" s="8"/>
      <c r="XEQ1025" s="8"/>
      <c r="XER1025" s="8"/>
      <c r="XES1025" s="8"/>
      <c r="XET1025" s="8"/>
      <c r="XEU1025" s="8"/>
      <c r="XEV1025" s="8"/>
      <c r="XEW1025" s="8"/>
      <c r="XEX1025" s="8"/>
      <c r="XEY1025" s="8"/>
      <c r="XEZ1025" s="8"/>
      <c r="XFA1025" s="8"/>
      <c r="XFB1025" s="8"/>
      <c r="XFC1025" s="8"/>
      <c r="XFD1025" s="8"/>
    </row>
    <row r="1026" spans="16354:16384" customFormat="1" x14ac:dyDescent="0.15">
      <c r="XDZ1026" s="8"/>
      <c r="XEA1026" s="8"/>
      <c r="XEB1026" s="8"/>
      <c r="XEC1026" s="8"/>
      <c r="XED1026" s="8"/>
      <c r="XEE1026" s="8"/>
      <c r="XEF1026" s="8"/>
      <c r="XEG1026" s="8"/>
      <c r="XEH1026" s="8"/>
      <c r="XEI1026" s="8"/>
      <c r="XEJ1026" s="8"/>
      <c r="XEK1026" s="8"/>
      <c r="XEL1026" s="8"/>
      <c r="XEM1026" s="8"/>
      <c r="XEN1026" s="8"/>
      <c r="XEO1026" s="8"/>
      <c r="XEP1026" s="8"/>
      <c r="XEQ1026" s="8"/>
      <c r="XER1026" s="8"/>
      <c r="XES1026" s="8"/>
      <c r="XET1026" s="8"/>
      <c r="XEU1026" s="8"/>
      <c r="XEV1026" s="8"/>
      <c r="XEW1026" s="8"/>
      <c r="XEX1026" s="8"/>
      <c r="XEY1026" s="8"/>
      <c r="XEZ1026" s="8"/>
      <c r="XFA1026" s="8"/>
      <c r="XFB1026" s="8"/>
      <c r="XFC1026" s="8"/>
      <c r="XFD1026" s="8"/>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E22"/>
  <sheetViews>
    <sheetView zoomScale="141" zoomScaleNormal="160" workbookViewId="0">
      <selection activeCell="I6" sqref="I6"/>
    </sheetView>
  </sheetViews>
  <sheetFormatPr baseColWidth="10" defaultColWidth="11.6640625" defaultRowHeight="13" x14ac:dyDescent="0.15"/>
  <cols>
    <col min="5" max="5" width="15.83203125" customWidth="1"/>
    <col min="16328" max="16384" width="11.5" customWidth="1"/>
  </cols>
  <sheetData>
    <row r="1" spans="1:109" x14ac:dyDescent="0.15">
      <c r="A1" s="1"/>
      <c r="D1" s="1"/>
      <c r="J1" s="1"/>
    </row>
    <row r="2" spans="1:109" x14ac:dyDescent="0.15">
      <c r="A2" s="1" t="s">
        <v>116</v>
      </c>
      <c r="B2" s="1" t="s">
        <v>117</v>
      </c>
      <c r="C2" s="1" t="s">
        <v>121</v>
      </c>
      <c r="D2" s="1"/>
      <c r="J2" s="1"/>
    </row>
    <row r="3" spans="1:109" x14ac:dyDescent="0.15">
      <c r="A3" s="1" t="s">
        <v>119</v>
      </c>
      <c r="B3" s="1" t="s">
        <v>120</v>
      </c>
      <c r="C3" s="1" t="s">
        <v>118</v>
      </c>
      <c r="J3" s="1"/>
    </row>
    <row r="4" spans="1:109" x14ac:dyDescent="0.15">
      <c r="A4" s="1"/>
      <c r="D4" s="1"/>
      <c r="J4" s="1"/>
    </row>
    <row r="5" spans="1:109" ht="28" x14ac:dyDescent="0.15">
      <c r="A5" s="1" t="s">
        <v>122</v>
      </c>
      <c r="B5" s="1" t="s">
        <v>123</v>
      </c>
      <c r="C5" s="1" t="s">
        <v>11</v>
      </c>
      <c r="D5" s="1" t="s">
        <v>17</v>
      </c>
      <c r="E5" s="1" t="s">
        <v>124</v>
      </c>
      <c r="F5" s="1" t="s">
        <v>126</v>
      </c>
      <c r="G5" s="1" t="s">
        <v>125</v>
      </c>
      <c r="H5" s="14" t="s">
        <v>127</v>
      </c>
      <c r="I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row>
    <row r="6" spans="1:109" s="15" customFormat="1" x14ac:dyDescent="0.15">
      <c r="A6" s="15" t="s">
        <v>128</v>
      </c>
      <c r="B6" s="16">
        <v>4</v>
      </c>
      <c r="C6" s="16">
        <v>2</v>
      </c>
      <c r="D6" s="16">
        <v>5</v>
      </c>
      <c r="E6" s="16">
        <f t="shared" ref="E6:E12" si="0">SUM(C6:D6)</f>
        <v>7</v>
      </c>
      <c r="F6" s="16">
        <f t="shared" ref="F6:F12" si="1">C6/E6</f>
        <v>0.2857142857142857</v>
      </c>
      <c r="G6" s="16">
        <f t="shared" ref="G6:G12" si="2">C6/B6</f>
        <v>0.5</v>
      </c>
      <c r="H6" s="16">
        <f t="shared" ref="H6:H12" si="3">C6/(($B6+E6)-C6)</f>
        <v>0.22222222222222221</v>
      </c>
    </row>
    <row r="7" spans="1:109" x14ac:dyDescent="0.15">
      <c r="A7" t="s">
        <v>129</v>
      </c>
      <c r="B7" s="4">
        <v>8</v>
      </c>
      <c r="C7" s="4">
        <v>5</v>
      </c>
      <c r="D7" s="4">
        <v>2</v>
      </c>
      <c r="E7" s="4">
        <f t="shared" si="0"/>
        <v>7</v>
      </c>
      <c r="F7" s="4">
        <f t="shared" si="1"/>
        <v>0.7142857142857143</v>
      </c>
      <c r="G7" s="4">
        <f t="shared" si="2"/>
        <v>0.625</v>
      </c>
      <c r="H7" s="4">
        <f t="shared" si="3"/>
        <v>0.5</v>
      </c>
    </row>
    <row r="8" spans="1:109" x14ac:dyDescent="0.15">
      <c r="A8" t="s">
        <v>130</v>
      </c>
      <c r="B8" s="4">
        <v>8</v>
      </c>
      <c r="C8" s="4">
        <v>5</v>
      </c>
      <c r="D8" s="4">
        <v>2</v>
      </c>
      <c r="E8" s="4">
        <f t="shared" si="0"/>
        <v>7</v>
      </c>
      <c r="F8" s="4">
        <f t="shared" si="1"/>
        <v>0.7142857142857143</v>
      </c>
      <c r="G8" s="4">
        <f t="shared" si="2"/>
        <v>0.625</v>
      </c>
      <c r="H8" s="4">
        <f t="shared" si="3"/>
        <v>0.5</v>
      </c>
    </row>
    <row r="9" spans="1:109" x14ac:dyDescent="0.15">
      <c r="A9" t="s">
        <v>131</v>
      </c>
      <c r="B9" s="4">
        <v>11</v>
      </c>
      <c r="C9" s="4">
        <v>3</v>
      </c>
      <c r="D9" s="4">
        <v>5</v>
      </c>
      <c r="E9" s="4">
        <f t="shared" si="0"/>
        <v>8</v>
      </c>
      <c r="F9" s="4">
        <f t="shared" si="1"/>
        <v>0.375</v>
      </c>
      <c r="G9" s="4">
        <f t="shared" si="2"/>
        <v>0.27272727272727271</v>
      </c>
      <c r="H9" s="4">
        <f t="shared" si="3"/>
        <v>0.1875</v>
      </c>
    </row>
    <row r="10" spans="1:109" x14ac:dyDescent="0.15">
      <c r="A10" t="s">
        <v>132</v>
      </c>
      <c r="B10" s="4">
        <v>11</v>
      </c>
      <c r="C10" s="4">
        <v>6</v>
      </c>
      <c r="D10" s="4">
        <v>3</v>
      </c>
      <c r="E10" s="4">
        <f t="shared" si="0"/>
        <v>9</v>
      </c>
      <c r="F10" s="4">
        <f t="shared" si="1"/>
        <v>0.66666666666666663</v>
      </c>
      <c r="G10" s="4">
        <f t="shared" si="2"/>
        <v>0.54545454545454541</v>
      </c>
      <c r="H10" s="4">
        <f t="shared" si="3"/>
        <v>0.42857142857142855</v>
      </c>
    </row>
    <row r="11" spans="1:109" x14ac:dyDescent="0.15">
      <c r="A11" t="s">
        <v>133</v>
      </c>
      <c r="B11" s="4">
        <v>18</v>
      </c>
      <c r="C11" s="4">
        <v>5</v>
      </c>
      <c r="D11" s="4">
        <v>12</v>
      </c>
      <c r="E11" s="4">
        <f t="shared" si="0"/>
        <v>17</v>
      </c>
      <c r="F11" s="4">
        <f t="shared" si="1"/>
        <v>0.29411764705882354</v>
      </c>
      <c r="G11" s="4">
        <f t="shared" si="2"/>
        <v>0.27777777777777779</v>
      </c>
      <c r="H11" s="4">
        <f t="shared" si="3"/>
        <v>0.16666666666666666</v>
      </c>
    </row>
    <row r="12" spans="1:109" x14ac:dyDescent="0.15">
      <c r="A12" t="s">
        <v>3</v>
      </c>
      <c r="B12" s="4">
        <v>20</v>
      </c>
      <c r="C12" s="4">
        <v>6</v>
      </c>
      <c r="D12" s="4">
        <v>9</v>
      </c>
      <c r="E12" s="4">
        <f t="shared" si="0"/>
        <v>15</v>
      </c>
      <c r="F12" s="4">
        <f t="shared" si="1"/>
        <v>0.4</v>
      </c>
      <c r="G12" s="4">
        <f t="shared" si="2"/>
        <v>0.3</v>
      </c>
      <c r="H12" s="4">
        <f t="shared" si="3"/>
        <v>0.20689655172413793</v>
      </c>
    </row>
    <row r="15" spans="1:109" ht="28" x14ac:dyDescent="0.15">
      <c r="A15" s="1"/>
      <c r="B15" s="1" t="s">
        <v>134</v>
      </c>
      <c r="C15" s="1" t="s">
        <v>135</v>
      </c>
      <c r="D15" s="1" t="s">
        <v>136</v>
      </c>
      <c r="E15" s="1" t="s">
        <v>137</v>
      </c>
      <c r="F15" s="1" t="s">
        <v>126</v>
      </c>
      <c r="G15" s="1" t="s">
        <v>125</v>
      </c>
      <c r="H15" s="14" t="s">
        <v>127</v>
      </c>
      <c r="I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row>
    <row r="16" spans="1:109" x14ac:dyDescent="0.15">
      <c r="A16" s="1" t="s">
        <v>128</v>
      </c>
      <c r="B16" s="4">
        <v>3</v>
      </c>
      <c r="C16" s="4">
        <v>2</v>
      </c>
      <c r="D16" s="4">
        <v>2</v>
      </c>
      <c r="E16" s="4">
        <f t="shared" ref="E16:E22" si="4">SUM(C16:D16)</f>
        <v>4</v>
      </c>
      <c r="F16" s="4">
        <f t="shared" ref="F16:F22" si="5">C16/E16</f>
        <v>0.5</v>
      </c>
      <c r="G16" s="4">
        <f t="shared" ref="G16:G22" si="6">C16/B16</f>
        <v>0.66666666666666663</v>
      </c>
      <c r="H16" s="4">
        <f t="shared" ref="H16:H22" si="7">C16/(($B16+E16)-C16)</f>
        <v>0.4</v>
      </c>
    </row>
    <row r="17" spans="1:8" x14ac:dyDescent="0.15">
      <c r="A17" t="s">
        <v>129</v>
      </c>
      <c r="B17" s="4">
        <v>4</v>
      </c>
      <c r="C17" s="4">
        <v>4</v>
      </c>
      <c r="D17" s="4">
        <v>0</v>
      </c>
      <c r="E17" s="4">
        <f t="shared" si="4"/>
        <v>4</v>
      </c>
      <c r="F17" s="4">
        <f t="shared" si="5"/>
        <v>1</v>
      </c>
      <c r="G17" s="4">
        <f t="shared" si="6"/>
        <v>1</v>
      </c>
      <c r="H17" s="4">
        <f t="shared" si="7"/>
        <v>1</v>
      </c>
    </row>
    <row r="18" spans="1:8" x14ac:dyDescent="0.15">
      <c r="A18" t="s">
        <v>130</v>
      </c>
      <c r="B18" s="4">
        <v>4</v>
      </c>
      <c r="C18" s="4">
        <v>4</v>
      </c>
      <c r="D18" s="4">
        <v>0</v>
      </c>
      <c r="E18" s="4">
        <f t="shared" si="4"/>
        <v>4</v>
      </c>
      <c r="F18" s="4">
        <f t="shared" si="5"/>
        <v>1</v>
      </c>
      <c r="G18" s="4">
        <f t="shared" si="6"/>
        <v>1</v>
      </c>
      <c r="H18" s="4">
        <f t="shared" si="7"/>
        <v>1</v>
      </c>
    </row>
    <row r="19" spans="1:8" x14ac:dyDescent="0.15">
      <c r="A19" t="s">
        <v>131</v>
      </c>
      <c r="B19" s="4">
        <v>7</v>
      </c>
      <c r="C19" s="4">
        <v>5</v>
      </c>
      <c r="D19" s="4">
        <v>0</v>
      </c>
      <c r="E19" s="4">
        <f t="shared" si="4"/>
        <v>5</v>
      </c>
      <c r="F19" s="4">
        <f t="shared" si="5"/>
        <v>1</v>
      </c>
      <c r="G19" s="4">
        <f t="shared" si="6"/>
        <v>0.7142857142857143</v>
      </c>
      <c r="H19" s="4">
        <f t="shared" si="7"/>
        <v>0.7142857142857143</v>
      </c>
    </row>
    <row r="20" spans="1:8" x14ac:dyDescent="0.15">
      <c r="A20" t="s">
        <v>132</v>
      </c>
      <c r="B20" s="4">
        <v>7</v>
      </c>
      <c r="C20" s="4">
        <v>6</v>
      </c>
      <c r="D20" s="4">
        <v>0</v>
      </c>
      <c r="E20" s="4">
        <f t="shared" si="4"/>
        <v>6</v>
      </c>
      <c r="F20" s="4">
        <f t="shared" si="5"/>
        <v>1</v>
      </c>
      <c r="G20" s="4">
        <f t="shared" si="6"/>
        <v>0.8571428571428571</v>
      </c>
      <c r="H20" s="4">
        <f t="shared" si="7"/>
        <v>0.8571428571428571</v>
      </c>
    </row>
    <row r="21" spans="1:8" x14ac:dyDescent="0.15">
      <c r="A21" t="s">
        <v>133</v>
      </c>
      <c r="B21" s="4">
        <v>11</v>
      </c>
      <c r="C21" s="4">
        <v>9</v>
      </c>
      <c r="D21" s="4">
        <v>4</v>
      </c>
      <c r="E21" s="4">
        <f t="shared" si="4"/>
        <v>13</v>
      </c>
      <c r="F21" s="4">
        <f t="shared" si="5"/>
        <v>0.69230769230769229</v>
      </c>
      <c r="G21" s="4">
        <f t="shared" si="6"/>
        <v>0.81818181818181823</v>
      </c>
      <c r="H21" s="4">
        <f t="shared" si="7"/>
        <v>0.6</v>
      </c>
    </row>
    <row r="22" spans="1:8" x14ac:dyDescent="0.15">
      <c r="A22" t="s">
        <v>3</v>
      </c>
      <c r="B22" s="4">
        <v>10</v>
      </c>
      <c r="C22" s="4">
        <v>6</v>
      </c>
      <c r="D22" s="4">
        <v>1</v>
      </c>
      <c r="E22" s="4">
        <f t="shared" si="4"/>
        <v>7</v>
      </c>
      <c r="F22" s="4">
        <f t="shared" si="5"/>
        <v>0.8571428571428571</v>
      </c>
      <c r="G22" s="4">
        <f t="shared" si="6"/>
        <v>0.6</v>
      </c>
      <c r="H22" s="4">
        <f t="shared" si="7"/>
        <v>0.54545454545454541</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F8799-0F61-7648-8B61-EC28516BFD93}">
  <dimension ref="A1:E14"/>
  <sheetViews>
    <sheetView zoomScale="140" zoomScaleNormal="140" workbookViewId="0">
      <selection activeCell="A3" sqref="A3:D13"/>
    </sheetView>
  </sheetViews>
  <sheetFormatPr baseColWidth="10" defaultRowHeight="13" x14ac:dyDescent="0.15"/>
  <sheetData>
    <row r="1" spans="1:5" x14ac:dyDescent="0.15">
      <c r="A1" s="17" t="s">
        <v>138</v>
      </c>
    </row>
    <row r="3" spans="1:5" x14ac:dyDescent="0.15">
      <c r="A3" s="17" t="s">
        <v>122</v>
      </c>
      <c r="B3" t="s">
        <v>139</v>
      </c>
      <c r="C3" t="s">
        <v>140</v>
      </c>
      <c r="D3" t="s">
        <v>141</v>
      </c>
    </row>
    <row r="4" spans="1:5" x14ac:dyDescent="0.15">
      <c r="A4" t="s">
        <v>128</v>
      </c>
      <c r="B4">
        <v>0.6</v>
      </c>
      <c r="C4" s="22" t="s">
        <v>156</v>
      </c>
      <c r="D4" s="22" t="s">
        <v>156</v>
      </c>
    </row>
    <row r="5" spans="1:5" x14ac:dyDescent="0.15">
      <c r="A5" t="s">
        <v>129</v>
      </c>
      <c r="B5">
        <v>0.52500000000000002</v>
      </c>
      <c r="C5" s="22" t="s">
        <v>156</v>
      </c>
      <c r="D5" s="22" t="s">
        <v>156</v>
      </c>
    </row>
    <row r="6" spans="1:5" x14ac:dyDescent="0.15">
      <c r="A6" t="s">
        <v>130</v>
      </c>
      <c r="B6">
        <v>0.47499999999999998</v>
      </c>
      <c r="C6" s="22" t="s">
        <v>156</v>
      </c>
      <c r="D6" s="22" t="s">
        <v>156</v>
      </c>
      <c r="E6" t="s">
        <v>159</v>
      </c>
    </row>
    <row r="7" spans="1:5" x14ac:dyDescent="0.15">
      <c r="A7" t="s">
        <v>131</v>
      </c>
      <c r="B7">
        <v>0.45</v>
      </c>
      <c r="C7">
        <v>0.7</v>
      </c>
      <c r="D7">
        <v>0.72499999999999998</v>
      </c>
    </row>
    <row r="8" spans="1:5" x14ac:dyDescent="0.15">
      <c r="A8" t="s">
        <v>132</v>
      </c>
      <c r="B8">
        <v>0.42499999999999999</v>
      </c>
      <c r="C8">
        <v>0.77500000000000002</v>
      </c>
      <c r="D8">
        <v>0.75</v>
      </c>
    </row>
    <row r="9" spans="1:5" x14ac:dyDescent="0.15">
      <c r="A9" t="s">
        <v>133</v>
      </c>
      <c r="B9">
        <v>0.4</v>
      </c>
      <c r="C9">
        <v>0.75</v>
      </c>
      <c r="D9">
        <v>0.7</v>
      </c>
    </row>
    <row r="10" spans="1:5" x14ac:dyDescent="0.15">
      <c r="A10" t="s">
        <v>3</v>
      </c>
      <c r="B10">
        <v>0.4</v>
      </c>
      <c r="C10">
        <v>0.72499999999999998</v>
      </c>
      <c r="D10">
        <v>0.67500000000000004</v>
      </c>
    </row>
    <row r="12" spans="1:5" x14ac:dyDescent="0.15">
      <c r="A12" t="s">
        <v>142</v>
      </c>
      <c r="B12">
        <f>AVERAGE(B4:B10)</f>
        <v>0.46785714285714286</v>
      </c>
      <c r="C12">
        <f>AVERAGE(C7:C10)</f>
        <v>0.73750000000000004</v>
      </c>
      <c r="D12">
        <f>AVERAGE(D4:D10)</f>
        <v>0.71249999999999991</v>
      </c>
    </row>
    <row r="13" spans="1:5" x14ac:dyDescent="0.15">
      <c r="A13" t="s">
        <v>143</v>
      </c>
      <c r="B13">
        <v>0.47</v>
      </c>
      <c r="C13">
        <v>0.74</v>
      </c>
      <c r="D13">
        <v>0.71</v>
      </c>
    </row>
    <row r="14" spans="1:5" ht="126" x14ac:dyDescent="0.15">
      <c r="C14" s="18" t="s">
        <v>153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5599</TotalTime>
  <Application>Microsoft Macintosh Excel</Application>
  <DocSecurity>0</DocSecurity>
  <ScaleCrop>false</ScaleCrop>
  <HeadingPairs>
    <vt:vector size="2" baseType="variant">
      <vt:variant>
        <vt:lpstr>Arbeitsblätter</vt:lpstr>
      </vt:variant>
      <vt:variant>
        <vt:i4>13</vt:i4>
      </vt:variant>
    </vt:vector>
  </HeadingPairs>
  <TitlesOfParts>
    <vt:vector size="13" baseType="lpstr">
      <vt:lpstr>1_2</vt:lpstr>
      <vt:lpstr>1_3</vt:lpstr>
      <vt:lpstr>3_3</vt:lpstr>
      <vt:lpstr>5_2</vt:lpstr>
      <vt:lpstr>10_1</vt:lpstr>
      <vt:lpstr>10_6</vt:lpstr>
      <vt:lpstr>10_13</vt:lpstr>
      <vt:lpstr>summary_manual</vt:lpstr>
      <vt:lpstr>Threshold_evaluation</vt:lpstr>
      <vt:lpstr>syntactic_evaluation</vt:lpstr>
      <vt:lpstr>bert_evaluation</vt:lpstr>
      <vt:lpstr>glove_evaluation</vt:lpstr>
      <vt:lpstr>Runtime_Results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ge47kiq</cp:lastModifiedBy>
  <cp:revision>102</cp:revision>
  <dcterms:created xsi:type="dcterms:W3CDTF">2023-08-30T09:37:08Z</dcterms:created>
  <dcterms:modified xsi:type="dcterms:W3CDTF">2024-08-15T11:49:46Z</dcterms:modified>
  <dc:language>en-US</dc:language>
</cp:coreProperties>
</file>