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Volumes/OCEAN/Decomposition/Microbial decomposition/Data/Raw/"/>
    </mc:Choice>
  </mc:AlternateContent>
  <xr:revisionPtr revIDLastSave="0" documentId="13_ncr:1_{11A6AE77-0AE7-4642-8435-2E6FA9D0B985}" xr6:coauthVersionLast="47" xr6:coauthVersionMax="47" xr10:uidLastSave="{00000000-0000-0000-0000-000000000000}"/>
  <bookViews>
    <workbookView xWindow="0" yWindow="500" windowWidth="33600" windowHeight="18600" activeTab="1" xr2:uid="{00000000-000D-0000-FFFF-FFFF00000000}"/>
  </bookViews>
  <sheets>
    <sheet name="End point_1" sheetId="2" r:id="rId1"/>
    <sheet name="End poi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12" i="1"/>
  <c r="G13" i="1"/>
  <c r="G14" i="1"/>
  <c r="G15" i="1"/>
  <c r="G16" i="1"/>
  <c r="G17" i="1"/>
  <c r="G18" i="1"/>
  <c r="G11" i="1"/>
  <c r="H23" i="1"/>
  <c r="J20" i="1" l="1"/>
  <c r="F12" i="1"/>
  <c r="F13" i="1"/>
  <c r="F14" i="1"/>
  <c r="F15" i="1"/>
  <c r="F16" i="1"/>
  <c r="F17" i="1"/>
  <c r="F18" i="1"/>
  <c r="F19" i="1"/>
  <c r="F11" i="1"/>
  <c r="F20" i="1"/>
  <c r="E18" i="1"/>
  <c r="E12" i="1"/>
  <c r="E13" i="1"/>
  <c r="E14" i="1"/>
  <c r="E15" i="1"/>
  <c r="E16" i="1"/>
  <c r="E17" i="1"/>
  <c r="E19" i="1"/>
  <c r="E11" i="1"/>
  <c r="E21" i="1"/>
  <c r="E22" i="1"/>
  <c r="E20" i="1"/>
  <c r="G63" i="1"/>
  <c r="G6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6" i="1"/>
  <c r="E64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6" i="1"/>
  <c r="G23" i="1"/>
  <c r="F23" i="1"/>
  <c r="E23" i="1"/>
</calcChain>
</file>

<file path=xl/sharedStrings.xml><?xml version="1.0" encoding="utf-8"?>
<sst xmlns="http://schemas.openxmlformats.org/spreadsheetml/2006/main" count="242" uniqueCount="124">
  <si>
    <t>User: USER</t>
  </si>
  <si>
    <t>Path: C:\Program Files (x86)\BMG\CLARIOstar\User\Data\</t>
  </si>
  <si>
    <t>Test ID: 3552</t>
  </si>
  <si>
    <t>Test Name: Luka_4MUGlu</t>
  </si>
  <si>
    <t>Date: 19/09/2022</t>
  </si>
  <si>
    <t>Time: 3:44:34 PM</t>
  </si>
  <si>
    <t>Fluorescence (FI)</t>
  </si>
  <si>
    <t>Well</t>
  </si>
  <si>
    <t>Content</t>
  </si>
  <si>
    <t xml:space="preserve"> Raw Data (360-20/450-30)</t>
  </si>
  <si>
    <t>A01</t>
  </si>
  <si>
    <t>Sample X1</t>
  </si>
  <si>
    <t>A02</t>
  </si>
  <si>
    <t>Sample X2</t>
  </si>
  <si>
    <t>A03</t>
  </si>
  <si>
    <t>Sample X3</t>
  </si>
  <si>
    <t>A04</t>
  </si>
  <si>
    <t>Sample X4</t>
  </si>
  <si>
    <t>A05</t>
  </si>
  <si>
    <t>Sample X5</t>
  </si>
  <si>
    <t>A06</t>
  </si>
  <si>
    <t>Sample X6</t>
  </si>
  <si>
    <t>A07</t>
  </si>
  <si>
    <t>Sample X7</t>
  </si>
  <si>
    <t>A08</t>
  </si>
  <si>
    <t>Sample X8</t>
  </si>
  <si>
    <t>A09</t>
  </si>
  <si>
    <t>Sample X9</t>
  </si>
  <si>
    <t>A10</t>
  </si>
  <si>
    <t>Sample X10</t>
  </si>
  <si>
    <t>A11</t>
  </si>
  <si>
    <t>Sample X11</t>
  </si>
  <si>
    <t>A12</t>
  </si>
  <si>
    <t>Sample X12</t>
  </si>
  <si>
    <t>B01</t>
  </si>
  <si>
    <t>Sample X13</t>
  </si>
  <si>
    <t>B02</t>
  </si>
  <si>
    <t>Sample X14</t>
  </si>
  <si>
    <t>B03</t>
  </si>
  <si>
    <t>Sample X15</t>
  </si>
  <si>
    <t>B04</t>
  </si>
  <si>
    <t>Sample X16</t>
  </si>
  <si>
    <t>B05</t>
  </si>
  <si>
    <t>Sample X17</t>
  </si>
  <si>
    <t>B06</t>
  </si>
  <si>
    <t>Sample X18</t>
  </si>
  <si>
    <t>B07</t>
  </si>
  <si>
    <t>Sample X19</t>
  </si>
  <si>
    <t>B08</t>
  </si>
  <si>
    <t>Sample X20</t>
  </si>
  <si>
    <t>B09</t>
  </si>
  <si>
    <t>Sample X21</t>
  </si>
  <si>
    <t>B10</t>
  </si>
  <si>
    <t>Sample X22</t>
  </si>
  <si>
    <t>B11</t>
  </si>
  <si>
    <t>Sample X23</t>
  </si>
  <si>
    <t>B12</t>
  </si>
  <si>
    <t>Sample X24</t>
  </si>
  <si>
    <t>C01</t>
  </si>
  <si>
    <t>Sample X25</t>
  </si>
  <si>
    <t>C02</t>
  </si>
  <si>
    <t>Sample X26</t>
  </si>
  <si>
    <t>C03</t>
  </si>
  <si>
    <t>Sample X27</t>
  </si>
  <si>
    <t>C04</t>
  </si>
  <si>
    <t>Sample X28</t>
  </si>
  <si>
    <t>C05</t>
  </si>
  <si>
    <t>Sample X29</t>
  </si>
  <si>
    <t>C06</t>
  </si>
  <si>
    <t>Sample X30</t>
  </si>
  <si>
    <t>C07</t>
  </si>
  <si>
    <t>Sample X31</t>
  </si>
  <si>
    <t>C08</t>
  </si>
  <si>
    <t>Sample X32</t>
  </si>
  <si>
    <t>C09</t>
  </si>
  <si>
    <t>Sample X33</t>
  </si>
  <si>
    <t>C10</t>
  </si>
  <si>
    <t>Sample X34</t>
  </si>
  <si>
    <t>C11</t>
  </si>
  <si>
    <t>Sample X35</t>
  </si>
  <si>
    <t>C12</t>
  </si>
  <si>
    <t>Sample X36</t>
  </si>
  <si>
    <t>D01</t>
  </si>
  <si>
    <t>Sample X37</t>
  </si>
  <si>
    <t>D02</t>
  </si>
  <si>
    <t>Sample X38</t>
  </si>
  <si>
    <t>D03</t>
  </si>
  <si>
    <t>Sample X39</t>
  </si>
  <si>
    <t>D04</t>
  </si>
  <si>
    <t>Sample X40</t>
  </si>
  <si>
    <t>D05</t>
  </si>
  <si>
    <t>Sample X41</t>
  </si>
  <si>
    <t>D06</t>
  </si>
  <si>
    <t>Sample X42</t>
  </si>
  <si>
    <t>D07</t>
  </si>
  <si>
    <t>Sample X43</t>
  </si>
  <si>
    <t>D08</t>
  </si>
  <si>
    <t>Sample X44</t>
  </si>
  <si>
    <t>D09</t>
  </si>
  <si>
    <t>Sample X45</t>
  </si>
  <si>
    <t>D10</t>
  </si>
  <si>
    <t>Sample X46</t>
  </si>
  <si>
    <t>D11</t>
  </si>
  <si>
    <t>Sample X47</t>
  </si>
  <si>
    <t>D12</t>
  </si>
  <si>
    <t>Sample X48</t>
  </si>
  <si>
    <t>E01</t>
  </si>
  <si>
    <t>Sample X49</t>
  </si>
  <si>
    <t>E02</t>
  </si>
  <si>
    <t>Sample X50</t>
  </si>
  <si>
    <t>E03</t>
  </si>
  <si>
    <t>Sample X51</t>
  </si>
  <si>
    <t>E04</t>
  </si>
  <si>
    <t>Sample X52</t>
  </si>
  <si>
    <t>E05</t>
  </si>
  <si>
    <t>Sample X53</t>
  </si>
  <si>
    <t>E06</t>
  </si>
  <si>
    <t>Sample X54</t>
  </si>
  <si>
    <t>Test ID: 3553</t>
  </si>
  <si>
    <t>Test Name: Luka_AMCLeu</t>
  </si>
  <si>
    <t>Time: 3:48:47 PM</t>
  </si>
  <si>
    <t xml:space="preserve"> Raw Data (380-15/440-20)</t>
  </si>
  <si>
    <t>CAS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</si>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</sst>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8" xfId="0" applyFont="1" applyBorder="1" applyAlignment="1">
      <alignment horizontal="center" wrapText="1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78477690288715"/>
                  <c:y val="8.86555847185768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point'!$D$26:$D$49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xVal>
          <c:yVal>
            <c:numRef>
              <c:f>'End point'!$E$26:$E$49</c:f>
              <c:numCache>
                <c:formatCode>General</c:formatCode>
                <c:ptCount val="24"/>
                <c:pt idx="0">
                  <c:v>25.333333333333314</c:v>
                </c:pt>
                <c:pt idx="1">
                  <c:v>15.333333333333314</c:v>
                </c:pt>
                <c:pt idx="2">
                  <c:v>119.33333333333331</c:v>
                </c:pt>
                <c:pt idx="3">
                  <c:v>398.33333333333331</c:v>
                </c:pt>
                <c:pt idx="4">
                  <c:v>341.33333333333331</c:v>
                </c:pt>
                <c:pt idx="5">
                  <c:v>372.33333333333331</c:v>
                </c:pt>
                <c:pt idx="6">
                  <c:v>1036.3333333333333</c:v>
                </c:pt>
                <c:pt idx="7">
                  <c:v>900.33333333333326</c:v>
                </c:pt>
                <c:pt idx="8">
                  <c:v>893.33333333333326</c:v>
                </c:pt>
                <c:pt idx="9">
                  <c:v>1998.3333333333333</c:v>
                </c:pt>
                <c:pt idx="10">
                  <c:v>1764.3333333333333</c:v>
                </c:pt>
                <c:pt idx="11">
                  <c:v>1822.3333333333333</c:v>
                </c:pt>
                <c:pt idx="12">
                  <c:v>3383.3333333333335</c:v>
                </c:pt>
                <c:pt idx="13">
                  <c:v>2986.3333333333335</c:v>
                </c:pt>
                <c:pt idx="14">
                  <c:v>3013.3333333333335</c:v>
                </c:pt>
                <c:pt idx="15">
                  <c:v>4043.3333333333335</c:v>
                </c:pt>
                <c:pt idx="16">
                  <c:v>3717.3333333333335</c:v>
                </c:pt>
                <c:pt idx="17">
                  <c:v>4005.3333333333335</c:v>
                </c:pt>
                <c:pt idx="18">
                  <c:v>8212.3333333333339</c:v>
                </c:pt>
                <c:pt idx="19">
                  <c:v>7437.333333333333</c:v>
                </c:pt>
                <c:pt idx="20">
                  <c:v>6949.333333333333</c:v>
                </c:pt>
                <c:pt idx="21">
                  <c:v>21206.333333333332</c:v>
                </c:pt>
                <c:pt idx="22">
                  <c:v>20536.333333333332</c:v>
                </c:pt>
                <c:pt idx="23">
                  <c:v>20583.333333333332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7-1D42-9A4B-0CA8F0C4A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514095"/>
        <c:axId val="1846216831"/>
      </c:scatterChart>
      <c:valAx>
        <c:axId val="184651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16831"/>
        <c:crosses val="autoZero"/>
        <c:crossBetween val="midCat"/>
      </c:valAx>
      <c:valAx>
        <c:axId val="18462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1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153455818022743"/>
                  <c:y val="-9.05548264800233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point'!$D$26:$D$49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xVal>
          <c:yVal>
            <c:numRef>
              <c:f>'End point'!$G$26:$G$49</c:f>
              <c:numCache>
                <c:formatCode>General</c:formatCode>
                <c:ptCount val="24"/>
                <c:pt idx="0">
                  <c:v>48.363636363636331</c:v>
                </c:pt>
                <c:pt idx="1">
                  <c:v>29.272727272727238</c:v>
                </c:pt>
                <c:pt idx="2">
                  <c:v>227.81818181818178</c:v>
                </c:pt>
                <c:pt idx="3">
                  <c:v>311.92900026102842</c:v>
                </c:pt>
                <c:pt idx="4">
                  <c:v>267.2931349517097</c:v>
                </c:pt>
                <c:pt idx="5">
                  <c:v>291.56878099712861</c:v>
                </c:pt>
                <c:pt idx="6">
                  <c:v>721.97088984452535</c:v>
                </c:pt>
                <c:pt idx="7">
                  <c:v>627.22527290770756</c:v>
                </c:pt>
                <c:pt idx="8">
                  <c:v>622.34866027125372</c:v>
                </c:pt>
                <c:pt idx="9">
                  <c:v>1341.51567312919</c:v>
                </c:pt>
                <c:pt idx="10">
                  <c:v>1184.4274325058886</c:v>
                </c:pt>
                <c:pt idx="11">
                  <c:v>1223.3638340279035</c:v>
                </c:pt>
                <c:pt idx="12">
                  <c:v>2181.1799013010318</c:v>
                </c:pt>
                <c:pt idx="13">
                  <c:v>1925.2404665769402</c:v>
                </c:pt>
                <c:pt idx="14">
                  <c:v>1942.646926873037</c:v>
                </c:pt>
                <c:pt idx="15">
                  <c:v>2341.6451853124822</c:v>
                </c:pt>
                <c:pt idx="16">
                  <c:v>2152.8464226384831</c:v>
                </c:pt>
                <c:pt idx="17">
                  <c:v>2319.637967577476</c:v>
                </c:pt>
                <c:pt idx="18">
                  <c:v>4042.9861542353788</c:v>
                </c:pt>
                <c:pt idx="19">
                  <c:v>3661.4485153752389</c:v>
                </c:pt>
                <c:pt idx="20">
                  <c:v>3421.2028795510478</c:v>
                </c:pt>
                <c:pt idx="21">
                  <c:v>10436.889552989711</c:v>
                </c:pt>
                <c:pt idx="22">
                  <c:v>10107.142967826327</c:v>
                </c:pt>
                <c:pt idx="23">
                  <c:v>10130.274444695997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E-8E44-8B73-D8D9C5254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97840"/>
        <c:axId val="389694256"/>
      </c:scatterChart>
      <c:valAx>
        <c:axId val="38949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94256"/>
        <c:crosses val="autoZero"/>
        <c:crossBetween val="midCat"/>
      </c:valAx>
      <c:valAx>
        <c:axId val="3896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9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24</xdr:row>
      <xdr:rowOff>171450</xdr:rowOff>
    </xdr:from>
    <xdr:to>
      <xdr:col>14</xdr:col>
      <xdr:colOff>527050</xdr:colOff>
      <xdr:row>39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6B5CB-3EB4-8663-A3EF-24C35C97F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41</xdr:row>
      <xdr:rowOff>184150</xdr:rowOff>
    </xdr:from>
    <xdr:to>
      <xdr:col>14</xdr:col>
      <xdr:colOff>527050</xdr:colOff>
      <xdr:row>56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8EC8D-C352-7CB9-E7C6-D2B3A2879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</row>
    <row r="2" spans="1:3" x14ac:dyDescent="0.2">
      <c r="A2" s="1" t="s">
        <v>1</v>
      </c>
    </row>
    <row r="3" spans="1:3" x14ac:dyDescent="0.2">
      <c r="A3" s="1" t="s">
        <v>118</v>
      </c>
    </row>
    <row r="4" spans="1:3" x14ac:dyDescent="0.2">
      <c r="A4" s="1" t="s">
        <v>119</v>
      </c>
    </row>
    <row r="5" spans="1:3" x14ac:dyDescent="0.2">
      <c r="A5" s="1" t="s">
        <v>4</v>
      </c>
    </row>
    <row r="6" spans="1:3" x14ac:dyDescent="0.2">
      <c r="A6" s="1" t="s">
        <v>120</v>
      </c>
    </row>
    <row r="7" spans="1:3" x14ac:dyDescent="0.2">
      <c r="A7" s="1" t="s">
        <v>6</v>
      </c>
    </row>
    <row r="10" spans="1:3" ht="65" thickBot="1" x14ac:dyDescent="0.25">
      <c r="A10" s="2" t="s">
        <v>7</v>
      </c>
      <c r="B10" s="3" t="s">
        <v>8</v>
      </c>
      <c r="C10" s="8" t="s">
        <v>121</v>
      </c>
    </row>
    <row r="11" spans="1:3" x14ac:dyDescent="0.2">
      <c r="A11" s="4" t="s">
        <v>10</v>
      </c>
      <c r="B11" s="5" t="s">
        <v>11</v>
      </c>
      <c r="C11" s="9">
        <v>7865</v>
      </c>
    </row>
    <row r="12" spans="1:3" x14ac:dyDescent="0.2">
      <c r="A12" s="6" t="s">
        <v>12</v>
      </c>
      <c r="B12" s="7" t="s">
        <v>13</v>
      </c>
      <c r="C12" s="10">
        <v>3365</v>
      </c>
    </row>
    <row r="13" spans="1:3" x14ac:dyDescent="0.2">
      <c r="A13" s="6" t="s">
        <v>14</v>
      </c>
      <c r="B13" s="7" t="s">
        <v>15</v>
      </c>
      <c r="C13" s="10">
        <v>3450</v>
      </c>
    </row>
    <row r="14" spans="1:3" x14ac:dyDescent="0.2">
      <c r="A14" s="6" t="s">
        <v>16</v>
      </c>
      <c r="B14" s="7" t="s">
        <v>17</v>
      </c>
      <c r="C14" s="10">
        <v>3485</v>
      </c>
    </row>
    <row r="15" spans="1:3" x14ac:dyDescent="0.2">
      <c r="A15" s="6" t="s">
        <v>18</v>
      </c>
      <c r="B15" s="7" t="s">
        <v>19</v>
      </c>
      <c r="C15" s="10">
        <v>2906</v>
      </c>
    </row>
    <row r="16" spans="1:3" x14ac:dyDescent="0.2">
      <c r="A16" s="6" t="s">
        <v>20</v>
      </c>
      <c r="B16" s="7" t="s">
        <v>21</v>
      </c>
      <c r="C16" s="10">
        <v>1742</v>
      </c>
    </row>
    <row r="17" spans="1:3" x14ac:dyDescent="0.2">
      <c r="A17" s="6" t="s">
        <v>22</v>
      </c>
      <c r="B17" s="7" t="s">
        <v>23</v>
      </c>
      <c r="C17" s="10">
        <v>2168</v>
      </c>
    </row>
    <row r="18" spans="1:3" x14ac:dyDescent="0.2">
      <c r="A18" s="6" t="s">
        <v>24</v>
      </c>
      <c r="B18" s="7" t="s">
        <v>25</v>
      </c>
      <c r="C18" s="10">
        <v>5048</v>
      </c>
    </row>
    <row r="19" spans="1:3" x14ac:dyDescent="0.2">
      <c r="A19" s="6" t="s">
        <v>26</v>
      </c>
      <c r="B19" s="7" t="s">
        <v>27</v>
      </c>
      <c r="C19" s="10">
        <v>3073</v>
      </c>
    </row>
    <row r="20" spans="1:3" x14ac:dyDescent="0.2">
      <c r="A20" s="6" t="s">
        <v>28</v>
      </c>
      <c r="B20" s="7" t="s">
        <v>29</v>
      </c>
      <c r="C20" s="10">
        <v>464</v>
      </c>
    </row>
    <row r="21" spans="1:3" x14ac:dyDescent="0.2">
      <c r="A21" s="6" t="s">
        <v>30</v>
      </c>
      <c r="B21" s="7" t="s">
        <v>31</v>
      </c>
      <c r="C21" s="10">
        <v>472</v>
      </c>
    </row>
    <row r="22" spans="1:3" x14ac:dyDescent="0.2">
      <c r="A22" s="6" t="s">
        <v>32</v>
      </c>
      <c r="B22" s="7" t="s">
        <v>33</v>
      </c>
      <c r="C22" s="10">
        <v>481</v>
      </c>
    </row>
    <row r="23" spans="1:3" x14ac:dyDescent="0.2">
      <c r="A23" s="6" t="s">
        <v>34</v>
      </c>
      <c r="B23" s="7" t="s">
        <v>35</v>
      </c>
      <c r="C23" s="10">
        <v>65</v>
      </c>
    </row>
    <row r="24" spans="1:3" x14ac:dyDescent="0.2">
      <c r="A24" s="6" t="s">
        <v>36</v>
      </c>
      <c r="B24" s="7" t="s">
        <v>37</v>
      </c>
      <c r="C24" s="10">
        <v>63</v>
      </c>
    </row>
    <row r="25" spans="1:3" x14ac:dyDescent="0.2">
      <c r="A25" s="6" t="s">
        <v>38</v>
      </c>
      <c r="B25" s="7" t="s">
        <v>39</v>
      </c>
      <c r="C25" s="10">
        <v>64</v>
      </c>
    </row>
    <row r="26" spans="1:3" x14ac:dyDescent="0.2">
      <c r="A26" s="6" t="s">
        <v>40</v>
      </c>
      <c r="B26" s="7" t="s">
        <v>41</v>
      </c>
      <c r="C26" s="10">
        <v>502</v>
      </c>
    </row>
    <row r="27" spans="1:3" x14ac:dyDescent="0.2">
      <c r="A27" s="6" t="s">
        <v>42</v>
      </c>
      <c r="B27" s="7" t="s">
        <v>43</v>
      </c>
      <c r="C27" s="10">
        <v>510</v>
      </c>
    </row>
    <row r="28" spans="1:3" x14ac:dyDescent="0.2">
      <c r="A28" s="6" t="s">
        <v>44</v>
      </c>
      <c r="B28" s="7" t="s">
        <v>45</v>
      </c>
      <c r="C28" s="10">
        <v>510</v>
      </c>
    </row>
    <row r="29" spans="1:3" x14ac:dyDescent="0.2">
      <c r="A29" s="6" t="s">
        <v>46</v>
      </c>
      <c r="B29" s="7" t="s">
        <v>47</v>
      </c>
      <c r="C29" s="10">
        <v>813</v>
      </c>
    </row>
    <row r="30" spans="1:3" x14ac:dyDescent="0.2">
      <c r="A30" s="6" t="s">
        <v>48</v>
      </c>
      <c r="B30" s="7" t="s">
        <v>49</v>
      </c>
      <c r="C30" s="10">
        <v>789</v>
      </c>
    </row>
    <row r="31" spans="1:3" x14ac:dyDescent="0.2">
      <c r="A31" s="6" t="s">
        <v>50</v>
      </c>
      <c r="B31" s="7" t="s">
        <v>51</v>
      </c>
      <c r="C31" s="10">
        <v>822</v>
      </c>
    </row>
    <row r="32" spans="1:3" x14ac:dyDescent="0.2">
      <c r="A32" s="6" t="s">
        <v>52</v>
      </c>
      <c r="B32" s="7" t="s">
        <v>53</v>
      </c>
      <c r="C32" s="10">
        <v>1163</v>
      </c>
    </row>
    <row r="33" spans="1:3" x14ac:dyDescent="0.2">
      <c r="A33" s="6" t="s">
        <v>54</v>
      </c>
      <c r="B33" s="7" t="s">
        <v>55</v>
      </c>
      <c r="C33" s="10">
        <v>1144</v>
      </c>
    </row>
    <row r="34" spans="1:3" x14ac:dyDescent="0.2">
      <c r="A34" s="6" t="s">
        <v>56</v>
      </c>
      <c r="B34" s="7" t="s">
        <v>57</v>
      </c>
      <c r="C34" s="10">
        <v>1196</v>
      </c>
    </row>
    <row r="35" spans="1:3" x14ac:dyDescent="0.2">
      <c r="A35" s="6" t="s">
        <v>58</v>
      </c>
      <c r="B35" s="7" t="s">
        <v>59</v>
      </c>
      <c r="C35" s="10">
        <v>1719</v>
      </c>
    </row>
    <row r="36" spans="1:3" x14ac:dyDescent="0.2">
      <c r="A36" s="6" t="s">
        <v>60</v>
      </c>
      <c r="B36" s="7" t="s">
        <v>61</v>
      </c>
      <c r="C36" s="10">
        <v>1836</v>
      </c>
    </row>
    <row r="37" spans="1:3" x14ac:dyDescent="0.2">
      <c r="A37" s="6" t="s">
        <v>62</v>
      </c>
      <c r="B37" s="7" t="s">
        <v>63</v>
      </c>
      <c r="C37" s="10">
        <v>1809</v>
      </c>
    </row>
    <row r="38" spans="1:3" x14ac:dyDescent="0.2">
      <c r="A38" s="6" t="s">
        <v>64</v>
      </c>
      <c r="B38" s="7" t="s">
        <v>65</v>
      </c>
      <c r="C38" s="10">
        <v>2393</v>
      </c>
    </row>
    <row r="39" spans="1:3" x14ac:dyDescent="0.2">
      <c r="A39" s="6" t="s">
        <v>66</v>
      </c>
      <c r="B39" s="7" t="s">
        <v>67</v>
      </c>
      <c r="C39" s="10">
        <v>2450</v>
      </c>
    </row>
    <row r="40" spans="1:3" x14ac:dyDescent="0.2">
      <c r="A40" s="6" t="s">
        <v>68</v>
      </c>
      <c r="B40" s="7" t="s">
        <v>69</v>
      </c>
      <c r="C40" s="10">
        <v>2725</v>
      </c>
    </row>
    <row r="41" spans="1:3" x14ac:dyDescent="0.2">
      <c r="A41" s="6" t="s">
        <v>70</v>
      </c>
      <c r="B41" s="7" t="s">
        <v>71</v>
      </c>
      <c r="C41" s="10">
        <v>3239</v>
      </c>
    </row>
    <row r="42" spans="1:3" x14ac:dyDescent="0.2">
      <c r="A42" s="6" t="s">
        <v>72</v>
      </c>
      <c r="B42" s="7" t="s">
        <v>73</v>
      </c>
      <c r="C42" s="10">
        <v>3259</v>
      </c>
    </row>
    <row r="43" spans="1:3" x14ac:dyDescent="0.2">
      <c r="A43" s="6" t="s">
        <v>74</v>
      </c>
      <c r="B43" s="7" t="s">
        <v>75</v>
      </c>
      <c r="C43" s="10">
        <v>3443</v>
      </c>
    </row>
    <row r="44" spans="1:3" x14ac:dyDescent="0.2">
      <c r="A44" s="6" t="s">
        <v>76</v>
      </c>
      <c r="B44" s="7" t="s">
        <v>77</v>
      </c>
      <c r="C44" s="10">
        <v>5784</v>
      </c>
    </row>
    <row r="45" spans="1:3" x14ac:dyDescent="0.2">
      <c r="A45" s="6" t="s">
        <v>78</v>
      </c>
      <c r="B45" s="7" t="s">
        <v>79</v>
      </c>
      <c r="C45" s="10">
        <v>5763</v>
      </c>
    </row>
    <row r="46" spans="1:3" x14ac:dyDescent="0.2">
      <c r="A46" s="6" t="s">
        <v>80</v>
      </c>
      <c r="B46" s="7" t="s">
        <v>81</v>
      </c>
      <c r="C46" s="10">
        <v>5951</v>
      </c>
    </row>
    <row r="47" spans="1:3" x14ac:dyDescent="0.2">
      <c r="A47" s="6" t="s">
        <v>82</v>
      </c>
      <c r="B47" s="7" t="s">
        <v>83</v>
      </c>
      <c r="C47" s="10">
        <v>12312</v>
      </c>
    </row>
    <row r="48" spans="1:3" x14ac:dyDescent="0.2">
      <c r="A48" s="6" t="s">
        <v>84</v>
      </c>
      <c r="B48" s="7" t="s">
        <v>85</v>
      </c>
      <c r="C48" s="10">
        <v>12699</v>
      </c>
    </row>
    <row r="49" spans="1:3" x14ac:dyDescent="0.2">
      <c r="A49" s="6" t="s">
        <v>86</v>
      </c>
      <c r="B49" s="7" t="s">
        <v>87</v>
      </c>
      <c r="C49" s="10">
        <v>13747</v>
      </c>
    </row>
    <row r="50" spans="1:3" x14ac:dyDescent="0.2">
      <c r="A50" s="6" t="s">
        <v>88</v>
      </c>
      <c r="B50" s="7" t="s">
        <v>89</v>
      </c>
      <c r="C50" s="10">
        <v>23719</v>
      </c>
    </row>
    <row r="51" spans="1:3" x14ac:dyDescent="0.2">
      <c r="A51" s="6" t="s">
        <v>90</v>
      </c>
      <c r="B51" s="7" t="s">
        <v>91</v>
      </c>
      <c r="C51" s="10">
        <v>24129</v>
      </c>
    </row>
    <row r="52" spans="1:3" x14ac:dyDescent="0.2">
      <c r="A52" s="6" t="s">
        <v>92</v>
      </c>
      <c r="B52" s="7" t="s">
        <v>93</v>
      </c>
      <c r="C52" s="10">
        <v>24815</v>
      </c>
    </row>
    <row r="53" spans="1:3" x14ac:dyDescent="0.2">
      <c r="A53" s="6" t="s">
        <v>94</v>
      </c>
      <c r="B53" s="7" t="s">
        <v>95</v>
      </c>
      <c r="C53" s="10">
        <v>57322</v>
      </c>
    </row>
    <row r="54" spans="1:3" x14ac:dyDescent="0.2">
      <c r="A54" s="6" t="s">
        <v>96</v>
      </c>
      <c r="B54" s="7" t="s">
        <v>97</v>
      </c>
      <c r="C54" s="10">
        <v>59567</v>
      </c>
    </row>
    <row r="55" spans="1:3" x14ac:dyDescent="0.2">
      <c r="A55" s="6" t="s">
        <v>98</v>
      </c>
      <c r="B55" s="7" t="s">
        <v>99</v>
      </c>
      <c r="C55" s="10">
        <v>55453</v>
      </c>
    </row>
    <row r="56" spans="1:3" x14ac:dyDescent="0.2">
      <c r="A56" s="6" t="s">
        <v>100</v>
      </c>
      <c r="B56" s="7" t="s">
        <v>101</v>
      </c>
      <c r="C56" s="10">
        <v>108481</v>
      </c>
    </row>
    <row r="57" spans="1:3" x14ac:dyDescent="0.2">
      <c r="A57" s="6" t="s">
        <v>102</v>
      </c>
      <c r="B57" s="7" t="s">
        <v>103</v>
      </c>
      <c r="C57" s="10">
        <v>108410</v>
      </c>
    </row>
    <row r="58" spans="1:3" x14ac:dyDescent="0.2">
      <c r="A58" s="6" t="s">
        <v>104</v>
      </c>
      <c r="B58" s="7" t="s">
        <v>105</v>
      </c>
      <c r="C58" s="10">
        <v>115386</v>
      </c>
    </row>
    <row r="59" spans="1:3" x14ac:dyDescent="0.2">
      <c r="A59" s="6" t="s">
        <v>106</v>
      </c>
      <c r="B59" s="7" t="s">
        <v>107</v>
      </c>
      <c r="C59" s="10">
        <v>162896</v>
      </c>
    </row>
    <row r="60" spans="1:3" x14ac:dyDescent="0.2">
      <c r="A60" s="6" t="s">
        <v>108</v>
      </c>
      <c r="B60" s="7" t="s">
        <v>109</v>
      </c>
      <c r="C60" s="10">
        <v>166267</v>
      </c>
    </row>
    <row r="61" spans="1:3" x14ac:dyDescent="0.2">
      <c r="A61" s="6" t="s">
        <v>110</v>
      </c>
      <c r="B61" s="7" t="s">
        <v>111</v>
      </c>
      <c r="C61" s="10">
        <v>171043</v>
      </c>
    </row>
    <row r="62" spans="1:3" x14ac:dyDescent="0.2">
      <c r="A62" s="6" t="s">
        <v>112</v>
      </c>
      <c r="B62" s="7" t="s">
        <v>113</v>
      </c>
      <c r="C62" s="10">
        <v>213339</v>
      </c>
    </row>
    <row r="63" spans="1:3" x14ac:dyDescent="0.2">
      <c r="A63" s="6" t="s">
        <v>114</v>
      </c>
      <c r="B63" s="7" t="s">
        <v>115</v>
      </c>
      <c r="C63" s="10">
        <v>225159</v>
      </c>
    </row>
    <row r="64" spans="1:3" x14ac:dyDescent="0.2">
      <c r="A64" s="6" t="s">
        <v>116</v>
      </c>
      <c r="B64" s="7" t="s">
        <v>117</v>
      </c>
      <c r="C64" s="10">
        <v>233667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4"/>
  <sheetViews>
    <sheetView tabSelected="1" topLeftCell="D10" zoomScale="225" workbookViewId="0">
      <selection activeCell="H14" sqref="H14"/>
    </sheetView>
  </sheetViews>
  <sheetFormatPr baseColWidth="10" defaultColWidth="8.83203125" defaultRowHeight="15" x14ac:dyDescent="0.2"/>
  <sheetData>
    <row r="1" spans="1:7" x14ac:dyDescent="0.2">
      <c r="A1" s="1" t="s">
        <v>0</v>
      </c>
    </row>
    <row r="2" spans="1:7" x14ac:dyDescent="0.2">
      <c r="A2" s="1" t="s">
        <v>1</v>
      </c>
    </row>
    <row r="3" spans="1:7" x14ac:dyDescent="0.2">
      <c r="A3" s="1" t="s">
        <v>2</v>
      </c>
    </row>
    <row r="4" spans="1:7" x14ac:dyDescent="0.2">
      <c r="A4" s="1" t="s">
        <v>3</v>
      </c>
    </row>
    <row r="5" spans="1:7" x14ac:dyDescent="0.2">
      <c r="A5" s="1" t="s">
        <v>4</v>
      </c>
    </row>
    <row r="6" spans="1:7" x14ac:dyDescent="0.2">
      <c r="A6" s="1" t="s">
        <v>5</v>
      </c>
    </row>
    <row r="7" spans="1:7" x14ac:dyDescent="0.2">
      <c r="A7" s="1" t="s">
        <v>6</v>
      </c>
    </row>
    <row r="10" spans="1:7" ht="65" thickBot="1" x14ac:dyDescent="0.25">
      <c r="A10" s="2" t="s">
        <v>7</v>
      </c>
      <c r="B10" s="3" t="s">
        <v>8</v>
      </c>
      <c r="C10" s="8" t="s">
        <v>9</v>
      </c>
    </row>
    <row r="11" spans="1:7" x14ac:dyDescent="0.2">
      <c r="A11" s="4" t="s">
        <v>10</v>
      </c>
      <c r="B11" s="5" t="s">
        <v>11</v>
      </c>
      <c r="C11" s="9">
        <v>5429</v>
      </c>
      <c r="D11">
        <v>1.5</v>
      </c>
      <c r="E11">
        <f>(C11-178.1042)/1989.0881</f>
        <v>2.6398507939391926</v>
      </c>
      <c r="F11">
        <f>E11-$F$20</f>
        <v>2.4858303626682643</v>
      </c>
      <c r="G11">
        <f>F11*0.0001*338.31/0.196349540849362</f>
        <v>0.42830824373533705</v>
      </c>
    </row>
    <row r="12" spans="1:7" x14ac:dyDescent="0.2">
      <c r="A12" s="6" t="s">
        <v>12</v>
      </c>
      <c r="B12" s="7" t="s">
        <v>13</v>
      </c>
      <c r="C12" s="10">
        <v>801</v>
      </c>
      <c r="D12">
        <v>1.5</v>
      </c>
      <c r="E12">
        <f t="shared" ref="E12:E19" si="0">(C12-178.1042)/1989.0881</f>
        <v>0.31315646602078612</v>
      </c>
      <c r="F12">
        <f t="shared" ref="F12:F19" si="1">E12-$F$20</f>
        <v>0.15913603474985791</v>
      </c>
      <c r="G12">
        <f t="shared" ref="G12:G19" si="2">F12*0.0001*338.31/0.196349540849362</f>
        <v>2.741911780559143E-2</v>
      </c>
    </row>
    <row r="13" spans="1:7" x14ac:dyDescent="0.2">
      <c r="A13" s="6" t="s">
        <v>14</v>
      </c>
      <c r="B13" s="7" t="s">
        <v>15</v>
      </c>
      <c r="C13" s="10">
        <v>1288</v>
      </c>
      <c r="D13">
        <v>1.5</v>
      </c>
      <c r="E13">
        <f t="shared" si="0"/>
        <v>0.55799227796898487</v>
      </c>
      <c r="F13">
        <f t="shared" si="1"/>
        <v>0.40397184669805664</v>
      </c>
      <c r="G13">
        <f t="shared" si="2"/>
        <v>6.9604295923090587E-2</v>
      </c>
    </row>
    <row r="14" spans="1:7" x14ac:dyDescent="0.2">
      <c r="A14" s="6" t="s">
        <v>16</v>
      </c>
      <c r="B14" s="7" t="s">
        <v>17</v>
      </c>
      <c r="C14" s="10">
        <v>796</v>
      </c>
      <c r="D14">
        <v>2.5</v>
      </c>
      <c r="E14">
        <f t="shared" si="0"/>
        <v>0.31064275131905922</v>
      </c>
      <c r="F14">
        <f t="shared" si="1"/>
        <v>0.15662232004813101</v>
      </c>
      <c r="G14">
        <f t="shared" si="2"/>
        <v>2.6986005093912791E-2</v>
      </c>
    </row>
    <row r="15" spans="1:7" x14ac:dyDescent="0.2">
      <c r="A15" s="6" t="s">
        <v>18</v>
      </c>
      <c r="B15" s="7" t="s">
        <v>19</v>
      </c>
      <c r="C15" s="10">
        <v>646</v>
      </c>
      <c r="D15">
        <v>2.5</v>
      </c>
      <c r="E15">
        <f t="shared" si="0"/>
        <v>0.23523131026725264</v>
      </c>
      <c r="F15">
        <f t="shared" si="1"/>
        <v>8.1210878996324426E-2</v>
      </c>
      <c r="G15">
        <f t="shared" si="2"/>
        <v>1.3992623743553711E-2</v>
      </c>
    </row>
    <row r="16" spans="1:7" x14ac:dyDescent="0.2">
      <c r="A16" s="6" t="s">
        <v>20</v>
      </c>
      <c r="B16" s="7" t="s">
        <v>21</v>
      </c>
      <c r="C16" s="10">
        <v>762</v>
      </c>
      <c r="D16">
        <v>2.5</v>
      </c>
      <c r="E16">
        <f t="shared" si="0"/>
        <v>0.29354949134731639</v>
      </c>
      <c r="F16">
        <f t="shared" si="1"/>
        <v>0.13952906007638818</v>
      </c>
      <c r="G16">
        <f t="shared" si="2"/>
        <v>2.4040838654498065E-2</v>
      </c>
    </row>
    <row r="17" spans="1:10" x14ac:dyDescent="0.2">
      <c r="A17" s="6" t="s">
        <v>22</v>
      </c>
      <c r="B17" s="7" t="s">
        <v>23</v>
      </c>
      <c r="C17" s="10">
        <v>832</v>
      </c>
      <c r="D17">
        <v>3.5</v>
      </c>
      <c r="E17">
        <f t="shared" si="0"/>
        <v>0.32874149717149281</v>
      </c>
      <c r="F17">
        <f t="shared" si="1"/>
        <v>0.1747210659005646</v>
      </c>
      <c r="G17">
        <f t="shared" si="2"/>
        <v>3.0104416617998977E-2</v>
      </c>
    </row>
    <row r="18" spans="1:10" x14ac:dyDescent="0.2">
      <c r="A18" s="6" t="s">
        <v>24</v>
      </c>
      <c r="B18" s="7" t="s">
        <v>25</v>
      </c>
      <c r="C18" s="10">
        <v>418</v>
      </c>
      <c r="D18">
        <v>3.5</v>
      </c>
      <c r="E18">
        <f>(C18-178.1042)/1989.0881</f>
        <v>0.12060591986850659</v>
      </c>
      <c r="F18">
        <f t="shared" si="1"/>
        <v>-3.3414511402421618E-2</v>
      </c>
      <c r="G18">
        <f t="shared" si="2"/>
        <v>-5.7573159089920993E-3</v>
      </c>
    </row>
    <row r="19" spans="1:10" x14ac:dyDescent="0.2">
      <c r="A19" s="6" t="s">
        <v>26</v>
      </c>
      <c r="B19" s="7" t="s">
        <v>27</v>
      </c>
      <c r="C19" s="10">
        <v>540</v>
      </c>
      <c r="D19">
        <v>3.5</v>
      </c>
      <c r="E19">
        <f t="shared" si="0"/>
        <v>0.18194055859064262</v>
      </c>
      <c r="F19">
        <f t="shared" si="1"/>
        <v>2.7920127319714411E-2</v>
      </c>
      <c r="G19">
        <f>F19*0.0001*338.31/0.196349540849362</f>
        <v>4.8106342559666214E-3</v>
      </c>
    </row>
    <row r="20" spans="1:10" x14ac:dyDescent="0.2">
      <c r="A20" s="6" t="s">
        <v>28</v>
      </c>
      <c r="B20" s="7" t="s">
        <v>29</v>
      </c>
      <c r="C20" s="10">
        <v>419</v>
      </c>
      <c r="D20" t="s">
        <v>122</v>
      </c>
      <c r="E20">
        <f>(C20+140.8233)/4136.8319</f>
        <v>0.13532657684253499</v>
      </c>
      <c r="F20">
        <f>AVERAGE(E20:E22)</f>
        <v>0.15402043127092821</v>
      </c>
      <c r="J20">
        <f>AVERAGE(C23:C25)/AVERAGE(C20:C22)</f>
        <v>0.10745466756212224</v>
      </c>
    </row>
    <row r="21" spans="1:10" x14ac:dyDescent="0.2">
      <c r="A21" s="6" t="s">
        <v>30</v>
      </c>
      <c r="B21" s="7" t="s">
        <v>31</v>
      </c>
      <c r="C21" s="10">
        <v>604</v>
      </c>
      <c r="D21" t="s">
        <v>122</v>
      </c>
      <c r="E21">
        <f t="shared" ref="E21:E22" si="3">(C21+140.8233)/4136.8319</f>
        <v>0.18004678894494117</v>
      </c>
    </row>
    <row r="22" spans="1:10" x14ac:dyDescent="0.2">
      <c r="A22" s="6" t="s">
        <v>32</v>
      </c>
      <c r="B22" s="7" t="s">
        <v>33</v>
      </c>
      <c r="C22" s="10">
        <v>466</v>
      </c>
      <c r="D22" t="s">
        <v>122</v>
      </c>
      <c r="E22">
        <f t="shared" si="3"/>
        <v>0.14668792802530844</v>
      </c>
    </row>
    <row r="23" spans="1:10" x14ac:dyDescent="0.2">
      <c r="A23" s="6" t="s">
        <v>34</v>
      </c>
      <c r="B23" s="7" t="s">
        <v>35</v>
      </c>
      <c r="C23" s="10">
        <v>58</v>
      </c>
      <c r="D23" t="s">
        <v>123</v>
      </c>
      <c r="E23">
        <f>AVERAGE(C23:C25)</f>
        <v>53.333333333333336</v>
      </c>
      <c r="F23">
        <f>AVERAGE(C26:C28)</f>
        <v>435</v>
      </c>
      <c r="G23">
        <f>F23-E23</f>
        <v>381.66666666666669</v>
      </c>
      <c r="H23">
        <f>AVERAGE(C23:C25)/AVERAGE(C26:C28)</f>
        <v>0.12260536398467434</v>
      </c>
    </row>
    <row r="24" spans="1:10" x14ac:dyDescent="0.2">
      <c r="A24" s="6" t="s">
        <v>36</v>
      </c>
      <c r="B24" s="7" t="s">
        <v>37</v>
      </c>
      <c r="C24" s="10">
        <v>52</v>
      </c>
      <c r="D24" t="s">
        <v>123</v>
      </c>
    </row>
    <row r="25" spans="1:10" x14ac:dyDescent="0.2">
      <c r="A25" s="6" t="s">
        <v>38</v>
      </c>
      <c r="B25" s="7" t="s">
        <v>39</v>
      </c>
      <c r="C25" s="10">
        <v>50</v>
      </c>
      <c r="D25" t="s">
        <v>123</v>
      </c>
    </row>
    <row r="26" spans="1:10" x14ac:dyDescent="0.2">
      <c r="A26" s="6" t="s">
        <v>40</v>
      </c>
      <c r="B26" s="7" t="s">
        <v>41</v>
      </c>
      <c r="C26" s="10">
        <v>407</v>
      </c>
      <c r="D26">
        <v>0</v>
      </c>
      <c r="E26">
        <f>C26-$G$23</f>
        <v>25.333333333333314</v>
      </c>
      <c r="F26">
        <v>1.9090909090909092</v>
      </c>
      <c r="G26">
        <f>E26*F26</f>
        <v>48.363636363636331</v>
      </c>
    </row>
    <row r="27" spans="1:10" x14ac:dyDescent="0.2">
      <c r="A27" s="6" t="s">
        <v>42</v>
      </c>
      <c r="B27" s="7" t="s">
        <v>43</v>
      </c>
      <c r="C27" s="10">
        <v>397</v>
      </c>
      <c r="D27">
        <v>0</v>
      </c>
      <c r="E27">
        <f t="shared" ref="E27:E63" si="4">C27-$G$23</f>
        <v>15.333333333333314</v>
      </c>
      <c r="F27">
        <v>1.9090909090909092</v>
      </c>
      <c r="G27">
        <f t="shared" ref="G27:G62" si="5">E27*F27</f>
        <v>29.272727272727238</v>
      </c>
    </row>
    <row r="28" spans="1:10" x14ac:dyDescent="0.2">
      <c r="A28" s="6" t="s">
        <v>44</v>
      </c>
      <c r="B28" s="7" t="s">
        <v>45</v>
      </c>
      <c r="C28" s="10">
        <v>501</v>
      </c>
      <c r="D28">
        <v>0</v>
      </c>
      <c r="E28">
        <f t="shared" si="4"/>
        <v>119.33333333333331</v>
      </c>
      <c r="F28">
        <v>1.9090909090909092</v>
      </c>
      <c r="G28">
        <f t="shared" si="5"/>
        <v>227.81818181818178</v>
      </c>
    </row>
    <row r="29" spans="1:10" x14ac:dyDescent="0.2">
      <c r="A29" s="6" t="s">
        <v>46</v>
      </c>
      <c r="B29" s="7" t="s">
        <v>47</v>
      </c>
      <c r="C29" s="10">
        <v>780</v>
      </c>
      <c r="D29">
        <v>0.1</v>
      </c>
      <c r="E29">
        <f t="shared" si="4"/>
        <v>398.33333333333331</v>
      </c>
      <c r="F29">
        <v>0.78308535630383702</v>
      </c>
      <c r="G29">
        <f t="shared" si="5"/>
        <v>311.92900026102842</v>
      </c>
    </row>
    <row r="30" spans="1:10" x14ac:dyDescent="0.2">
      <c r="A30" s="6" t="s">
        <v>48</v>
      </c>
      <c r="B30" s="7" t="s">
        <v>49</v>
      </c>
      <c r="C30" s="10">
        <v>723</v>
      </c>
      <c r="D30">
        <v>0.1</v>
      </c>
      <c r="E30">
        <f t="shared" si="4"/>
        <v>341.33333333333331</v>
      </c>
      <c r="F30">
        <v>0.78308535630383702</v>
      </c>
      <c r="G30">
        <f t="shared" si="5"/>
        <v>267.2931349517097</v>
      </c>
    </row>
    <row r="31" spans="1:10" x14ac:dyDescent="0.2">
      <c r="A31" s="6" t="s">
        <v>50</v>
      </c>
      <c r="B31" s="7" t="s">
        <v>51</v>
      </c>
      <c r="C31" s="10">
        <v>754</v>
      </c>
      <c r="D31">
        <v>0.1</v>
      </c>
      <c r="E31">
        <f t="shared" si="4"/>
        <v>372.33333333333331</v>
      </c>
      <c r="F31">
        <v>0.78308535630383702</v>
      </c>
      <c r="G31">
        <f t="shared" si="5"/>
        <v>291.56878099712861</v>
      </c>
    </row>
    <row r="32" spans="1:10" x14ac:dyDescent="0.2">
      <c r="A32" s="6" t="s">
        <v>52</v>
      </c>
      <c r="B32" s="7" t="s">
        <v>53</v>
      </c>
      <c r="C32" s="10">
        <v>1418</v>
      </c>
      <c r="D32">
        <v>0.25</v>
      </c>
      <c r="E32">
        <f t="shared" si="4"/>
        <v>1036.3333333333333</v>
      </c>
      <c r="F32">
        <v>0.6966589480648363</v>
      </c>
      <c r="G32">
        <f t="shared" si="5"/>
        <v>721.97088984452535</v>
      </c>
    </row>
    <row r="33" spans="1:7" x14ac:dyDescent="0.2">
      <c r="A33" s="6" t="s">
        <v>54</v>
      </c>
      <c r="B33" s="7" t="s">
        <v>55</v>
      </c>
      <c r="C33" s="10">
        <v>1282</v>
      </c>
      <c r="D33">
        <v>0.25</v>
      </c>
      <c r="E33">
        <f t="shared" si="4"/>
        <v>900.33333333333326</v>
      </c>
      <c r="F33">
        <v>0.6966589480648363</v>
      </c>
      <c r="G33">
        <f t="shared" si="5"/>
        <v>627.22527290770756</v>
      </c>
    </row>
    <row r="34" spans="1:7" x14ac:dyDescent="0.2">
      <c r="A34" s="6" t="s">
        <v>56</v>
      </c>
      <c r="B34" s="7" t="s">
        <v>57</v>
      </c>
      <c r="C34" s="10">
        <v>1275</v>
      </c>
      <c r="D34">
        <v>0.25</v>
      </c>
      <c r="E34">
        <f t="shared" si="4"/>
        <v>893.33333333333326</v>
      </c>
      <c r="F34">
        <v>0.6966589480648363</v>
      </c>
      <c r="G34">
        <f t="shared" si="5"/>
        <v>622.34866027125372</v>
      </c>
    </row>
    <row r="35" spans="1:7" x14ac:dyDescent="0.2">
      <c r="A35" s="6" t="s">
        <v>58</v>
      </c>
      <c r="B35" s="7" t="s">
        <v>59</v>
      </c>
      <c r="C35" s="10">
        <v>2380</v>
      </c>
      <c r="D35">
        <v>0.5</v>
      </c>
      <c r="E35">
        <f t="shared" si="4"/>
        <v>1998.3333333333333</v>
      </c>
      <c r="F35">
        <v>0.67131726762094579</v>
      </c>
      <c r="G35">
        <f t="shared" si="5"/>
        <v>1341.51567312919</v>
      </c>
    </row>
    <row r="36" spans="1:7" x14ac:dyDescent="0.2">
      <c r="A36" s="6" t="s">
        <v>60</v>
      </c>
      <c r="B36" s="7" t="s">
        <v>61</v>
      </c>
      <c r="C36" s="10">
        <v>2146</v>
      </c>
      <c r="D36">
        <v>0.5</v>
      </c>
      <c r="E36">
        <f t="shared" si="4"/>
        <v>1764.3333333333333</v>
      </c>
      <c r="F36">
        <v>0.67131726762094579</v>
      </c>
      <c r="G36">
        <f t="shared" si="5"/>
        <v>1184.4274325058886</v>
      </c>
    </row>
    <row r="37" spans="1:7" x14ac:dyDescent="0.2">
      <c r="A37" s="6" t="s">
        <v>62</v>
      </c>
      <c r="B37" s="7" t="s">
        <v>63</v>
      </c>
      <c r="C37" s="10">
        <v>2204</v>
      </c>
      <c r="D37">
        <v>0.5</v>
      </c>
      <c r="E37">
        <f t="shared" si="4"/>
        <v>1822.3333333333333</v>
      </c>
      <c r="F37">
        <v>0.67131726762094579</v>
      </c>
      <c r="G37">
        <f t="shared" si="5"/>
        <v>1223.3638340279035</v>
      </c>
    </row>
    <row r="38" spans="1:7" x14ac:dyDescent="0.2">
      <c r="A38" s="6" t="s">
        <v>64</v>
      </c>
      <c r="B38" s="7" t="s">
        <v>65</v>
      </c>
      <c r="C38" s="10">
        <v>3765</v>
      </c>
      <c r="D38">
        <v>0.75</v>
      </c>
      <c r="E38">
        <f t="shared" si="4"/>
        <v>3383.3333333333335</v>
      </c>
      <c r="F38">
        <v>0.64468371467025565</v>
      </c>
      <c r="G38">
        <f t="shared" si="5"/>
        <v>2181.1799013010318</v>
      </c>
    </row>
    <row r="39" spans="1:7" x14ac:dyDescent="0.2">
      <c r="A39" s="6" t="s">
        <v>66</v>
      </c>
      <c r="B39" s="7" t="s">
        <v>67</v>
      </c>
      <c r="C39" s="10">
        <v>3368</v>
      </c>
      <c r="D39">
        <v>0.75</v>
      </c>
      <c r="E39">
        <f t="shared" si="4"/>
        <v>2986.3333333333335</v>
      </c>
      <c r="F39">
        <v>0.64468371467025565</v>
      </c>
      <c r="G39">
        <f t="shared" si="5"/>
        <v>1925.2404665769402</v>
      </c>
    </row>
    <row r="40" spans="1:7" x14ac:dyDescent="0.2">
      <c r="A40" s="6" t="s">
        <v>68</v>
      </c>
      <c r="B40" s="7" t="s">
        <v>69</v>
      </c>
      <c r="C40" s="10">
        <v>3395</v>
      </c>
      <c r="D40">
        <v>0.75</v>
      </c>
      <c r="E40">
        <f t="shared" si="4"/>
        <v>3013.3333333333335</v>
      </c>
      <c r="F40">
        <v>0.64468371467025565</v>
      </c>
      <c r="G40">
        <f t="shared" si="5"/>
        <v>1942.646926873037</v>
      </c>
    </row>
    <row r="41" spans="1:7" x14ac:dyDescent="0.2">
      <c r="A41" s="6" t="s">
        <v>70</v>
      </c>
      <c r="B41" s="7" t="s">
        <v>71</v>
      </c>
      <c r="C41" s="10">
        <v>4425</v>
      </c>
      <c r="D41">
        <v>1</v>
      </c>
      <c r="E41">
        <f t="shared" si="4"/>
        <v>4043.3333333333335</v>
      </c>
      <c r="F41">
        <v>0.57913730881594772</v>
      </c>
      <c r="G41">
        <f t="shared" si="5"/>
        <v>2341.6451853124822</v>
      </c>
    </row>
    <row r="42" spans="1:7" x14ac:dyDescent="0.2">
      <c r="A42" s="6" t="s">
        <v>72</v>
      </c>
      <c r="B42" s="7" t="s">
        <v>73</v>
      </c>
      <c r="C42" s="10">
        <v>4099</v>
      </c>
      <c r="D42">
        <v>1</v>
      </c>
      <c r="E42">
        <f t="shared" si="4"/>
        <v>3717.3333333333335</v>
      </c>
      <c r="F42">
        <v>0.57913730881594772</v>
      </c>
      <c r="G42">
        <f t="shared" si="5"/>
        <v>2152.8464226384831</v>
      </c>
    </row>
    <row r="43" spans="1:7" x14ac:dyDescent="0.2">
      <c r="A43" s="6" t="s">
        <v>74</v>
      </c>
      <c r="B43" s="7" t="s">
        <v>75</v>
      </c>
      <c r="C43" s="10">
        <v>4387</v>
      </c>
      <c r="D43">
        <v>1</v>
      </c>
      <c r="E43">
        <f t="shared" si="4"/>
        <v>4005.3333333333335</v>
      </c>
      <c r="F43">
        <v>0.57913730881594772</v>
      </c>
      <c r="G43">
        <f t="shared" si="5"/>
        <v>2319.637967577476</v>
      </c>
    </row>
    <row r="44" spans="1:7" x14ac:dyDescent="0.2">
      <c r="A44" s="6" t="s">
        <v>76</v>
      </c>
      <c r="B44" s="7" t="s">
        <v>77</v>
      </c>
      <c r="C44" s="10">
        <v>8594</v>
      </c>
      <c r="D44">
        <v>2</v>
      </c>
      <c r="E44">
        <f t="shared" si="4"/>
        <v>8212.3333333333339</v>
      </c>
      <c r="F44">
        <v>0.49230663078727666</v>
      </c>
      <c r="G44">
        <f t="shared" si="5"/>
        <v>4042.9861542353788</v>
      </c>
    </row>
    <row r="45" spans="1:7" x14ac:dyDescent="0.2">
      <c r="A45" s="6" t="s">
        <v>78</v>
      </c>
      <c r="B45" s="7" t="s">
        <v>79</v>
      </c>
      <c r="C45" s="10">
        <v>7819</v>
      </c>
      <c r="D45">
        <v>2</v>
      </c>
      <c r="E45">
        <f t="shared" si="4"/>
        <v>7437.333333333333</v>
      </c>
      <c r="F45">
        <v>0.49230663078727666</v>
      </c>
      <c r="G45">
        <f t="shared" si="5"/>
        <v>3661.4485153752389</v>
      </c>
    </row>
    <row r="46" spans="1:7" x14ac:dyDescent="0.2">
      <c r="A46" s="6" t="s">
        <v>80</v>
      </c>
      <c r="B46" s="7" t="s">
        <v>81</v>
      </c>
      <c r="C46" s="10">
        <v>7331</v>
      </c>
      <c r="D46">
        <v>2</v>
      </c>
      <c r="E46">
        <f t="shared" si="4"/>
        <v>6949.333333333333</v>
      </c>
      <c r="F46">
        <v>0.49230663078727666</v>
      </c>
      <c r="G46">
        <f t="shared" si="5"/>
        <v>3421.2028795510478</v>
      </c>
    </row>
    <row r="47" spans="1:7" x14ac:dyDescent="0.2">
      <c r="A47" s="6" t="s">
        <v>82</v>
      </c>
      <c r="B47" s="7" t="s">
        <v>83</v>
      </c>
      <c r="C47" s="10">
        <v>21588</v>
      </c>
      <c r="D47">
        <v>5</v>
      </c>
      <c r="E47">
        <f t="shared" si="4"/>
        <v>21206.333333333332</v>
      </c>
      <c r="F47">
        <v>0.49215908233340883</v>
      </c>
      <c r="G47">
        <f t="shared" si="5"/>
        <v>10436.889552989711</v>
      </c>
    </row>
    <row r="48" spans="1:7" x14ac:dyDescent="0.2">
      <c r="A48" s="6" t="s">
        <v>84</v>
      </c>
      <c r="B48" s="7" t="s">
        <v>85</v>
      </c>
      <c r="C48" s="10">
        <v>20918</v>
      </c>
      <c r="D48">
        <v>5</v>
      </c>
      <c r="E48">
        <f t="shared" si="4"/>
        <v>20536.333333333332</v>
      </c>
      <c r="F48">
        <v>0.49215908233340883</v>
      </c>
      <c r="G48">
        <f t="shared" si="5"/>
        <v>10107.142967826327</v>
      </c>
    </row>
    <row r="49" spans="1:7" x14ac:dyDescent="0.2">
      <c r="A49" s="6" t="s">
        <v>86</v>
      </c>
      <c r="B49" s="7" t="s">
        <v>87</v>
      </c>
      <c r="C49" s="10">
        <v>20965</v>
      </c>
      <c r="D49">
        <v>5</v>
      </c>
      <c r="E49">
        <f t="shared" si="4"/>
        <v>20583.333333333332</v>
      </c>
      <c r="F49">
        <v>0.49215908233340883</v>
      </c>
      <c r="G49">
        <f t="shared" si="5"/>
        <v>10130.274444695997</v>
      </c>
    </row>
    <row r="50" spans="1:7" x14ac:dyDescent="0.2">
      <c r="A50" s="6" t="s">
        <v>88</v>
      </c>
      <c r="B50" s="7" t="s">
        <v>89</v>
      </c>
      <c r="C50" s="10">
        <v>39174</v>
      </c>
      <c r="D50">
        <v>10</v>
      </c>
      <c r="E50">
        <f t="shared" si="4"/>
        <v>38792.333333333336</v>
      </c>
      <c r="F50">
        <v>0.48362544411244407</v>
      </c>
      <c r="G50">
        <f t="shared" si="5"/>
        <v>18760.959436491303</v>
      </c>
    </row>
    <row r="51" spans="1:7" x14ac:dyDescent="0.2">
      <c r="A51" s="6" t="s">
        <v>90</v>
      </c>
      <c r="B51" s="7" t="s">
        <v>91</v>
      </c>
      <c r="C51" s="10">
        <v>36828</v>
      </c>
      <c r="D51">
        <v>10</v>
      </c>
      <c r="E51">
        <f t="shared" si="4"/>
        <v>36446.333333333336</v>
      </c>
      <c r="F51">
        <v>0.48362544411244407</v>
      </c>
      <c r="G51">
        <f t="shared" si="5"/>
        <v>17626.374144603509</v>
      </c>
    </row>
    <row r="52" spans="1:7" x14ac:dyDescent="0.2">
      <c r="A52" s="6" t="s">
        <v>92</v>
      </c>
      <c r="B52" s="7" t="s">
        <v>93</v>
      </c>
      <c r="C52" s="10">
        <v>36356</v>
      </c>
      <c r="D52">
        <v>10</v>
      </c>
      <c r="E52">
        <f t="shared" si="4"/>
        <v>35974.333333333336</v>
      </c>
      <c r="F52">
        <v>0.48362544411244407</v>
      </c>
      <c r="G52">
        <f t="shared" si="5"/>
        <v>17398.102934982435</v>
      </c>
    </row>
    <row r="53" spans="1:7" x14ac:dyDescent="0.2">
      <c r="A53" s="6" t="s">
        <v>94</v>
      </c>
      <c r="B53" s="7" t="s">
        <v>95</v>
      </c>
      <c r="C53" s="10">
        <v>91895</v>
      </c>
      <c r="D53">
        <v>25</v>
      </c>
      <c r="E53">
        <f t="shared" si="4"/>
        <v>91513.333333333328</v>
      </c>
      <c r="F53">
        <v>0.48111035152736298</v>
      </c>
      <c r="G53">
        <f t="shared" si="5"/>
        <v>44028.01196944074</v>
      </c>
    </row>
    <row r="54" spans="1:7" x14ac:dyDescent="0.2">
      <c r="A54" s="6" t="s">
        <v>96</v>
      </c>
      <c r="B54" s="7" t="s">
        <v>97</v>
      </c>
      <c r="C54" s="10">
        <v>86205</v>
      </c>
      <c r="D54">
        <v>25</v>
      </c>
      <c r="E54">
        <f t="shared" si="4"/>
        <v>85823.333333333328</v>
      </c>
      <c r="F54">
        <v>0.48111035152736298</v>
      </c>
      <c r="G54">
        <f t="shared" si="5"/>
        <v>41290.494069250046</v>
      </c>
    </row>
    <row r="55" spans="1:7" x14ac:dyDescent="0.2">
      <c r="A55" s="6" t="s">
        <v>98</v>
      </c>
      <c r="B55" s="7" t="s">
        <v>99</v>
      </c>
      <c r="C55" s="10">
        <v>90013</v>
      </c>
      <c r="D55">
        <v>25</v>
      </c>
      <c r="E55">
        <f t="shared" si="4"/>
        <v>89631.333333333328</v>
      </c>
      <c r="F55">
        <v>0.48111035152736298</v>
      </c>
      <c r="G55">
        <f t="shared" si="5"/>
        <v>43122.562287866247</v>
      </c>
    </row>
    <row r="56" spans="1:7" x14ac:dyDescent="0.2">
      <c r="A56" s="6" t="s">
        <v>100</v>
      </c>
      <c r="B56" s="7" t="s">
        <v>101</v>
      </c>
      <c r="C56" s="10">
        <v>164126</v>
      </c>
      <c r="D56">
        <v>50</v>
      </c>
      <c r="E56">
        <f t="shared" si="4"/>
        <v>163744.33333333334</v>
      </c>
      <c r="F56">
        <v>0.56079637754384171</v>
      </c>
      <c r="G56">
        <f t="shared" si="5"/>
        <v>91827.228976664672</v>
      </c>
    </row>
    <row r="57" spans="1:7" x14ac:dyDescent="0.2">
      <c r="A57" s="6" t="s">
        <v>102</v>
      </c>
      <c r="B57" s="7" t="s">
        <v>103</v>
      </c>
      <c r="C57" s="10">
        <v>158072</v>
      </c>
      <c r="D57">
        <v>50</v>
      </c>
      <c r="E57">
        <f t="shared" si="4"/>
        <v>157690.33333333334</v>
      </c>
      <c r="F57">
        <v>0.56079637754384171</v>
      </c>
      <c r="G57">
        <f t="shared" si="5"/>
        <v>88432.167707014247</v>
      </c>
    </row>
    <row r="58" spans="1:7" x14ac:dyDescent="0.2">
      <c r="A58" s="6" t="s">
        <v>104</v>
      </c>
      <c r="B58" s="7" t="s">
        <v>105</v>
      </c>
      <c r="C58" s="10">
        <v>155768</v>
      </c>
      <c r="D58">
        <v>50</v>
      </c>
      <c r="E58">
        <f t="shared" si="4"/>
        <v>155386.33333333334</v>
      </c>
      <c r="F58">
        <v>0.56079637754384171</v>
      </c>
      <c r="G58">
        <f t="shared" si="5"/>
        <v>87140.092853153241</v>
      </c>
    </row>
    <row r="59" spans="1:7" x14ac:dyDescent="0.2">
      <c r="A59" s="6" t="s">
        <v>106</v>
      </c>
      <c r="B59" s="7" t="s">
        <v>107</v>
      </c>
      <c r="C59" s="10">
        <v>208760</v>
      </c>
      <c r="D59">
        <v>75</v>
      </c>
      <c r="E59">
        <f t="shared" si="4"/>
        <v>208378.33333333334</v>
      </c>
      <c r="F59">
        <v>0.60443639232949531</v>
      </c>
      <c r="G59">
        <f t="shared" si="5"/>
        <v>125951.44803963302</v>
      </c>
    </row>
    <row r="60" spans="1:7" x14ac:dyDescent="0.2">
      <c r="A60" s="6" t="s">
        <v>108</v>
      </c>
      <c r="B60" s="7" t="s">
        <v>109</v>
      </c>
      <c r="C60" s="10">
        <v>205894</v>
      </c>
      <c r="D60">
        <v>75</v>
      </c>
      <c r="E60">
        <f t="shared" si="4"/>
        <v>205512.33333333334</v>
      </c>
      <c r="F60">
        <v>0.60443639232949531</v>
      </c>
      <c r="G60">
        <f t="shared" si="5"/>
        <v>124219.13333921669</v>
      </c>
    </row>
    <row r="61" spans="1:7" x14ac:dyDescent="0.2">
      <c r="A61" s="6" t="s">
        <v>110</v>
      </c>
      <c r="B61" s="7" t="s">
        <v>111</v>
      </c>
      <c r="C61" s="10">
        <v>204107</v>
      </c>
      <c r="D61">
        <v>75</v>
      </c>
      <c r="E61">
        <f t="shared" si="4"/>
        <v>203725.33333333334</v>
      </c>
      <c r="F61">
        <v>0.60443639232949531</v>
      </c>
      <c r="G61">
        <f t="shared" si="5"/>
        <v>123139.00550612388</v>
      </c>
    </row>
    <row r="62" spans="1:7" x14ac:dyDescent="0.2">
      <c r="A62" s="6" t="s">
        <v>112</v>
      </c>
      <c r="B62" s="7" t="s">
        <v>113</v>
      </c>
      <c r="C62" s="10">
        <v>233385</v>
      </c>
      <c r="D62">
        <v>100</v>
      </c>
      <c r="E62">
        <f t="shared" si="4"/>
        <v>233003.33333333334</v>
      </c>
      <c r="F62">
        <v>0.62902316887115317</v>
      </c>
      <c r="G62">
        <f t="shared" si="5"/>
        <v>146564.49509087493</v>
      </c>
    </row>
    <row r="63" spans="1:7" x14ac:dyDescent="0.2">
      <c r="A63" s="6" t="s">
        <v>114</v>
      </c>
      <c r="B63" s="7" t="s">
        <v>115</v>
      </c>
      <c r="C63" s="10">
        <v>229264</v>
      </c>
      <c r="D63">
        <v>100</v>
      </c>
      <c r="E63">
        <f t="shared" si="4"/>
        <v>228882.33333333334</v>
      </c>
      <c r="F63">
        <v>0.62902316887115317</v>
      </c>
      <c r="G63">
        <f>E63*F63</f>
        <v>143972.29061195691</v>
      </c>
    </row>
    <row r="64" spans="1:7" x14ac:dyDescent="0.2">
      <c r="A64" s="6" t="s">
        <v>116</v>
      </c>
      <c r="B64" s="7" t="s">
        <v>117</v>
      </c>
      <c r="C64" s="10">
        <v>229572</v>
      </c>
      <c r="D64">
        <v>100</v>
      </c>
      <c r="E64">
        <f>C64-$G$23</f>
        <v>229190.33333333334</v>
      </c>
      <c r="F64">
        <v>0.62902316887115317</v>
      </c>
      <c r="G64">
        <f>E64*F64</f>
        <v>144166.02974796924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point_1</vt:lpstr>
      <vt:lpstr>End point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Wright</dc:creator>
  <cp:lastModifiedBy>Luka Seamus Wright</cp:lastModifiedBy>
  <dcterms:created xsi:type="dcterms:W3CDTF">2022-09-19T07:50:14Z</dcterms:created>
  <dcterms:modified xsi:type="dcterms:W3CDTF">2022-11-15T23:10:48Z</dcterms:modified>
</cp:coreProperties>
</file>