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B99D4769-9A38-9D48-AFFF-817730AA06EF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1" i="1"/>
  <c r="F49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1" i="1"/>
  <c r="E34" i="1"/>
  <c r="E32" i="1"/>
  <c r="E28" i="1"/>
  <c r="E27" i="1"/>
  <c r="E20" i="1"/>
  <c r="E18" i="1"/>
  <c r="F50" i="1" l="1"/>
  <c r="E9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56" i="1"/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56" i="1"/>
  <c r="G53" i="1"/>
  <c r="F53" i="1"/>
  <c r="E53" i="1"/>
</calcChain>
</file>

<file path=xl/sharedStrings.xml><?xml version="1.0" encoding="utf-8"?>
<sst xmlns="http://schemas.openxmlformats.org/spreadsheetml/2006/main" count="186" uniqueCount="182">
  <si>
    <t>User: USER</t>
  </si>
  <si>
    <t>Path: C:\Program Files (x86)\BMG\CLARIOstar\User\Data\</t>
  </si>
  <si>
    <t>Test ID: 3185</t>
  </si>
  <si>
    <t>Test Name: Luka_AMCLeu</t>
  </si>
  <si>
    <t>Date: 27/07/2022</t>
  </si>
  <si>
    <t>Time: 9:53:32 AM</t>
  </si>
  <si>
    <t>Fluorescence (FI)</t>
  </si>
  <si>
    <t>Well</t>
  </si>
  <si>
    <t>Content</t>
  </si>
  <si>
    <t xml:space="preserve"> Raw Data (380-15/440-20)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</si>
  <si>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</si>
  <si>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</si>
  <si>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</si>
  <si>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</si>
  <si>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</si>
  <si>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</si>
  <si>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</si>
  <si>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</si>
  <si>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</si>
  <si>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</si>
  <si>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</si>
  <si>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</si>
  <si>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</si>
  <si>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</si>
  <si>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</si>
  <si>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</si>
  <si>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</si>
  <si>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</si>
  <si>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</si>
  <si>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</si>
  <si>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</si>
  <si>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</si>
  <si>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</si>
  <si>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</si>
  <si>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</si>
  <si>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</si>
  <si>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</si>
  <si>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</si>
  <si>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</si>
  <si>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</si>
  <si>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</si>
  <si>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</si>
  <si>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</si>
  <si>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</si>
  <si>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</si>
  <si>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</si>
  <si>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</si>
  <si>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</si>
  <si>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</si>
  <si>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</si>
  <si>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</si>
  <si>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</si>
  <si>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</si>
  <si>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</si>
  <si>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</si>
  <si>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</si>
  <si>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</si>
  <si>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</si>
  <si>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</si>
  <si>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</si>
  <si>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</si>
  <si>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</si>
  <si>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</si>
  <si>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</si>
  <si>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</si>
  <si>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</si>
  <si>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</si>
  <si>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</si>
  <si>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</si>
  <si>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</si>
  <si>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</si>
  <si>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</si>
  <si>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</si>
  <si>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</si>
  <si>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</si>
  <si>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</si>
  <si>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</si>
  <si>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</si>
  <si>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</si>
  <si>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</si>
  <si>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</si>
  <si>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</si>
  <si>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</si>
  <si>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</si>
  <si>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</si>
  <si>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</si>
  <si>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</si>
  <si>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</si>
  <si>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</si>
  <si>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</si>
  <si>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</si>
  <si>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</si>
  <si>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</si>
  <si>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</si>
  <si>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</si>
  <si>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</si>
  <si>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</si>
  <si>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</si>
  <si>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</si>
  <si>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</si>
  <si>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</si>
  <si>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</si>
  <si>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</si>
  <si>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</si>
  <si>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</si>
  <si>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</si>
  <si>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</si>
  <si>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</si>
  <si>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</si>
  <si>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</si>
  <si>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</si>
  <si>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</si>
  <si>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</si>
  <si>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</si>
  <si>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</si>
  <si>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</si>
  <si>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</si>
  <si>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</si>
  <si>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</si>
  <si>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</si>
  <si>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</si>
  <si>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</si>
  <si>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</si>
  <si>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</si>
  <si>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</si>
  <si>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</si>
  <si>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</si>
  <si>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</si>
  <si>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</si>
  <si>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</si>
  <si>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</si>
  <si>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</si>
  <si>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</si>
  <si>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</si>
  <si>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</si>
  <si>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</si>
  <si>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</si>
  <si>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</si>
  <si>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</si>
  <si>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</si>
  <si>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</si>
  <si>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</si>
  <si>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</si>
  <si>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</si>
  <si>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</si>
  <si>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</si>
  <si>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</si>
  <si>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</si>
  <si>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</si>
  <si>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</si>
  <si>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</si>
  <si>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</si>
  <si>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</si>
  <si>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</si>
  <si>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</si>
  <si>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</si>
  <si>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</si>
  <si>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</si>
  <si>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</si>
  <si>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</si>
  <si>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</si>
  <si>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</si>
  <si>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</si>
  <si>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</si>
  <si>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</si>
  <si>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</si>
  <si>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</si>
  <si>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</si>
  <si>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</si>
  <si>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</si>
  <si>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</si>
  <si>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</si>
  <si>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</si>
  <si>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</si>
  <si>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</si>
  <si>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</si>
  <si>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</si>
  <si>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</si>
  <si>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CAS</t>
  </si>
  <si>
    <t>AS</t>
  </si>
  <si>
    <t>S</t>
  </si>
  <si>
    <t>fluo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</si>
</sst>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507633420822397"/>
                  <c:y val="8.86555847185768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point'!$D$56:$D$94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point'!$E$56:$E$94</c:f>
              <c:numCache>
                <c:formatCode>General</c:formatCode>
                <c:ptCount val="39"/>
                <c:pt idx="0">
                  <c:v>93.333333333333314</c:v>
                </c:pt>
                <c:pt idx="1">
                  <c:v>66.333333333333314</c:v>
                </c:pt>
                <c:pt idx="2">
                  <c:v>123.33333333333331</c:v>
                </c:pt>
                <c:pt idx="3">
                  <c:v>367.33333333333331</c:v>
                </c:pt>
                <c:pt idx="4">
                  <c:v>477.33333333333331</c:v>
                </c:pt>
                <c:pt idx="5">
                  <c:v>780.33333333333326</c:v>
                </c:pt>
                <c:pt idx="6">
                  <c:v>826.33333333333326</c:v>
                </c:pt>
                <c:pt idx="7">
                  <c:v>1001.3333333333333</c:v>
                </c:pt>
                <c:pt idx="8">
                  <c:v>1104.3333333333333</c:v>
                </c:pt>
                <c:pt idx="9">
                  <c:v>1596.3333333333333</c:v>
                </c:pt>
                <c:pt idx="10">
                  <c:v>1510.3333333333333</c:v>
                </c:pt>
                <c:pt idx="11">
                  <c:v>1692.3333333333333</c:v>
                </c:pt>
                <c:pt idx="12">
                  <c:v>2365.3333333333335</c:v>
                </c:pt>
                <c:pt idx="13">
                  <c:v>2272.3333333333335</c:v>
                </c:pt>
                <c:pt idx="14">
                  <c:v>2417.3333333333335</c:v>
                </c:pt>
                <c:pt idx="15">
                  <c:v>2552.3333333333335</c:v>
                </c:pt>
                <c:pt idx="16">
                  <c:v>2919.3333333333335</c:v>
                </c:pt>
                <c:pt idx="17">
                  <c:v>2962.3333333333335</c:v>
                </c:pt>
                <c:pt idx="18">
                  <c:v>5780.333333333333</c:v>
                </c:pt>
                <c:pt idx="19">
                  <c:v>5785.333333333333</c:v>
                </c:pt>
                <c:pt idx="20">
                  <c:v>5791.333333333333</c:v>
                </c:pt>
                <c:pt idx="21">
                  <c:v>14083.333333333334</c:v>
                </c:pt>
                <c:pt idx="22">
                  <c:v>14317.333333333334</c:v>
                </c:pt>
                <c:pt idx="23">
                  <c:v>14921.333333333334</c:v>
                </c:pt>
                <c:pt idx="24">
                  <c:v>28840.333333333332</c:v>
                </c:pt>
                <c:pt idx="25">
                  <c:v>28806.333333333332</c:v>
                </c:pt>
                <c:pt idx="26">
                  <c:v>30546.333333333332</c:v>
                </c:pt>
                <c:pt idx="27">
                  <c:v>75473.333333333328</c:v>
                </c:pt>
                <c:pt idx="28">
                  <c:v>75926.333333333328</c:v>
                </c:pt>
                <c:pt idx="29">
                  <c:v>70104.333333333328</c:v>
                </c:pt>
                <c:pt idx="30">
                  <c:v>134628.33333333334</c:v>
                </c:pt>
                <c:pt idx="31">
                  <c:v>133832.33333333334</c:v>
                </c:pt>
                <c:pt idx="32">
                  <c:v>129393.33333333333</c:v>
                </c:pt>
                <c:pt idx="33">
                  <c:v>174816.33333333334</c:v>
                </c:pt>
                <c:pt idx="34">
                  <c:v>177214.33333333334</c:v>
                </c:pt>
                <c:pt idx="35">
                  <c:v>176425.33333333334</c:v>
                </c:pt>
                <c:pt idx="36">
                  <c:v>231665.33333333334</c:v>
                </c:pt>
                <c:pt idx="37">
                  <c:v>229885.33333333334</c:v>
                </c:pt>
                <c:pt idx="38">
                  <c:v>233433.33333333334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7-C648-88C0-495895AC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9280"/>
        <c:axId val="154090928"/>
      </c:scatterChart>
      <c:valAx>
        <c:axId val="1540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0928"/>
        <c:crosses val="autoZero"/>
        <c:crossBetween val="midCat"/>
      </c:valAx>
      <c:valAx>
        <c:axId val="154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894925634295714"/>
                  <c:y val="1.3495188101487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point'!$D$56:$D$94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point'!$G$56:$G$94</c:f>
              <c:numCache>
                <c:formatCode>General</c:formatCode>
                <c:ptCount val="39"/>
                <c:pt idx="0">
                  <c:v>233.54449472096525</c:v>
                </c:pt>
                <c:pt idx="1">
                  <c:v>165.98340874811458</c:v>
                </c:pt>
                <c:pt idx="2">
                  <c:v>308.61236802413271</c:v>
                </c:pt>
                <c:pt idx="3">
                  <c:v>319.34228734228731</c:v>
                </c:pt>
                <c:pt idx="4">
                  <c:v>414.97110297110294</c:v>
                </c:pt>
                <c:pt idx="5">
                  <c:v>678.38502238502235</c:v>
                </c:pt>
                <c:pt idx="6">
                  <c:v>475.08143828960152</c:v>
                </c:pt>
                <c:pt idx="7">
                  <c:v>575.69368318756074</c:v>
                </c:pt>
                <c:pt idx="8">
                  <c:v>634.91117589893099</c:v>
                </c:pt>
                <c:pt idx="9">
                  <c:v>751.60065173972464</c:v>
                </c:pt>
                <c:pt idx="10">
                  <c:v>711.10932408283406</c:v>
                </c:pt>
                <c:pt idx="11">
                  <c:v>796.8002733102071</c:v>
                </c:pt>
                <c:pt idx="12">
                  <c:v>1023.7291101055808</c:v>
                </c:pt>
                <c:pt idx="13">
                  <c:v>983.47820512820522</c:v>
                </c:pt>
                <c:pt idx="14">
                  <c:v>1046.2349924585219</c:v>
                </c:pt>
                <c:pt idx="15">
                  <c:v>1086.0725351727158</c:v>
                </c:pt>
                <c:pt idx="16">
                  <c:v>1242.2389007499862</c:v>
                </c:pt>
                <c:pt idx="17">
                  <c:v>1260.5363223298843</c:v>
                </c:pt>
                <c:pt idx="18">
                  <c:v>2069.1695696843717</c:v>
                </c:pt>
                <c:pt idx="19">
                  <c:v>2070.9594055384323</c:v>
                </c:pt>
                <c:pt idx="20">
                  <c:v>2073.107208563305</c:v>
                </c:pt>
                <c:pt idx="21">
                  <c:v>4349.6118446202254</c:v>
                </c:pt>
                <c:pt idx="22">
                  <c:v>4421.8823183462227</c:v>
                </c:pt>
                <c:pt idx="23">
                  <c:v>4608.426618049225</c:v>
                </c:pt>
                <c:pt idx="24">
                  <c:v>8996.6776496191505</c:v>
                </c:pt>
                <c:pt idx="25">
                  <c:v>8986.07142546246</c:v>
                </c:pt>
                <c:pt idx="26">
                  <c:v>9528.860544069641</c:v>
                </c:pt>
                <c:pt idx="27">
                  <c:v>25408.048467632943</c:v>
                </c:pt>
                <c:pt idx="28">
                  <c:v>25560.550622334442</c:v>
                </c:pt>
                <c:pt idx="29">
                  <c:v>23600.57811753947</c:v>
                </c:pt>
                <c:pt idx="30">
                  <c:v>50818.053774741129</c:v>
                </c:pt>
                <c:pt idx="31">
                  <c:v>50517.588264969578</c:v>
                </c:pt>
                <c:pt idx="32">
                  <c:v>48842.002337989798</c:v>
                </c:pt>
                <c:pt idx="33">
                  <c:v>63940.644960511185</c:v>
                </c:pt>
                <c:pt idx="34">
                  <c:v>64817.735010918223</c:v>
                </c:pt>
                <c:pt idx="35">
                  <c:v>64529.151170313067</c:v>
                </c:pt>
                <c:pt idx="36">
                  <c:v>79513.706591053953</c:v>
                </c:pt>
                <c:pt idx="37">
                  <c:v>78902.763228507654</c:v>
                </c:pt>
                <c:pt idx="38">
                  <c:v>80120.53123430218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6-2D45-8236-B6DBA3273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723503"/>
        <c:axId val="2043832527"/>
      </c:scatterChart>
      <c:valAx>
        <c:axId val="204372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2527"/>
        <c:crosses val="autoZero"/>
        <c:crossBetween val="midCat"/>
      </c:valAx>
      <c:valAx>
        <c:axId val="20438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Datapoints beyond standard curve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17366579177608"/>
                  <c:y val="8.86555847185768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point'!$D$89:$D$94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xVal>
          <c:yVal>
            <c:numRef>
              <c:f>'End point'!$G$89:$G$94</c:f>
              <c:numCache>
                <c:formatCode>General</c:formatCode>
                <c:ptCount val="6"/>
                <c:pt idx="0">
                  <c:v>63940.644960511185</c:v>
                </c:pt>
                <c:pt idx="1">
                  <c:v>64817.735010918223</c:v>
                </c:pt>
                <c:pt idx="2">
                  <c:v>64529.151170313067</c:v>
                </c:pt>
                <c:pt idx="3">
                  <c:v>79513.706591053953</c:v>
                </c:pt>
                <c:pt idx="4">
                  <c:v>78902.763228507654</c:v>
                </c:pt>
                <c:pt idx="5">
                  <c:v>80120.53123430218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8-C644-9DA0-09DB052AC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0048"/>
        <c:axId val="154082368"/>
      </c:scatterChart>
      <c:valAx>
        <c:axId val="1541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2368"/>
        <c:crosses val="autoZero"/>
        <c:crossBetween val="midCat"/>
      </c:valAx>
      <c:valAx>
        <c:axId val="1540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54</xdr:row>
      <xdr:rowOff>171450</xdr:rowOff>
    </xdr:from>
    <xdr:to>
      <xdr:col>14</xdr:col>
      <xdr:colOff>501650</xdr:colOff>
      <xdr:row>69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E7422-2C9F-EBC1-7C3A-2E979BE57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70</xdr:row>
      <xdr:rowOff>19050</xdr:rowOff>
    </xdr:from>
    <xdr:to>
      <xdr:col>14</xdr:col>
      <xdr:colOff>527050</xdr:colOff>
      <xdr:row>84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BA9DD-E5C6-EE56-DA3A-E191FFDF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85</xdr:row>
      <xdr:rowOff>171450</xdr:rowOff>
    </xdr:from>
    <xdr:to>
      <xdr:col>14</xdr:col>
      <xdr:colOff>533400</xdr:colOff>
      <xdr:row>100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08F1F-489D-7820-31C3-B02194EDB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"/>
  <sheetViews>
    <sheetView tabSelected="1" topLeftCell="A10" workbookViewId="0">
      <selection activeCell="I21" sqref="I21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2</v>
      </c>
    </row>
    <row r="4" spans="1:7" x14ac:dyDescent="0.2">
      <c r="A4" s="1" t="s">
        <v>3</v>
      </c>
    </row>
    <row r="5" spans="1:7" x14ac:dyDescent="0.2">
      <c r="A5" s="1" t="s">
        <v>4</v>
      </c>
    </row>
    <row r="6" spans="1:7" x14ac:dyDescent="0.2">
      <c r="A6" s="1" t="s">
        <v>5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9</v>
      </c>
    </row>
    <row r="11" spans="1:7" x14ac:dyDescent="0.2">
      <c r="A11" s="4" t="s">
        <v>10</v>
      </c>
      <c r="B11" s="5" t="s">
        <v>11</v>
      </c>
      <c r="C11" s="9">
        <v>14557</v>
      </c>
      <c r="D11">
        <v>1.3</v>
      </c>
      <c r="E11">
        <v>13.6597116884874</v>
      </c>
      <c r="F11">
        <f>E11-$F$50</f>
        <v>13.622711911391413</v>
      </c>
      <c r="G11">
        <f>F11*0.0001*324.8/0.196349540849362</f>
        <v>2.2534592185344082</v>
      </c>
    </row>
    <row r="12" spans="1:7" x14ac:dyDescent="0.2">
      <c r="A12" s="6" t="s">
        <v>12</v>
      </c>
      <c r="B12" s="7" t="s">
        <v>13</v>
      </c>
      <c r="C12" s="10">
        <v>2536</v>
      </c>
      <c r="D12">
        <v>1.3</v>
      </c>
      <c r="E12">
        <v>2.40614305437854</v>
      </c>
      <c r="F12">
        <f t="shared" ref="F12:F48" si="0">E12-$F$50</f>
        <v>2.3691432772825523</v>
      </c>
      <c r="G12">
        <f t="shared" ref="G12:G49" si="1">F12*0.0001*324.8/0.196349540849362</f>
        <v>0.39190197905872692</v>
      </c>
    </row>
    <row r="13" spans="1:7" x14ac:dyDescent="0.2">
      <c r="A13" s="6" t="s">
        <v>14</v>
      </c>
      <c r="B13" s="7" t="s">
        <v>15</v>
      </c>
      <c r="C13" s="10">
        <v>5462</v>
      </c>
      <c r="D13">
        <v>1.3</v>
      </c>
      <c r="E13">
        <v>5.0755254667118903</v>
      </c>
      <c r="F13">
        <f t="shared" si="0"/>
        <v>5.0385256896159021</v>
      </c>
      <c r="G13">
        <f t="shared" si="1"/>
        <v>0.83346930016137233</v>
      </c>
    </row>
    <row r="14" spans="1:7" x14ac:dyDescent="0.2">
      <c r="A14" s="6" t="s">
        <v>16</v>
      </c>
      <c r="B14" s="7" t="s">
        <v>17</v>
      </c>
      <c r="C14" s="10">
        <v>19004</v>
      </c>
      <c r="D14">
        <v>2.2999999999999998</v>
      </c>
      <c r="E14">
        <v>18.030914652363599</v>
      </c>
      <c r="F14">
        <f t="shared" si="0"/>
        <v>17.99391487526761</v>
      </c>
      <c r="G14">
        <f t="shared" si="1"/>
        <v>2.9765404727738689</v>
      </c>
    </row>
    <row r="15" spans="1:7" x14ac:dyDescent="0.2">
      <c r="A15" s="6" t="s">
        <v>18</v>
      </c>
      <c r="B15" s="7" t="s">
        <v>19</v>
      </c>
      <c r="C15" s="10">
        <v>8664</v>
      </c>
      <c r="D15">
        <v>2.2999999999999998</v>
      </c>
      <c r="E15">
        <v>8.04645822181722</v>
      </c>
      <c r="F15">
        <f t="shared" si="0"/>
        <v>8.0094584447212327</v>
      </c>
      <c r="G15">
        <f t="shared" si="1"/>
        <v>1.3249188623472707</v>
      </c>
    </row>
    <row r="16" spans="1:7" x14ac:dyDescent="0.2">
      <c r="A16" s="6" t="s">
        <v>20</v>
      </c>
      <c r="B16" s="7" t="s">
        <v>21</v>
      </c>
      <c r="C16" s="10">
        <v>3680</v>
      </c>
      <c r="D16">
        <v>2.2999999999999998</v>
      </c>
      <c r="E16">
        <v>3.44478213446066</v>
      </c>
      <c r="F16">
        <f t="shared" si="0"/>
        <v>3.4077823573646722</v>
      </c>
      <c r="G16">
        <f t="shared" si="1"/>
        <v>0.56371290958159737</v>
      </c>
    </row>
    <row r="17" spans="1:7" x14ac:dyDescent="0.2">
      <c r="A17" s="6" t="s">
        <v>22</v>
      </c>
      <c r="B17" s="7" t="s">
        <v>23</v>
      </c>
      <c r="C17" s="10">
        <v>3004</v>
      </c>
      <c r="D17">
        <v>3.3</v>
      </c>
      <c r="E17">
        <v>2.83027070144405</v>
      </c>
      <c r="F17">
        <f t="shared" si="0"/>
        <v>2.7932709243480622</v>
      </c>
      <c r="G17">
        <f t="shared" si="1"/>
        <v>0.46206086976505334</v>
      </c>
    </row>
    <row r="18" spans="1:7" x14ac:dyDescent="0.2">
      <c r="A18" s="6" t="s">
        <v>24</v>
      </c>
      <c r="B18" s="7" t="s">
        <v>25</v>
      </c>
      <c r="C18" s="10">
        <v>149704</v>
      </c>
      <c r="D18">
        <v>3.3</v>
      </c>
      <c r="E18">
        <f>(C18-19179.7071)/603.3263</f>
        <v>216.34112900432157</v>
      </c>
      <c r="F18">
        <f t="shared" si="0"/>
        <v>216.30412922722559</v>
      </c>
      <c r="G18">
        <f t="shared" si="1"/>
        <v>35.780873675127395</v>
      </c>
    </row>
    <row r="19" spans="1:7" x14ac:dyDescent="0.2">
      <c r="A19" s="6" t="s">
        <v>26</v>
      </c>
      <c r="B19" s="7" t="s">
        <v>27</v>
      </c>
      <c r="C19" s="10">
        <v>17602</v>
      </c>
      <c r="D19">
        <v>3.3</v>
      </c>
      <c r="E19">
        <v>16.639546830220102</v>
      </c>
      <c r="F19">
        <f t="shared" si="0"/>
        <v>16.602547053124113</v>
      </c>
      <c r="G19">
        <f t="shared" si="1"/>
        <v>2.7463814071211941</v>
      </c>
    </row>
    <row r="20" spans="1:7" x14ac:dyDescent="0.2">
      <c r="A20" s="6" t="s">
        <v>28</v>
      </c>
      <c r="B20" s="7" t="s">
        <v>29</v>
      </c>
      <c r="C20" s="10">
        <v>108520</v>
      </c>
      <c r="D20">
        <v>4.3</v>
      </c>
      <c r="E20">
        <f>(C20-19179.7071)/603.3263</f>
        <v>148.07955976724372</v>
      </c>
      <c r="F20">
        <f t="shared" si="0"/>
        <v>148.04255999014774</v>
      </c>
      <c r="G20">
        <f t="shared" si="1"/>
        <v>24.489093927492235</v>
      </c>
    </row>
    <row r="21" spans="1:7" x14ac:dyDescent="0.2">
      <c r="A21" s="6" t="s">
        <v>30</v>
      </c>
      <c r="B21" s="7" t="s">
        <v>31</v>
      </c>
      <c r="C21" s="10">
        <v>19528</v>
      </c>
      <c r="D21">
        <v>4.3</v>
      </c>
      <c r="E21">
        <v>18.5541768910632</v>
      </c>
      <c r="F21">
        <f t="shared" si="0"/>
        <v>18.517177113967211</v>
      </c>
      <c r="G21">
        <f t="shared" si="1"/>
        <v>3.0630981364151704</v>
      </c>
    </row>
    <row r="22" spans="1:7" x14ac:dyDescent="0.2">
      <c r="A22" s="6" t="s">
        <v>32</v>
      </c>
      <c r="B22" s="7" t="s">
        <v>33</v>
      </c>
      <c r="C22" s="10">
        <v>8568</v>
      </c>
      <c r="D22">
        <v>4.3</v>
      </c>
      <c r="E22">
        <v>7.95660413879851</v>
      </c>
      <c r="F22">
        <f t="shared" si="0"/>
        <v>7.9196043617025218</v>
      </c>
      <c r="G22">
        <f t="shared" si="1"/>
        <v>1.3100552644808172</v>
      </c>
    </row>
    <row r="23" spans="1:7" x14ac:dyDescent="0.2">
      <c r="A23" s="6" t="s">
        <v>34</v>
      </c>
      <c r="B23" s="7" t="s">
        <v>35</v>
      </c>
      <c r="C23" s="10">
        <v>5535</v>
      </c>
      <c r="D23">
        <v>5.3</v>
      </c>
      <c r="E23">
        <v>5.1426687561945004</v>
      </c>
      <c r="F23">
        <f t="shared" si="0"/>
        <v>5.1056689790985121</v>
      </c>
      <c r="G23">
        <f t="shared" si="1"/>
        <v>0.84457609487533747</v>
      </c>
    </row>
    <row r="24" spans="1:7" x14ac:dyDescent="0.2">
      <c r="A24" s="6" t="s">
        <v>36</v>
      </c>
      <c r="B24" s="7" t="s">
        <v>37</v>
      </c>
      <c r="C24" s="10">
        <v>3176</v>
      </c>
      <c r="D24">
        <v>5.3</v>
      </c>
      <c r="E24">
        <v>2.9864139254123798</v>
      </c>
      <c r="F24">
        <f t="shared" si="0"/>
        <v>2.949414148316392</v>
      </c>
      <c r="G24">
        <f t="shared" si="1"/>
        <v>0.48788996970872062</v>
      </c>
    </row>
    <row r="25" spans="1:7" x14ac:dyDescent="0.2">
      <c r="A25" s="6" t="s">
        <v>38</v>
      </c>
      <c r="B25" s="7" t="s">
        <v>39</v>
      </c>
      <c r="C25" s="10">
        <v>2934</v>
      </c>
      <c r="D25">
        <v>5.3</v>
      </c>
      <c r="E25">
        <v>2.76676525494095</v>
      </c>
      <c r="F25">
        <f t="shared" si="0"/>
        <v>2.7297654778449623</v>
      </c>
      <c r="G25">
        <f t="shared" si="1"/>
        <v>0.45155584442352142</v>
      </c>
    </row>
    <row r="26" spans="1:7" x14ac:dyDescent="0.2">
      <c r="A26" s="6" t="s">
        <v>40</v>
      </c>
      <c r="B26" s="7" t="s">
        <v>41</v>
      </c>
      <c r="C26" s="10">
        <v>11703</v>
      </c>
      <c r="D26">
        <v>6.3</v>
      </c>
      <c r="E26">
        <v>10.9167855267793</v>
      </c>
      <c r="F26">
        <f t="shared" si="0"/>
        <v>10.879785749683313</v>
      </c>
      <c r="G26">
        <f t="shared" si="1"/>
        <v>1.7997263432401975</v>
      </c>
    </row>
    <row r="27" spans="1:7" x14ac:dyDescent="0.2">
      <c r="A27" s="6" t="s">
        <v>42</v>
      </c>
      <c r="B27" s="7" t="s">
        <v>43</v>
      </c>
      <c r="C27" s="10">
        <v>181402</v>
      </c>
      <c r="D27">
        <v>6.3</v>
      </c>
      <c r="E27">
        <f>(C27-19179.7071)/603.3263</f>
        <v>268.87986301939765</v>
      </c>
      <c r="F27">
        <f t="shared" si="0"/>
        <v>268.84286324230163</v>
      </c>
      <c r="G27">
        <f t="shared" si="1"/>
        <v>44.471793314806369</v>
      </c>
    </row>
    <row r="28" spans="1:7" x14ac:dyDescent="0.2">
      <c r="A28" s="6" t="s">
        <v>44</v>
      </c>
      <c r="B28" s="7" t="s">
        <v>45</v>
      </c>
      <c r="C28" s="10">
        <v>163709</v>
      </c>
      <c r="D28">
        <v>6.3</v>
      </c>
      <c r="E28">
        <f>(C28-19179.7071)/603.3263</f>
        <v>239.55410679096869</v>
      </c>
      <c r="F28">
        <f t="shared" si="0"/>
        <v>239.5171070138727</v>
      </c>
      <c r="G28">
        <f t="shared" si="1"/>
        <v>39.620747785598219</v>
      </c>
    </row>
    <row r="29" spans="1:7" x14ac:dyDescent="0.2">
      <c r="A29" s="6" t="s">
        <v>46</v>
      </c>
      <c r="B29" s="7" t="s">
        <v>47</v>
      </c>
      <c r="C29" s="10">
        <v>2913</v>
      </c>
      <c r="D29">
        <v>7.3</v>
      </c>
      <c r="E29">
        <v>2.74771826383409</v>
      </c>
      <c r="F29">
        <f t="shared" si="0"/>
        <v>2.7107184867381022</v>
      </c>
      <c r="G29">
        <f t="shared" si="1"/>
        <v>0.44840510483699281</v>
      </c>
    </row>
    <row r="30" spans="1:7" x14ac:dyDescent="0.2">
      <c r="A30" s="6" t="s">
        <v>48</v>
      </c>
      <c r="B30" s="7" t="s">
        <v>49</v>
      </c>
      <c r="C30" s="10">
        <v>2907</v>
      </c>
      <c r="D30">
        <v>7.3</v>
      </c>
      <c r="E30">
        <v>2.74227665975544</v>
      </c>
      <c r="F30">
        <f t="shared" si="0"/>
        <v>2.7052768826594522</v>
      </c>
      <c r="G30">
        <f t="shared" si="1"/>
        <v>0.44750495859926792</v>
      </c>
    </row>
    <row r="31" spans="1:7" x14ac:dyDescent="0.2">
      <c r="A31" s="6" t="s">
        <v>50</v>
      </c>
      <c r="B31" s="7" t="s">
        <v>51</v>
      </c>
      <c r="C31" s="10">
        <v>4705</v>
      </c>
      <c r="D31">
        <v>7.3</v>
      </c>
      <c r="E31">
        <v>4.3808430493726203</v>
      </c>
      <c r="F31">
        <f t="shared" si="0"/>
        <v>4.343843272276632</v>
      </c>
      <c r="G31">
        <f t="shared" si="1"/>
        <v>0.71855543370884056</v>
      </c>
    </row>
    <row r="32" spans="1:7" x14ac:dyDescent="0.2">
      <c r="A32" s="6" t="s">
        <v>52</v>
      </c>
      <c r="B32" s="7" t="s">
        <v>53</v>
      </c>
      <c r="C32" s="10">
        <v>112444</v>
      </c>
      <c r="D32">
        <v>8.3000000000000007</v>
      </c>
      <c r="E32">
        <f>(C32-19179.7071)/603.3263</f>
        <v>154.58350299000725</v>
      </c>
      <c r="F32">
        <f t="shared" si="0"/>
        <v>154.54650321291126</v>
      </c>
      <c r="G32">
        <f t="shared" si="1"/>
        <v>25.564971543307124</v>
      </c>
    </row>
    <row r="33" spans="1:7" x14ac:dyDescent="0.2">
      <c r="A33" s="6" t="s">
        <v>54</v>
      </c>
      <c r="B33" s="7" t="s">
        <v>55</v>
      </c>
      <c r="C33" s="10">
        <v>84675</v>
      </c>
      <c r="D33">
        <v>8.3000000000000007</v>
      </c>
      <c r="E33">
        <v>112.382551896758</v>
      </c>
      <c r="F33">
        <f t="shared" si="0"/>
        <v>112.34555211966202</v>
      </c>
      <c r="G33">
        <f t="shared" si="1"/>
        <v>18.584120528430965</v>
      </c>
    </row>
    <row r="34" spans="1:7" x14ac:dyDescent="0.2">
      <c r="A34" s="6" t="s">
        <v>56</v>
      </c>
      <c r="B34" s="7" t="s">
        <v>57</v>
      </c>
      <c r="C34" s="10">
        <v>97338</v>
      </c>
      <c r="D34">
        <v>8.3000000000000007</v>
      </c>
      <c r="E34">
        <f>(C34-19179.7071)/603.3263</f>
        <v>129.54564205140736</v>
      </c>
      <c r="F34">
        <f t="shared" si="0"/>
        <v>129.50864227431137</v>
      </c>
      <c r="G34">
        <f t="shared" si="1"/>
        <v>21.423226572741449</v>
      </c>
    </row>
    <row r="35" spans="1:7" x14ac:dyDescent="0.2">
      <c r="A35" s="6" t="s">
        <v>58</v>
      </c>
      <c r="B35" s="7" t="s">
        <v>59</v>
      </c>
      <c r="C35" s="10">
        <v>11357</v>
      </c>
      <c r="D35">
        <v>9.3000000000000007</v>
      </c>
      <c r="E35">
        <v>10.587416721327701</v>
      </c>
      <c r="F35">
        <f t="shared" si="0"/>
        <v>10.550416944231714</v>
      </c>
      <c r="G35">
        <f t="shared" si="1"/>
        <v>1.7452423920438189</v>
      </c>
    </row>
    <row r="36" spans="1:7" x14ac:dyDescent="0.2">
      <c r="A36" s="6" t="s">
        <v>60</v>
      </c>
      <c r="B36" s="7" t="s">
        <v>61</v>
      </c>
      <c r="C36" s="10">
        <v>5557</v>
      </c>
      <c r="D36">
        <v>9.3000000000000007</v>
      </c>
      <c r="E36">
        <v>5.1629090148361403</v>
      </c>
      <c r="F36">
        <f t="shared" si="0"/>
        <v>5.1259092377401521</v>
      </c>
      <c r="G36">
        <f t="shared" si="1"/>
        <v>0.84792422392028799</v>
      </c>
    </row>
    <row r="37" spans="1:7" x14ac:dyDescent="0.2">
      <c r="A37" s="6" t="s">
        <v>62</v>
      </c>
      <c r="B37" s="7" t="s">
        <v>63</v>
      </c>
      <c r="C37" s="10">
        <v>5651</v>
      </c>
      <c r="D37">
        <v>9.3000000000000007</v>
      </c>
      <c r="E37">
        <v>5.24941777230217</v>
      </c>
      <c r="F37">
        <f t="shared" si="0"/>
        <v>5.2124179952061818</v>
      </c>
      <c r="G37">
        <f t="shared" si="1"/>
        <v>0.8622344404369251</v>
      </c>
    </row>
    <row r="38" spans="1:7" x14ac:dyDescent="0.2">
      <c r="A38" s="6" t="s">
        <v>64</v>
      </c>
      <c r="B38" s="7" t="s">
        <v>65</v>
      </c>
      <c r="C38" s="10">
        <v>15839</v>
      </c>
      <c r="D38">
        <v>10.3</v>
      </c>
      <c r="E38">
        <v>14.9073925966626</v>
      </c>
      <c r="F38">
        <f t="shared" si="0"/>
        <v>14.870392819566613</v>
      </c>
      <c r="G38">
        <f t="shared" si="1"/>
        <v>2.4598496980956552</v>
      </c>
    </row>
    <row r="39" spans="1:7" x14ac:dyDescent="0.2">
      <c r="A39" s="6" t="s">
        <v>66</v>
      </c>
      <c r="B39" s="7" t="s">
        <v>67</v>
      </c>
      <c r="C39" s="10">
        <v>1697</v>
      </c>
      <c r="D39">
        <v>10.3</v>
      </c>
      <c r="E39">
        <v>1.6484358956808101</v>
      </c>
      <c r="F39">
        <f t="shared" si="0"/>
        <v>1.6114361185848223</v>
      </c>
      <c r="G39">
        <f t="shared" si="1"/>
        <v>0.26656260516437619</v>
      </c>
    </row>
    <row r="40" spans="1:7" x14ac:dyDescent="0.2">
      <c r="A40" s="6" t="s">
        <v>68</v>
      </c>
      <c r="B40" s="7" t="s">
        <v>69</v>
      </c>
      <c r="C40" s="10">
        <v>14962</v>
      </c>
      <c r="D40">
        <v>10.3</v>
      </c>
      <c r="E40">
        <v>14.052805752154599</v>
      </c>
      <c r="F40">
        <f t="shared" si="0"/>
        <v>14.015805975058612</v>
      </c>
      <c r="G40">
        <f t="shared" si="1"/>
        <v>2.3184845561678991</v>
      </c>
    </row>
    <row r="41" spans="1:7" x14ac:dyDescent="0.2">
      <c r="A41" s="6" t="s">
        <v>70</v>
      </c>
      <c r="B41" s="7" t="s">
        <v>71</v>
      </c>
      <c r="C41" s="10">
        <v>7603</v>
      </c>
      <c r="D41">
        <v>11.3</v>
      </c>
      <c r="E41">
        <v>7.0561002186008004</v>
      </c>
      <c r="F41">
        <f t="shared" si="0"/>
        <v>7.0191004415048122</v>
      </c>
      <c r="G41">
        <f t="shared" si="1"/>
        <v>1.1610945528769088</v>
      </c>
    </row>
    <row r="42" spans="1:7" x14ac:dyDescent="0.2">
      <c r="A42" s="6" t="s">
        <v>72</v>
      </c>
      <c r="B42" s="7" t="s">
        <v>73</v>
      </c>
      <c r="C42" s="10">
        <v>6029</v>
      </c>
      <c r="D42">
        <v>11.3</v>
      </c>
      <c r="E42">
        <v>5.5977471098103297</v>
      </c>
      <c r="F42">
        <f t="shared" si="0"/>
        <v>5.5607473327143415</v>
      </c>
      <c r="G42">
        <f t="shared" si="1"/>
        <v>0.91985482922583928</v>
      </c>
    </row>
    <row r="43" spans="1:7" x14ac:dyDescent="0.2">
      <c r="A43" s="6" t="s">
        <v>74</v>
      </c>
      <c r="B43" s="7" t="s">
        <v>75</v>
      </c>
      <c r="C43" s="10">
        <v>8957</v>
      </c>
      <c r="D43">
        <v>11.3</v>
      </c>
      <c r="E43">
        <v>8.3210051448202194</v>
      </c>
      <c r="F43">
        <f t="shared" si="0"/>
        <v>8.284005367724232</v>
      </c>
      <c r="G43">
        <f t="shared" si="1"/>
        <v>1.3703342171301918</v>
      </c>
    </row>
    <row r="44" spans="1:7" x14ac:dyDescent="0.2">
      <c r="A44" s="6" t="s">
        <v>76</v>
      </c>
      <c r="B44" s="7" t="s">
        <v>77</v>
      </c>
      <c r="C44" s="10">
        <v>5058</v>
      </c>
      <c r="D44">
        <v>15.3</v>
      </c>
      <c r="E44">
        <v>4.7044248048209303</v>
      </c>
      <c r="F44">
        <f t="shared" si="0"/>
        <v>4.6674250277249421</v>
      </c>
      <c r="G44">
        <f t="shared" si="1"/>
        <v>0.77208209525079086</v>
      </c>
    </row>
    <row r="45" spans="1:7" x14ac:dyDescent="0.2">
      <c r="A45" s="6" t="s">
        <v>78</v>
      </c>
      <c r="B45" s="7" t="s">
        <v>79</v>
      </c>
      <c r="C45" s="10">
        <v>3778</v>
      </c>
      <c r="D45">
        <v>15.3</v>
      </c>
      <c r="E45">
        <v>3.5340539995926901</v>
      </c>
      <c r="F45">
        <f t="shared" si="0"/>
        <v>3.4970542224967023</v>
      </c>
      <c r="G45">
        <f t="shared" si="1"/>
        <v>0.57848019738347134</v>
      </c>
    </row>
    <row r="46" spans="1:7" x14ac:dyDescent="0.2">
      <c r="A46" s="6" t="s">
        <v>80</v>
      </c>
      <c r="B46" s="7" t="s">
        <v>81</v>
      </c>
      <c r="C46" s="10">
        <v>8520</v>
      </c>
      <c r="D46">
        <v>15.3</v>
      </c>
      <c r="E46">
        <v>7.9116955338833197</v>
      </c>
      <c r="F46">
        <f t="shared" si="0"/>
        <v>7.8746957567873315</v>
      </c>
      <c r="G46">
        <f t="shared" si="1"/>
        <v>1.3026265153157532</v>
      </c>
    </row>
    <row r="47" spans="1:7" x14ac:dyDescent="0.2">
      <c r="A47" s="6" t="s">
        <v>82</v>
      </c>
      <c r="B47" s="7" t="s">
        <v>83</v>
      </c>
      <c r="C47" s="10">
        <v>8353</v>
      </c>
      <c r="D47">
        <v>16.3</v>
      </c>
      <c r="E47">
        <v>7.7555466136364002</v>
      </c>
      <c r="F47">
        <f t="shared" si="0"/>
        <v>7.718546836540412</v>
      </c>
      <c r="G47">
        <f t="shared" si="1"/>
        <v>1.2767964730977734</v>
      </c>
    </row>
    <row r="48" spans="1:7" x14ac:dyDescent="0.2">
      <c r="A48" s="6" t="s">
        <v>84</v>
      </c>
      <c r="B48" s="7" t="s">
        <v>85</v>
      </c>
      <c r="C48" s="10">
        <v>2958</v>
      </c>
      <c r="D48">
        <v>16.3</v>
      </c>
      <c r="E48">
        <v>2.78853586803011</v>
      </c>
      <c r="F48">
        <f t="shared" si="0"/>
        <v>2.7515360909341222</v>
      </c>
      <c r="G48">
        <f t="shared" si="1"/>
        <v>0.45515712360185384</v>
      </c>
    </row>
    <row r="49" spans="1:7" x14ac:dyDescent="0.2">
      <c r="A49" s="6" t="s">
        <v>86</v>
      </c>
      <c r="B49" s="7" t="s">
        <v>87</v>
      </c>
      <c r="C49" s="10">
        <v>6886</v>
      </c>
      <c r="D49">
        <v>16.3</v>
      </c>
      <c r="E49">
        <v>6.3901892203398498</v>
      </c>
      <c r="F49">
        <f>E49-$F$50</f>
        <v>6.3531894432438616</v>
      </c>
      <c r="G49">
        <f>F49*0.0001*324.8/0.196349540849362</f>
        <v>1.0509400339004213</v>
      </c>
    </row>
    <row r="50" spans="1:7" x14ac:dyDescent="0.2">
      <c r="A50" s="6" t="s">
        <v>88</v>
      </c>
      <c r="B50" s="7" t="s">
        <v>89</v>
      </c>
      <c r="C50" s="10">
        <v>586</v>
      </c>
      <c r="D50" t="s">
        <v>178</v>
      </c>
      <c r="E50">
        <v>4.1110925998247297E-2</v>
      </c>
      <c r="F50">
        <f>AVERAGE(E50:E52)</f>
        <v>3.6999777095987833E-2</v>
      </c>
    </row>
    <row r="51" spans="1:7" x14ac:dyDescent="0.2">
      <c r="A51" s="6" t="s">
        <v>90</v>
      </c>
      <c r="B51" s="7" t="s">
        <v>91</v>
      </c>
      <c r="C51" s="10">
        <v>601</v>
      </c>
      <c r="D51" t="s">
        <v>178</v>
      </c>
      <c r="E51">
        <v>4.6250223054586599E-2</v>
      </c>
    </row>
    <row r="52" spans="1:7" x14ac:dyDescent="0.2">
      <c r="A52" s="6" t="s">
        <v>92</v>
      </c>
      <c r="B52" s="7" t="s">
        <v>93</v>
      </c>
      <c r="C52" s="10">
        <v>535</v>
      </c>
      <c r="D52" t="s">
        <v>178</v>
      </c>
      <c r="E52">
        <v>2.36381822351296E-2</v>
      </c>
    </row>
    <row r="53" spans="1:7" x14ac:dyDescent="0.2">
      <c r="A53" s="6" t="s">
        <v>94</v>
      </c>
      <c r="B53" s="7" t="s">
        <v>95</v>
      </c>
      <c r="C53" s="10">
        <v>95</v>
      </c>
      <c r="D53" t="s">
        <v>179</v>
      </c>
      <c r="E53">
        <f>AVERAGE(C53:C55)</f>
        <v>94.333333333333329</v>
      </c>
      <c r="F53">
        <f>AVERAGE(C56:C58)</f>
        <v>576</v>
      </c>
      <c r="G53">
        <f>F53-E53</f>
        <v>481.66666666666669</v>
      </c>
    </row>
    <row r="54" spans="1:7" x14ac:dyDescent="0.2">
      <c r="A54" s="6" t="s">
        <v>96</v>
      </c>
      <c r="B54" s="7" t="s">
        <v>97</v>
      </c>
      <c r="C54" s="10">
        <v>94</v>
      </c>
      <c r="D54" t="s">
        <v>179</v>
      </c>
    </row>
    <row r="55" spans="1:7" x14ac:dyDescent="0.2">
      <c r="A55" s="6" t="s">
        <v>98</v>
      </c>
      <c r="B55" s="7" t="s">
        <v>99</v>
      </c>
      <c r="C55" s="10">
        <v>94</v>
      </c>
      <c r="D55" t="s">
        <v>179</v>
      </c>
    </row>
    <row r="56" spans="1:7" x14ac:dyDescent="0.2">
      <c r="A56" s="6" t="s">
        <v>100</v>
      </c>
      <c r="B56" s="7" t="s">
        <v>101</v>
      </c>
      <c r="C56" s="10">
        <v>575</v>
      </c>
      <c r="D56">
        <v>0</v>
      </c>
      <c r="E56">
        <f>C56-$G$53</f>
        <v>93.333333333333314</v>
      </c>
      <c r="F56">
        <v>2.502262443438914</v>
      </c>
      <c r="G56">
        <f>E56*F56</f>
        <v>233.54449472096525</v>
      </c>
    </row>
    <row r="57" spans="1:7" x14ac:dyDescent="0.2">
      <c r="A57" s="6" t="s">
        <v>102</v>
      </c>
      <c r="B57" s="7" t="s">
        <v>103</v>
      </c>
      <c r="C57" s="10">
        <v>548</v>
      </c>
      <c r="D57">
        <v>0</v>
      </c>
      <c r="E57">
        <f t="shared" ref="E57:E93" si="2">C57-$G$53</f>
        <v>66.333333333333314</v>
      </c>
      <c r="F57">
        <v>2.502262443438914</v>
      </c>
      <c r="G57">
        <f t="shared" ref="G57:G94" si="3">E57*F57</f>
        <v>165.98340874811458</v>
      </c>
    </row>
    <row r="58" spans="1:7" x14ac:dyDescent="0.2">
      <c r="A58" s="6" t="s">
        <v>104</v>
      </c>
      <c r="B58" s="7" t="s">
        <v>105</v>
      </c>
      <c r="C58" s="10">
        <v>605</v>
      </c>
      <c r="D58">
        <v>0</v>
      </c>
      <c r="E58">
        <f t="shared" si="2"/>
        <v>123.33333333333331</v>
      </c>
      <c r="F58">
        <v>2.502262443438914</v>
      </c>
      <c r="G58">
        <f t="shared" si="3"/>
        <v>308.61236802413271</v>
      </c>
    </row>
    <row r="59" spans="1:7" x14ac:dyDescent="0.2">
      <c r="A59" s="6" t="s">
        <v>106</v>
      </c>
      <c r="B59" s="7" t="s">
        <v>107</v>
      </c>
      <c r="C59" s="10">
        <v>849</v>
      </c>
      <c r="D59">
        <v>0.1</v>
      </c>
      <c r="E59">
        <f t="shared" si="2"/>
        <v>367.33333333333331</v>
      </c>
      <c r="F59">
        <v>0.86935286935286937</v>
      </c>
      <c r="G59">
        <f t="shared" si="3"/>
        <v>319.34228734228731</v>
      </c>
    </row>
    <row r="60" spans="1:7" x14ac:dyDescent="0.2">
      <c r="A60" s="6" t="s">
        <v>108</v>
      </c>
      <c r="B60" s="7" t="s">
        <v>109</v>
      </c>
      <c r="C60" s="10">
        <v>959</v>
      </c>
      <c r="D60">
        <v>0.1</v>
      </c>
      <c r="E60">
        <f t="shared" si="2"/>
        <v>477.33333333333331</v>
      </c>
      <c r="F60">
        <v>0.86935286935286937</v>
      </c>
      <c r="G60">
        <f t="shared" si="3"/>
        <v>414.97110297110294</v>
      </c>
    </row>
    <row r="61" spans="1:7" x14ac:dyDescent="0.2">
      <c r="A61" s="6" t="s">
        <v>110</v>
      </c>
      <c r="B61" s="7" t="s">
        <v>111</v>
      </c>
      <c r="C61" s="10">
        <v>1262</v>
      </c>
      <c r="D61">
        <v>0.1</v>
      </c>
      <c r="E61">
        <f t="shared" si="2"/>
        <v>780.33333333333326</v>
      </c>
      <c r="F61">
        <v>0.86935286935286937</v>
      </c>
      <c r="G61">
        <f t="shared" si="3"/>
        <v>678.38502238502235</v>
      </c>
    </row>
    <row r="62" spans="1:7" x14ac:dyDescent="0.2">
      <c r="A62" s="6" t="s">
        <v>112</v>
      </c>
      <c r="B62" s="7" t="s">
        <v>113</v>
      </c>
      <c r="C62" s="10">
        <v>1308</v>
      </c>
      <c r="D62">
        <v>0.25</v>
      </c>
      <c r="E62">
        <f t="shared" si="2"/>
        <v>826.33333333333326</v>
      </c>
      <c r="F62">
        <v>0.57492711370262395</v>
      </c>
      <c r="G62">
        <f t="shared" si="3"/>
        <v>475.08143828960152</v>
      </c>
    </row>
    <row r="63" spans="1:7" x14ac:dyDescent="0.2">
      <c r="A63" s="6" t="s">
        <v>114</v>
      </c>
      <c r="B63" s="7" t="s">
        <v>115</v>
      </c>
      <c r="C63" s="10">
        <v>1483</v>
      </c>
      <c r="D63">
        <v>0.25</v>
      </c>
      <c r="E63">
        <f t="shared" si="2"/>
        <v>1001.3333333333333</v>
      </c>
      <c r="F63">
        <v>0.57492711370262395</v>
      </c>
      <c r="G63">
        <f t="shared" si="3"/>
        <v>575.69368318756074</v>
      </c>
    </row>
    <row r="64" spans="1:7" x14ac:dyDescent="0.2">
      <c r="A64" s="6" t="s">
        <v>116</v>
      </c>
      <c r="B64" s="7" t="s">
        <v>117</v>
      </c>
      <c r="C64" s="10">
        <v>1586</v>
      </c>
      <c r="D64">
        <v>0.25</v>
      </c>
      <c r="E64">
        <f t="shared" si="2"/>
        <v>1104.3333333333333</v>
      </c>
      <c r="F64">
        <v>0.57492711370262395</v>
      </c>
      <c r="G64">
        <f t="shared" si="3"/>
        <v>634.91117589893099</v>
      </c>
    </row>
    <row r="65" spans="1:21" x14ac:dyDescent="0.2">
      <c r="A65" s="6" t="s">
        <v>118</v>
      </c>
      <c r="B65" s="7" t="s">
        <v>119</v>
      </c>
      <c r="C65" s="10">
        <v>2078</v>
      </c>
      <c r="D65">
        <v>0.5</v>
      </c>
      <c r="E65">
        <f t="shared" si="2"/>
        <v>1596.3333333333333</v>
      </c>
      <c r="F65">
        <v>0.47082939135919272</v>
      </c>
      <c r="G65">
        <f t="shared" si="3"/>
        <v>751.60065173972464</v>
      </c>
    </row>
    <row r="66" spans="1:21" x14ac:dyDescent="0.2">
      <c r="A66" s="6" t="s">
        <v>120</v>
      </c>
      <c r="B66" s="7" t="s">
        <v>121</v>
      </c>
      <c r="C66" s="10">
        <v>1992</v>
      </c>
      <c r="D66">
        <v>0.5</v>
      </c>
      <c r="E66">
        <f t="shared" si="2"/>
        <v>1510.3333333333333</v>
      </c>
      <c r="F66">
        <v>0.47082939135919272</v>
      </c>
      <c r="G66">
        <f t="shared" si="3"/>
        <v>711.10932408283406</v>
      </c>
    </row>
    <row r="67" spans="1:21" x14ac:dyDescent="0.2">
      <c r="A67" s="6" t="s">
        <v>122</v>
      </c>
      <c r="B67" s="7" t="s">
        <v>123</v>
      </c>
      <c r="C67" s="10">
        <v>2174</v>
      </c>
      <c r="D67">
        <v>0.5</v>
      </c>
      <c r="E67">
        <f t="shared" si="2"/>
        <v>1692.3333333333333</v>
      </c>
      <c r="F67">
        <v>0.47082939135919272</v>
      </c>
      <c r="G67">
        <f t="shared" si="3"/>
        <v>796.8002733102071</v>
      </c>
      <c r="T67" t="s">
        <v>180</v>
      </c>
      <c r="U67" t="s">
        <v>181</v>
      </c>
    </row>
    <row r="68" spans="1:21" x14ac:dyDescent="0.2">
      <c r="A68" s="6" t="s">
        <v>124</v>
      </c>
      <c r="B68" s="7" t="s">
        <v>125</v>
      </c>
      <c r="C68" s="10">
        <v>2847</v>
      </c>
      <c r="D68">
        <v>0.75</v>
      </c>
      <c r="E68">
        <f t="shared" si="2"/>
        <v>2365.3333333333335</v>
      </c>
      <c r="F68">
        <v>0.43280542986425341</v>
      </c>
      <c r="G68">
        <f t="shared" si="3"/>
        <v>1023.7291101055808</v>
      </c>
      <c r="T68">
        <v>75</v>
      </c>
      <c r="U68">
        <v>63940.644960511185</v>
      </c>
    </row>
    <row r="69" spans="1:21" x14ac:dyDescent="0.2">
      <c r="A69" s="6" t="s">
        <v>126</v>
      </c>
      <c r="B69" s="7" t="s">
        <v>127</v>
      </c>
      <c r="C69" s="10">
        <v>2754</v>
      </c>
      <c r="D69">
        <v>0.75</v>
      </c>
      <c r="E69">
        <f t="shared" si="2"/>
        <v>2272.3333333333335</v>
      </c>
      <c r="F69">
        <v>0.43280542986425341</v>
      </c>
      <c r="G69">
        <f t="shared" si="3"/>
        <v>983.47820512820522</v>
      </c>
      <c r="T69">
        <v>75</v>
      </c>
      <c r="U69">
        <v>64817.735010918223</v>
      </c>
    </row>
    <row r="70" spans="1:21" x14ac:dyDescent="0.2">
      <c r="A70" s="6" t="s">
        <v>128</v>
      </c>
      <c r="B70" s="7" t="s">
        <v>129</v>
      </c>
      <c r="C70" s="10">
        <v>2899</v>
      </c>
      <c r="D70">
        <v>0.75</v>
      </c>
      <c r="E70">
        <f t="shared" si="2"/>
        <v>2417.3333333333335</v>
      </c>
      <c r="F70">
        <v>0.43280542986425341</v>
      </c>
      <c r="G70">
        <f t="shared" si="3"/>
        <v>1046.2349924585219</v>
      </c>
      <c r="T70">
        <v>75</v>
      </c>
      <c r="U70">
        <v>64529.151170313067</v>
      </c>
    </row>
    <row r="71" spans="1:21" x14ac:dyDescent="0.2">
      <c r="A71" s="6" t="s">
        <v>130</v>
      </c>
      <c r="B71" s="7" t="s">
        <v>131</v>
      </c>
      <c r="C71" s="10">
        <v>3034</v>
      </c>
      <c r="D71">
        <v>1</v>
      </c>
      <c r="E71">
        <f t="shared" si="2"/>
        <v>2552.3333333333335</v>
      </c>
      <c r="F71">
        <v>0.42552143209065524</v>
      </c>
      <c r="G71">
        <f t="shared" si="3"/>
        <v>1086.0725351727158</v>
      </c>
      <c r="T71">
        <v>100</v>
      </c>
      <c r="U71">
        <v>79513.706591053953</v>
      </c>
    </row>
    <row r="72" spans="1:21" x14ac:dyDescent="0.2">
      <c r="A72" s="6" t="s">
        <v>132</v>
      </c>
      <c r="B72" s="7" t="s">
        <v>133</v>
      </c>
      <c r="C72" s="10">
        <v>3401</v>
      </c>
      <c r="D72">
        <v>1</v>
      </c>
      <c r="E72">
        <f t="shared" si="2"/>
        <v>2919.3333333333335</v>
      </c>
      <c r="F72">
        <v>0.42552143209065524</v>
      </c>
      <c r="G72">
        <f t="shared" si="3"/>
        <v>1242.2389007499862</v>
      </c>
      <c r="T72">
        <v>100</v>
      </c>
      <c r="U72">
        <v>78902.763228507654</v>
      </c>
    </row>
    <row r="73" spans="1:21" x14ac:dyDescent="0.2">
      <c r="A73" s="6" t="s">
        <v>134</v>
      </c>
      <c r="B73" s="7" t="s">
        <v>135</v>
      </c>
      <c r="C73" s="10">
        <v>3444</v>
      </c>
      <c r="D73">
        <v>1</v>
      </c>
      <c r="E73">
        <f t="shared" si="2"/>
        <v>2962.3333333333335</v>
      </c>
      <c r="F73">
        <v>0.42552143209065524</v>
      </c>
      <c r="G73">
        <f t="shared" si="3"/>
        <v>1260.5363223298843</v>
      </c>
      <c r="T73">
        <v>100</v>
      </c>
      <c r="U73">
        <v>80120.53123430218</v>
      </c>
    </row>
    <row r="74" spans="1:21" x14ac:dyDescent="0.2">
      <c r="A74" s="6" t="s">
        <v>136</v>
      </c>
      <c r="B74" s="7" t="s">
        <v>137</v>
      </c>
      <c r="C74" s="10">
        <v>6262</v>
      </c>
      <c r="D74">
        <v>2</v>
      </c>
      <c r="E74">
        <f t="shared" si="2"/>
        <v>5780.333333333333</v>
      </c>
      <c r="F74">
        <v>0.3579671708121282</v>
      </c>
      <c r="G74">
        <f t="shared" si="3"/>
        <v>2069.1695696843717</v>
      </c>
      <c r="T74">
        <v>0.25</v>
      </c>
      <c r="U74">
        <v>475.08143828960152</v>
      </c>
    </row>
    <row r="75" spans="1:21" x14ac:dyDescent="0.2">
      <c r="A75" s="6" t="s">
        <v>138</v>
      </c>
      <c r="B75" s="7" t="s">
        <v>139</v>
      </c>
      <c r="C75" s="10">
        <v>6267</v>
      </c>
      <c r="D75">
        <v>2</v>
      </c>
      <c r="E75">
        <f t="shared" si="2"/>
        <v>5785.333333333333</v>
      </c>
      <c r="F75">
        <v>0.3579671708121282</v>
      </c>
      <c r="G75">
        <f t="shared" si="3"/>
        <v>2070.9594055384323</v>
      </c>
      <c r="T75">
        <v>0.25</v>
      </c>
      <c r="U75">
        <v>575.69368318756074</v>
      </c>
    </row>
    <row r="76" spans="1:21" x14ac:dyDescent="0.2">
      <c r="A76" s="6" t="s">
        <v>140</v>
      </c>
      <c r="B76" s="7" t="s">
        <v>141</v>
      </c>
      <c r="C76" s="10">
        <v>6273</v>
      </c>
      <c r="D76">
        <v>2</v>
      </c>
      <c r="E76">
        <f t="shared" si="2"/>
        <v>5791.333333333333</v>
      </c>
      <c r="F76">
        <v>0.3579671708121282</v>
      </c>
      <c r="G76">
        <f t="shared" si="3"/>
        <v>2073.107208563305</v>
      </c>
      <c r="T76">
        <v>0.25</v>
      </c>
      <c r="U76">
        <v>634.91117589893099</v>
      </c>
    </row>
    <row r="77" spans="1:21" x14ac:dyDescent="0.2">
      <c r="A77" s="6" t="s">
        <v>142</v>
      </c>
      <c r="B77" s="7" t="s">
        <v>143</v>
      </c>
      <c r="C77" s="10">
        <v>14565</v>
      </c>
      <c r="D77">
        <v>5</v>
      </c>
      <c r="E77">
        <f t="shared" si="2"/>
        <v>14083.333333333334</v>
      </c>
      <c r="F77">
        <v>0.30884817831622902</v>
      </c>
      <c r="G77">
        <f t="shared" si="3"/>
        <v>4349.6118446202254</v>
      </c>
      <c r="T77">
        <v>0.5</v>
      </c>
      <c r="U77">
        <v>751.60065173972464</v>
      </c>
    </row>
    <row r="78" spans="1:21" x14ac:dyDescent="0.2">
      <c r="A78" s="6" t="s">
        <v>144</v>
      </c>
      <c r="B78" s="7" t="s">
        <v>145</v>
      </c>
      <c r="C78" s="10">
        <v>14799</v>
      </c>
      <c r="D78">
        <v>5</v>
      </c>
      <c r="E78">
        <f t="shared" si="2"/>
        <v>14317.333333333334</v>
      </c>
      <c r="F78">
        <v>0.30884817831622902</v>
      </c>
      <c r="G78">
        <f t="shared" si="3"/>
        <v>4421.8823183462227</v>
      </c>
      <c r="T78">
        <v>0.5</v>
      </c>
      <c r="U78">
        <v>711.10932408283406</v>
      </c>
    </row>
    <row r="79" spans="1:21" x14ac:dyDescent="0.2">
      <c r="A79" s="6" t="s">
        <v>146</v>
      </c>
      <c r="B79" s="7" t="s">
        <v>147</v>
      </c>
      <c r="C79" s="10">
        <v>15403</v>
      </c>
      <c r="D79">
        <v>5</v>
      </c>
      <c r="E79">
        <f t="shared" si="2"/>
        <v>14921.333333333334</v>
      </c>
      <c r="F79">
        <v>0.30884817831622902</v>
      </c>
      <c r="G79">
        <f t="shared" si="3"/>
        <v>4608.426618049225</v>
      </c>
      <c r="T79">
        <v>0.5</v>
      </c>
      <c r="U79">
        <v>796.8002733102071</v>
      </c>
    </row>
    <row r="80" spans="1:21" x14ac:dyDescent="0.2">
      <c r="A80" s="6" t="s">
        <v>148</v>
      </c>
      <c r="B80" s="7" t="s">
        <v>149</v>
      </c>
      <c r="C80" s="10">
        <v>29322</v>
      </c>
      <c r="D80">
        <v>10</v>
      </c>
      <c r="E80">
        <f t="shared" si="2"/>
        <v>28840.333333333332</v>
      </c>
      <c r="F80">
        <v>0.31194776931447227</v>
      </c>
      <c r="G80">
        <f t="shared" si="3"/>
        <v>8996.6776496191505</v>
      </c>
      <c r="T80">
        <v>0.75</v>
      </c>
      <c r="U80">
        <v>1023.7291101055808</v>
      </c>
    </row>
    <row r="81" spans="1:21" x14ac:dyDescent="0.2">
      <c r="A81" s="6" t="s">
        <v>150</v>
      </c>
      <c r="B81" s="7" t="s">
        <v>151</v>
      </c>
      <c r="C81" s="10">
        <v>29288</v>
      </c>
      <c r="D81">
        <v>10</v>
      </c>
      <c r="E81">
        <f t="shared" si="2"/>
        <v>28806.333333333332</v>
      </c>
      <c r="F81">
        <v>0.31194776931447227</v>
      </c>
      <c r="G81">
        <f t="shared" si="3"/>
        <v>8986.07142546246</v>
      </c>
      <c r="T81">
        <v>0.75</v>
      </c>
      <c r="U81">
        <v>983.47820512820522</v>
      </c>
    </row>
    <row r="82" spans="1:21" x14ac:dyDescent="0.2">
      <c r="A82" s="6" t="s">
        <v>152</v>
      </c>
      <c r="B82" s="7" t="s">
        <v>153</v>
      </c>
      <c r="C82" s="10">
        <v>31028</v>
      </c>
      <c r="D82">
        <v>10</v>
      </c>
      <c r="E82">
        <f t="shared" si="2"/>
        <v>30546.333333333332</v>
      </c>
      <c r="F82">
        <v>0.31194776931447227</v>
      </c>
      <c r="G82">
        <f t="shared" si="3"/>
        <v>9528.860544069641</v>
      </c>
      <c r="T82">
        <v>0.75</v>
      </c>
      <c r="U82">
        <v>1046.2349924585219</v>
      </c>
    </row>
    <row r="83" spans="1:21" x14ac:dyDescent="0.2">
      <c r="A83" s="6" t="s">
        <v>154</v>
      </c>
      <c r="B83" s="7" t="s">
        <v>155</v>
      </c>
      <c r="C83" s="10">
        <v>75955</v>
      </c>
      <c r="D83">
        <v>25</v>
      </c>
      <c r="E83">
        <f t="shared" si="2"/>
        <v>75473.333333333328</v>
      </c>
      <c r="F83">
        <v>0.33664934812692709</v>
      </c>
      <c r="G83">
        <f t="shared" si="3"/>
        <v>25408.048467632943</v>
      </c>
      <c r="T83">
        <v>1</v>
      </c>
      <c r="U83">
        <v>1086.0725351727158</v>
      </c>
    </row>
    <row r="84" spans="1:21" x14ac:dyDescent="0.2">
      <c r="A84" s="6" t="s">
        <v>156</v>
      </c>
      <c r="B84" s="7" t="s">
        <v>157</v>
      </c>
      <c r="C84" s="10">
        <v>76408</v>
      </c>
      <c r="D84">
        <v>25</v>
      </c>
      <c r="E84">
        <f t="shared" si="2"/>
        <v>75926.333333333328</v>
      </c>
      <c r="F84">
        <v>0.33664934812692709</v>
      </c>
      <c r="G84">
        <f t="shared" si="3"/>
        <v>25560.550622334442</v>
      </c>
      <c r="T84">
        <v>1</v>
      </c>
      <c r="U84">
        <v>1242.2389007499862</v>
      </c>
    </row>
    <row r="85" spans="1:21" x14ac:dyDescent="0.2">
      <c r="A85" s="6" t="s">
        <v>158</v>
      </c>
      <c r="B85" s="7" t="s">
        <v>159</v>
      </c>
      <c r="C85" s="10">
        <v>70586</v>
      </c>
      <c r="D85">
        <v>25</v>
      </c>
      <c r="E85">
        <f t="shared" si="2"/>
        <v>70104.333333333328</v>
      </c>
      <c r="F85">
        <v>0.33664934812692709</v>
      </c>
      <c r="G85">
        <f t="shared" si="3"/>
        <v>23600.57811753947</v>
      </c>
      <c r="T85">
        <v>1</v>
      </c>
      <c r="U85">
        <v>1260.5363223298843</v>
      </c>
    </row>
    <row r="86" spans="1:21" x14ac:dyDescent="0.2">
      <c r="A86" s="6" t="s">
        <v>160</v>
      </c>
      <c r="B86" s="7" t="s">
        <v>161</v>
      </c>
      <c r="C86" s="10">
        <v>135110</v>
      </c>
      <c r="D86">
        <v>50</v>
      </c>
      <c r="E86">
        <f t="shared" si="2"/>
        <v>134628.33333333334</v>
      </c>
      <c r="F86">
        <v>0.37746923338134214</v>
      </c>
      <c r="G86">
        <f t="shared" si="3"/>
        <v>50818.053774741129</v>
      </c>
      <c r="T86">
        <v>2</v>
      </c>
      <c r="U86">
        <v>2069.1695696843717</v>
      </c>
    </row>
    <row r="87" spans="1:21" x14ac:dyDescent="0.2">
      <c r="A87" s="6" t="s">
        <v>162</v>
      </c>
      <c r="B87" s="7" t="s">
        <v>163</v>
      </c>
      <c r="C87" s="10">
        <v>134314</v>
      </c>
      <c r="D87">
        <v>50</v>
      </c>
      <c r="E87">
        <f t="shared" si="2"/>
        <v>133832.33333333334</v>
      </c>
      <c r="F87">
        <v>0.37746923338134214</v>
      </c>
      <c r="G87">
        <f t="shared" si="3"/>
        <v>50517.588264969578</v>
      </c>
      <c r="T87">
        <v>2</v>
      </c>
      <c r="U87">
        <v>2070.9594055384323</v>
      </c>
    </row>
    <row r="88" spans="1:21" x14ac:dyDescent="0.2">
      <c r="A88" s="6" t="s">
        <v>164</v>
      </c>
      <c r="B88" s="7" t="s">
        <v>165</v>
      </c>
      <c r="C88" s="10">
        <v>129875</v>
      </c>
      <c r="D88">
        <v>50</v>
      </c>
      <c r="E88">
        <f t="shared" si="2"/>
        <v>129393.33333333333</v>
      </c>
      <c r="F88">
        <v>0.37746923338134214</v>
      </c>
      <c r="G88">
        <f t="shared" si="3"/>
        <v>48842.002337989798</v>
      </c>
      <c r="T88">
        <v>2</v>
      </c>
      <c r="U88">
        <v>2073.107208563305</v>
      </c>
    </row>
    <row r="89" spans="1:21" x14ac:dyDescent="0.2">
      <c r="A89" s="6" t="s">
        <v>166</v>
      </c>
      <c r="B89" s="7" t="s">
        <v>167</v>
      </c>
      <c r="C89" s="10">
        <v>175298</v>
      </c>
      <c r="D89">
        <v>75</v>
      </c>
      <c r="E89">
        <f t="shared" si="2"/>
        <v>174816.33333333334</v>
      </c>
      <c r="F89">
        <v>0.36575898682528435</v>
      </c>
      <c r="G89">
        <f t="shared" si="3"/>
        <v>63940.644960511185</v>
      </c>
      <c r="T89">
        <v>5</v>
      </c>
      <c r="U89">
        <v>4349.6118446202254</v>
      </c>
    </row>
    <row r="90" spans="1:21" x14ac:dyDescent="0.2">
      <c r="A90" s="6" t="s">
        <v>168</v>
      </c>
      <c r="B90" s="7" t="s">
        <v>169</v>
      </c>
      <c r="C90" s="10">
        <v>177696</v>
      </c>
      <c r="D90">
        <v>75</v>
      </c>
      <c r="E90">
        <f t="shared" si="2"/>
        <v>177214.33333333334</v>
      </c>
      <c r="F90">
        <v>0.36575898682528435</v>
      </c>
      <c r="G90">
        <f t="shared" si="3"/>
        <v>64817.735010918223</v>
      </c>
      <c r="T90">
        <v>5</v>
      </c>
      <c r="U90">
        <v>4421.8823183462227</v>
      </c>
    </row>
    <row r="91" spans="1:21" x14ac:dyDescent="0.2">
      <c r="A91" s="6" t="s">
        <v>170</v>
      </c>
      <c r="B91" s="7" t="s">
        <v>171</v>
      </c>
      <c r="C91" s="10">
        <v>176907</v>
      </c>
      <c r="D91">
        <v>75</v>
      </c>
      <c r="E91">
        <f t="shared" si="2"/>
        <v>176425.33333333334</v>
      </c>
      <c r="F91">
        <v>0.36575898682528435</v>
      </c>
      <c r="G91">
        <f t="shared" si="3"/>
        <v>64529.151170313067</v>
      </c>
      <c r="T91">
        <v>5</v>
      </c>
      <c r="U91">
        <v>4608.426618049225</v>
      </c>
    </row>
    <row r="92" spans="1:21" x14ac:dyDescent="0.2">
      <c r="A92" s="6" t="s">
        <v>172</v>
      </c>
      <c r="B92" s="7" t="s">
        <v>173</v>
      </c>
      <c r="C92" s="10">
        <v>232147</v>
      </c>
      <c r="D92">
        <v>100</v>
      </c>
      <c r="E92">
        <f t="shared" si="2"/>
        <v>231665.33333333334</v>
      </c>
      <c r="F92">
        <v>0.34322660817207845</v>
      </c>
      <c r="G92">
        <f t="shared" si="3"/>
        <v>79513.706591053953</v>
      </c>
      <c r="T92">
        <v>10</v>
      </c>
      <c r="U92">
        <v>8996.6776496191505</v>
      </c>
    </row>
    <row r="93" spans="1:21" x14ac:dyDescent="0.2">
      <c r="A93" s="6" t="s">
        <v>174</v>
      </c>
      <c r="B93" s="7" t="s">
        <v>175</v>
      </c>
      <c r="C93" s="10">
        <v>230367</v>
      </c>
      <c r="D93">
        <v>100</v>
      </c>
      <c r="E93">
        <f t="shared" si="2"/>
        <v>229885.33333333334</v>
      </c>
      <c r="F93">
        <v>0.34322660817207845</v>
      </c>
      <c r="G93">
        <f t="shared" si="3"/>
        <v>78902.763228507654</v>
      </c>
      <c r="T93">
        <v>10</v>
      </c>
      <c r="U93">
        <v>8986.07142546246</v>
      </c>
    </row>
    <row r="94" spans="1:21" x14ac:dyDescent="0.2">
      <c r="A94" s="6" t="s">
        <v>176</v>
      </c>
      <c r="B94" s="7" t="s">
        <v>177</v>
      </c>
      <c r="C94" s="10">
        <v>233915</v>
      </c>
      <c r="D94">
        <v>100</v>
      </c>
      <c r="E94">
        <f>C94-$G$53</f>
        <v>233433.33333333334</v>
      </c>
      <c r="F94">
        <v>0.34322660817207845</v>
      </c>
      <c r="G94">
        <f t="shared" si="3"/>
        <v>80120.53123430218</v>
      </c>
      <c r="T94">
        <v>10</v>
      </c>
      <c r="U94">
        <v>9528.860544069641</v>
      </c>
    </row>
    <row r="95" spans="1:21" x14ac:dyDescent="0.2">
      <c r="T95">
        <v>25</v>
      </c>
      <c r="U95">
        <v>25408.048467632943</v>
      </c>
    </row>
    <row r="96" spans="1:21" x14ac:dyDescent="0.2">
      <c r="T96">
        <v>25</v>
      </c>
      <c r="U96">
        <v>25560.550622334442</v>
      </c>
    </row>
    <row r="97" spans="20:21" x14ac:dyDescent="0.2">
      <c r="T97">
        <v>25</v>
      </c>
      <c r="U97">
        <v>23600.57811753947</v>
      </c>
    </row>
    <row r="98" spans="20:21" x14ac:dyDescent="0.2">
      <c r="T98">
        <v>50</v>
      </c>
      <c r="U98">
        <v>50818.053774741129</v>
      </c>
    </row>
    <row r="99" spans="20:21" x14ac:dyDescent="0.2">
      <c r="T99">
        <v>50</v>
      </c>
      <c r="U99">
        <v>50517.588264969578</v>
      </c>
    </row>
    <row r="100" spans="20:21" x14ac:dyDescent="0.2">
      <c r="T100">
        <v>50</v>
      </c>
      <c r="U100">
        <v>48842.002337989798</v>
      </c>
    </row>
    <row r="101" spans="20:21" x14ac:dyDescent="0.2">
      <c r="T101">
        <v>75</v>
      </c>
      <c r="U101">
        <v>63940.644960511185</v>
      </c>
    </row>
    <row r="102" spans="20:21" x14ac:dyDescent="0.2">
      <c r="T102">
        <v>75</v>
      </c>
      <c r="U102">
        <v>64817.735010918223</v>
      </c>
    </row>
    <row r="103" spans="20:21" x14ac:dyDescent="0.2">
      <c r="T103">
        <v>75</v>
      </c>
      <c r="U103">
        <v>64529.151170313067</v>
      </c>
    </row>
    <row r="104" spans="20:21" x14ac:dyDescent="0.2">
      <c r="T104">
        <v>100</v>
      </c>
      <c r="U104">
        <v>79513.706591053953</v>
      </c>
    </row>
    <row r="105" spans="20:21" x14ac:dyDescent="0.2">
      <c r="T105">
        <v>100</v>
      </c>
      <c r="U105">
        <v>78902.763228507654</v>
      </c>
    </row>
    <row r="106" spans="20:21" x14ac:dyDescent="0.2">
      <c r="T106">
        <v>100</v>
      </c>
      <c r="U106">
        <v>80120.53123430218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2022-07-27T02:06:20Z</dcterms:created>
  <dcterms:modified xsi:type="dcterms:W3CDTF">2022-11-15T23:08:58Z</dcterms:modified>
</cp:coreProperties>
</file>