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1"/>
  <workbookPr/>
  <mc:AlternateContent xmlns:mc="http://schemas.openxmlformats.org/markup-compatibility/2006">
    <mc:Choice Requires="x15">
      <x15ac:absPath xmlns:x15ac="http://schemas.microsoft.com/office/spreadsheetml/2010/11/ac" url="/Volumes/OCEAN/Decomposition/Microbial decomposition/Data/Raw/"/>
    </mc:Choice>
  </mc:AlternateContent>
  <xr:revisionPtr revIDLastSave="0" documentId="13_ncr:1_{759A65BE-FF18-E247-AA31-9DDAA02397B5}" xr6:coauthVersionLast="47" xr6:coauthVersionMax="47" xr10:uidLastSave="{00000000-0000-0000-0000-000000000000}"/>
  <bookViews>
    <workbookView xWindow="0" yWindow="500" windowWidth="33600" windowHeight="18600" xr2:uid="{00000000-000D-0000-FFFF-FFFF00000000}"/>
  </bookViews>
  <sheets>
    <sheet name="End point_1" sheetId="2" r:id="rId1"/>
    <sheet name="End point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9" i="2" l="1"/>
  <c r="G12" i="2"/>
  <c r="G13" i="2"/>
  <c r="G14" i="2"/>
  <c r="G15" i="2"/>
  <c r="G16" i="2"/>
  <c r="G17" i="2"/>
  <c r="G18" i="2"/>
  <c r="G11" i="2"/>
  <c r="F17" i="2" l="1"/>
  <c r="F12" i="2"/>
  <c r="F13" i="2"/>
  <c r="F14" i="2"/>
  <c r="F15" i="2"/>
  <c r="F16" i="2"/>
  <c r="F18" i="2"/>
  <c r="F19" i="2"/>
  <c r="F11" i="2"/>
  <c r="E12" i="2" l="1"/>
  <c r="E13" i="2"/>
  <c r="E14" i="2"/>
  <c r="E15" i="2"/>
  <c r="E16" i="2"/>
  <c r="E17" i="2"/>
  <c r="E18" i="2"/>
  <c r="E19" i="2"/>
  <c r="E11" i="2"/>
  <c r="F20" i="2"/>
  <c r="E22" i="2"/>
  <c r="E21" i="2"/>
  <c r="E20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26" i="2"/>
  <c r="E64" i="2" l="1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26" i="2"/>
  <c r="G23" i="2"/>
  <c r="F23" i="2"/>
  <c r="E23" i="2"/>
</calcChain>
</file>

<file path=xl/sharedStrings.xml><?xml version="1.0" encoding="utf-8"?>
<sst xmlns="http://schemas.openxmlformats.org/spreadsheetml/2006/main" count="242" uniqueCount="124">
  <si>
    <t>User: USER</t>
  </si>
  <si>
    <t>Path: C:\Program Files (x86)\BMG\CLARIOstar\User\Data\</t>
  </si>
  <si>
    <t>Test ID: 3552</t>
  </si>
  <si>
    <t>Test Name: Luka_4MUGlu</t>
  </si>
  <si>
    <t>Date: 19/09/2022</t>
  </si>
  <si>
    <t>Time: 3:44:34 PM</t>
  </si>
  <si>
    <t>Fluorescence (FI)</t>
  </si>
  <si>
    <t>Well</t>
  </si>
  <si>
    <t>Content</t>
  </si>
  <si>
    <t xml:space="preserve"> Raw Data (360-20/450-30)</t>
  </si>
  <si>
    <t>A01</t>
  </si>
  <si>
    <t>Sample X1</t>
  </si>
  <si>
    <t>A02</t>
  </si>
  <si>
    <t>Sample X2</t>
  </si>
  <si>
    <t>A03</t>
  </si>
  <si>
    <t>Sample X3</t>
  </si>
  <si>
    <t>A04</t>
  </si>
  <si>
    <t>Sample X4</t>
  </si>
  <si>
    <t>A05</t>
  </si>
  <si>
    <t>Sample X5</t>
  </si>
  <si>
    <t>A06</t>
  </si>
  <si>
    <t>Sample X6</t>
  </si>
  <si>
    <t>A07</t>
  </si>
  <si>
    <t>Sample X7</t>
  </si>
  <si>
    <t>A08</t>
  </si>
  <si>
    <t>Sample X8</t>
  </si>
  <si>
    <t>A09</t>
  </si>
  <si>
    <t>Sample X9</t>
  </si>
  <si>
    <t>A10</t>
  </si>
  <si>
    <t>Sample X10</t>
  </si>
  <si>
    <t>A11</t>
  </si>
  <si>
    <t>Sample X11</t>
  </si>
  <si>
    <t>A12</t>
  </si>
  <si>
    <t>Sample X12</t>
  </si>
  <si>
    <t>B01</t>
  </si>
  <si>
    <t>Sample X13</t>
  </si>
  <si>
    <t>B02</t>
  </si>
  <si>
    <t>Sample X14</t>
  </si>
  <si>
    <t>B03</t>
  </si>
  <si>
    <t>Sample X15</t>
  </si>
  <si>
    <t>B04</t>
  </si>
  <si>
    <t>Sample X16</t>
  </si>
  <si>
    <t>B05</t>
  </si>
  <si>
    <t>Sample X17</t>
  </si>
  <si>
    <t>B06</t>
  </si>
  <si>
    <t>Sample X18</t>
  </si>
  <si>
    <t>B07</t>
  </si>
  <si>
    <t>Sample X19</t>
  </si>
  <si>
    <t>B08</t>
  </si>
  <si>
    <t>Sample X20</t>
  </si>
  <si>
    <t>B09</t>
  </si>
  <si>
    <t>Sample X21</t>
  </si>
  <si>
    <t>B10</t>
  </si>
  <si>
    <t>Sample X22</t>
  </si>
  <si>
    <t>B11</t>
  </si>
  <si>
    <t>Sample X23</t>
  </si>
  <si>
    <t>B12</t>
  </si>
  <si>
    <t>Sample X24</t>
  </si>
  <si>
    <t>C01</t>
  </si>
  <si>
    <t>Sample X25</t>
  </si>
  <si>
    <t>C02</t>
  </si>
  <si>
    <t>Sample X26</t>
  </si>
  <si>
    <t>C03</t>
  </si>
  <si>
    <t>Sample X27</t>
  </si>
  <si>
    <t>C04</t>
  </si>
  <si>
    <t>Sample X28</t>
  </si>
  <si>
    <t>C05</t>
  </si>
  <si>
    <t>Sample X29</t>
  </si>
  <si>
    <t>C06</t>
  </si>
  <si>
    <t>Sample X30</t>
  </si>
  <si>
    <t>C07</t>
  </si>
  <si>
    <t>Sample X31</t>
  </si>
  <si>
    <t>C08</t>
  </si>
  <si>
    <t>Sample X32</t>
  </si>
  <si>
    <t>C09</t>
  </si>
  <si>
    <t>Sample X33</t>
  </si>
  <si>
    <t>C10</t>
  </si>
  <si>
    <t>Sample X34</t>
  </si>
  <si>
    <t>C11</t>
  </si>
  <si>
    <t>Sample X35</t>
  </si>
  <si>
    <t>C12</t>
  </si>
  <si>
    <t>Sample X36</t>
  </si>
  <si>
    <t>D01</t>
  </si>
  <si>
    <t>Sample X37</t>
  </si>
  <si>
    <t>D02</t>
  </si>
  <si>
    <t>Sample X38</t>
  </si>
  <si>
    <t>D03</t>
  </si>
  <si>
    <t>Sample X39</t>
  </si>
  <si>
    <t>D04</t>
  </si>
  <si>
    <t>Sample X40</t>
  </si>
  <si>
    <t>D05</t>
  </si>
  <si>
    <t>Sample X41</t>
  </si>
  <si>
    <t>D06</t>
  </si>
  <si>
    <t>Sample X42</t>
  </si>
  <si>
    <t>D07</t>
  </si>
  <si>
    <t>Sample X43</t>
  </si>
  <si>
    <t>D08</t>
  </si>
  <si>
    <t>Sample X44</t>
  </si>
  <si>
    <t>D09</t>
  </si>
  <si>
    <t>Sample X45</t>
  </si>
  <si>
    <t>D10</t>
  </si>
  <si>
    <t>Sample X46</t>
  </si>
  <si>
    <t>D11</t>
  </si>
  <si>
    <t>Sample X47</t>
  </si>
  <si>
    <t>D12</t>
  </si>
  <si>
    <t>Sample X48</t>
  </si>
  <si>
    <t>E01</t>
  </si>
  <si>
    <t>Sample X49</t>
  </si>
  <si>
    <t>E02</t>
  </si>
  <si>
    <t>Sample X50</t>
  </si>
  <si>
    <t>E03</t>
  </si>
  <si>
    <t>Sample X51</t>
  </si>
  <si>
    <t>E04</t>
  </si>
  <si>
    <t>Sample X52</t>
  </si>
  <si>
    <t>E05</t>
  </si>
  <si>
    <t>Sample X53</t>
  </si>
  <si>
    <t>E06</t>
  </si>
  <si>
    <t>Sample X54</t>
  </si>
  <si>
    <t>Test ID: 3553</t>
  </si>
  <si>
    <t>Test Name: Luka_AMCLeu</t>
  </si>
  <si>
    <t>Time: 3:48:47 PM</t>
  </si>
  <si>
    <t xml:space="preserve"> Raw Data (380-15/440-20)</t>
  </si>
  <si>
    <t>CAS</t>
  </si>
  <si>
    <t>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</si>
</sst>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Font="1"/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0" fillId="0" borderId="5" xfId="0" applyBorder="1" applyAlignment="1">
      <alignment horizontal="right"/>
    </xf>
    <xf numFmtId="0" fontId="0" fillId="0" borderId="6" xfId="0" applyBorder="1" applyAlignment="1">
      <alignment horizontal="left"/>
    </xf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left"/>
    </xf>
    <xf numFmtId="0" fontId="1" fillId="0" borderId="8" xfId="0" applyFont="1" applyBorder="1" applyAlignment="1">
      <alignment horizontal="center" wrapText="1"/>
    </xf>
    <xf numFmtId="0" fontId="0" fillId="0" borderId="9" xfId="0" applyBorder="1" applyAlignment="1">
      <alignment horizontal="right"/>
    </xf>
    <xf numFmtId="0" fontId="0" fillId="0" borderId="7" xfId="0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Uncorrected for quenching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9106430446194225"/>
                  <c:y val="4.2129629629629626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'End point_1'!$D$26:$D$55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0.75</c:v>
                </c:pt>
                <c:pt idx="13">
                  <c:v>0.75</c:v>
                </c:pt>
                <c:pt idx="14">
                  <c:v>0.75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25</c:v>
                </c:pt>
                <c:pt idx="28">
                  <c:v>25</c:v>
                </c:pt>
                <c:pt idx="29">
                  <c:v>25</c:v>
                </c:pt>
              </c:numCache>
            </c:numRef>
          </c:xVal>
          <c:yVal>
            <c:numRef>
              <c:f>'End point_1'!$E$26:$E$55</c:f>
              <c:numCache>
                <c:formatCode>General</c:formatCode>
                <c:ptCount val="30"/>
                <c:pt idx="0">
                  <c:v>58.666666666666686</c:v>
                </c:pt>
                <c:pt idx="1">
                  <c:v>66.666666666666686</c:v>
                </c:pt>
                <c:pt idx="2">
                  <c:v>66.666666666666686</c:v>
                </c:pt>
                <c:pt idx="3">
                  <c:v>369.66666666666669</c:v>
                </c:pt>
                <c:pt idx="4">
                  <c:v>345.66666666666669</c:v>
                </c:pt>
                <c:pt idx="5">
                  <c:v>378.66666666666669</c:v>
                </c:pt>
                <c:pt idx="6">
                  <c:v>719.66666666666674</c:v>
                </c:pt>
                <c:pt idx="7">
                  <c:v>700.66666666666674</c:v>
                </c:pt>
                <c:pt idx="8">
                  <c:v>752.66666666666674</c:v>
                </c:pt>
                <c:pt idx="9">
                  <c:v>1275.6666666666667</c:v>
                </c:pt>
                <c:pt idx="10">
                  <c:v>1392.6666666666667</c:v>
                </c:pt>
                <c:pt idx="11">
                  <c:v>1365.6666666666667</c:v>
                </c:pt>
                <c:pt idx="12">
                  <c:v>1949.6666666666667</c:v>
                </c:pt>
                <c:pt idx="13">
                  <c:v>2006.6666666666667</c:v>
                </c:pt>
                <c:pt idx="14">
                  <c:v>2281.6666666666665</c:v>
                </c:pt>
                <c:pt idx="15">
                  <c:v>2795.6666666666665</c:v>
                </c:pt>
                <c:pt idx="16">
                  <c:v>2815.6666666666665</c:v>
                </c:pt>
                <c:pt idx="17">
                  <c:v>2999.6666666666665</c:v>
                </c:pt>
                <c:pt idx="18">
                  <c:v>5340.666666666667</c:v>
                </c:pt>
                <c:pt idx="19">
                  <c:v>5319.666666666667</c:v>
                </c:pt>
                <c:pt idx="20">
                  <c:v>5507.666666666667</c:v>
                </c:pt>
                <c:pt idx="21">
                  <c:v>11868.666666666666</c:v>
                </c:pt>
                <c:pt idx="22">
                  <c:v>12255.666666666666</c:v>
                </c:pt>
                <c:pt idx="23">
                  <c:v>13303.666666666666</c:v>
                </c:pt>
                <c:pt idx="24">
                  <c:v>23275.666666666668</c:v>
                </c:pt>
                <c:pt idx="25">
                  <c:v>23685.666666666668</c:v>
                </c:pt>
                <c:pt idx="26">
                  <c:v>24371.666666666668</c:v>
                </c:pt>
                <c:pt idx="27">
                  <c:v>56878.666666666664</c:v>
                </c:pt>
                <c:pt idx="28">
                  <c:v>59123.666666666664</c:v>
                </c:pt>
                <c:pt idx="29">
                  <c:v>55009.666666666664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AA-CD41-B0BD-AA54F8FB50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4345392"/>
        <c:axId val="537704240"/>
      </c:scatterChart>
      <c:valAx>
        <c:axId val="2004345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704240"/>
        <c:crosses val="autoZero"/>
        <c:crossBetween val="midCat"/>
      </c:valAx>
      <c:valAx>
        <c:axId val="53770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4345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Corrected</a:t>
            </a:r>
            <a:r>
              <a:rPr lang="en-GB" baseline="0"/>
              <a:t> for quenching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0609011373578304"/>
                  <c:y val="4.605570137066200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'End point_1'!$D$26:$D$55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0.75</c:v>
                </c:pt>
                <c:pt idx="13">
                  <c:v>0.75</c:v>
                </c:pt>
                <c:pt idx="14">
                  <c:v>0.75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25</c:v>
                </c:pt>
                <c:pt idx="28">
                  <c:v>25</c:v>
                </c:pt>
                <c:pt idx="29">
                  <c:v>25</c:v>
                </c:pt>
              </c:numCache>
            </c:numRef>
          </c:xVal>
          <c:yVal>
            <c:numRef>
              <c:f>'End point_1'!$G$26:$G$55</c:f>
              <c:numCache>
                <c:formatCode>General</c:formatCode>
                <c:ptCount val="30"/>
                <c:pt idx="0">
                  <c:v>146.79939668174967</c:v>
                </c:pt>
                <c:pt idx="1">
                  <c:v>166.817496229261</c:v>
                </c:pt>
                <c:pt idx="2">
                  <c:v>166.817496229261</c:v>
                </c:pt>
                <c:pt idx="3">
                  <c:v>321.37077737077738</c:v>
                </c:pt>
                <c:pt idx="4">
                  <c:v>300.50630850630853</c:v>
                </c:pt>
                <c:pt idx="5">
                  <c:v>329.1949531949532</c:v>
                </c:pt>
                <c:pt idx="6">
                  <c:v>413.75587949465506</c:v>
                </c:pt>
                <c:pt idx="7">
                  <c:v>402.83226433430525</c:v>
                </c:pt>
                <c:pt idx="8">
                  <c:v>432.72847424684164</c:v>
                </c:pt>
                <c:pt idx="9">
                  <c:v>600.62136024387689</c:v>
                </c:pt>
                <c:pt idx="10">
                  <c:v>655.70839903290243</c:v>
                </c:pt>
                <c:pt idx="11">
                  <c:v>642.99600546620422</c:v>
                </c:pt>
                <c:pt idx="12">
                  <c:v>843.82631975867275</c:v>
                </c:pt>
                <c:pt idx="13">
                  <c:v>868.49622926093525</c:v>
                </c:pt>
                <c:pt idx="14">
                  <c:v>987.51772247360475</c:v>
                </c:pt>
                <c:pt idx="15">
                  <c:v>1189.6160836481085</c:v>
                </c:pt>
                <c:pt idx="16">
                  <c:v>1198.1265122899215</c:v>
                </c:pt>
                <c:pt idx="17">
                  <c:v>1276.422455794602</c:v>
                </c:pt>
                <c:pt idx="18">
                  <c:v>1911.7833369173061</c:v>
                </c:pt>
                <c:pt idx="19">
                  <c:v>1904.2660263302514</c:v>
                </c:pt>
                <c:pt idx="20">
                  <c:v>1971.5638544429314</c:v>
                </c:pt>
                <c:pt idx="21">
                  <c:v>3665.6160790425502</c:v>
                </c:pt>
                <c:pt idx="22">
                  <c:v>3785.1403240509308</c:v>
                </c:pt>
                <c:pt idx="23">
                  <c:v>4108.8132149263383</c:v>
                </c:pt>
                <c:pt idx="24">
                  <c:v>7260.7922959738853</c:v>
                </c:pt>
                <c:pt idx="25">
                  <c:v>7388.6908813928194</c:v>
                </c:pt>
                <c:pt idx="26">
                  <c:v>7602.6870511425468</c:v>
                </c:pt>
                <c:pt idx="27">
                  <c:v>19148.16605566211</c:v>
                </c:pt>
                <c:pt idx="28">
                  <c:v>19903.94384220706</c:v>
                </c:pt>
                <c:pt idx="29">
                  <c:v>18518.968424012884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D8-1845-B5CC-22A3058248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3434799"/>
        <c:axId val="2008821424"/>
      </c:scatterChart>
      <c:valAx>
        <c:axId val="1373434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8821424"/>
        <c:crosses val="autoZero"/>
        <c:crossBetween val="midCat"/>
      </c:valAx>
      <c:valAx>
        <c:axId val="200882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3434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31750</xdr:colOff>
      <xdr:row>25</xdr:row>
      <xdr:rowOff>19050</xdr:rowOff>
    </xdr:from>
    <xdr:to>
      <xdr:col>14</xdr:col>
      <xdr:colOff>565150</xdr:colOff>
      <xdr:row>39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ADD00F-5CD2-3D46-E565-C5966A5CE3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25400</xdr:colOff>
      <xdr:row>41</xdr:row>
      <xdr:rowOff>6350</xdr:rowOff>
    </xdr:from>
    <xdr:to>
      <xdr:col>14</xdr:col>
      <xdr:colOff>558800</xdr:colOff>
      <xdr:row>55</xdr:row>
      <xdr:rowOff>82550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1C62134-1679-A140-FD06-8C7BA42890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4"/>
  <sheetViews>
    <sheetView tabSelected="1" topLeftCell="B1" zoomScale="135" workbookViewId="0">
      <selection activeCell="I16" sqref="I16"/>
    </sheetView>
  </sheetViews>
  <sheetFormatPr baseColWidth="10" defaultColWidth="8.83203125" defaultRowHeight="15" x14ac:dyDescent="0.2"/>
  <sheetData>
    <row r="1" spans="1:7" x14ac:dyDescent="0.2">
      <c r="A1" s="1" t="s">
        <v>0</v>
      </c>
    </row>
    <row r="2" spans="1:7" x14ac:dyDescent="0.2">
      <c r="A2" s="1" t="s">
        <v>1</v>
      </c>
    </row>
    <row r="3" spans="1:7" x14ac:dyDescent="0.2">
      <c r="A3" s="1" t="s">
        <v>118</v>
      </c>
    </row>
    <row r="4" spans="1:7" x14ac:dyDescent="0.2">
      <c r="A4" s="1" t="s">
        <v>119</v>
      </c>
    </row>
    <row r="5" spans="1:7" x14ac:dyDescent="0.2">
      <c r="A5" s="1" t="s">
        <v>4</v>
      </c>
    </row>
    <row r="6" spans="1:7" x14ac:dyDescent="0.2">
      <c r="A6" s="1" t="s">
        <v>120</v>
      </c>
    </row>
    <row r="7" spans="1:7" x14ac:dyDescent="0.2">
      <c r="A7" s="1" t="s">
        <v>6</v>
      </c>
    </row>
    <row r="10" spans="1:7" ht="65" thickBot="1" x14ac:dyDescent="0.25">
      <c r="A10" s="2" t="s">
        <v>7</v>
      </c>
      <c r="B10" s="3" t="s">
        <v>8</v>
      </c>
      <c r="C10" s="8" t="s">
        <v>121</v>
      </c>
    </row>
    <row r="11" spans="1:7" x14ac:dyDescent="0.2">
      <c r="A11" s="4" t="s">
        <v>10</v>
      </c>
      <c r="B11" s="5" t="s">
        <v>11</v>
      </c>
      <c r="C11" s="9">
        <v>7865</v>
      </c>
      <c r="D11">
        <v>1.5</v>
      </c>
      <c r="E11">
        <f>(C11-251.2214)/751.7036</f>
        <v>10.128697800569265</v>
      </c>
      <c r="F11">
        <f>E11-$F$20</f>
        <v>10.12080690979549</v>
      </c>
      <c r="G11">
        <f>F11*0.0001*324.8/0.196349540849362</f>
        <v>1.6741766087568912</v>
      </c>
    </row>
    <row r="12" spans="1:7" x14ac:dyDescent="0.2">
      <c r="A12" s="6" t="s">
        <v>12</v>
      </c>
      <c r="B12" s="7" t="s">
        <v>13</v>
      </c>
      <c r="C12" s="10">
        <v>3365</v>
      </c>
      <c r="D12">
        <v>1.5</v>
      </c>
      <c r="E12">
        <f t="shared" ref="E12:E19" si="0">(C12-251.2214)/751.7036</f>
        <v>4.1422957133636178</v>
      </c>
      <c r="F12">
        <f t="shared" ref="F12:F19" si="1">E12-$F$20</f>
        <v>4.1344048225898442</v>
      </c>
      <c r="G12">
        <f t="shared" ref="G12:G19" si="2">F12*0.0001*324.8/0.196349540849362</f>
        <v>0.68391027581134523</v>
      </c>
    </row>
    <row r="13" spans="1:7" x14ac:dyDescent="0.2">
      <c r="A13" s="6" t="s">
        <v>14</v>
      </c>
      <c r="B13" s="7" t="s">
        <v>15</v>
      </c>
      <c r="C13" s="10">
        <v>3450</v>
      </c>
      <c r="D13">
        <v>1.5</v>
      </c>
      <c r="E13">
        <f t="shared" si="0"/>
        <v>4.2553721972330578</v>
      </c>
      <c r="F13">
        <f t="shared" si="1"/>
        <v>4.2474813064592842</v>
      </c>
      <c r="G13">
        <f t="shared" si="2"/>
        <v>0.70261530654476112</v>
      </c>
    </row>
    <row r="14" spans="1:7" x14ac:dyDescent="0.2">
      <c r="A14" s="6" t="s">
        <v>16</v>
      </c>
      <c r="B14" s="7" t="s">
        <v>17</v>
      </c>
      <c r="C14" s="10">
        <v>3485</v>
      </c>
      <c r="D14">
        <v>2.5</v>
      </c>
      <c r="E14">
        <f t="shared" si="0"/>
        <v>4.3019331023557692</v>
      </c>
      <c r="F14">
        <f t="shared" si="1"/>
        <v>4.2940422115819956</v>
      </c>
      <c r="G14">
        <f t="shared" si="2"/>
        <v>0.71031737802322659</v>
      </c>
    </row>
    <row r="15" spans="1:7" x14ac:dyDescent="0.2">
      <c r="A15" s="6" t="s">
        <v>18</v>
      </c>
      <c r="B15" s="7" t="s">
        <v>19</v>
      </c>
      <c r="C15" s="10">
        <v>2906</v>
      </c>
      <c r="D15">
        <v>2.5</v>
      </c>
      <c r="E15">
        <f t="shared" si="0"/>
        <v>3.5316827004686422</v>
      </c>
      <c r="F15">
        <f t="shared" si="1"/>
        <v>3.5237918096948686</v>
      </c>
      <c r="G15">
        <f t="shared" si="2"/>
        <v>0.58290310985089955</v>
      </c>
    </row>
    <row r="16" spans="1:7" x14ac:dyDescent="0.2">
      <c r="A16" s="6" t="s">
        <v>20</v>
      </c>
      <c r="B16" s="7" t="s">
        <v>21</v>
      </c>
      <c r="C16" s="10">
        <v>1742</v>
      </c>
      <c r="D16">
        <v>2.5</v>
      </c>
      <c r="E16">
        <f t="shared" si="0"/>
        <v>1.9832000272447809</v>
      </c>
      <c r="F16">
        <f t="shared" si="1"/>
        <v>1.9753091364710074</v>
      </c>
      <c r="G16">
        <f t="shared" si="2"/>
        <v>0.32675421839565155</v>
      </c>
    </row>
    <row r="17" spans="1:7" x14ac:dyDescent="0.2">
      <c r="A17" s="6" t="s">
        <v>22</v>
      </c>
      <c r="B17" s="7" t="s">
        <v>23</v>
      </c>
      <c r="C17" s="10">
        <v>2168</v>
      </c>
      <c r="D17">
        <v>3.5</v>
      </c>
      <c r="E17">
        <f t="shared" si="0"/>
        <v>2.5499127581669159</v>
      </c>
      <c r="F17">
        <f>E17-$F$20</f>
        <v>2.5420218673931423</v>
      </c>
      <c r="G17">
        <f t="shared" si="2"/>
        <v>0.42049943124782996</v>
      </c>
    </row>
    <row r="18" spans="1:7" x14ac:dyDescent="0.2">
      <c r="A18" s="6" t="s">
        <v>24</v>
      </c>
      <c r="B18" s="7" t="s">
        <v>25</v>
      </c>
      <c r="C18" s="10">
        <v>5048</v>
      </c>
      <c r="D18">
        <v>3.5</v>
      </c>
      <c r="E18">
        <f t="shared" si="0"/>
        <v>6.3812100939785301</v>
      </c>
      <c r="F18">
        <f t="shared" si="1"/>
        <v>6.3733192032047565</v>
      </c>
      <c r="G18">
        <f t="shared" si="2"/>
        <v>1.0542698843329794</v>
      </c>
    </row>
    <row r="19" spans="1:7" x14ac:dyDescent="0.2">
      <c r="A19" s="6" t="s">
        <v>26</v>
      </c>
      <c r="B19" s="7" t="s">
        <v>27</v>
      </c>
      <c r="C19" s="10">
        <v>3073</v>
      </c>
      <c r="D19">
        <v>3.5</v>
      </c>
      <c r="E19">
        <f t="shared" si="0"/>
        <v>3.7538447334827185</v>
      </c>
      <c r="F19">
        <f t="shared" si="1"/>
        <v>3.7459538427089449</v>
      </c>
      <c r="G19">
        <f>F19*0.0001*324.8/0.196349540849362</f>
        <v>0.61965299376243432</v>
      </c>
    </row>
    <row r="20" spans="1:7" x14ac:dyDescent="0.2">
      <c r="A20" s="6" t="s">
        <v>28</v>
      </c>
      <c r="B20" s="7" t="s">
        <v>29</v>
      </c>
      <c r="C20" s="10">
        <v>464</v>
      </c>
      <c r="D20" t="s">
        <v>122</v>
      </c>
      <c r="E20">
        <f>(C20-454.3664)/2276.9208</f>
        <v>4.2309772039501774E-3</v>
      </c>
      <c r="F20">
        <f>AVERAGE(E20:E22)</f>
        <v>7.8908907737736574E-3</v>
      </c>
    </row>
    <row r="21" spans="1:7" x14ac:dyDescent="0.2">
      <c r="A21" s="6" t="s">
        <v>30</v>
      </c>
      <c r="B21" s="7" t="s">
        <v>31</v>
      </c>
      <c r="C21" s="10">
        <v>472</v>
      </c>
      <c r="D21" t="s">
        <v>122</v>
      </c>
      <c r="E21">
        <f t="shared" ref="E21" si="3">(C21-454.3664)/2276.9208</f>
        <v>7.7444942309807183E-3</v>
      </c>
    </row>
    <row r="22" spans="1:7" x14ac:dyDescent="0.2">
      <c r="A22" s="6" t="s">
        <v>32</v>
      </c>
      <c r="B22" s="7" t="s">
        <v>33</v>
      </c>
      <c r="C22" s="10">
        <v>481</v>
      </c>
      <c r="D22" t="s">
        <v>122</v>
      </c>
      <c r="E22">
        <f>(C22-454.3664)/2276.9208</f>
        <v>1.1697200886390077E-2</v>
      </c>
    </row>
    <row r="23" spans="1:7" x14ac:dyDescent="0.2">
      <c r="A23" s="6" t="s">
        <v>34</v>
      </c>
      <c r="B23" s="7" t="s">
        <v>35</v>
      </c>
      <c r="C23" s="10">
        <v>65</v>
      </c>
      <c r="D23" t="s">
        <v>123</v>
      </c>
      <c r="E23">
        <f>AVERAGE(C23:C25)</f>
        <v>64</v>
      </c>
      <c r="F23">
        <f>AVERAGE(C26:C28)</f>
        <v>507.33333333333331</v>
      </c>
      <c r="G23">
        <f>F23-E23</f>
        <v>443.33333333333331</v>
      </c>
    </row>
    <row r="24" spans="1:7" x14ac:dyDescent="0.2">
      <c r="A24" s="6" t="s">
        <v>36</v>
      </c>
      <c r="B24" s="7" t="s">
        <v>37</v>
      </c>
      <c r="C24" s="10">
        <v>63</v>
      </c>
      <c r="D24" t="s">
        <v>123</v>
      </c>
    </row>
    <row r="25" spans="1:7" x14ac:dyDescent="0.2">
      <c r="A25" s="6" t="s">
        <v>38</v>
      </c>
      <c r="B25" s="7" t="s">
        <v>39</v>
      </c>
      <c r="C25" s="10">
        <v>64</v>
      </c>
      <c r="D25" t="s">
        <v>123</v>
      </c>
    </row>
    <row r="26" spans="1:7" x14ac:dyDescent="0.2">
      <c r="A26" s="6" t="s">
        <v>40</v>
      </c>
      <c r="B26" s="7" t="s">
        <v>41</v>
      </c>
      <c r="C26" s="10">
        <v>502</v>
      </c>
      <c r="D26">
        <v>0</v>
      </c>
      <c r="E26">
        <f>C26-$G$23</f>
        <v>58.666666666666686</v>
      </c>
      <c r="F26">
        <v>2.502262443438914</v>
      </c>
      <c r="G26">
        <f>E26*F26</f>
        <v>146.79939668174967</v>
      </c>
    </row>
    <row r="27" spans="1:7" x14ac:dyDescent="0.2">
      <c r="A27" s="6" t="s">
        <v>42</v>
      </c>
      <c r="B27" s="7" t="s">
        <v>43</v>
      </c>
      <c r="C27" s="10">
        <v>510</v>
      </c>
      <c r="D27">
        <v>0</v>
      </c>
      <c r="E27">
        <f t="shared" ref="E27:E63" si="4">C27-$G$23</f>
        <v>66.666666666666686</v>
      </c>
      <c r="F27">
        <v>2.502262443438914</v>
      </c>
      <c r="G27">
        <f t="shared" ref="G27:G64" si="5">E27*F27</f>
        <v>166.817496229261</v>
      </c>
    </row>
    <row r="28" spans="1:7" x14ac:dyDescent="0.2">
      <c r="A28" s="6" t="s">
        <v>44</v>
      </c>
      <c r="B28" s="7" t="s">
        <v>45</v>
      </c>
      <c r="C28" s="10">
        <v>510</v>
      </c>
      <c r="D28">
        <v>0</v>
      </c>
      <c r="E28">
        <f t="shared" si="4"/>
        <v>66.666666666666686</v>
      </c>
      <c r="F28">
        <v>2.502262443438914</v>
      </c>
      <c r="G28">
        <f t="shared" si="5"/>
        <v>166.817496229261</v>
      </c>
    </row>
    <row r="29" spans="1:7" x14ac:dyDescent="0.2">
      <c r="A29" s="6" t="s">
        <v>46</v>
      </c>
      <c r="B29" s="7" t="s">
        <v>47</v>
      </c>
      <c r="C29" s="10">
        <v>813</v>
      </c>
      <c r="D29">
        <v>0.1</v>
      </c>
      <c r="E29">
        <f t="shared" si="4"/>
        <v>369.66666666666669</v>
      </c>
      <c r="F29">
        <v>0.86935286935286937</v>
      </c>
      <c r="G29">
        <f t="shared" si="5"/>
        <v>321.37077737077738</v>
      </c>
    </row>
    <row r="30" spans="1:7" x14ac:dyDescent="0.2">
      <c r="A30" s="6" t="s">
        <v>48</v>
      </c>
      <c r="B30" s="7" t="s">
        <v>49</v>
      </c>
      <c r="C30" s="10">
        <v>789</v>
      </c>
      <c r="D30">
        <v>0.1</v>
      </c>
      <c r="E30">
        <f t="shared" si="4"/>
        <v>345.66666666666669</v>
      </c>
      <c r="F30">
        <v>0.86935286935286937</v>
      </c>
      <c r="G30">
        <f t="shared" si="5"/>
        <v>300.50630850630853</v>
      </c>
    </row>
    <row r="31" spans="1:7" x14ac:dyDescent="0.2">
      <c r="A31" s="6" t="s">
        <v>50</v>
      </c>
      <c r="B31" s="7" t="s">
        <v>51</v>
      </c>
      <c r="C31" s="10">
        <v>822</v>
      </c>
      <c r="D31">
        <v>0.1</v>
      </c>
      <c r="E31">
        <f t="shared" si="4"/>
        <v>378.66666666666669</v>
      </c>
      <c r="F31">
        <v>0.86935286935286937</v>
      </c>
      <c r="G31">
        <f t="shared" si="5"/>
        <v>329.1949531949532</v>
      </c>
    </row>
    <row r="32" spans="1:7" x14ac:dyDescent="0.2">
      <c r="A32" s="6" t="s">
        <v>52</v>
      </c>
      <c r="B32" s="7" t="s">
        <v>53</v>
      </c>
      <c r="C32" s="10">
        <v>1163</v>
      </c>
      <c r="D32">
        <v>0.25</v>
      </c>
      <c r="E32">
        <f t="shared" si="4"/>
        <v>719.66666666666674</v>
      </c>
      <c r="F32">
        <v>0.57492711370262395</v>
      </c>
      <c r="G32">
        <f t="shared" si="5"/>
        <v>413.75587949465506</v>
      </c>
    </row>
    <row r="33" spans="1:7" x14ac:dyDescent="0.2">
      <c r="A33" s="6" t="s">
        <v>54</v>
      </c>
      <c r="B33" s="7" t="s">
        <v>55</v>
      </c>
      <c r="C33" s="10">
        <v>1144</v>
      </c>
      <c r="D33">
        <v>0.25</v>
      </c>
      <c r="E33">
        <f t="shared" si="4"/>
        <v>700.66666666666674</v>
      </c>
      <c r="F33">
        <v>0.57492711370262395</v>
      </c>
      <c r="G33">
        <f t="shared" si="5"/>
        <v>402.83226433430525</v>
      </c>
    </row>
    <row r="34" spans="1:7" x14ac:dyDescent="0.2">
      <c r="A34" s="6" t="s">
        <v>56</v>
      </c>
      <c r="B34" s="7" t="s">
        <v>57</v>
      </c>
      <c r="C34" s="10">
        <v>1196</v>
      </c>
      <c r="D34">
        <v>0.25</v>
      </c>
      <c r="E34">
        <f t="shared" si="4"/>
        <v>752.66666666666674</v>
      </c>
      <c r="F34">
        <v>0.57492711370262395</v>
      </c>
      <c r="G34">
        <f t="shared" si="5"/>
        <v>432.72847424684164</v>
      </c>
    </row>
    <row r="35" spans="1:7" x14ac:dyDescent="0.2">
      <c r="A35" s="6" t="s">
        <v>58</v>
      </c>
      <c r="B35" s="7" t="s">
        <v>59</v>
      </c>
      <c r="C35" s="10">
        <v>1719</v>
      </c>
      <c r="D35">
        <v>0.5</v>
      </c>
      <c r="E35">
        <f t="shared" si="4"/>
        <v>1275.6666666666667</v>
      </c>
      <c r="F35">
        <v>0.47082939135919272</v>
      </c>
      <c r="G35">
        <f t="shared" si="5"/>
        <v>600.62136024387689</v>
      </c>
    </row>
    <row r="36" spans="1:7" x14ac:dyDescent="0.2">
      <c r="A36" s="6" t="s">
        <v>60</v>
      </c>
      <c r="B36" s="7" t="s">
        <v>61</v>
      </c>
      <c r="C36" s="10">
        <v>1836</v>
      </c>
      <c r="D36">
        <v>0.5</v>
      </c>
      <c r="E36">
        <f t="shared" si="4"/>
        <v>1392.6666666666667</v>
      </c>
      <c r="F36">
        <v>0.47082939135919272</v>
      </c>
      <c r="G36">
        <f t="shared" si="5"/>
        <v>655.70839903290243</v>
      </c>
    </row>
    <row r="37" spans="1:7" x14ac:dyDescent="0.2">
      <c r="A37" s="6" t="s">
        <v>62</v>
      </c>
      <c r="B37" s="7" t="s">
        <v>63</v>
      </c>
      <c r="C37" s="10">
        <v>1809</v>
      </c>
      <c r="D37">
        <v>0.5</v>
      </c>
      <c r="E37">
        <f t="shared" si="4"/>
        <v>1365.6666666666667</v>
      </c>
      <c r="F37">
        <v>0.47082939135919272</v>
      </c>
      <c r="G37">
        <f t="shared" si="5"/>
        <v>642.99600546620422</v>
      </c>
    </row>
    <row r="38" spans="1:7" x14ac:dyDescent="0.2">
      <c r="A38" s="6" t="s">
        <v>64</v>
      </c>
      <c r="B38" s="7" t="s">
        <v>65</v>
      </c>
      <c r="C38" s="10">
        <v>2393</v>
      </c>
      <c r="D38">
        <v>0.75</v>
      </c>
      <c r="E38">
        <f t="shared" si="4"/>
        <v>1949.6666666666667</v>
      </c>
      <c r="F38">
        <v>0.43280542986425341</v>
      </c>
      <c r="G38">
        <f t="shared" si="5"/>
        <v>843.82631975867275</v>
      </c>
    </row>
    <row r="39" spans="1:7" x14ac:dyDescent="0.2">
      <c r="A39" s="6" t="s">
        <v>66</v>
      </c>
      <c r="B39" s="7" t="s">
        <v>67</v>
      </c>
      <c r="C39" s="10">
        <v>2450</v>
      </c>
      <c r="D39">
        <v>0.75</v>
      </c>
      <c r="E39">
        <f t="shared" si="4"/>
        <v>2006.6666666666667</v>
      </c>
      <c r="F39">
        <v>0.43280542986425341</v>
      </c>
      <c r="G39">
        <f t="shared" si="5"/>
        <v>868.49622926093525</v>
      </c>
    </row>
    <row r="40" spans="1:7" x14ac:dyDescent="0.2">
      <c r="A40" s="6" t="s">
        <v>68</v>
      </c>
      <c r="B40" s="7" t="s">
        <v>69</v>
      </c>
      <c r="C40" s="10">
        <v>2725</v>
      </c>
      <c r="D40">
        <v>0.75</v>
      </c>
      <c r="E40">
        <f t="shared" si="4"/>
        <v>2281.6666666666665</v>
      </c>
      <c r="F40">
        <v>0.43280542986425341</v>
      </c>
      <c r="G40">
        <f t="shared" si="5"/>
        <v>987.51772247360475</v>
      </c>
    </row>
    <row r="41" spans="1:7" x14ac:dyDescent="0.2">
      <c r="A41" s="6" t="s">
        <v>70</v>
      </c>
      <c r="B41" s="7" t="s">
        <v>71</v>
      </c>
      <c r="C41" s="10">
        <v>3239</v>
      </c>
      <c r="D41">
        <v>1</v>
      </c>
      <c r="E41">
        <f t="shared" si="4"/>
        <v>2795.6666666666665</v>
      </c>
      <c r="F41">
        <v>0.42552143209065524</v>
      </c>
      <c r="G41">
        <f t="shared" si="5"/>
        <v>1189.6160836481085</v>
      </c>
    </row>
    <row r="42" spans="1:7" x14ac:dyDescent="0.2">
      <c r="A42" s="6" t="s">
        <v>72</v>
      </c>
      <c r="B42" s="7" t="s">
        <v>73</v>
      </c>
      <c r="C42" s="10">
        <v>3259</v>
      </c>
      <c r="D42">
        <v>1</v>
      </c>
      <c r="E42">
        <f t="shared" si="4"/>
        <v>2815.6666666666665</v>
      </c>
      <c r="F42">
        <v>0.42552143209065524</v>
      </c>
      <c r="G42">
        <f t="shared" si="5"/>
        <v>1198.1265122899215</v>
      </c>
    </row>
    <row r="43" spans="1:7" x14ac:dyDescent="0.2">
      <c r="A43" s="6" t="s">
        <v>74</v>
      </c>
      <c r="B43" s="7" t="s">
        <v>75</v>
      </c>
      <c r="C43" s="10">
        <v>3443</v>
      </c>
      <c r="D43">
        <v>1</v>
      </c>
      <c r="E43">
        <f t="shared" si="4"/>
        <v>2999.6666666666665</v>
      </c>
      <c r="F43">
        <v>0.42552143209065524</v>
      </c>
      <c r="G43">
        <f t="shared" si="5"/>
        <v>1276.422455794602</v>
      </c>
    </row>
    <row r="44" spans="1:7" x14ac:dyDescent="0.2">
      <c r="A44" s="6" t="s">
        <v>76</v>
      </c>
      <c r="B44" s="7" t="s">
        <v>77</v>
      </c>
      <c r="C44" s="10">
        <v>5784</v>
      </c>
      <c r="D44">
        <v>2</v>
      </c>
      <c r="E44">
        <f t="shared" si="4"/>
        <v>5340.666666666667</v>
      </c>
      <c r="F44">
        <v>0.3579671708121282</v>
      </c>
      <c r="G44">
        <f t="shared" si="5"/>
        <v>1911.7833369173061</v>
      </c>
    </row>
    <row r="45" spans="1:7" x14ac:dyDescent="0.2">
      <c r="A45" s="6" t="s">
        <v>78</v>
      </c>
      <c r="B45" s="7" t="s">
        <v>79</v>
      </c>
      <c r="C45" s="10">
        <v>5763</v>
      </c>
      <c r="D45">
        <v>2</v>
      </c>
      <c r="E45">
        <f t="shared" si="4"/>
        <v>5319.666666666667</v>
      </c>
      <c r="F45">
        <v>0.3579671708121282</v>
      </c>
      <c r="G45">
        <f t="shared" si="5"/>
        <v>1904.2660263302514</v>
      </c>
    </row>
    <row r="46" spans="1:7" x14ac:dyDescent="0.2">
      <c r="A46" s="6" t="s">
        <v>80</v>
      </c>
      <c r="B46" s="7" t="s">
        <v>81</v>
      </c>
      <c r="C46" s="10">
        <v>5951</v>
      </c>
      <c r="D46">
        <v>2</v>
      </c>
      <c r="E46">
        <f t="shared" si="4"/>
        <v>5507.666666666667</v>
      </c>
      <c r="F46">
        <v>0.3579671708121282</v>
      </c>
      <c r="G46">
        <f t="shared" si="5"/>
        <v>1971.5638544429314</v>
      </c>
    </row>
    <row r="47" spans="1:7" x14ac:dyDescent="0.2">
      <c r="A47" s="6" t="s">
        <v>82</v>
      </c>
      <c r="B47" s="7" t="s">
        <v>83</v>
      </c>
      <c r="C47" s="10">
        <v>12312</v>
      </c>
      <c r="D47">
        <v>5</v>
      </c>
      <c r="E47">
        <f t="shared" si="4"/>
        <v>11868.666666666666</v>
      </c>
      <c r="F47">
        <v>0.30884817831622902</v>
      </c>
      <c r="G47">
        <f t="shared" si="5"/>
        <v>3665.6160790425502</v>
      </c>
    </row>
    <row r="48" spans="1:7" x14ac:dyDescent="0.2">
      <c r="A48" s="6" t="s">
        <v>84</v>
      </c>
      <c r="B48" s="7" t="s">
        <v>85</v>
      </c>
      <c r="C48" s="10">
        <v>12699</v>
      </c>
      <c r="D48">
        <v>5</v>
      </c>
      <c r="E48">
        <f t="shared" si="4"/>
        <v>12255.666666666666</v>
      </c>
      <c r="F48">
        <v>0.30884817831622902</v>
      </c>
      <c r="G48">
        <f t="shared" si="5"/>
        <v>3785.1403240509308</v>
      </c>
    </row>
    <row r="49" spans="1:7" x14ac:dyDescent="0.2">
      <c r="A49" s="6" t="s">
        <v>86</v>
      </c>
      <c r="B49" s="7" t="s">
        <v>87</v>
      </c>
      <c r="C49" s="10">
        <v>13747</v>
      </c>
      <c r="D49">
        <v>5</v>
      </c>
      <c r="E49">
        <f t="shared" si="4"/>
        <v>13303.666666666666</v>
      </c>
      <c r="F49">
        <v>0.30884817831622902</v>
      </c>
      <c r="G49">
        <f t="shared" si="5"/>
        <v>4108.8132149263383</v>
      </c>
    </row>
    <row r="50" spans="1:7" x14ac:dyDescent="0.2">
      <c r="A50" s="6" t="s">
        <v>88</v>
      </c>
      <c r="B50" s="7" t="s">
        <v>89</v>
      </c>
      <c r="C50" s="10">
        <v>23719</v>
      </c>
      <c r="D50">
        <v>10</v>
      </c>
      <c r="E50">
        <f t="shared" si="4"/>
        <v>23275.666666666668</v>
      </c>
      <c r="F50">
        <v>0.31194776931447227</v>
      </c>
      <c r="G50">
        <f t="shared" si="5"/>
        <v>7260.7922959738853</v>
      </c>
    </row>
    <row r="51" spans="1:7" x14ac:dyDescent="0.2">
      <c r="A51" s="6" t="s">
        <v>90</v>
      </c>
      <c r="B51" s="7" t="s">
        <v>91</v>
      </c>
      <c r="C51" s="10">
        <v>24129</v>
      </c>
      <c r="D51">
        <v>10</v>
      </c>
      <c r="E51">
        <f t="shared" si="4"/>
        <v>23685.666666666668</v>
      </c>
      <c r="F51">
        <v>0.31194776931447227</v>
      </c>
      <c r="G51">
        <f t="shared" si="5"/>
        <v>7388.6908813928194</v>
      </c>
    </row>
    <row r="52" spans="1:7" x14ac:dyDescent="0.2">
      <c r="A52" s="6" t="s">
        <v>92</v>
      </c>
      <c r="B52" s="7" t="s">
        <v>93</v>
      </c>
      <c r="C52" s="10">
        <v>24815</v>
      </c>
      <c r="D52">
        <v>10</v>
      </c>
      <c r="E52">
        <f t="shared" si="4"/>
        <v>24371.666666666668</v>
      </c>
      <c r="F52">
        <v>0.31194776931447227</v>
      </c>
      <c r="G52">
        <f t="shared" si="5"/>
        <v>7602.6870511425468</v>
      </c>
    </row>
    <row r="53" spans="1:7" x14ac:dyDescent="0.2">
      <c r="A53" s="6" t="s">
        <v>94</v>
      </c>
      <c r="B53" s="7" t="s">
        <v>95</v>
      </c>
      <c r="C53" s="10">
        <v>57322</v>
      </c>
      <c r="D53">
        <v>25</v>
      </c>
      <c r="E53">
        <f t="shared" si="4"/>
        <v>56878.666666666664</v>
      </c>
      <c r="F53">
        <v>0.33664934812692709</v>
      </c>
      <c r="G53">
        <f t="shared" si="5"/>
        <v>19148.16605566211</v>
      </c>
    </row>
    <row r="54" spans="1:7" x14ac:dyDescent="0.2">
      <c r="A54" s="6" t="s">
        <v>96</v>
      </c>
      <c r="B54" s="7" t="s">
        <v>97</v>
      </c>
      <c r="C54" s="10">
        <v>59567</v>
      </c>
      <c r="D54">
        <v>25</v>
      </c>
      <c r="E54">
        <f t="shared" si="4"/>
        <v>59123.666666666664</v>
      </c>
      <c r="F54">
        <v>0.33664934812692709</v>
      </c>
      <c r="G54">
        <f t="shared" si="5"/>
        <v>19903.94384220706</v>
      </c>
    </row>
    <row r="55" spans="1:7" x14ac:dyDescent="0.2">
      <c r="A55" s="6" t="s">
        <v>98</v>
      </c>
      <c r="B55" s="7" t="s">
        <v>99</v>
      </c>
      <c r="C55" s="10">
        <v>55453</v>
      </c>
      <c r="D55">
        <v>25</v>
      </c>
      <c r="E55">
        <f t="shared" si="4"/>
        <v>55009.666666666664</v>
      </c>
      <c r="F55">
        <v>0.33664934812692709</v>
      </c>
      <c r="G55">
        <f t="shared" si="5"/>
        <v>18518.968424012884</v>
      </c>
    </row>
    <row r="56" spans="1:7" x14ac:dyDescent="0.2">
      <c r="A56" s="6" t="s">
        <v>100</v>
      </c>
      <c r="B56" s="7" t="s">
        <v>101</v>
      </c>
      <c r="C56" s="10">
        <v>108481</v>
      </c>
      <c r="D56">
        <v>50</v>
      </c>
      <c r="E56">
        <f t="shared" si="4"/>
        <v>108037.66666666667</v>
      </c>
      <c r="F56">
        <v>0.37746923338134214</v>
      </c>
      <c r="G56">
        <f t="shared" si="5"/>
        <v>40780.895212975651</v>
      </c>
    </row>
    <row r="57" spans="1:7" x14ac:dyDescent="0.2">
      <c r="A57" s="6" t="s">
        <v>102</v>
      </c>
      <c r="B57" s="7" t="s">
        <v>103</v>
      </c>
      <c r="C57" s="10">
        <v>108410</v>
      </c>
      <c r="D57">
        <v>50</v>
      </c>
      <c r="E57">
        <f t="shared" si="4"/>
        <v>107966.66666666667</v>
      </c>
      <c r="F57">
        <v>0.37746923338134214</v>
      </c>
      <c r="G57">
        <f t="shared" si="5"/>
        <v>40754.094897405572</v>
      </c>
    </row>
    <row r="58" spans="1:7" x14ac:dyDescent="0.2">
      <c r="A58" s="6" t="s">
        <v>104</v>
      </c>
      <c r="B58" s="7" t="s">
        <v>105</v>
      </c>
      <c r="C58" s="10">
        <v>115386</v>
      </c>
      <c r="D58">
        <v>50</v>
      </c>
      <c r="E58">
        <f t="shared" si="4"/>
        <v>114942.66666666667</v>
      </c>
      <c r="F58">
        <v>0.37746923338134214</v>
      </c>
      <c r="G58">
        <f t="shared" si="5"/>
        <v>43387.320269473821</v>
      </c>
    </row>
    <row r="59" spans="1:7" x14ac:dyDescent="0.2">
      <c r="A59" s="6" t="s">
        <v>106</v>
      </c>
      <c r="B59" s="7" t="s">
        <v>107</v>
      </c>
      <c r="C59" s="10">
        <v>162896</v>
      </c>
      <c r="D59">
        <v>75</v>
      </c>
      <c r="E59">
        <f t="shared" si="4"/>
        <v>162452.66666666666</v>
      </c>
      <c r="F59">
        <v>0.36575898682528435</v>
      </c>
      <c r="G59">
        <f t="shared" si="5"/>
        <v>59418.522767065639</v>
      </c>
    </row>
    <row r="60" spans="1:7" x14ac:dyDescent="0.2">
      <c r="A60" s="6" t="s">
        <v>108</v>
      </c>
      <c r="B60" s="7" t="s">
        <v>109</v>
      </c>
      <c r="C60" s="10">
        <v>166267</v>
      </c>
      <c r="D60">
        <v>75</v>
      </c>
      <c r="E60">
        <f t="shared" si="4"/>
        <v>165823.66666666666</v>
      </c>
      <c r="F60">
        <v>0.36575898682528435</v>
      </c>
      <c r="G60">
        <f t="shared" si="5"/>
        <v>60651.496311653675</v>
      </c>
    </row>
    <row r="61" spans="1:7" x14ac:dyDescent="0.2">
      <c r="A61" s="6" t="s">
        <v>110</v>
      </c>
      <c r="B61" s="7" t="s">
        <v>111</v>
      </c>
      <c r="C61" s="10">
        <v>171043</v>
      </c>
      <c r="D61">
        <v>75</v>
      </c>
      <c r="E61">
        <f t="shared" si="4"/>
        <v>170599.66666666666</v>
      </c>
      <c r="F61">
        <v>0.36575898682528435</v>
      </c>
      <c r="G61">
        <f t="shared" si="5"/>
        <v>62398.361232731229</v>
      </c>
    </row>
    <row r="62" spans="1:7" x14ac:dyDescent="0.2">
      <c r="A62" s="6" t="s">
        <v>112</v>
      </c>
      <c r="B62" s="7" t="s">
        <v>113</v>
      </c>
      <c r="C62" s="10">
        <v>213339</v>
      </c>
      <c r="D62">
        <v>100</v>
      </c>
      <c r="E62">
        <f t="shared" si="4"/>
        <v>212895.66666666666</v>
      </c>
      <c r="F62">
        <v>0.34322660817207845</v>
      </c>
      <c r="G62">
        <f t="shared" si="5"/>
        <v>73071.457564533426</v>
      </c>
    </row>
    <row r="63" spans="1:7" x14ac:dyDescent="0.2">
      <c r="A63" s="6" t="s">
        <v>114</v>
      </c>
      <c r="B63" s="7" t="s">
        <v>115</v>
      </c>
      <c r="C63" s="10">
        <v>225159</v>
      </c>
      <c r="D63">
        <v>100</v>
      </c>
      <c r="E63">
        <f t="shared" si="4"/>
        <v>224715.66666666666</v>
      </c>
      <c r="F63">
        <v>0.34322660817207845</v>
      </c>
      <c r="G63">
        <f t="shared" si="5"/>
        <v>77128.396073127384</v>
      </c>
    </row>
    <row r="64" spans="1:7" x14ac:dyDescent="0.2">
      <c r="A64" s="6" t="s">
        <v>116</v>
      </c>
      <c r="B64" s="7" t="s">
        <v>117</v>
      </c>
      <c r="C64" s="10">
        <v>233667</v>
      </c>
      <c r="D64">
        <v>100</v>
      </c>
      <c r="E64">
        <f>C64-$G$23</f>
        <v>233223.66666666666</v>
      </c>
      <c r="F64">
        <v>0.34322660817207845</v>
      </c>
      <c r="G64">
        <f t="shared" si="5"/>
        <v>80048.568055455427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4"/>
  <sheetViews>
    <sheetView workbookViewId="0">
      <selection activeCell="U3" sqref="U3"/>
    </sheetView>
  </sheetViews>
  <sheetFormatPr baseColWidth="10" defaultColWidth="8.83203125" defaultRowHeight="15" x14ac:dyDescent="0.2"/>
  <sheetData>
    <row r="1" spans="1:3" x14ac:dyDescent="0.2">
      <c r="A1" s="1" t="s">
        <v>0</v>
      </c>
    </row>
    <row r="2" spans="1:3" x14ac:dyDescent="0.2">
      <c r="A2" s="1" t="s">
        <v>1</v>
      </c>
    </row>
    <row r="3" spans="1:3" x14ac:dyDescent="0.2">
      <c r="A3" s="1" t="s">
        <v>2</v>
      </c>
    </row>
    <row r="4" spans="1:3" x14ac:dyDescent="0.2">
      <c r="A4" s="1" t="s">
        <v>3</v>
      </c>
    </row>
    <row r="5" spans="1:3" x14ac:dyDescent="0.2">
      <c r="A5" s="1" t="s">
        <v>4</v>
      </c>
    </row>
    <row r="6" spans="1:3" x14ac:dyDescent="0.2">
      <c r="A6" s="1" t="s">
        <v>5</v>
      </c>
    </row>
    <row r="7" spans="1:3" x14ac:dyDescent="0.2">
      <c r="A7" s="1" t="s">
        <v>6</v>
      </c>
    </row>
    <row r="10" spans="1:3" ht="65" thickBot="1" x14ac:dyDescent="0.25">
      <c r="A10" s="2" t="s">
        <v>7</v>
      </c>
      <c r="B10" s="3" t="s">
        <v>8</v>
      </c>
      <c r="C10" s="8" t="s">
        <v>9</v>
      </c>
    </row>
    <row r="11" spans="1:3" x14ac:dyDescent="0.2">
      <c r="A11" s="4" t="s">
        <v>10</v>
      </c>
      <c r="B11" s="5" t="s">
        <v>11</v>
      </c>
      <c r="C11" s="9">
        <v>5429</v>
      </c>
    </row>
    <row r="12" spans="1:3" x14ac:dyDescent="0.2">
      <c r="A12" s="6" t="s">
        <v>12</v>
      </c>
      <c r="B12" s="7" t="s">
        <v>13</v>
      </c>
      <c r="C12" s="10">
        <v>801</v>
      </c>
    </row>
    <row r="13" spans="1:3" x14ac:dyDescent="0.2">
      <c r="A13" s="6" t="s">
        <v>14</v>
      </c>
      <c r="B13" s="7" t="s">
        <v>15</v>
      </c>
      <c r="C13" s="10">
        <v>1288</v>
      </c>
    </row>
    <row r="14" spans="1:3" x14ac:dyDescent="0.2">
      <c r="A14" s="6" t="s">
        <v>16</v>
      </c>
      <c r="B14" s="7" t="s">
        <v>17</v>
      </c>
      <c r="C14" s="10">
        <v>796</v>
      </c>
    </row>
    <row r="15" spans="1:3" x14ac:dyDescent="0.2">
      <c r="A15" s="6" t="s">
        <v>18</v>
      </c>
      <c r="B15" s="7" t="s">
        <v>19</v>
      </c>
      <c r="C15" s="10">
        <v>646</v>
      </c>
    </row>
    <row r="16" spans="1:3" x14ac:dyDescent="0.2">
      <c r="A16" s="6" t="s">
        <v>20</v>
      </c>
      <c r="B16" s="7" t="s">
        <v>21</v>
      </c>
      <c r="C16" s="10">
        <v>762</v>
      </c>
    </row>
    <row r="17" spans="1:3" x14ac:dyDescent="0.2">
      <c r="A17" s="6" t="s">
        <v>22</v>
      </c>
      <c r="B17" s="7" t="s">
        <v>23</v>
      </c>
      <c r="C17" s="10">
        <v>832</v>
      </c>
    </row>
    <row r="18" spans="1:3" x14ac:dyDescent="0.2">
      <c r="A18" s="6" t="s">
        <v>24</v>
      </c>
      <c r="B18" s="7" t="s">
        <v>25</v>
      </c>
      <c r="C18" s="10">
        <v>418</v>
      </c>
    </row>
    <row r="19" spans="1:3" x14ac:dyDescent="0.2">
      <c r="A19" s="6" t="s">
        <v>26</v>
      </c>
      <c r="B19" s="7" t="s">
        <v>27</v>
      </c>
      <c r="C19" s="10">
        <v>540</v>
      </c>
    </row>
    <row r="20" spans="1:3" x14ac:dyDescent="0.2">
      <c r="A20" s="6" t="s">
        <v>28</v>
      </c>
      <c r="B20" s="7" t="s">
        <v>29</v>
      </c>
      <c r="C20" s="10">
        <v>419</v>
      </c>
    </row>
    <row r="21" spans="1:3" x14ac:dyDescent="0.2">
      <c r="A21" s="6" t="s">
        <v>30</v>
      </c>
      <c r="B21" s="7" t="s">
        <v>31</v>
      </c>
      <c r="C21" s="10">
        <v>604</v>
      </c>
    </row>
    <row r="22" spans="1:3" x14ac:dyDescent="0.2">
      <c r="A22" s="6" t="s">
        <v>32</v>
      </c>
      <c r="B22" s="7" t="s">
        <v>33</v>
      </c>
      <c r="C22" s="10">
        <v>466</v>
      </c>
    </row>
    <row r="23" spans="1:3" x14ac:dyDescent="0.2">
      <c r="A23" s="6" t="s">
        <v>34</v>
      </c>
      <c r="B23" s="7" t="s">
        <v>35</v>
      </c>
      <c r="C23" s="10">
        <v>58</v>
      </c>
    </row>
    <row r="24" spans="1:3" x14ac:dyDescent="0.2">
      <c r="A24" s="6" t="s">
        <v>36</v>
      </c>
      <c r="B24" s="7" t="s">
        <v>37</v>
      </c>
      <c r="C24" s="10">
        <v>52</v>
      </c>
    </row>
    <row r="25" spans="1:3" x14ac:dyDescent="0.2">
      <c r="A25" s="6" t="s">
        <v>38</v>
      </c>
      <c r="B25" s="7" t="s">
        <v>39</v>
      </c>
      <c r="C25" s="10">
        <v>50</v>
      </c>
    </row>
    <row r="26" spans="1:3" x14ac:dyDescent="0.2">
      <c r="A26" s="6" t="s">
        <v>40</v>
      </c>
      <c r="B26" s="7" t="s">
        <v>41</v>
      </c>
      <c r="C26" s="10">
        <v>407</v>
      </c>
    </row>
    <row r="27" spans="1:3" x14ac:dyDescent="0.2">
      <c r="A27" s="6" t="s">
        <v>42</v>
      </c>
      <c r="B27" s="7" t="s">
        <v>43</v>
      </c>
      <c r="C27" s="10">
        <v>397</v>
      </c>
    </row>
    <row r="28" spans="1:3" x14ac:dyDescent="0.2">
      <c r="A28" s="6" t="s">
        <v>44</v>
      </c>
      <c r="B28" s="7" t="s">
        <v>45</v>
      </c>
      <c r="C28" s="10">
        <v>501</v>
      </c>
    </row>
    <row r="29" spans="1:3" x14ac:dyDescent="0.2">
      <c r="A29" s="6" t="s">
        <v>46</v>
      </c>
      <c r="B29" s="7" t="s">
        <v>47</v>
      </c>
      <c r="C29" s="10">
        <v>780</v>
      </c>
    </row>
    <row r="30" spans="1:3" x14ac:dyDescent="0.2">
      <c r="A30" s="6" t="s">
        <v>48</v>
      </c>
      <c r="B30" s="7" t="s">
        <v>49</v>
      </c>
      <c r="C30" s="10">
        <v>723</v>
      </c>
    </row>
    <row r="31" spans="1:3" x14ac:dyDescent="0.2">
      <c r="A31" s="6" t="s">
        <v>50</v>
      </c>
      <c r="B31" s="7" t="s">
        <v>51</v>
      </c>
      <c r="C31" s="10">
        <v>754</v>
      </c>
    </row>
    <row r="32" spans="1:3" x14ac:dyDescent="0.2">
      <c r="A32" s="6" t="s">
        <v>52</v>
      </c>
      <c r="B32" s="7" t="s">
        <v>53</v>
      </c>
      <c r="C32" s="10">
        <v>1418</v>
      </c>
    </row>
    <row r="33" spans="1:3" x14ac:dyDescent="0.2">
      <c r="A33" s="6" t="s">
        <v>54</v>
      </c>
      <c r="B33" s="7" t="s">
        <v>55</v>
      </c>
      <c r="C33" s="10">
        <v>1282</v>
      </c>
    </row>
    <row r="34" spans="1:3" x14ac:dyDescent="0.2">
      <c r="A34" s="6" t="s">
        <v>56</v>
      </c>
      <c r="B34" s="7" t="s">
        <v>57</v>
      </c>
      <c r="C34" s="10">
        <v>1275</v>
      </c>
    </row>
    <row r="35" spans="1:3" x14ac:dyDescent="0.2">
      <c r="A35" s="6" t="s">
        <v>58</v>
      </c>
      <c r="B35" s="7" t="s">
        <v>59</v>
      </c>
      <c r="C35" s="10">
        <v>2380</v>
      </c>
    </row>
    <row r="36" spans="1:3" x14ac:dyDescent="0.2">
      <c r="A36" s="6" t="s">
        <v>60</v>
      </c>
      <c r="B36" s="7" t="s">
        <v>61</v>
      </c>
      <c r="C36" s="10">
        <v>2146</v>
      </c>
    </row>
    <row r="37" spans="1:3" x14ac:dyDescent="0.2">
      <c r="A37" s="6" t="s">
        <v>62</v>
      </c>
      <c r="B37" s="7" t="s">
        <v>63</v>
      </c>
      <c r="C37" s="10">
        <v>2204</v>
      </c>
    </row>
    <row r="38" spans="1:3" x14ac:dyDescent="0.2">
      <c r="A38" s="6" t="s">
        <v>64</v>
      </c>
      <c r="B38" s="7" t="s">
        <v>65</v>
      </c>
      <c r="C38" s="10">
        <v>3765</v>
      </c>
    </row>
    <row r="39" spans="1:3" x14ac:dyDescent="0.2">
      <c r="A39" s="6" t="s">
        <v>66</v>
      </c>
      <c r="B39" s="7" t="s">
        <v>67</v>
      </c>
      <c r="C39" s="10">
        <v>3368</v>
      </c>
    </row>
    <row r="40" spans="1:3" x14ac:dyDescent="0.2">
      <c r="A40" s="6" t="s">
        <v>68</v>
      </c>
      <c r="B40" s="7" t="s">
        <v>69</v>
      </c>
      <c r="C40" s="10">
        <v>3395</v>
      </c>
    </row>
    <row r="41" spans="1:3" x14ac:dyDescent="0.2">
      <c r="A41" s="6" t="s">
        <v>70</v>
      </c>
      <c r="B41" s="7" t="s">
        <v>71</v>
      </c>
      <c r="C41" s="10">
        <v>4425</v>
      </c>
    </row>
    <row r="42" spans="1:3" x14ac:dyDescent="0.2">
      <c r="A42" s="6" t="s">
        <v>72</v>
      </c>
      <c r="B42" s="7" t="s">
        <v>73</v>
      </c>
      <c r="C42" s="10">
        <v>4099</v>
      </c>
    </row>
    <row r="43" spans="1:3" x14ac:dyDescent="0.2">
      <c r="A43" s="6" t="s">
        <v>74</v>
      </c>
      <c r="B43" s="7" t="s">
        <v>75</v>
      </c>
      <c r="C43" s="10">
        <v>4387</v>
      </c>
    </row>
    <row r="44" spans="1:3" x14ac:dyDescent="0.2">
      <c r="A44" s="6" t="s">
        <v>76</v>
      </c>
      <c r="B44" s="7" t="s">
        <v>77</v>
      </c>
      <c r="C44" s="10">
        <v>8594</v>
      </c>
    </row>
    <row r="45" spans="1:3" x14ac:dyDescent="0.2">
      <c r="A45" s="6" t="s">
        <v>78</v>
      </c>
      <c r="B45" s="7" t="s">
        <v>79</v>
      </c>
      <c r="C45" s="10">
        <v>7819</v>
      </c>
    </row>
    <row r="46" spans="1:3" x14ac:dyDescent="0.2">
      <c r="A46" s="6" t="s">
        <v>80</v>
      </c>
      <c r="B46" s="7" t="s">
        <v>81</v>
      </c>
      <c r="C46" s="10">
        <v>7331</v>
      </c>
    </row>
    <row r="47" spans="1:3" x14ac:dyDescent="0.2">
      <c r="A47" s="6" t="s">
        <v>82</v>
      </c>
      <c r="B47" s="7" t="s">
        <v>83</v>
      </c>
      <c r="C47" s="10">
        <v>21588</v>
      </c>
    </row>
    <row r="48" spans="1:3" x14ac:dyDescent="0.2">
      <c r="A48" s="6" t="s">
        <v>84</v>
      </c>
      <c r="B48" s="7" t="s">
        <v>85</v>
      </c>
      <c r="C48" s="10">
        <v>20918</v>
      </c>
    </row>
    <row r="49" spans="1:3" x14ac:dyDescent="0.2">
      <c r="A49" s="6" t="s">
        <v>86</v>
      </c>
      <c r="B49" s="7" t="s">
        <v>87</v>
      </c>
      <c r="C49" s="10">
        <v>20965</v>
      </c>
    </row>
    <row r="50" spans="1:3" x14ac:dyDescent="0.2">
      <c r="A50" s="6" t="s">
        <v>88</v>
      </c>
      <c r="B50" s="7" t="s">
        <v>89</v>
      </c>
      <c r="C50" s="10">
        <v>39174</v>
      </c>
    </row>
    <row r="51" spans="1:3" x14ac:dyDescent="0.2">
      <c r="A51" s="6" t="s">
        <v>90</v>
      </c>
      <c r="B51" s="7" t="s">
        <v>91</v>
      </c>
      <c r="C51" s="10">
        <v>36828</v>
      </c>
    </row>
    <row r="52" spans="1:3" x14ac:dyDescent="0.2">
      <c r="A52" s="6" t="s">
        <v>92</v>
      </c>
      <c r="B52" s="7" t="s">
        <v>93</v>
      </c>
      <c r="C52" s="10">
        <v>36356</v>
      </c>
    </row>
    <row r="53" spans="1:3" x14ac:dyDescent="0.2">
      <c r="A53" s="6" t="s">
        <v>94</v>
      </c>
      <c r="B53" s="7" t="s">
        <v>95</v>
      </c>
      <c r="C53" s="10">
        <v>91895</v>
      </c>
    </row>
    <row r="54" spans="1:3" x14ac:dyDescent="0.2">
      <c r="A54" s="6" t="s">
        <v>96</v>
      </c>
      <c r="B54" s="7" t="s">
        <v>97</v>
      </c>
      <c r="C54" s="10">
        <v>86205</v>
      </c>
    </row>
    <row r="55" spans="1:3" x14ac:dyDescent="0.2">
      <c r="A55" s="6" t="s">
        <v>98</v>
      </c>
      <c r="B55" s="7" t="s">
        <v>99</v>
      </c>
      <c r="C55" s="10">
        <v>90013</v>
      </c>
    </row>
    <row r="56" spans="1:3" x14ac:dyDescent="0.2">
      <c r="A56" s="6" t="s">
        <v>100</v>
      </c>
      <c r="B56" s="7" t="s">
        <v>101</v>
      </c>
      <c r="C56" s="10">
        <v>164126</v>
      </c>
    </row>
    <row r="57" spans="1:3" x14ac:dyDescent="0.2">
      <c r="A57" s="6" t="s">
        <v>102</v>
      </c>
      <c r="B57" s="7" t="s">
        <v>103</v>
      </c>
      <c r="C57" s="10">
        <v>158072</v>
      </c>
    </row>
    <row r="58" spans="1:3" x14ac:dyDescent="0.2">
      <c r="A58" s="6" t="s">
        <v>104</v>
      </c>
      <c r="B58" s="7" t="s">
        <v>105</v>
      </c>
      <c r="C58" s="10">
        <v>155768</v>
      </c>
    </row>
    <row r="59" spans="1:3" x14ac:dyDescent="0.2">
      <c r="A59" s="6" t="s">
        <v>106</v>
      </c>
      <c r="B59" s="7" t="s">
        <v>107</v>
      </c>
      <c r="C59" s="10">
        <v>208760</v>
      </c>
    </row>
    <row r="60" spans="1:3" x14ac:dyDescent="0.2">
      <c r="A60" s="6" t="s">
        <v>108</v>
      </c>
      <c r="B60" s="7" t="s">
        <v>109</v>
      </c>
      <c r="C60" s="10">
        <v>205894</v>
      </c>
    </row>
    <row r="61" spans="1:3" x14ac:dyDescent="0.2">
      <c r="A61" s="6" t="s">
        <v>110</v>
      </c>
      <c r="B61" s="7" t="s">
        <v>111</v>
      </c>
      <c r="C61" s="10">
        <v>204107</v>
      </c>
    </row>
    <row r="62" spans="1:3" x14ac:dyDescent="0.2">
      <c r="A62" s="6" t="s">
        <v>112</v>
      </c>
      <c r="B62" s="7" t="s">
        <v>113</v>
      </c>
      <c r="C62" s="10">
        <v>233385</v>
      </c>
    </row>
    <row r="63" spans="1:3" x14ac:dyDescent="0.2">
      <c r="A63" s="6" t="s">
        <v>114</v>
      </c>
      <c r="B63" s="7" t="s">
        <v>115</v>
      </c>
      <c r="C63" s="10">
        <v>229264</v>
      </c>
    </row>
    <row r="64" spans="1:3" x14ac:dyDescent="0.2">
      <c r="A64" s="6" t="s">
        <v>116</v>
      </c>
      <c r="B64" s="7" t="s">
        <v>117</v>
      </c>
      <c r="C64" s="10">
        <v>229572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End point_1</vt:lpstr>
      <vt:lpstr>End point</vt:lpstr>
    </vt:vector>
  </TitlesOfParts>
  <Company>University Western Australia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 Wright</dc:creator>
  <cp:lastModifiedBy>Luka Seamus Wright</cp:lastModifiedBy>
  <dcterms:created xsi:type="dcterms:W3CDTF">2022-09-19T07:50:14Z</dcterms:created>
  <dcterms:modified xsi:type="dcterms:W3CDTF">2022-11-15T23:11:26Z</dcterms:modified>
</cp:coreProperties>
</file>