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3" i="2" l="1"/>
  <c r="I14" i="2" l="1"/>
  <c r="J14" i="2"/>
  <c r="F12" i="2"/>
  <c r="F15" i="2" l="1"/>
  <c r="F11" i="2"/>
  <c r="F4" i="2" l="1"/>
  <c r="F10" i="2"/>
  <c r="F9" i="2"/>
  <c r="F7" i="2"/>
  <c r="F6" i="2" l="1"/>
  <c r="F8" i="2" l="1"/>
  <c r="F5" i="2" l="1"/>
  <c r="E14" i="2"/>
  <c r="F14" i="2"/>
  <c r="F16" i="2" s="1"/>
</calcChain>
</file>

<file path=xl/sharedStrings.xml><?xml version="1.0" encoding="utf-8"?>
<sst xmlns="http://schemas.openxmlformats.org/spreadsheetml/2006/main" count="97" uniqueCount="85">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</sst>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6"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5" sqref="A15"/>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row r="14" spans="1:10" ht="60" x14ac:dyDescent="0.25">
      <c r="A14" s="11">
        <v>41036</v>
      </c>
      <c r="B14" s="16" t="s">
        <v>74</v>
      </c>
      <c r="C14" s="12" t="s">
        <v>76</v>
      </c>
      <c r="D14" s="4" t="s">
        <v>75</v>
      </c>
    </row>
    <row r="15" spans="1:10" ht="45" x14ac:dyDescent="0.25">
      <c r="A15" s="11">
        <v>41036</v>
      </c>
      <c r="B15" s="16" t="s">
        <v>77</v>
      </c>
      <c r="C15" s="12" t="s">
        <v>78</v>
      </c>
      <c r="D15" s="4" t="s">
        <v>75</v>
      </c>
    </row>
    <row r="16" spans="1:10" x14ac:dyDescent="0.25">
      <c r="A16" s="11">
        <v>41038</v>
      </c>
      <c r="B16" s="16" t="s">
        <v>84</v>
      </c>
      <c r="C16" s="12" t="s">
        <v>83</v>
      </c>
      <c r="D16" s="4" t="s">
        <v>41</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abSelected="1" topLeftCell="A9" zoomScaleNormal="100" workbookViewId="0">
      <selection activeCell="D14" sqref="D14"/>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s="25" customFormat="1" ht="45" x14ac:dyDescent="0.25">
      <c r="A7" s="23">
        <v>4</v>
      </c>
      <c r="B7" s="23" t="s">
        <v>26</v>
      </c>
      <c r="C7" s="23" t="s">
        <v>27</v>
      </c>
      <c r="D7" s="23">
        <v>0</v>
      </c>
      <c r="E7" s="23">
        <v>30</v>
      </c>
      <c r="F7" s="23">
        <f t="shared" ref="F7" si="1">(D7/100)*E7</f>
        <v>0</v>
      </c>
      <c r="G7" s="23" t="s">
        <v>30</v>
      </c>
      <c r="H7" s="23" t="s">
        <v>31</v>
      </c>
      <c r="I7" s="23">
        <v>2</v>
      </c>
      <c r="J7" s="23">
        <v>6</v>
      </c>
      <c r="K7" s="24"/>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3"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100</v>
      </c>
      <c r="E12" s="4">
        <v>10</v>
      </c>
      <c r="F12" s="4">
        <f t="shared" si="2"/>
        <v>10</v>
      </c>
      <c r="G12" s="4" t="s">
        <v>71</v>
      </c>
      <c r="H12" s="4" t="s">
        <v>67</v>
      </c>
      <c r="I12" s="4">
        <v>7</v>
      </c>
      <c r="J12" s="4">
        <v>10</v>
      </c>
    </row>
    <row r="13" spans="1:11" ht="75" x14ac:dyDescent="0.25">
      <c r="A13" s="4">
        <v>10</v>
      </c>
      <c r="B13" s="4" t="s">
        <v>79</v>
      </c>
      <c r="C13" s="4" t="s">
        <v>80</v>
      </c>
      <c r="D13" s="4">
        <v>60</v>
      </c>
      <c r="E13" s="4">
        <v>40</v>
      </c>
      <c r="F13" s="4">
        <f t="shared" si="2"/>
        <v>24</v>
      </c>
      <c r="G13" s="4" t="s">
        <v>81</v>
      </c>
      <c r="H13" s="4" t="s">
        <v>82</v>
      </c>
      <c r="I13" s="4">
        <v>11</v>
      </c>
      <c r="J13" s="4"/>
    </row>
    <row r="14" spans="1:11" ht="15.75" thickBot="1" x14ac:dyDescent="0.3">
      <c r="A14" s="4" t="s">
        <v>16</v>
      </c>
      <c r="B14" s="4"/>
      <c r="C14" s="4"/>
      <c r="D14" s="4"/>
      <c r="E14" s="4">
        <f>SUBTOTAL(109,Table1[Schadens-potenzial '[h']])</f>
        <v>388</v>
      </c>
      <c r="F14" s="4">
        <f>SUBTOTAL(109,Table1[Reserven '[h']])</f>
        <v>86.5</v>
      </c>
      <c r="G14" s="4"/>
      <c r="H14" s="4"/>
      <c r="I14" s="4">
        <f>SUBTOTAL(103,Table1[Sprint neu])</f>
        <v>10</v>
      </c>
      <c r="J14" s="4">
        <f>SUBTOTAL(103,Table1[Sprint bereinigt])</f>
        <v>5</v>
      </c>
    </row>
    <row r="15" spans="1:11" s="20" customFormat="1" ht="16.5" thickTop="1" thickBot="1" x14ac:dyDescent="0.3">
      <c r="A15" s="29" t="s">
        <v>61</v>
      </c>
      <c r="B15" s="30"/>
      <c r="C15" s="31"/>
      <c r="D15" s="18"/>
      <c r="E15" s="18"/>
      <c r="F15" s="18">
        <f>25+8</f>
        <v>33</v>
      </c>
      <c r="G15" s="18"/>
      <c r="H15" s="18"/>
      <c r="I15" s="18"/>
      <c r="J15" s="18"/>
      <c r="K15" s="21"/>
    </row>
    <row r="16" spans="1:11" ht="15.75" thickTop="1" x14ac:dyDescent="0.25">
      <c r="A16" s="32" t="s">
        <v>62</v>
      </c>
      <c r="B16" s="33"/>
      <c r="C16" s="34"/>
      <c r="D16" s="18"/>
      <c r="E16" s="18"/>
      <c r="F16" s="18">
        <f>Table1[[#Totals],[Reserven '[h']]]-F15</f>
        <v>53.5</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2012-05-09T17:03:22Z</dcterms:modified>
</cp:coreProperties>
</file>