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12075" tabRatio="622"/>
  </bookViews>
  <sheets>
    <sheet name="Alle Abteilungen" sheetId="2" r:id="rId1"/>
    <sheet name="Bauingenieurwesen" sheetId="7" r:id="rId2"/>
    <sheet name="Landschaftsarchitektur" sheetId="11" r:id="rId3"/>
    <sheet name="Raumplanung" sheetId="9" r:id="rId4"/>
    <sheet name="Elektrotechnik" sheetId="5" r:id="rId5"/>
    <sheet name="Maschinentechnik" sheetId="10" r:id="rId6"/>
    <sheet name="EEU" sheetId="6" r:id="rId7"/>
    <sheet name="Informatik" sheetId="8" r:id="rId8"/>
  </sheets>
  <calcPr calcId="145621"/>
</workbook>
</file>

<file path=xl/calcChain.xml><?xml version="1.0" encoding="utf-8"?>
<calcChain xmlns="http://schemas.openxmlformats.org/spreadsheetml/2006/main">
  <c r="P11" i="2" l="1"/>
  <c r="P12" i="2"/>
  <c r="P13" i="2"/>
  <c r="P14" i="2"/>
  <c r="P15" i="2"/>
  <c r="P16" i="2"/>
  <c r="M11" i="2"/>
  <c r="M12" i="2"/>
  <c r="M13" i="2"/>
  <c r="M14" i="2"/>
  <c r="M15" i="2"/>
  <c r="M16" i="2"/>
  <c r="J11" i="2"/>
  <c r="J12" i="2"/>
  <c r="J13" i="2"/>
  <c r="J14" i="2"/>
  <c r="J15" i="2"/>
  <c r="J16" i="2"/>
  <c r="J17" i="2"/>
  <c r="G11" i="2"/>
  <c r="G12" i="2"/>
  <c r="G13" i="2"/>
  <c r="G14" i="2"/>
  <c r="G15" i="2"/>
  <c r="G16" i="2"/>
  <c r="B35" i="11"/>
  <c r="R43" i="11" s="1"/>
  <c r="A35" i="11"/>
  <c r="A25" i="11"/>
  <c r="B25" i="11"/>
  <c r="R30" i="11" s="1"/>
  <c r="A14" i="11"/>
  <c r="B14" i="11"/>
  <c r="R18" i="11" s="1"/>
  <c r="Q43" i="11"/>
  <c r="A43" i="11"/>
  <c r="Q42" i="11"/>
  <c r="D10" i="11" s="1"/>
  <c r="A42" i="11"/>
  <c r="Q41" i="11"/>
  <c r="A41" i="11"/>
  <c r="Q40" i="11"/>
  <c r="A40" i="11"/>
  <c r="Q39" i="11"/>
  <c r="D7" i="11" s="1"/>
  <c r="A39" i="11"/>
  <c r="Q38" i="11"/>
  <c r="D6" i="11" s="1"/>
  <c r="A38" i="11"/>
  <c r="Q37" i="11"/>
  <c r="A37" i="11"/>
  <c r="Q36" i="11"/>
  <c r="D4" i="11" s="1"/>
  <c r="A36" i="11"/>
  <c r="Q33" i="11"/>
  <c r="A33" i="11"/>
  <c r="Q32" i="11"/>
  <c r="A32" i="11"/>
  <c r="Q31" i="11"/>
  <c r="C9" i="11" s="1"/>
  <c r="A31" i="11"/>
  <c r="Q30" i="11"/>
  <c r="C8" i="11" s="1"/>
  <c r="A30" i="11"/>
  <c r="Q29" i="11"/>
  <c r="A29" i="11"/>
  <c r="Q28" i="11"/>
  <c r="C6" i="11" s="1"/>
  <c r="A28" i="11"/>
  <c r="Q27" i="11"/>
  <c r="A27" i="11"/>
  <c r="Q26" i="11"/>
  <c r="C4" i="11" s="1"/>
  <c r="A26" i="11"/>
  <c r="Q22" i="11"/>
  <c r="B11" i="11" s="1"/>
  <c r="A22" i="11"/>
  <c r="Q21" i="11"/>
  <c r="A21" i="11"/>
  <c r="Q20" i="11"/>
  <c r="B9" i="11" s="1"/>
  <c r="A20" i="11"/>
  <c r="Q19" i="11"/>
  <c r="A19" i="11"/>
  <c r="Q18" i="11"/>
  <c r="B7" i="11" s="1"/>
  <c r="A18" i="11"/>
  <c r="Q17" i="11"/>
  <c r="B6" i="11" s="1"/>
  <c r="A17" i="11"/>
  <c r="Q16" i="11"/>
  <c r="A16" i="11"/>
  <c r="Q15" i="11"/>
  <c r="B4" i="11" s="1"/>
  <c r="A15" i="11"/>
  <c r="A11" i="11"/>
  <c r="C10" i="11"/>
  <c r="B10" i="11"/>
  <c r="A10" i="11"/>
  <c r="A9" i="11"/>
  <c r="A8" i="11"/>
  <c r="A7" i="11"/>
  <c r="A6" i="11"/>
  <c r="C5" i="11"/>
  <c r="A5" i="11"/>
  <c r="A4" i="11"/>
  <c r="B35" i="10"/>
  <c r="Z43" i="10" s="1"/>
  <c r="A35" i="10"/>
  <c r="B25" i="10"/>
  <c r="Z33" i="10" s="1"/>
  <c r="A25" i="10"/>
  <c r="A14" i="10"/>
  <c r="B14" i="10"/>
  <c r="Z18" i="10" s="1"/>
  <c r="Y43" i="10"/>
  <c r="A43" i="10"/>
  <c r="Y42" i="10"/>
  <c r="D10" i="10" s="1"/>
  <c r="A42" i="10"/>
  <c r="Y41" i="10"/>
  <c r="A41" i="10"/>
  <c r="Y40" i="10"/>
  <c r="D8" i="10" s="1"/>
  <c r="A40" i="10"/>
  <c r="Y39" i="10"/>
  <c r="D7" i="10" s="1"/>
  <c r="A39" i="10"/>
  <c r="Y38" i="10"/>
  <c r="D6" i="10" s="1"/>
  <c r="A38" i="10"/>
  <c r="Y37" i="10"/>
  <c r="A37" i="10"/>
  <c r="Y36" i="10"/>
  <c r="A36" i="10"/>
  <c r="Y33" i="10"/>
  <c r="C11" i="10" s="1"/>
  <c r="A33" i="10"/>
  <c r="Y32" i="10"/>
  <c r="A32" i="10"/>
  <c r="Y31" i="10"/>
  <c r="C9" i="10" s="1"/>
  <c r="A31" i="10"/>
  <c r="Y30" i="10"/>
  <c r="C8" i="10" s="1"/>
  <c r="A30" i="10"/>
  <c r="Y29" i="10"/>
  <c r="C7" i="10" s="1"/>
  <c r="A29" i="10"/>
  <c r="Y28" i="10"/>
  <c r="C6" i="10" s="1"/>
  <c r="A28" i="10"/>
  <c r="Y27" i="10"/>
  <c r="C5" i="10" s="1"/>
  <c r="A27" i="10"/>
  <c r="Y26" i="10"/>
  <c r="C4" i="10" s="1"/>
  <c r="A26" i="10"/>
  <c r="Y22" i="10"/>
  <c r="B11" i="10" s="1"/>
  <c r="A22" i="10"/>
  <c r="Y21" i="10"/>
  <c r="A21" i="10"/>
  <c r="Y20" i="10"/>
  <c r="B9" i="10" s="1"/>
  <c r="A20" i="10"/>
  <c r="Y19" i="10"/>
  <c r="A19" i="10"/>
  <c r="Y18" i="10"/>
  <c r="A18" i="10"/>
  <c r="Y17" i="10"/>
  <c r="A17" i="10"/>
  <c r="Y16" i="10"/>
  <c r="A16" i="10"/>
  <c r="Y15" i="10"/>
  <c r="A15" i="10"/>
  <c r="A11" i="10"/>
  <c r="C10" i="10"/>
  <c r="B10" i="10"/>
  <c r="A10" i="10"/>
  <c r="A9" i="10"/>
  <c r="A8" i="10"/>
  <c r="A7" i="10"/>
  <c r="B6" i="10"/>
  <c r="A6" i="10"/>
  <c r="A5" i="10"/>
  <c r="A4" i="10"/>
  <c r="N6" i="2"/>
  <c r="B25" i="9"/>
  <c r="N33" i="9" s="1"/>
  <c r="A25" i="9"/>
  <c r="B14" i="9"/>
  <c r="N16" i="9" s="1"/>
  <c r="A14" i="9"/>
  <c r="A22" i="9"/>
  <c r="A21" i="9"/>
  <c r="A20" i="9"/>
  <c r="A19" i="9"/>
  <c r="A18" i="9"/>
  <c r="A17" i="9"/>
  <c r="A16" i="9"/>
  <c r="A15" i="9"/>
  <c r="M33" i="9"/>
  <c r="A33" i="9"/>
  <c r="M32" i="9"/>
  <c r="C10" i="9" s="1"/>
  <c r="A32" i="9"/>
  <c r="N31" i="9"/>
  <c r="M31" i="9"/>
  <c r="C9" i="9" s="1"/>
  <c r="A31" i="9"/>
  <c r="M30" i="9"/>
  <c r="C8" i="9" s="1"/>
  <c r="A30" i="9"/>
  <c r="M29" i="9"/>
  <c r="A29" i="9"/>
  <c r="M28" i="9"/>
  <c r="C6" i="9" s="1"/>
  <c r="A28" i="9"/>
  <c r="M27" i="9"/>
  <c r="A27" i="9"/>
  <c r="M26" i="9"/>
  <c r="C4" i="9" s="1"/>
  <c r="A26" i="9"/>
  <c r="M22" i="9"/>
  <c r="B11" i="9" s="1"/>
  <c r="M21" i="9"/>
  <c r="B10" i="9" s="1"/>
  <c r="M20" i="9"/>
  <c r="M19" i="9"/>
  <c r="M18" i="9"/>
  <c r="M17" i="9"/>
  <c r="B6" i="9" s="1"/>
  <c r="M16" i="9"/>
  <c r="M15" i="9"/>
  <c r="A11" i="9"/>
  <c r="A10" i="9"/>
  <c r="A9" i="9"/>
  <c r="A8" i="9"/>
  <c r="A7" i="9"/>
  <c r="A6" i="9"/>
  <c r="A5" i="9"/>
  <c r="B4" i="9"/>
  <c r="A4" i="9"/>
  <c r="B25" i="7"/>
  <c r="X32" i="7" s="1"/>
  <c r="A25" i="7"/>
  <c r="D10" i="8"/>
  <c r="D11" i="8"/>
  <c r="B35" i="8"/>
  <c r="X41" i="8" s="1"/>
  <c r="A35" i="8"/>
  <c r="W43" i="8"/>
  <c r="A43" i="8"/>
  <c r="W42" i="8"/>
  <c r="A42" i="8"/>
  <c r="W41" i="8"/>
  <c r="D9" i="8" s="1"/>
  <c r="A41" i="8"/>
  <c r="W40" i="8"/>
  <c r="D8" i="8" s="1"/>
  <c r="A40" i="8"/>
  <c r="W39" i="8"/>
  <c r="D7" i="8" s="1"/>
  <c r="A39" i="8"/>
  <c r="W38" i="8"/>
  <c r="D6" i="8" s="1"/>
  <c r="A38" i="8"/>
  <c r="W37" i="8"/>
  <c r="D5" i="8" s="1"/>
  <c r="A37" i="8"/>
  <c r="W36" i="8"/>
  <c r="D4" i="8" s="1"/>
  <c r="A36" i="8"/>
  <c r="W6" i="2"/>
  <c r="H1" i="8" s="1"/>
  <c r="R36" i="11" l="1"/>
  <c r="R42" i="11"/>
  <c r="R39" i="11"/>
  <c r="R40" i="11"/>
  <c r="S40" i="11" s="1"/>
  <c r="R38" i="11"/>
  <c r="R37" i="11"/>
  <c r="R41" i="11"/>
  <c r="S41" i="11" s="1"/>
  <c r="S37" i="11"/>
  <c r="R31" i="11"/>
  <c r="R28" i="11"/>
  <c r="S28" i="11" s="1"/>
  <c r="N28" i="9"/>
  <c r="O28" i="9" s="1"/>
  <c r="R33" i="11"/>
  <c r="S33" i="11" s="1"/>
  <c r="R22" i="11"/>
  <c r="S22" i="11" s="1"/>
  <c r="R29" i="11"/>
  <c r="S29" i="11" s="1"/>
  <c r="R16" i="11"/>
  <c r="S16" i="11" s="1"/>
  <c r="R26" i="11"/>
  <c r="S26" i="11" s="1"/>
  <c r="R20" i="11"/>
  <c r="S18" i="11"/>
  <c r="R21" i="11"/>
  <c r="S21" i="11" s="1"/>
  <c r="R32" i="11"/>
  <c r="S32" i="11" s="1"/>
  <c r="R27" i="11"/>
  <c r="S27" i="11" s="1"/>
  <c r="Q10" i="11"/>
  <c r="C7" i="11"/>
  <c r="Q7" i="11" s="1"/>
  <c r="S43" i="11"/>
  <c r="D8" i="11"/>
  <c r="D5" i="11"/>
  <c r="D9" i="11"/>
  <c r="Q9" i="11" s="1"/>
  <c r="S39" i="11"/>
  <c r="S30" i="11"/>
  <c r="Q6" i="11"/>
  <c r="Q4" i="11"/>
  <c r="G10" i="2" s="1"/>
  <c r="B5" i="11"/>
  <c r="S36" i="11"/>
  <c r="S38" i="11"/>
  <c r="C11" i="11"/>
  <c r="S42" i="11"/>
  <c r="S31" i="11"/>
  <c r="D11" i="11"/>
  <c r="R15" i="11"/>
  <c r="R17" i="11"/>
  <c r="R19" i="11"/>
  <c r="B8" i="11"/>
  <c r="Y6" i="10"/>
  <c r="Z38" i="10"/>
  <c r="AA38" i="10" s="1"/>
  <c r="Z21" i="10"/>
  <c r="AA21" i="10" s="1"/>
  <c r="Z41" i="10"/>
  <c r="AA41" i="10" s="1"/>
  <c r="N21" i="9"/>
  <c r="N22" i="9"/>
  <c r="N11" i="9" s="1"/>
  <c r="Z36" i="10"/>
  <c r="AA36" i="10" s="1"/>
  <c r="Z39" i="10"/>
  <c r="AA39" i="10" s="1"/>
  <c r="Z19" i="10"/>
  <c r="AA19" i="10" s="1"/>
  <c r="Z42" i="10"/>
  <c r="AA42" i="10" s="1"/>
  <c r="Z16" i="10"/>
  <c r="AA16" i="10" s="1"/>
  <c r="Z37" i="10"/>
  <c r="AA37" i="10" s="1"/>
  <c r="N27" i="9"/>
  <c r="N5" i="9" s="1"/>
  <c r="N30" i="9"/>
  <c r="O30" i="9" s="1"/>
  <c r="Z40" i="10"/>
  <c r="AA40" i="10" s="1"/>
  <c r="Z20" i="10"/>
  <c r="AA20" i="10" s="1"/>
  <c r="Z22" i="10"/>
  <c r="Z11" i="10" s="1"/>
  <c r="Z17" i="10"/>
  <c r="AA17" i="10" s="1"/>
  <c r="N26" i="9"/>
  <c r="O26" i="9" s="1"/>
  <c r="N32" i="9"/>
  <c r="O32" i="9" s="1"/>
  <c r="Z15" i="10"/>
  <c r="AA18" i="10"/>
  <c r="AA43" i="10"/>
  <c r="N20" i="9"/>
  <c r="O20" i="9" s="1"/>
  <c r="Y10" i="10"/>
  <c r="D4" i="10"/>
  <c r="AA33" i="10"/>
  <c r="B7" i="10"/>
  <c r="Y7" i="10" s="1"/>
  <c r="D9" i="10"/>
  <c r="Y9" i="10" s="1"/>
  <c r="Z26" i="10"/>
  <c r="AA26" i="10" s="1"/>
  <c r="Z28" i="10"/>
  <c r="Z30" i="10"/>
  <c r="AA30" i="10" s="1"/>
  <c r="Z32" i="10"/>
  <c r="B5" i="10"/>
  <c r="B4" i="10"/>
  <c r="Y4" i="10" s="1"/>
  <c r="P10" i="2" s="1"/>
  <c r="D5" i="10"/>
  <c r="Z27" i="10"/>
  <c r="AA27" i="10" s="1"/>
  <c r="Z29" i="10"/>
  <c r="AA29" i="10" s="1"/>
  <c r="Z31" i="10"/>
  <c r="D11" i="10"/>
  <c r="Y11" i="10" s="1"/>
  <c r="P17" i="2" s="1"/>
  <c r="B8" i="10"/>
  <c r="Y8" i="10" s="1"/>
  <c r="X40" i="8"/>
  <c r="X39" i="8"/>
  <c r="X38" i="8"/>
  <c r="X37" i="8"/>
  <c r="X36" i="8"/>
  <c r="X43" i="8"/>
  <c r="N18" i="9"/>
  <c r="O18" i="9" s="1"/>
  <c r="M4" i="9"/>
  <c r="J10" i="2" s="1"/>
  <c r="X42" i="8"/>
  <c r="N29" i="9"/>
  <c r="O29" i="9" s="1"/>
  <c r="C5" i="9"/>
  <c r="C7" i="9"/>
  <c r="O33" i="9"/>
  <c r="B7" i="9"/>
  <c r="O16" i="9"/>
  <c r="M10" i="9"/>
  <c r="M7" i="9"/>
  <c r="B5" i="9"/>
  <c r="M5" i="9" s="1"/>
  <c r="C11" i="9"/>
  <c r="B9" i="9"/>
  <c r="M9" i="9" s="1"/>
  <c r="N15" i="9"/>
  <c r="N17" i="9"/>
  <c r="N19" i="9"/>
  <c r="M6" i="9"/>
  <c r="O31" i="9"/>
  <c r="B8" i="9"/>
  <c r="M8" i="9" s="1"/>
  <c r="W17" i="8"/>
  <c r="B7" i="8" s="1"/>
  <c r="B25" i="8"/>
  <c r="B13" i="8"/>
  <c r="X18" i="8" s="1"/>
  <c r="A25" i="8"/>
  <c r="W33" i="8"/>
  <c r="C11" i="8" s="1"/>
  <c r="A33" i="8"/>
  <c r="W32" i="8"/>
  <c r="C10" i="8" s="1"/>
  <c r="A32" i="8"/>
  <c r="W31" i="8"/>
  <c r="C9" i="8" s="1"/>
  <c r="A31" i="8"/>
  <c r="W30" i="8"/>
  <c r="C8" i="8" s="1"/>
  <c r="A30" i="8"/>
  <c r="W29" i="8"/>
  <c r="C7" i="8" s="1"/>
  <c r="A29" i="8"/>
  <c r="W28" i="8"/>
  <c r="C6" i="8" s="1"/>
  <c r="A28" i="8"/>
  <c r="W27" i="8"/>
  <c r="C5" i="8" s="1"/>
  <c r="A27" i="8"/>
  <c r="W26" i="8"/>
  <c r="C4" i="8" s="1"/>
  <c r="A26" i="8"/>
  <c r="A13" i="8"/>
  <c r="W21" i="8"/>
  <c r="A21" i="8"/>
  <c r="W20" i="8"/>
  <c r="B10" i="8" s="1"/>
  <c r="A20" i="8"/>
  <c r="W19" i="8"/>
  <c r="B9" i="8" s="1"/>
  <c r="A19" i="8"/>
  <c r="W18" i="8"/>
  <c r="B8" i="8" s="1"/>
  <c r="A18" i="8"/>
  <c r="A17" i="8"/>
  <c r="W16" i="8"/>
  <c r="B6" i="8" s="1"/>
  <c r="A16" i="8"/>
  <c r="W15" i="8"/>
  <c r="B5" i="8" s="1"/>
  <c r="A15" i="8"/>
  <c r="W14" i="8"/>
  <c r="B4" i="8" s="1"/>
  <c r="A14" i="8"/>
  <c r="B11" i="8"/>
  <c r="A11" i="8"/>
  <c r="A10" i="8"/>
  <c r="A9" i="8"/>
  <c r="A8" i="8"/>
  <c r="A7" i="8"/>
  <c r="A6" i="8"/>
  <c r="A5" i="8"/>
  <c r="A4" i="8"/>
  <c r="R8" i="11" l="1"/>
  <c r="R9" i="11"/>
  <c r="R6" i="11"/>
  <c r="N4" i="9"/>
  <c r="N10" i="9"/>
  <c r="R10" i="11"/>
  <c r="S10" i="11" s="1"/>
  <c r="N8" i="9"/>
  <c r="O8" i="9" s="1"/>
  <c r="R11" i="11"/>
  <c r="N6" i="9"/>
  <c r="O6" i="9" s="1"/>
  <c r="AA15" i="10"/>
  <c r="Z4" i="10"/>
  <c r="AA4" i="10" s="1"/>
  <c r="R7" i="11"/>
  <c r="S7" i="11" s="1"/>
  <c r="N9" i="9"/>
  <c r="O9" i="9" s="1"/>
  <c r="O21" i="9"/>
  <c r="O27" i="9"/>
  <c r="R4" i="11"/>
  <c r="S4" i="11" s="1"/>
  <c r="S20" i="11"/>
  <c r="S9" i="11"/>
  <c r="R5" i="11"/>
  <c r="S19" i="11"/>
  <c r="S6" i="11"/>
  <c r="Q5" i="11"/>
  <c r="Q8" i="11"/>
  <c r="S8" i="11" s="1"/>
  <c r="Q11" i="11"/>
  <c r="S17" i="11"/>
  <c r="S15" i="11"/>
  <c r="AA22" i="10"/>
  <c r="AA11" i="10"/>
  <c r="O22" i="9"/>
  <c r="O10" i="9"/>
  <c r="Z8" i="10"/>
  <c r="AA8" i="10" s="1"/>
  <c r="Y5" i="10"/>
  <c r="Z6" i="10"/>
  <c r="AA6" i="10" s="1"/>
  <c r="AA28" i="10"/>
  <c r="AA31" i="10"/>
  <c r="Z9" i="10"/>
  <c r="AA9" i="10" s="1"/>
  <c r="Z10" i="10"/>
  <c r="AA10" i="10" s="1"/>
  <c r="AA32" i="10"/>
  <c r="Z7" i="10"/>
  <c r="AA7" i="10" s="1"/>
  <c r="Z5" i="10"/>
  <c r="X21" i="8"/>
  <c r="Y21" i="8" s="1"/>
  <c r="N7" i="9"/>
  <c r="O7" i="9" s="1"/>
  <c r="O15" i="9"/>
  <c r="O4" i="9"/>
  <c r="M11" i="9"/>
  <c r="O11" i="9" s="1"/>
  <c r="O19" i="9"/>
  <c r="O5" i="9"/>
  <c r="O17" i="9"/>
  <c r="X28" i="8"/>
  <c r="Y28" i="8" s="1"/>
  <c r="Y36" i="8"/>
  <c r="Y43" i="8"/>
  <c r="Y41" i="8"/>
  <c r="Y39" i="8"/>
  <c r="Y37" i="8"/>
  <c r="Y42" i="8"/>
  <c r="Y40" i="8"/>
  <c r="Y38" i="8"/>
  <c r="X19" i="8"/>
  <c r="X17" i="8"/>
  <c r="X33" i="8"/>
  <c r="X31" i="8"/>
  <c r="X29" i="8"/>
  <c r="X27" i="8"/>
  <c r="X16" i="8"/>
  <c r="X26" i="8"/>
  <c r="Y26" i="8" s="1"/>
  <c r="X32" i="8"/>
  <c r="X30" i="8"/>
  <c r="X8" i="8" s="1"/>
  <c r="X20" i="8"/>
  <c r="W10" i="8"/>
  <c r="V16" i="2" s="1"/>
  <c r="W8" i="8"/>
  <c r="V14" i="2" s="1"/>
  <c r="W6" i="8"/>
  <c r="V12" i="2" s="1"/>
  <c r="W4" i="8"/>
  <c r="V10" i="2" s="1"/>
  <c r="W5" i="8"/>
  <c r="V11" i="2" s="1"/>
  <c r="W7" i="8"/>
  <c r="V13" i="2" s="1"/>
  <c r="W9" i="8"/>
  <c r="V15" i="2" s="1"/>
  <c r="W11" i="8"/>
  <c r="V17" i="2" s="1"/>
  <c r="X14" i="8"/>
  <c r="X15" i="8"/>
  <c r="Y18" i="8"/>
  <c r="B14" i="7"/>
  <c r="X22" i="7" s="1"/>
  <c r="A14" i="7"/>
  <c r="W33" i="7"/>
  <c r="C11" i="7" s="1"/>
  <c r="A33" i="7"/>
  <c r="W32" i="7"/>
  <c r="C10" i="7" s="1"/>
  <c r="A32" i="7"/>
  <c r="X31" i="7"/>
  <c r="W31" i="7"/>
  <c r="C9" i="7" s="1"/>
  <c r="A31" i="7"/>
  <c r="X30" i="7"/>
  <c r="W30" i="7"/>
  <c r="C8" i="7" s="1"/>
  <c r="A30" i="7"/>
  <c r="X29" i="7"/>
  <c r="W29" i="7"/>
  <c r="C7" i="7" s="1"/>
  <c r="A29" i="7"/>
  <c r="X28" i="7"/>
  <c r="W28" i="7"/>
  <c r="C6" i="7" s="1"/>
  <c r="A28" i="7"/>
  <c r="X27" i="7"/>
  <c r="W27" i="7"/>
  <c r="C5" i="7" s="1"/>
  <c r="A27" i="7"/>
  <c r="X26" i="7"/>
  <c r="W26" i="7"/>
  <c r="C4" i="7" s="1"/>
  <c r="A26" i="7"/>
  <c r="X33" i="7"/>
  <c r="W22" i="7"/>
  <c r="A22" i="7"/>
  <c r="W21" i="7"/>
  <c r="A21" i="7"/>
  <c r="W20" i="7"/>
  <c r="B9" i="7" s="1"/>
  <c r="A20" i="7"/>
  <c r="W19" i="7"/>
  <c r="B8" i="7" s="1"/>
  <c r="A19" i="7"/>
  <c r="W18" i="7"/>
  <c r="B7" i="7" s="1"/>
  <c r="A18" i="7"/>
  <c r="W17" i="7"/>
  <c r="B6" i="7" s="1"/>
  <c r="A17" i="7"/>
  <c r="W16" i="7"/>
  <c r="B5" i="7" s="1"/>
  <c r="A16" i="7"/>
  <c r="W15" i="7"/>
  <c r="B4" i="7" s="1"/>
  <c r="W4" i="7" s="1"/>
  <c r="A15" i="7"/>
  <c r="B11" i="7"/>
  <c r="A11" i="7"/>
  <c r="B10" i="7"/>
  <c r="A10" i="7"/>
  <c r="A9" i="7"/>
  <c r="A8" i="7"/>
  <c r="A7" i="7"/>
  <c r="A6" i="7"/>
  <c r="A5" i="7"/>
  <c r="A4" i="7"/>
  <c r="W11" i="7" l="1"/>
  <c r="D17" i="2" s="1"/>
  <c r="W8" i="7"/>
  <c r="D14" i="2" s="1"/>
  <c r="W5" i="7"/>
  <c r="D11" i="2" s="1"/>
  <c r="W7" i="7"/>
  <c r="D13" i="2" s="1"/>
  <c r="W6" i="7"/>
  <c r="D12" i="2" s="1"/>
  <c r="D10" i="2"/>
  <c r="W9" i="7"/>
  <c r="D15" i="2" s="1"/>
  <c r="W10" i="7"/>
  <c r="D16" i="2" s="1"/>
  <c r="S11" i="11"/>
  <c r="G17" i="2"/>
  <c r="X5" i="8"/>
  <c r="X17" i="7"/>
  <c r="X20" i="7"/>
  <c r="Y20" i="7" s="1"/>
  <c r="X15" i="7"/>
  <c r="X21" i="7"/>
  <c r="Y21" i="7" s="1"/>
  <c r="X16" i="7"/>
  <c r="Y16" i="7" s="1"/>
  <c r="X19" i="7"/>
  <c r="X8" i="7" s="1"/>
  <c r="X18" i="7"/>
  <c r="Y18" i="7" s="1"/>
  <c r="S5" i="11"/>
  <c r="X11" i="8"/>
  <c r="Y14" i="8"/>
  <c r="X4" i="8"/>
  <c r="Y20" i="8"/>
  <c r="X10" i="8"/>
  <c r="X9" i="8"/>
  <c r="Y16" i="8"/>
  <c r="X6" i="8"/>
  <c r="X7" i="8"/>
  <c r="AA5" i="10"/>
  <c r="Y8" i="8"/>
  <c r="Y31" i="8"/>
  <c r="Y30" i="8"/>
  <c r="Y33" i="8"/>
  <c r="Y32" i="8"/>
  <c r="Y27" i="8"/>
  <c r="Y5" i="8"/>
  <c r="Y29" i="8"/>
  <c r="X6" i="7"/>
  <c r="Y6" i="7" s="1"/>
  <c r="Y27" i="7"/>
  <c r="Y29" i="7"/>
  <c r="Y31" i="7"/>
  <c r="Y17" i="8"/>
  <c r="Y15" i="8"/>
  <c r="Y19" i="8"/>
  <c r="Y17" i="7"/>
  <c r="Y26" i="7"/>
  <c r="Y28" i="7"/>
  <c r="Y30" i="7"/>
  <c r="Y32" i="7"/>
  <c r="X11" i="7"/>
  <c r="Y22" i="7"/>
  <c r="Y33" i="7"/>
  <c r="A25" i="6"/>
  <c r="B25" i="6"/>
  <c r="N27" i="6" s="1"/>
  <c r="A14" i="6"/>
  <c r="B14" i="6"/>
  <c r="N21" i="6" s="1"/>
  <c r="M33" i="6"/>
  <c r="C11" i="6" s="1"/>
  <c r="A33" i="6"/>
  <c r="M32" i="6"/>
  <c r="C10" i="6" s="1"/>
  <c r="A32" i="6"/>
  <c r="M31" i="6"/>
  <c r="C9" i="6" s="1"/>
  <c r="A31" i="6"/>
  <c r="M30" i="6"/>
  <c r="C8" i="6" s="1"/>
  <c r="A30" i="6"/>
  <c r="M29" i="6"/>
  <c r="C7" i="6" s="1"/>
  <c r="A29" i="6"/>
  <c r="M28" i="6"/>
  <c r="C6" i="6" s="1"/>
  <c r="A28" i="6"/>
  <c r="M27" i="6"/>
  <c r="C5" i="6" s="1"/>
  <c r="A27" i="6"/>
  <c r="M26" i="6"/>
  <c r="C4" i="6" s="1"/>
  <c r="A26" i="6"/>
  <c r="M22" i="6"/>
  <c r="B11" i="6" s="1"/>
  <c r="A22" i="6"/>
  <c r="M21" i="6"/>
  <c r="B10" i="6" s="1"/>
  <c r="M10" i="6" s="1"/>
  <c r="S16" i="2" s="1"/>
  <c r="A21" i="6"/>
  <c r="M20" i="6"/>
  <c r="A20" i="6"/>
  <c r="M19" i="6"/>
  <c r="B8" i="6" s="1"/>
  <c r="M8" i="6" s="1"/>
  <c r="S14" i="2" s="1"/>
  <c r="A19" i="6"/>
  <c r="M18" i="6"/>
  <c r="B7" i="6" s="1"/>
  <c r="A18" i="6"/>
  <c r="M17" i="6"/>
  <c r="B6" i="6" s="1"/>
  <c r="M6" i="6" s="1"/>
  <c r="S12" i="2" s="1"/>
  <c r="A17" i="6"/>
  <c r="M16" i="6"/>
  <c r="A16" i="6"/>
  <c r="M15" i="6"/>
  <c r="B4" i="6" s="1"/>
  <c r="A15" i="6"/>
  <c r="A11" i="6"/>
  <c r="A10" i="6"/>
  <c r="A9" i="6"/>
  <c r="A8" i="6"/>
  <c r="A7" i="6"/>
  <c r="A6" i="6"/>
  <c r="A5" i="6"/>
  <c r="A4" i="6"/>
  <c r="A11" i="5"/>
  <c r="A10" i="5"/>
  <c r="A9" i="5"/>
  <c r="A8" i="5"/>
  <c r="A7" i="5"/>
  <c r="A6" i="5"/>
  <c r="A5" i="5"/>
  <c r="A4" i="5"/>
  <c r="B35" i="5"/>
  <c r="P36" i="5" s="1"/>
  <c r="B25" i="5"/>
  <c r="P26" i="5" s="1"/>
  <c r="A35" i="5"/>
  <c r="A25" i="5"/>
  <c r="A43" i="5"/>
  <c r="A42" i="5"/>
  <c r="A41" i="5"/>
  <c r="A40" i="5"/>
  <c r="A39" i="5"/>
  <c r="A38" i="5"/>
  <c r="A37" i="5"/>
  <c r="A36" i="5"/>
  <c r="A33" i="5"/>
  <c r="A32" i="5"/>
  <c r="A31" i="5"/>
  <c r="A30" i="5"/>
  <c r="A29" i="5"/>
  <c r="A28" i="5"/>
  <c r="A27" i="5"/>
  <c r="A26" i="5"/>
  <c r="A22" i="5"/>
  <c r="A21" i="5"/>
  <c r="A20" i="5"/>
  <c r="A19" i="5"/>
  <c r="A18" i="5"/>
  <c r="A17" i="5"/>
  <c r="A16" i="5"/>
  <c r="A15" i="5"/>
  <c r="O43" i="5"/>
  <c r="D11" i="5" s="1"/>
  <c r="O42" i="5"/>
  <c r="D10" i="5" s="1"/>
  <c r="O41" i="5"/>
  <c r="D9" i="5" s="1"/>
  <c r="O40" i="5"/>
  <c r="D8" i="5" s="1"/>
  <c r="O39" i="5"/>
  <c r="D7" i="5" s="1"/>
  <c r="O38" i="5"/>
  <c r="D6" i="5" s="1"/>
  <c r="O37" i="5"/>
  <c r="D5" i="5" s="1"/>
  <c r="O36" i="5"/>
  <c r="D4" i="5" s="1"/>
  <c r="O33" i="5"/>
  <c r="C11" i="5" s="1"/>
  <c r="O32" i="5"/>
  <c r="C10" i="5" s="1"/>
  <c r="O31" i="5"/>
  <c r="C9" i="5" s="1"/>
  <c r="O30" i="5"/>
  <c r="C8" i="5" s="1"/>
  <c r="O29" i="5"/>
  <c r="C7" i="5" s="1"/>
  <c r="O28" i="5"/>
  <c r="C6" i="5" s="1"/>
  <c r="O27" i="5"/>
  <c r="C5" i="5" s="1"/>
  <c r="O26" i="5"/>
  <c r="C4" i="5" s="1"/>
  <c r="B14" i="5"/>
  <c r="P15" i="5" s="1"/>
  <c r="A14" i="5"/>
  <c r="O22" i="5"/>
  <c r="B11" i="5" s="1"/>
  <c r="O21" i="5"/>
  <c r="B10" i="5" s="1"/>
  <c r="O20" i="5"/>
  <c r="B9" i="5" s="1"/>
  <c r="O19" i="5"/>
  <c r="B8" i="5" s="1"/>
  <c r="O18" i="5"/>
  <c r="B7" i="5" s="1"/>
  <c r="O17" i="5"/>
  <c r="B6" i="5" s="1"/>
  <c r="O16" i="5"/>
  <c r="B5" i="5" s="1"/>
  <c r="O15" i="5"/>
  <c r="B4" i="5" s="1"/>
  <c r="E6" i="2"/>
  <c r="H1" i="7" s="1"/>
  <c r="H6" i="2"/>
  <c r="H1" i="11" s="1"/>
  <c r="K6" i="2"/>
  <c r="H1" i="9" s="1"/>
  <c r="H1" i="5"/>
  <c r="Q6" i="2"/>
  <c r="T6" i="2"/>
  <c r="H1" i="6" s="1"/>
  <c r="Y15" i="7" l="1"/>
  <c r="X4" i="7"/>
  <c r="Y10" i="8"/>
  <c r="Y4" i="8"/>
  <c r="Y7" i="8"/>
  <c r="Y11" i="8"/>
  <c r="Y6" i="8"/>
  <c r="Y9" i="8"/>
  <c r="Y11" i="7"/>
  <c r="Y8" i="7"/>
  <c r="Y19" i="7"/>
  <c r="X9" i="7"/>
  <c r="X5" i="7"/>
  <c r="X7" i="7"/>
  <c r="X10" i="7"/>
  <c r="B6" i="2"/>
  <c r="H1" i="10"/>
  <c r="P4" i="5"/>
  <c r="O9" i="5"/>
  <c r="O7" i="5"/>
  <c r="O6" i="5"/>
  <c r="O5" i="5"/>
  <c r="N29" i="6"/>
  <c r="O29" i="6" s="1"/>
  <c r="N32" i="6"/>
  <c r="N10" i="6" s="1"/>
  <c r="O10" i="6" s="1"/>
  <c r="N30" i="6"/>
  <c r="O30" i="6" s="1"/>
  <c r="P17" i="5"/>
  <c r="Q17" i="5" s="1"/>
  <c r="O4" i="5"/>
  <c r="M10" i="2" s="1"/>
  <c r="O11" i="5"/>
  <c r="M17" i="2" s="1"/>
  <c r="O8" i="5"/>
  <c r="B9" i="6"/>
  <c r="M9" i="6" s="1"/>
  <c r="S15" i="2" s="1"/>
  <c r="B5" i="6"/>
  <c r="M5" i="6" s="1"/>
  <c r="S11" i="2" s="1"/>
  <c r="O27" i="6"/>
  <c r="N33" i="6"/>
  <c r="O33" i="6" s="1"/>
  <c r="N28" i="6"/>
  <c r="O28" i="6" s="1"/>
  <c r="N31" i="6"/>
  <c r="O31" i="6" s="1"/>
  <c r="N26" i="6"/>
  <c r="O26" i="6" s="1"/>
  <c r="M4" i="6"/>
  <c r="S10" i="2" s="1"/>
  <c r="M7" i="6"/>
  <c r="S13" i="2" s="1"/>
  <c r="O21" i="6"/>
  <c r="N16" i="6"/>
  <c r="N5" i="6" s="1"/>
  <c r="N18" i="6"/>
  <c r="N20" i="6"/>
  <c r="N22" i="6"/>
  <c r="M11" i="6"/>
  <c r="S17" i="2" s="1"/>
  <c r="N15" i="6"/>
  <c r="N17" i="6"/>
  <c r="N19" i="6"/>
  <c r="O10" i="5"/>
  <c r="P43" i="5"/>
  <c r="Q43" i="5" s="1"/>
  <c r="P42" i="5"/>
  <c r="Q42" i="5" s="1"/>
  <c r="P39" i="5"/>
  <c r="Q39" i="5" s="1"/>
  <c r="P38" i="5"/>
  <c r="Q38" i="5" s="1"/>
  <c r="P37" i="5"/>
  <c r="Q37" i="5" s="1"/>
  <c r="P32" i="5"/>
  <c r="Q32" i="5" s="1"/>
  <c r="P33" i="5"/>
  <c r="Q33" i="5" s="1"/>
  <c r="P31" i="5"/>
  <c r="Q31" i="5" s="1"/>
  <c r="P41" i="5"/>
  <c r="Q41" i="5" s="1"/>
  <c r="P30" i="5"/>
  <c r="Q30" i="5" s="1"/>
  <c r="P40" i="5"/>
  <c r="Q40" i="5" s="1"/>
  <c r="P29" i="5"/>
  <c r="Q29" i="5" s="1"/>
  <c r="P28" i="5"/>
  <c r="Q28" i="5" s="1"/>
  <c r="P27" i="5"/>
  <c r="Q27" i="5" s="1"/>
  <c r="Q26" i="5"/>
  <c r="Q36" i="5"/>
  <c r="P22" i="5"/>
  <c r="Q15" i="5"/>
  <c r="P19" i="5"/>
  <c r="P21" i="5"/>
  <c r="P16" i="5"/>
  <c r="P18" i="5"/>
  <c r="P20" i="5"/>
  <c r="Y4" i="7" l="1"/>
  <c r="Y10" i="7"/>
  <c r="Y9" i="7"/>
  <c r="Y7" i="7"/>
  <c r="Y5" i="7"/>
  <c r="O32" i="6"/>
  <c r="N7" i="6"/>
  <c r="O7" i="6" s="1"/>
  <c r="N8" i="6"/>
  <c r="Q4" i="5"/>
  <c r="Q18" i="5"/>
  <c r="P7" i="5"/>
  <c r="Q7" i="5" s="1"/>
  <c r="Q21" i="5"/>
  <c r="P10" i="5"/>
  <c r="Q10" i="5" s="1"/>
  <c r="Q20" i="5"/>
  <c r="P9" i="5"/>
  <c r="Q9" i="5" s="1"/>
  <c r="Q16" i="5"/>
  <c r="P5" i="5"/>
  <c r="Q5" i="5" s="1"/>
  <c r="Q19" i="5"/>
  <c r="P8" i="5"/>
  <c r="Q8" i="5" s="1"/>
  <c r="Q22" i="5"/>
  <c r="P11" i="5"/>
  <c r="Q11" i="5" s="1"/>
  <c r="P6" i="5"/>
  <c r="Q6" i="5" s="1"/>
  <c r="N11" i="6"/>
  <c r="N9" i="6"/>
  <c r="O9" i="6" s="1"/>
  <c r="N6" i="6"/>
  <c r="N4" i="6"/>
  <c r="O19" i="6"/>
  <c r="O22" i="6"/>
  <c r="O20" i="6"/>
  <c r="O18" i="6"/>
  <c r="O17" i="6"/>
  <c r="O16" i="6"/>
  <c r="O5" i="6"/>
  <c r="O15" i="6"/>
  <c r="X11" i="2" l="1"/>
  <c r="Y11" i="2" s="1"/>
  <c r="X16" i="2"/>
  <c r="Y16" i="2" s="1"/>
  <c r="O4" i="6"/>
  <c r="X10" i="2"/>
  <c r="Y10" i="2" s="1"/>
  <c r="O6" i="6"/>
  <c r="X12" i="2"/>
  <c r="Y12" i="2" s="1"/>
  <c r="O8" i="6"/>
  <c r="X14" i="2"/>
  <c r="Y14" i="2" s="1"/>
  <c r="O11" i="6"/>
  <c r="X17" i="2"/>
  <c r="Y17" i="2" s="1"/>
  <c r="X13" i="2"/>
  <c r="Y13" i="2" s="1"/>
  <c r="X15" i="2"/>
  <c r="Y15" i="2" s="1"/>
</calcChain>
</file>

<file path=xl/sharedStrings.xml><?xml version="1.0" encoding="utf-8"?>
<sst xmlns="http://schemas.openxmlformats.org/spreadsheetml/2006/main" count="198" uniqueCount="49">
  <si>
    <t>Informatik</t>
  </si>
  <si>
    <t>4. Semester</t>
  </si>
  <si>
    <t>Landschaftsarchitektur</t>
  </si>
  <si>
    <t>2. Semester</t>
  </si>
  <si>
    <t>Elektrotechnik</t>
  </si>
  <si>
    <t>Total</t>
  </si>
  <si>
    <t>6. Semester</t>
  </si>
  <si>
    <t>Sichtbarkeit der Poster</t>
  </si>
  <si>
    <t>Sichtbarkeit der Broschüre</t>
  </si>
  <si>
    <t>Wert der Präsentation</t>
  </si>
  <si>
    <t>Zeitaufwand</t>
  </si>
  <si>
    <t>Qualität der Poster/Broschüre</t>
  </si>
  <si>
    <t>Akzeptanz Video sehen</t>
  </si>
  <si>
    <t>Akzeptanz Video produzieren</t>
  </si>
  <si>
    <t>Akzeptanz Video veröffentlichen</t>
  </si>
  <si>
    <t>Raumplanung</t>
  </si>
  <si>
    <t>Auswertung Raumplanung</t>
  </si>
  <si>
    <t>Auswertung aller Abteilungen</t>
  </si>
  <si>
    <t>Fragebögen</t>
  </si>
  <si>
    <t>Durchschnittswert</t>
  </si>
  <si>
    <t>Ausgefüllte Fragebögen</t>
  </si>
  <si>
    <t>Anz. Fragebögen</t>
  </si>
  <si>
    <t>Total Fragebögen</t>
  </si>
  <si>
    <t>Hilfzeile</t>
  </si>
  <si>
    <t>Anz. Felder</t>
  </si>
  <si>
    <t>Auswertung Elektrotechnik</t>
  </si>
  <si>
    <t>Alle Semester</t>
  </si>
  <si>
    <t>Semester</t>
  </si>
  <si>
    <t>2.</t>
  </si>
  <si>
    <t>4.</t>
  </si>
  <si>
    <t>6.</t>
  </si>
  <si>
    <t>Auswertung Informatik</t>
  </si>
  <si>
    <t>Auswertung Landschaftsarchitektur</t>
  </si>
  <si>
    <t>Total Informatik</t>
  </si>
  <si>
    <t>Total Bauingenieur</t>
  </si>
  <si>
    <t>Total Landschaftsarchitektur</t>
  </si>
  <si>
    <t>Total Raumplanung</t>
  </si>
  <si>
    <t>Total Elektrotechnik</t>
  </si>
  <si>
    <t>Total Maschinenbau</t>
  </si>
  <si>
    <t>6. + 8. Semester</t>
  </si>
  <si>
    <t>6.+8.</t>
  </si>
  <si>
    <t>Durchschnitt</t>
  </si>
  <si>
    <t>Auswertung Bauingenieurwesen</t>
  </si>
  <si>
    <t>Bauingenieurwesen</t>
  </si>
  <si>
    <t>Auswertung Maschinentechnik</t>
  </si>
  <si>
    <t>Maschinentechnik</t>
  </si>
  <si>
    <t>Erneuerbare Energien und Umwelttechnik </t>
  </si>
  <si>
    <t>Total EEU</t>
  </si>
  <si>
    <t>Auswertung Erneuerbare Energien und Umwelttechnik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</si>
</sst>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6" fillId="0" borderId="0" xfId="0" applyFont="1"/>
    <xf numFmtId="49" fontId="4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Abteilungen'!$D$2</c:f>
              <c:strCache>
                <c:ptCount val="1"/>
                <c:pt idx="0">
                  <c:v>Bauingenieurwesen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'Alle Abteilungen'!$G$2</c:f>
              <c:strCache>
                <c:ptCount val="1"/>
                <c:pt idx="0">
                  <c:v>Landschaftsarchitektur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2.6111111111111112</c:v>
                </c:pt>
                <c:pt idx="1">
                  <c:v>1.6111111111111112</c:v>
                </c:pt>
                <c:pt idx="2">
                  <c:v>3</c:v>
                </c:pt>
                <c:pt idx="3">
                  <c:v>2</c:v>
                </c:pt>
                <c:pt idx="4">
                  <c:v>2.8823529411764706</c:v>
                </c:pt>
                <c:pt idx="5">
                  <c:v>2.2222222222222223</c:v>
                </c:pt>
                <c:pt idx="6">
                  <c:v>1.8888888888888888</c:v>
                </c:pt>
                <c:pt idx="7">
                  <c:v>2.7222222222222223</c:v>
                </c:pt>
              </c:numCache>
            </c:numRef>
          </c:val>
        </c:ser>
        <c:ser>
          <c:idx val="2"/>
          <c:order val="2"/>
          <c:tx>
            <c:strRef>
              <c:f>'Alle Abteilungen'!$J$2</c:f>
              <c:strCache>
                <c:ptCount val="1"/>
                <c:pt idx="0">
                  <c:v>Raumplanung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3"/>
          <c:order val="3"/>
          <c:tx>
            <c:strRef>
              <c:f>'Alle Abteilungen'!$M$2</c:f>
              <c:strCache>
                <c:ptCount val="1"/>
                <c:pt idx="0">
                  <c:v>Elektrotechnik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4"/>
          <c:order val="4"/>
          <c:tx>
            <c:strRef>
              <c:f>'Alle Abteilungen'!$P$2</c:f>
              <c:strCache>
                <c:ptCount val="1"/>
                <c:pt idx="0">
                  <c:v>Maschinentechnik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5"/>
          <c:order val="5"/>
          <c:tx>
            <c:strRef>
              <c:f>'Alle Abteilungen'!$S$2</c:f>
              <c:strCache>
                <c:ptCount val="1"/>
                <c:pt idx="0">
                  <c:v>Erneuerbare Energien und Umwelttechnik 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EEU!$O$4:$O$11</c:f>
              <c:numCache>
                <c:formatCode>0.00</c:formatCode>
                <c:ptCount val="8"/>
                <c:pt idx="0">
                  <c:v>2.5</c:v>
                </c:pt>
                <c:pt idx="1">
                  <c:v>1.7142857142857142</c:v>
                </c:pt>
                <c:pt idx="2">
                  <c:v>3.2727272727272729</c:v>
                </c:pt>
                <c:pt idx="3">
                  <c:v>2.2857142857142856</c:v>
                </c:pt>
                <c:pt idx="4">
                  <c:v>2.6428571428571428</c:v>
                </c:pt>
                <c:pt idx="5">
                  <c:v>2.6071428571428572</c:v>
                </c:pt>
                <c:pt idx="6">
                  <c:v>2.3214285714285716</c:v>
                </c:pt>
                <c:pt idx="7">
                  <c:v>3.4285714285714284</c:v>
                </c:pt>
              </c:numCache>
            </c:numRef>
          </c:val>
        </c:ser>
        <c:ser>
          <c:idx val="6"/>
          <c:order val="6"/>
          <c:tx>
            <c:strRef>
              <c:f>'Alle Abteilungen'!$V$2</c:f>
              <c:strCache>
                <c:ptCount val="1"/>
                <c:pt idx="0">
                  <c:v>Informatik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Informatik!$Y$4:$Y$11</c:f>
              <c:numCache>
                <c:formatCode>0.00</c:formatCode>
                <c:ptCount val="8"/>
                <c:pt idx="0">
                  <c:v>2.1578947368421053</c:v>
                </c:pt>
                <c:pt idx="1">
                  <c:v>1.7894736842105263</c:v>
                </c:pt>
                <c:pt idx="2">
                  <c:v>2.9189189189189189</c:v>
                </c:pt>
                <c:pt idx="3">
                  <c:v>2.4729729729729728</c:v>
                </c:pt>
                <c:pt idx="4">
                  <c:v>2.6</c:v>
                </c:pt>
                <c:pt idx="5">
                  <c:v>2.9189189189189189</c:v>
                </c:pt>
                <c:pt idx="6">
                  <c:v>2.2837837837837838</c:v>
                </c:pt>
                <c:pt idx="7">
                  <c:v>3.263157894736842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7815296"/>
        <c:axId val="48390528"/>
      </c:barChart>
      <c:catAx>
        <c:axId val="478152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48390528"/>
        <c:crosses val="autoZero"/>
        <c:auto val="1"/>
        <c:lblAlgn val="ctr"/>
        <c:lblOffset val="100"/>
        <c:tickLblSkip val="1"/>
        <c:noMultiLvlLbl val="0"/>
      </c:catAx>
      <c:valAx>
        <c:axId val="4839052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19491716355420841"/>
              <c:y val="8.3508467438328723E-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47815296"/>
        <c:crosses val="autoZero"/>
        <c:crossBetween val="between"/>
        <c:majorUnit val="1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Elektrotechnik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972992"/>
        <c:axId val="99974528"/>
      </c:barChart>
      <c:catAx>
        <c:axId val="99972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9974528"/>
        <c:crosses val="autoZero"/>
        <c:auto val="1"/>
        <c:lblAlgn val="ctr"/>
        <c:lblOffset val="100"/>
        <c:tickLblSkip val="1"/>
        <c:noMultiLvlLbl val="0"/>
      </c:catAx>
      <c:valAx>
        <c:axId val="9997452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9972992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Maschinentechnik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1"/>
          <c:order val="1"/>
          <c:tx>
            <c:strRef>
              <c:f>Maschinentechnik!$A$14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Maschinentechnik!$AA$15:$AA$22</c:f>
              <c:numCache>
                <c:formatCode>0.00</c:formatCode>
                <c:ptCount val="8"/>
                <c:pt idx="0">
                  <c:v>2.2727272727272729</c:v>
                </c:pt>
                <c:pt idx="1">
                  <c:v>1.8181818181818181</c:v>
                </c:pt>
                <c:pt idx="2">
                  <c:v>3.1</c:v>
                </c:pt>
                <c:pt idx="3">
                  <c:v>2.4</c:v>
                </c:pt>
                <c:pt idx="4">
                  <c:v>2.5454545454545454</c:v>
                </c:pt>
                <c:pt idx="5">
                  <c:v>2.9090909090909092</c:v>
                </c:pt>
                <c:pt idx="6">
                  <c:v>2.5454545454545454</c:v>
                </c:pt>
                <c:pt idx="7">
                  <c:v>3.0909090909090908</c:v>
                </c:pt>
              </c:numCache>
            </c:numRef>
          </c:val>
        </c:ser>
        <c:ser>
          <c:idx val="2"/>
          <c:order val="2"/>
          <c:tx>
            <c:strRef>
              <c:f>Maschinentechnik!$A$25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Maschinentechnik!$AA$26:$AA$33</c:f>
              <c:numCache>
                <c:formatCode>0.00</c:formatCode>
                <c:ptCount val="8"/>
                <c:pt idx="0">
                  <c:v>2.4090909090909092</c:v>
                </c:pt>
                <c:pt idx="1">
                  <c:v>1.6363636363636365</c:v>
                </c:pt>
                <c:pt idx="2">
                  <c:v>2.9090909090909092</c:v>
                </c:pt>
                <c:pt idx="3">
                  <c:v>2.1363636363636362</c:v>
                </c:pt>
                <c:pt idx="4">
                  <c:v>2.9090909090909092</c:v>
                </c:pt>
                <c:pt idx="5">
                  <c:v>2.8636363636363638</c:v>
                </c:pt>
                <c:pt idx="6">
                  <c:v>1.9090909090909092</c:v>
                </c:pt>
                <c:pt idx="7">
                  <c:v>2.9090909090909092</c:v>
                </c:pt>
              </c:numCache>
            </c:numRef>
          </c:val>
        </c:ser>
        <c:ser>
          <c:idx val="3"/>
          <c:order val="3"/>
          <c:tx>
            <c:strRef>
              <c:f>Maschinentechnik!$A$35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Maschinentechnik!$AA$36:$AA$43</c:f>
              <c:numCache>
                <c:formatCode>0.00</c:formatCode>
                <c:ptCount val="8"/>
                <c:pt idx="0">
                  <c:v>2.8666666666666667</c:v>
                </c:pt>
                <c:pt idx="1">
                  <c:v>2.5333333333333332</c:v>
                </c:pt>
                <c:pt idx="2">
                  <c:v>3.1333333333333333</c:v>
                </c:pt>
                <c:pt idx="3">
                  <c:v>2.4666666666666668</c:v>
                </c:pt>
                <c:pt idx="4">
                  <c:v>2.8</c:v>
                </c:pt>
                <c:pt idx="5">
                  <c:v>2.4</c:v>
                </c:pt>
                <c:pt idx="6">
                  <c:v>1.6666666666666667</c:v>
                </c:pt>
                <c:pt idx="7">
                  <c:v>2.5333333333333332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3775744"/>
        <c:axId val="73798016"/>
      </c:barChart>
      <c:catAx>
        <c:axId val="737757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73798016"/>
        <c:crosses val="autoZero"/>
        <c:auto val="1"/>
        <c:lblAlgn val="ctr"/>
        <c:lblOffset val="100"/>
        <c:tickLblSkip val="1"/>
        <c:noMultiLvlLbl val="0"/>
      </c:catAx>
      <c:valAx>
        <c:axId val="7379801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7377574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Maschinentechnik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986624"/>
        <c:axId val="72988160"/>
      </c:barChart>
      <c:catAx>
        <c:axId val="72986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72988160"/>
        <c:crosses val="autoZero"/>
        <c:auto val="1"/>
        <c:lblAlgn val="ctr"/>
        <c:lblOffset val="100"/>
        <c:tickLblSkip val="1"/>
        <c:noMultiLvlLbl val="0"/>
      </c:catAx>
      <c:valAx>
        <c:axId val="7298816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7298662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Erneuerbare Energien und Umwelttechnik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EEU!$O$4:$O$11</c:f>
              <c:numCache>
                <c:formatCode>0.00</c:formatCode>
                <c:ptCount val="8"/>
                <c:pt idx="0">
                  <c:v>2.5</c:v>
                </c:pt>
                <c:pt idx="1">
                  <c:v>1.7142857142857142</c:v>
                </c:pt>
                <c:pt idx="2">
                  <c:v>3.2727272727272729</c:v>
                </c:pt>
                <c:pt idx="3">
                  <c:v>2.2857142857142856</c:v>
                </c:pt>
                <c:pt idx="4">
                  <c:v>2.6428571428571428</c:v>
                </c:pt>
                <c:pt idx="5">
                  <c:v>2.6071428571428572</c:v>
                </c:pt>
                <c:pt idx="6">
                  <c:v>2.3214285714285716</c:v>
                </c:pt>
                <c:pt idx="7">
                  <c:v>3.4285714285714284</c:v>
                </c:pt>
              </c:numCache>
            </c:numRef>
          </c:val>
        </c:ser>
        <c:ser>
          <c:idx val="1"/>
          <c:order val="1"/>
          <c:tx>
            <c:strRef>
              <c:f>EEU!$A$14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EEU!$O$15:$O$22</c:f>
              <c:numCache>
                <c:formatCode>0.00</c:formatCode>
                <c:ptCount val="8"/>
                <c:pt idx="0">
                  <c:v>2</c:v>
                </c:pt>
                <c:pt idx="1">
                  <c:v>2.2000000000000002</c:v>
                </c:pt>
                <c:pt idx="2">
                  <c:v>3.25</c:v>
                </c:pt>
                <c:pt idx="3">
                  <c:v>2.2000000000000002</c:v>
                </c:pt>
                <c:pt idx="4">
                  <c:v>2.4</c:v>
                </c:pt>
                <c:pt idx="5">
                  <c:v>2.7</c:v>
                </c:pt>
                <c:pt idx="6">
                  <c:v>2.5</c:v>
                </c:pt>
                <c:pt idx="7">
                  <c:v>3.4</c:v>
                </c:pt>
              </c:numCache>
            </c:numRef>
          </c:val>
        </c:ser>
        <c:ser>
          <c:idx val="2"/>
          <c:order val="2"/>
          <c:tx>
            <c:strRef>
              <c:f>EEU!$A$25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EEU!$O$26:$O$33</c:f>
              <c:numCache>
                <c:formatCode>0.00</c:formatCode>
                <c:ptCount val="8"/>
                <c:pt idx="0">
                  <c:v>2.7777777777777777</c:v>
                </c:pt>
                <c:pt idx="1">
                  <c:v>1.4444444444444444</c:v>
                </c:pt>
                <c:pt idx="2">
                  <c:v>3.2857142857142856</c:v>
                </c:pt>
                <c:pt idx="3">
                  <c:v>2.3333333333333335</c:v>
                </c:pt>
                <c:pt idx="4">
                  <c:v>2.7777777777777777</c:v>
                </c:pt>
                <c:pt idx="5">
                  <c:v>2.5555555555555554</c:v>
                </c:pt>
                <c:pt idx="6">
                  <c:v>2.2222222222222223</c:v>
                </c:pt>
                <c:pt idx="7">
                  <c:v>3.4444444444444446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8184704"/>
        <c:axId val="48194688"/>
      </c:barChart>
      <c:catAx>
        <c:axId val="481847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48194688"/>
        <c:crosses val="autoZero"/>
        <c:auto val="1"/>
        <c:lblAlgn val="ctr"/>
        <c:lblOffset val="100"/>
        <c:tickLblSkip val="1"/>
        <c:noMultiLvlLbl val="0"/>
      </c:catAx>
      <c:valAx>
        <c:axId val="4819468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4818470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</a:t>
            </a:r>
            <a:r>
              <a:rPr lang="de-CH" baseline="0"/>
              <a:t> Erneuerbare Energien und Umwelttechnik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EEU!$O$4:$O$11</c:f>
              <c:numCache>
                <c:formatCode>0.00</c:formatCode>
                <c:ptCount val="8"/>
                <c:pt idx="0">
                  <c:v>2.5</c:v>
                </c:pt>
                <c:pt idx="1">
                  <c:v>1.7142857142857142</c:v>
                </c:pt>
                <c:pt idx="2">
                  <c:v>3.2727272727272729</c:v>
                </c:pt>
                <c:pt idx="3">
                  <c:v>2.2857142857142856</c:v>
                </c:pt>
                <c:pt idx="4">
                  <c:v>2.6428571428571428</c:v>
                </c:pt>
                <c:pt idx="5">
                  <c:v>2.6071428571428572</c:v>
                </c:pt>
                <c:pt idx="6">
                  <c:v>2.3214285714285716</c:v>
                </c:pt>
                <c:pt idx="7">
                  <c:v>3.4285714285714284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876736"/>
        <c:axId val="45878272"/>
      </c:barChart>
      <c:catAx>
        <c:axId val="458767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45878272"/>
        <c:crosses val="autoZero"/>
        <c:auto val="1"/>
        <c:lblAlgn val="ctr"/>
        <c:lblOffset val="100"/>
        <c:tickLblSkip val="1"/>
        <c:noMultiLvlLbl val="0"/>
      </c:catAx>
      <c:valAx>
        <c:axId val="4587827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4587673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u="none" strike="noStrike" baseline="0">
                <a:effectLst/>
              </a:rPr>
              <a:t>Informatik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val>
            <c:numRef>
              <c:f>Informatik!$Y$4:$Y$11</c:f>
              <c:numCache>
                <c:formatCode>0.00</c:formatCode>
                <c:ptCount val="8"/>
                <c:pt idx="0">
                  <c:v>2.1578947368421053</c:v>
                </c:pt>
                <c:pt idx="1">
                  <c:v>1.7894736842105263</c:v>
                </c:pt>
                <c:pt idx="2">
                  <c:v>2.9189189189189189</c:v>
                </c:pt>
                <c:pt idx="3">
                  <c:v>2.4729729729729728</c:v>
                </c:pt>
                <c:pt idx="4">
                  <c:v>2.6</c:v>
                </c:pt>
                <c:pt idx="5">
                  <c:v>2.9189189189189189</c:v>
                </c:pt>
                <c:pt idx="6">
                  <c:v>2.2837837837837838</c:v>
                </c:pt>
                <c:pt idx="7">
                  <c:v>3.263157894736842</c:v>
                </c:pt>
              </c:numCache>
            </c:numRef>
          </c:val>
        </c:ser>
        <c:ser>
          <c:idx val="1"/>
          <c:order val="1"/>
          <c:tx>
            <c:strRef>
              <c:f>Informatik!$A$13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Informatik!$Y$14:$Y$21</c:f>
              <c:numCache>
                <c:formatCode>0.00</c:formatCode>
                <c:ptCount val="8"/>
                <c:pt idx="0">
                  <c:v>1.8095238095238095</c:v>
                </c:pt>
                <c:pt idx="1">
                  <c:v>1.5238095238095237</c:v>
                </c:pt>
                <c:pt idx="2">
                  <c:v>2.7142857142857144</c:v>
                </c:pt>
                <c:pt idx="3">
                  <c:v>2.4249999999999998</c:v>
                </c:pt>
                <c:pt idx="4">
                  <c:v>2.6111111111111112</c:v>
                </c:pt>
                <c:pt idx="5">
                  <c:v>2.7</c:v>
                </c:pt>
                <c:pt idx="6">
                  <c:v>2.375</c:v>
                </c:pt>
                <c:pt idx="7">
                  <c:v>3.1428571428571428</c:v>
                </c:pt>
              </c:numCache>
            </c:numRef>
          </c:val>
        </c:ser>
        <c:ser>
          <c:idx val="2"/>
          <c:order val="2"/>
          <c:tx>
            <c:strRef>
              <c:f>Informatik!$A$25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val>
            <c:numRef>
              <c:f>Informatik!$Y$26:$Y$33</c:f>
              <c:numCache>
                <c:formatCode>0.00</c:formatCode>
                <c:ptCount val="8"/>
                <c:pt idx="0">
                  <c:v>2.4</c:v>
                </c:pt>
                <c:pt idx="1">
                  <c:v>2.1</c:v>
                </c:pt>
                <c:pt idx="2">
                  <c:v>2.8888888888888888</c:v>
                </c:pt>
                <c:pt idx="3">
                  <c:v>2.4</c:v>
                </c:pt>
                <c:pt idx="4">
                  <c:v>2.8</c:v>
                </c:pt>
                <c:pt idx="5">
                  <c:v>2.9</c:v>
                </c:pt>
                <c:pt idx="6">
                  <c:v>2.1</c:v>
                </c:pt>
                <c:pt idx="7">
                  <c:v>3</c:v>
                </c:pt>
              </c:numCache>
            </c:numRef>
          </c:val>
        </c:ser>
        <c:ser>
          <c:idx val="3"/>
          <c:order val="3"/>
          <c:tx>
            <c:strRef>
              <c:f>Informatik!$A$35</c:f>
              <c:strCache>
                <c:ptCount val="1"/>
                <c:pt idx="0">
                  <c:v>6. + 8. Semester</c:v>
                </c:pt>
              </c:strCache>
            </c:strRef>
          </c:tx>
          <c:invertIfNegative val="0"/>
          <c:val>
            <c:numRef>
              <c:f>Informatik!$Y$36:$Y$43</c:f>
              <c:numCache>
                <c:formatCode>0.00</c:formatCode>
                <c:ptCount val="8"/>
                <c:pt idx="0">
                  <c:v>2.8571428571428572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2.7142857142857144</c:v>
                </c:pt>
                <c:pt idx="4">
                  <c:v>2.2857142857142856</c:v>
                </c:pt>
                <c:pt idx="5">
                  <c:v>3.5714285714285716</c:v>
                </c:pt>
                <c:pt idx="6">
                  <c:v>2.2857142857142856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5206528"/>
        <c:axId val="45229184"/>
      </c:barChart>
      <c:catAx>
        <c:axId val="452065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45229184"/>
        <c:crosses val="autoZero"/>
        <c:auto val="1"/>
        <c:lblAlgn val="ctr"/>
        <c:lblOffset val="100"/>
        <c:tickLblSkip val="1"/>
        <c:noMultiLvlLbl val="0"/>
      </c:catAx>
      <c:valAx>
        <c:axId val="4522918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4520652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Informatik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Informatik!$A$4:$A$11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Informatik!$Y$4:$Y$11</c:f>
              <c:numCache>
                <c:formatCode>0.00</c:formatCode>
                <c:ptCount val="8"/>
                <c:pt idx="0">
                  <c:v>2.1578947368421053</c:v>
                </c:pt>
                <c:pt idx="1">
                  <c:v>1.7894736842105263</c:v>
                </c:pt>
                <c:pt idx="2">
                  <c:v>2.9189189189189189</c:v>
                </c:pt>
                <c:pt idx="3">
                  <c:v>2.4729729729729728</c:v>
                </c:pt>
                <c:pt idx="4">
                  <c:v>2.6</c:v>
                </c:pt>
                <c:pt idx="5">
                  <c:v>2.9189189189189189</c:v>
                </c:pt>
                <c:pt idx="6">
                  <c:v>2.2837837837837838</c:v>
                </c:pt>
                <c:pt idx="7">
                  <c:v>3.263157894736842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8866816"/>
        <c:axId val="48868352"/>
      </c:barChart>
      <c:catAx>
        <c:axId val="488668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48868352"/>
        <c:crosses val="autoZero"/>
        <c:auto val="1"/>
        <c:lblAlgn val="ctr"/>
        <c:lblOffset val="100"/>
        <c:tickLblSkip val="1"/>
        <c:noMultiLvlLbl val="0"/>
      </c:catAx>
      <c:valAx>
        <c:axId val="4886835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4886681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effectLst/>
              </a:rPr>
              <a:t>Total aller</a:t>
            </a:r>
            <a:r>
              <a:rPr lang="de-CH" baseline="0">
                <a:effectLst/>
              </a:rPr>
              <a:t>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Abteilungen'!$A$9</c:f>
              <c:strCache>
                <c:ptCount val="1"/>
                <c:pt idx="0">
                  <c:v>Auswertung aller Abteilungen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'Alle Abteilungen'!$Y$10:$Y$17</c:f>
              <c:numCache>
                <c:formatCode>0.00</c:formatCode>
                <c:ptCount val="8"/>
                <c:pt idx="0">
                  <c:v>2.4093264248704664</c:v>
                </c:pt>
                <c:pt idx="1">
                  <c:v>1.854922279792746</c:v>
                </c:pt>
                <c:pt idx="2">
                  <c:v>2.9135135135135135</c:v>
                </c:pt>
                <c:pt idx="3">
                  <c:v>2.3743455497382198</c:v>
                </c:pt>
                <c:pt idx="4">
                  <c:v>2.7340425531914891</c:v>
                </c:pt>
                <c:pt idx="5">
                  <c:v>2.6256544502617802</c:v>
                </c:pt>
                <c:pt idx="6">
                  <c:v>1.9371727748691099</c:v>
                </c:pt>
                <c:pt idx="7">
                  <c:v>3.0103626943005182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4605568"/>
        <c:axId val="125244160"/>
      </c:barChart>
      <c:catAx>
        <c:axId val="1246055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25244160"/>
        <c:crosses val="autoZero"/>
        <c:auto val="1"/>
        <c:lblAlgn val="ctr"/>
        <c:lblOffset val="100"/>
        <c:tickLblSkip val="1"/>
        <c:noMultiLvlLbl val="0"/>
      </c:catAx>
      <c:valAx>
        <c:axId val="12524416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7644134794352887"/>
              <c:y val="0.110294103862017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24605568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Bauingenieurwesen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Bauingenieurwesen!$A$14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Bauingenieurwesen!$Y$15:$Y$22</c:f>
              <c:numCache>
                <c:formatCode>0.00</c:formatCode>
                <c:ptCount val="8"/>
                <c:pt idx="0">
                  <c:v>2.5</c:v>
                </c:pt>
                <c:pt idx="1">
                  <c:v>2.25</c:v>
                </c:pt>
                <c:pt idx="2">
                  <c:v>1.5</c:v>
                </c:pt>
                <c:pt idx="3">
                  <c:v>2.25</c:v>
                </c:pt>
                <c:pt idx="4">
                  <c:v>2.75</c:v>
                </c:pt>
                <c:pt idx="5">
                  <c:v>2.25</c:v>
                </c:pt>
                <c:pt idx="6">
                  <c:v>1.75</c:v>
                </c:pt>
                <c:pt idx="7">
                  <c:v>3.5</c:v>
                </c:pt>
              </c:numCache>
            </c:numRef>
          </c:val>
        </c:ser>
        <c:ser>
          <c:idx val="2"/>
          <c:order val="2"/>
          <c:tx>
            <c:strRef>
              <c:f>Bauingenieurwesen!$A$25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Bauingenieurwesen!$Y$26:$Y$33</c:f>
              <c:numCache>
                <c:formatCode>0.00</c:formatCode>
                <c:ptCount val="8"/>
                <c:pt idx="0">
                  <c:v>2.8095238095238093</c:v>
                </c:pt>
                <c:pt idx="1">
                  <c:v>2.5714285714285716</c:v>
                </c:pt>
                <c:pt idx="2">
                  <c:v>2.8095238095238093</c:v>
                </c:pt>
                <c:pt idx="3">
                  <c:v>2.2857142857142856</c:v>
                </c:pt>
                <c:pt idx="4">
                  <c:v>2.6666666666666665</c:v>
                </c:pt>
                <c:pt idx="5">
                  <c:v>2.2380952380952381</c:v>
                </c:pt>
                <c:pt idx="6">
                  <c:v>1.2</c:v>
                </c:pt>
                <c:pt idx="7">
                  <c:v>2.3333333333333335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960192"/>
        <c:axId val="110314240"/>
      </c:barChart>
      <c:catAx>
        <c:axId val="1099601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0314240"/>
        <c:crosses val="autoZero"/>
        <c:auto val="1"/>
        <c:lblAlgn val="ctr"/>
        <c:lblOffset val="100"/>
        <c:tickLblSkip val="1"/>
        <c:noMultiLvlLbl val="0"/>
      </c:catAx>
      <c:valAx>
        <c:axId val="11031424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960192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Bauingenieurwesen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5246464"/>
        <c:axId val="110146304"/>
      </c:barChart>
      <c:catAx>
        <c:axId val="1252464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10146304"/>
        <c:crosses val="autoZero"/>
        <c:auto val="1"/>
        <c:lblAlgn val="ctr"/>
        <c:lblOffset val="100"/>
        <c:tickLblSkip val="1"/>
        <c:noMultiLvlLbl val="0"/>
      </c:catAx>
      <c:valAx>
        <c:axId val="11014630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2524646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Landschaftsarchitektur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2.6111111111111112</c:v>
                </c:pt>
                <c:pt idx="1">
                  <c:v>1.6111111111111112</c:v>
                </c:pt>
                <c:pt idx="2">
                  <c:v>3</c:v>
                </c:pt>
                <c:pt idx="3">
                  <c:v>2</c:v>
                </c:pt>
                <c:pt idx="4">
                  <c:v>2.8823529411764706</c:v>
                </c:pt>
                <c:pt idx="5">
                  <c:v>2.2222222222222223</c:v>
                </c:pt>
                <c:pt idx="6">
                  <c:v>1.8888888888888888</c:v>
                </c:pt>
                <c:pt idx="7">
                  <c:v>2.7222222222222223</c:v>
                </c:pt>
              </c:numCache>
            </c:numRef>
          </c:val>
        </c:ser>
        <c:ser>
          <c:idx val="1"/>
          <c:order val="1"/>
          <c:tx>
            <c:strRef>
              <c:f>Landschaftsarchitektur!$A$14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Landschaftsarchitektur!$S$15:$S$22</c:f>
              <c:numCache>
                <c:formatCode>0.00</c:formatCode>
                <c:ptCount val="8"/>
                <c:pt idx="0">
                  <c:v>2.5333333333333332</c:v>
                </c:pt>
                <c:pt idx="1">
                  <c:v>1.5333333333333334</c:v>
                </c:pt>
                <c:pt idx="2">
                  <c:v>3</c:v>
                </c:pt>
                <c:pt idx="3">
                  <c:v>1.8666666666666667</c:v>
                </c:pt>
                <c:pt idx="4">
                  <c:v>2.9285714285714284</c:v>
                </c:pt>
                <c:pt idx="5">
                  <c:v>2.2666666666666666</c:v>
                </c:pt>
                <c:pt idx="6">
                  <c:v>2</c:v>
                </c:pt>
                <c:pt idx="7">
                  <c:v>2.8666666666666667</c:v>
                </c:pt>
              </c:numCache>
            </c:numRef>
          </c:val>
        </c:ser>
        <c:ser>
          <c:idx val="2"/>
          <c:order val="2"/>
          <c:tx>
            <c:strRef>
              <c:f>Landschaftsarchitektur!$A$25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Landschaftsarchitektur!$S$26:$S$33</c:f>
              <c:numCache>
                <c:formatCode>0.00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Landschaftsarchitektur!$A$35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Landschaftsarchitektur!$S$36:$S$43</c:f>
              <c:numCache>
                <c:formatCode>0.00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5511168"/>
        <c:axId val="105558016"/>
      </c:barChart>
      <c:catAx>
        <c:axId val="10551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5558016"/>
        <c:crosses val="autoZero"/>
        <c:auto val="1"/>
        <c:lblAlgn val="ctr"/>
        <c:lblOffset val="100"/>
        <c:tickLblSkip val="1"/>
        <c:noMultiLvlLbl val="0"/>
      </c:catAx>
      <c:valAx>
        <c:axId val="10555801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551116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Landschaftsarchitektur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2.6111111111111112</c:v>
                </c:pt>
                <c:pt idx="1">
                  <c:v>1.6111111111111112</c:v>
                </c:pt>
                <c:pt idx="2">
                  <c:v>3</c:v>
                </c:pt>
                <c:pt idx="3">
                  <c:v>2</c:v>
                </c:pt>
                <c:pt idx="4">
                  <c:v>2.8823529411764706</c:v>
                </c:pt>
                <c:pt idx="5">
                  <c:v>2.2222222222222223</c:v>
                </c:pt>
                <c:pt idx="6">
                  <c:v>1.8888888888888888</c:v>
                </c:pt>
                <c:pt idx="7">
                  <c:v>2.7222222222222223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9180800"/>
        <c:axId val="109182336"/>
      </c:barChart>
      <c:catAx>
        <c:axId val="1091808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09182336"/>
        <c:crosses val="autoZero"/>
        <c:auto val="1"/>
        <c:lblAlgn val="ctr"/>
        <c:lblOffset val="100"/>
        <c:tickLblSkip val="1"/>
        <c:noMultiLvlLbl val="0"/>
      </c:catAx>
      <c:valAx>
        <c:axId val="10918233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09180800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Raumplanung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1"/>
          <c:order val="1"/>
          <c:tx>
            <c:strRef>
              <c:f>Raumplanung!$A$14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Raumplanung!$O$15:$O$22</c:f>
              <c:numCache>
                <c:formatCode>0.00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2.9</c:v>
                </c:pt>
                <c:pt idx="3">
                  <c:v>3.1</c:v>
                </c:pt>
                <c:pt idx="4">
                  <c:v>2.9</c:v>
                </c:pt>
                <c:pt idx="5">
                  <c:v>2.4</c:v>
                </c:pt>
                <c:pt idx="6">
                  <c:v>1.6</c:v>
                </c:pt>
                <c:pt idx="7">
                  <c:v>3.3</c:v>
                </c:pt>
              </c:numCache>
            </c:numRef>
          </c:val>
        </c:ser>
        <c:ser>
          <c:idx val="2"/>
          <c:order val="2"/>
          <c:tx>
            <c:strRef>
              <c:f>Raumplanung!$A$25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Raumplanung!$O$26:$O$33</c:f>
              <c:numCache>
                <c:formatCode>0.00</c:formatCode>
                <c:ptCount val="8"/>
                <c:pt idx="0">
                  <c:v>1.9090909090909092</c:v>
                </c:pt>
                <c:pt idx="1">
                  <c:v>1.8181818181818181</c:v>
                </c:pt>
                <c:pt idx="2">
                  <c:v>2.8888888888888888</c:v>
                </c:pt>
                <c:pt idx="3">
                  <c:v>2.9090909090909092</c:v>
                </c:pt>
                <c:pt idx="4">
                  <c:v>2.8181818181818183</c:v>
                </c:pt>
                <c:pt idx="5">
                  <c:v>2.9090909090909092</c:v>
                </c:pt>
                <c:pt idx="6">
                  <c:v>2</c:v>
                </c:pt>
                <c:pt idx="7">
                  <c:v>3.0909090909090908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021184"/>
        <c:axId val="99022720"/>
      </c:barChart>
      <c:catAx>
        <c:axId val="990211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9022720"/>
        <c:crosses val="autoZero"/>
        <c:auto val="1"/>
        <c:lblAlgn val="ctr"/>
        <c:lblOffset val="100"/>
        <c:tickLblSkip val="1"/>
        <c:noMultiLvlLbl val="0"/>
      </c:catAx>
      <c:valAx>
        <c:axId val="9902272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9021184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Raumplanung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9895168"/>
        <c:axId val="99972608"/>
      </c:barChart>
      <c:catAx>
        <c:axId val="99895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9972608"/>
        <c:crosses val="autoZero"/>
        <c:auto val="1"/>
        <c:lblAlgn val="ctr"/>
        <c:lblOffset val="100"/>
        <c:tickLblSkip val="1"/>
        <c:noMultiLvlLbl val="0"/>
      </c:catAx>
      <c:valAx>
        <c:axId val="9997260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989516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E, Vergleich</a:t>
            </a:r>
            <a:r>
              <a:rPr lang="de-CH" baseline="0"/>
              <a:t> der Semester</a:t>
            </a:r>
            <a:endParaRPr lang="de-CH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1"/>
          <c:order val="1"/>
          <c:tx>
            <c:strRef>
              <c:f>Elektrotechnik!$A$14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Elektrotechnik!$Q$15:$Q$22</c:f>
              <c:numCache>
                <c:formatCode>0.00</c:formatCode>
                <c:ptCount val="8"/>
                <c:pt idx="0">
                  <c:v>2.3846153846153846</c:v>
                </c:pt>
                <c:pt idx="1">
                  <c:v>1.6153846153846154</c:v>
                </c:pt>
                <c:pt idx="2">
                  <c:v>3.0833333333333335</c:v>
                </c:pt>
                <c:pt idx="3">
                  <c:v>2.1538461538461537</c:v>
                </c:pt>
                <c:pt idx="4">
                  <c:v>3</c:v>
                </c:pt>
                <c:pt idx="5">
                  <c:v>2.6923076923076925</c:v>
                </c:pt>
                <c:pt idx="6">
                  <c:v>2.0769230769230771</c:v>
                </c:pt>
                <c:pt idx="7">
                  <c:v>3.3846153846153846</c:v>
                </c:pt>
              </c:numCache>
            </c:numRef>
          </c:val>
        </c:ser>
        <c:ser>
          <c:idx val="2"/>
          <c:order val="2"/>
          <c:tx>
            <c:strRef>
              <c:f>Elektrotechnik!$A$25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Elektrotechnik!$Q$26:$Q$33</c:f>
              <c:numCache>
                <c:formatCode>0.00</c:formatCode>
                <c:ptCount val="8"/>
                <c:pt idx="0">
                  <c:v>1.8888888888888888</c:v>
                </c:pt>
                <c:pt idx="1">
                  <c:v>1.3333333333333333</c:v>
                </c:pt>
                <c:pt idx="2">
                  <c:v>2.2222222222222223</c:v>
                </c:pt>
                <c:pt idx="3">
                  <c:v>2.5555555555555554</c:v>
                </c:pt>
                <c:pt idx="4">
                  <c:v>2.625</c:v>
                </c:pt>
                <c:pt idx="5">
                  <c:v>2.625</c:v>
                </c:pt>
                <c:pt idx="6">
                  <c:v>1.8888888888888888</c:v>
                </c:pt>
                <c:pt idx="7">
                  <c:v>3.2222222222222223</c:v>
                </c:pt>
              </c:numCache>
            </c:numRef>
          </c:val>
        </c:ser>
        <c:ser>
          <c:idx val="3"/>
          <c:order val="3"/>
          <c:tx>
            <c:strRef>
              <c:f>Elektrotechnik!$A$35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Elektrotechnik!$Q$36:$Q$43</c:f>
              <c:numCache>
                <c:formatCode>0.00</c:formatCode>
                <c:ptCount val="8"/>
                <c:pt idx="0">
                  <c:v>2.8571428571428572</c:v>
                </c:pt>
                <c:pt idx="1">
                  <c:v>1.5714285714285714</c:v>
                </c:pt>
                <c:pt idx="2">
                  <c:v>3.1428571428571428</c:v>
                </c:pt>
                <c:pt idx="3">
                  <c:v>2.1428571428571428</c:v>
                </c:pt>
                <c:pt idx="4">
                  <c:v>2.2857142857142856</c:v>
                </c:pt>
                <c:pt idx="5">
                  <c:v>2.5714285714285716</c:v>
                </c:pt>
                <c:pt idx="6">
                  <c:v>1.5714285714285714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0409728"/>
        <c:axId val="80411264"/>
      </c:barChart>
      <c:catAx>
        <c:axId val="804097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80411264"/>
        <c:crosses val="autoZero"/>
        <c:auto val="1"/>
        <c:lblAlgn val="ctr"/>
        <c:lblOffset val="100"/>
        <c:tickLblSkip val="1"/>
        <c:noMultiLvlLbl val="0"/>
      </c:catAx>
      <c:valAx>
        <c:axId val="8041126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80409728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18</xdr:row>
      <xdr:rowOff>28575</xdr:rowOff>
    </xdr:from>
    <xdr:to>
      <xdr:col>24</xdr:col>
      <xdr:colOff>314326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17</xdr:row>
      <xdr:rowOff>180975</xdr:rowOff>
    </xdr:from>
    <xdr:to>
      <xdr:col>9</xdr:col>
      <xdr:colOff>476250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19</xdr:row>
      <xdr:rowOff>180975</xdr:rowOff>
    </xdr:from>
    <xdr:to>
      <xdr:col>35</xdr:col>
      <xdr:colOff>361951</xdr:colOff>
      <xdr:row>40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9525</xdr:rowOff>
    </xdr:from>
    <xdr:to>
      <xdr:col>35</xdr:col>
      <xdr:colOff>352426</xdr:colOff>
      <xdr:row>19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20</xdr:row>
      <xdr:rowOff>0</xdr:rowOff>
    </xdr:from>
    <xdr:to>
      <xdr:col>29</xdr:col>
      <xdr:colOff>352426</xdr:colOff>
      <xdr:row>40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0</xdr:row>
      <xdr:rowOff>28575</xdr:rowOff>
    </xdr:from>
    <xdr:to>
      <xdr:col>29</xdr:col>
      <xdr:colOff>361951</xdr:colOff>
      <xdr:row>19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20</xdr:row>
      <xdr:rowOff>142875</xdr:rowOff>
    </xdr:from>
    <xdr:to>
      <xdr:col>25</xdr:col>
      <xdr:colOff>361951</xdr:colOff>
      <xdr:row>41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0</xdr:row>
      <xdr:rowOff>19050</xdr:rowOff>
    </xdr:from>
    <xdr:to>
      <xdr:col>25</xdr:col>
      <xdr:colOff>361951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20</xdr:row>
      <xdr:rowOff>47625</xdr:rowOff>
    </xdr:from>
    <xdr:to>
      <xdr:col>27</xdr:col>
      <xdr:colOff>342901</xdr:colOff>
      <xdr:row>40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0</xdr:row>
      <xdr:rowOff>19050</xdr:rowOff>
    </xdr:from>
    <xdr:to>
      <xdr:col>27</xdr:col>
      <xdr:colOff>371476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20</xdr:row>
      <xdr:rowOff>0</xdr:rowOff>
    </xdr:from>
    <xdr:to>
      <xdr:col>37</xdr:col>
      <xdr:colOff>352426</xdr:colOff>
      <xdr:row>40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</xdr:colOff>
      <xdr:row>0</xdr:row>
      <xdr:rowOff>19050</xdr:rowOff>
    </xdr:from>
    <xdr:to>
      <xdr:col>37</xdr:col>
      <xdr:colOff>371476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20</xdr:row>
      <xdr:rowOff>38100</xdr:rowOff>
    </xdr:from>
    <xdr:to>
      <xdr:col>25</xdr:col>
      <xdr:colOff>361951</xdr:colOff>
      <xdr:row>40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0</xdr:row>
      <xdr:rowOff>28575</xdr:rowOff>
    </xdr:from>
    <xdr:to>
      <xdr:col>25</xdr:col>
      <xdr:colOff>342901</xdr:colOff>
      <xdr:row>19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600075</xdr:colOff>
      <xdr:row>20</xdr:row>
      <xdr:rowOff>114300</xdr:rowOff>
    </xdr:from>
    <xdr:to>
      <xdr:col>35</xdr:col>
      <xdr:colOff>342901</xdr:colOff>
      <xdr:row>40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600075</xdr:colOff>
      <xdr:row>0</xdr:row>
      <xdr:rowOff>28575</xdr:rowOff>
    </xdr:from>
    <xdr:to>
      <xdr:col>35</xdr:col>
      <xdr:colOff>342901</xdr:colOff>
      <xdr:row>19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topLeftCell="A4" workbookViewId="0">
      <selection activeCell="D40" sqref="D40"/>
    </sheetView>
  </sheetViews>
  <sheetFormatPr defaultColWidth="9.140625" defaultRowHeight="15" x14ac:dyDescent="0.25"/>
  <cols>
    <col min="1" max="1" width="26.42578125" customWidth="1"/>
    <col min="2" max="2" width="4" bestFit="1" customWidth="1"/>
    <col min="3" max="3" width="2" bestFit="1" customWidth="1"/>
    <col min="4" max="4" width="18.5703125" customWidth="1"/>
    <col min="5" max="5" width="3.5703125" bestFit="1" customWidth="1"/>
    <col min="6" max="6" width="2" bestFit="1" customWidth="1"/>
    <col min="7" max="7" width="20.7109375" customWidth="1"/>
    <col min="8" max="8" width="3.5703125" customWidth="1"/>
    <col min="9" max="9" width="2" customWidth="1"/>
    <col min="10" max="10" width="18.5703125" customWidth="1"/>
    <col min="11" max="11" width="3.5703125" customWidth="1"/>
    <col min="12" max="12" width="2" customWidth="1"/>
    <col min="13" max="13" width="18.5703125" customWidth="1"/>
    <col min="14" max="14" width="3.5703125" customWidth="1"/>
    <col min="15" max="15" width="2" customWidth="1"/>
    <col min="16" max="16" width="18.5703125" customWidth="1"/>
    <col min="17" max="17" width="3.5703125" customWidth="1"/>
    <col min="18" max="18" width="2" customWidth="1"/>
    <col min="19" max="19" width="20.7109375" customWidth="1"/>
    <col min="20" max="20" width="3.5703125" customWidth="1"/>
    <col min="21" max="21" width="2" customWidth="1"/>
    <col min="22" max="22" width="18.5703125" customWidth="1"/>
    <col min="23" max="23" width="3.5703125" bestFit="1" customWidth="1"/>
    <col min="24" max="24" width="11" bestFit="1" customWidth="1"/>
    <col min="25" max="25" width="12.140625" bestFit="1" customWidth="1"/>
  </cols>
  <sheetData>
    <row r="1" spans="1:25" ht="15.75" x14ac:dyDescent="0.25">
      <c r="A1" s="7" t="s">
        <v>20</v>
      </c>
    </row>
    <row r="2" spans="1:25" ht="30" x14ac:dyDescent="0.25">
      <c r="D2" s="4" t="s">
        <v>43</v>
      </c>
      <c r="G2" s="4" t="s">
        <v>2</v>
      </c>
      <c r="J2" s="4" t="s">
        <v>15</v>
      </c>
      <c r="M2" s="4" t="s">
        <v>4</v>
      </c>
      <c r="P2" s="4" t="s">
        <v>45</v>
      </c>
      <c r="S2" s="20" t="s">
        <v>46</v>
      </c>
      <c r="V2" s="4" t="s">
        <v>0</v>
      </c>
    </row>
    <row r="3" spans="1:25" x14ac:dyDescent="0.25">
      <c r="D3" t="s">
        <v>1</v>
      </c>
      <c r="E3">
        <v>4</v>
      </c>
      <c r="G3" t="s">
        <v>3</v>
      </c>
      <c r="H3">
        <v>15</v>
      </c>
      <c r="J3" t="s">
        <v>3</v>
      </c>
      <c r="K3">
        <v>10</v>
      </c>
      <c r="M3" t="s">
        <v>3</v>
      </c>
      <c r="N3">
        <v>13</v>
      </c>
      <c r="P3" t="s">
        <v>3</v>
      </c>
      <c r="Q3">
        <v>11</v>
      </c>
      <c r="S3" t="s">
        <v>3</v>
      </c>
      <c r="T3">
        <v>5</v>
      </c>
      <c r="V3" t="s">
        <v>3</v>
      </c>
      <c r="W3">
        <v>21</v>
      </c>
    </row>
    <row r="4" spans="1:25" x14ac:dyDescent="0.25">
      <c r="D4" t="s">
        <v>6</v>
      </c>
      <c r="E4">
        <v>21</v>
      </c>
      <c r="G4" t="s">
        <v>1</v>
      </c>
      <c r="H4">
        <v>1</v>
      </c>
      <c r="J4" t="s">
        <v>1</v>
      </c>
      <c r="K4">
        <v>11</v>
      </c>
      <c r="M4" t="s">
        <v>1</v>
      </c>
      <c r="N4">
        <v>9</v>
      </c>
      <c r="P4" t="s">
        <v>1</v>
      </c>
      <c r="Q4">
        <v>22</v>
      </c>
      <c r="S4" t="s">
        <v>1</v>
      </c>
      <c r="T4">
        <v>9</v>
      </c>
      <c r="V4" t="s">
        <v>1</v>
      </c>
      <c r="W4">
        <v>10</v>
      </c>
    </row>
    <row r="5" spans="1:25" x14ac:dyDescent="0.25">
      <c r="E5" s="14"/>
      <c r="G5" t="s">
        <v>6</v>
      </c>
      <c r="H5" s="14">
        <v>2</v>
      </c>
      <c r="K5" s="14"/>
      <c r="M5" t="s">
        <v>6</v>
      </c>
      <c r="N5" s="14">
        <v>7</v>
      </c>
      <c r="P5" t="s">
        <v>6</v>
      </c>
      <c r="Q5" s="14">
        <v>15</v>
      </c>
      <c r="T5" s="14"/>
      <c r="V5" t="s">
        <v>39</v>
      </c>
      <c r="W5" s="14">
        <v>7</v>
      </c>
    </row>
    <row r="6" spans="1:25" x14ac:dyDescent="0.25">
      <c r="A6" s="15" t="s">
        <v>22</v>
      </c>
      <c r="B6" s="16">
        <f>SUM(W6,E6,H6,K6,N6,Q6,T6)</f>
        <v>193</v>
      </c>
      <c r="C6" s="6"/>
      <c r="D6" s="6" t="s">
        <v>21</v>
      </c>
      <c r="E6" s="9">
        <f>SUM(E3:E4)</f>
        <v>25</v>
      </c>
      <c r="F6" s="6"/>
      <c r="G6" s="6" t="s">
        <v>21</v>
      </c>
      <c r="H6" s="9">
        <f>SUM(H3:H5)</f>
        <v>18</v>
      </c>
      <c r="I6" s="6"/>
      <c r="J6" s="6" t="s">
        <v>21</v>
      </c>
      <c r="K6" s="9">
        <f>SUM(K3:K5)</f>
        <v>21</v>
      </c>
      <c r="M6" s="6" t="s">
        <v>21</v>
      </c>
      <c r="N6" s="9">
        <f>SUM(N3:N5)</f>
        <v>29</v>
      </c>
      <c r="P6" s="6" t="s">
        <v>21</v>
      </c>
      <c r="Q6" s="9">
        <f>SUM(Q3:Q5)</f>
        <v>48</v>
      </c>
      <c r="S6" s="6" t="s">
        <v>21</v>
      </c>
      <c r="T6" s="9">
        <f>SUM(T3:T5)</f>
        <v>14</v>
      </c>
      <c r="V6" s="6" t="s">
        <v>21</v>
      </c>
      <c r="W6" s="9">
        <f>SUM(W3:W5)</f>
        <v>38</v>
      </c>
    </row>
    <row r="9" spans="1:25" ht="15.75" x14ac:dyDescent="0.25">
      <c r="A9" s="7" t="s">
        <v>17</v>
      </c>
      <c r="D9" s="5" t="s">
        <v>34</v>
      </c>
      <c r="G9" s="5" t="s">
        <v>35</v>
      </c>
      <c r="J9" s="5" t="s">
        <v>36</v>
      </c>
      <c r="M9" s="5" t="s">
        <v>37</v>
      </c>
      <c r="P9" s="5" t="s">
        <v>38</v>
      </c>
      <c r="S9" s="5" t="s">
        <v>47</v>
      </c>
      <c r="V9" s="5" t="s">
        <v>33</v>
      </c>
      <c r="X9" s="5" t="s">
        <v>24</v>
      </c>
      <c r="Y9" s="19" t="s">
        <v>41</v>
      </c>
    </row>
    <row r="10" spans="1:25" x14ac:dyDescent="0.25">
      <c r="A10" s="17" t="s">
        <v>7</v>
      </c>
      <c r="D10">
        <f>Bauingenieurwesen!W4</f>
        <v>69</v>
      </c>
      <c r="G10">
        <f>Landschaftsarchitektur!Q4</f>
        <v>47</v>
      </c>
      <c r="J10">
        <f>Raumplanung!M4</f>
        <v>43</v>
      </c>
      <c r="M10">
        <f>Elektrotechnik!O4</f>
        <v>68</v>
      </c>
      <c r="P10">
        <f>Maschinentechnik!Y4</f>
        <v>121</v>
      </c>
      <c r="S10">
        <f>EEU!M4</f>
        <v>35</v>
      </c>
      <c r="V10">
        <f>Informatik!W4</f>
        <v>82</v>
      </c>
      <c r="X10">
        <f>Bauingenieurwesen!X4+Landschaftsarchitektur!R4+Raumplanung!N4+Elektrotechnik!P4+Maschinentechnik!Z4+EEU!N4+Informatik!X4</f>
        <v>193</v>
      </c>
      <c r="Y10" s="12">
        <f>(D10+G10+J10+M10+P10+S10+V10)/X10</f>
        <v>2.4093264248704664</v>
      </c>
    </row>
    <row r="11" spans="1:25" x14ac:dyDescent="0.25">
      <c r="A11" s="17" t="s">
        <v>8</v>
      </c>
      <c r="D11">
        <f>Bauingenieurwesen!W5</f>
        <v>63</v>
      </c>
      <c r="G11">
        <f>Landschaftsarchitektur!Q5</f>
        <v>29</v>
      </c>
      <c r="J11">
        <f>Raumplanung!M5</f>
        <v>36</v>
      </c>
      <c r="M11">
        <f>Elektrotechnik!O5</f>
        <v>44</v>
      </c>
      <c r="P11">
        <f>Maschinentechnik!Y5</f>
        <v>94</v>
      </c>
      <c r="S11">
        <f>EEU!M5</f>
        <v>24</v>
      </c>
      <c r="V11">
        <f>Informatik!W5</f>
        <v>68</v>
      </c>
      <c r="X11">
        <f>Bauingenieurwesen!X5+Landschaftsarchitektur!R5+Raumplanung!N5+Elektrotechnik!P5+Maschinentechnik!Z5+EEU!N5+Informatik!X5</f>
        <v>193</v>
      </c>
      <c r="Y11" s="12">
        <f t="shared" ref="Y11:Y17" si="0">(D11+G11+J11+M11+P11+S11+V11)/X11</f>
        <v>1.854922279792746</v>
      </c>
    </row>
    <row r="12" spans="1:25" x14ac:dyDescent="0.25">
      <c r="A12" s="18" t="s">
        <v>9</v>
      </c>
      <c r="D12">
        <f>Bauingenieurwesen!W6</f>
        <v>65</v>
      </c>
      <c r="G12">
        <f>Landschaftsarchitektur!Q6</f>
        <v>54</v>
      </c>
      <c r="J12">
        <f>Raumplanung!M6</f>
        <v>55</v>
      </c>
      <c r="M12">
        <f>Elektrotechnik!O6</f>
        <v>79</v>
      </c>
      <c r="P12">
        <f>Maschinentechnik!Y6</f>
        <v>142</v>
      </c>
      <c r="S12">
        <f>EEU!M6</f>
        <v>36</v>
      </c>
      <c r="V12">
        <f>Informatik!W6</f>
        <v>108</v>
      </c>
      <c r="X12">
        <f>Bauingenieurwesen!X6+Landschaftsarchitektur!R6+Raumplanung!N6+Elektrotechnik!P6+Maschinentechnik!Z6+EEU!N6+Informatik!X6</f>
        <v>185</v>
      </c>
      <c r="Y12" s="12">
        <f t="shared" si="0"/>
        <v>2.9135135135135135</v>
      </c>
    </row>
    <row r="13" spans="1:25" x14ac:dyDescent="0.25">
      <c r="A13" s="17" t="s">
        <v>10</v>
      </c>
      <c r="D13">
        <f>Bauingenieurwesen!W7</f>
        <v>57</v>
      </c>
      <c r="G13">
        <f>Landschaftsarchitektur!Q7</f>
        <v>36</v>
      </c>
      <c r="J13">
        <f>Raumplanung!M7</f>
        <v>63</v>
      </c>
      <c r="M13">
        <f>Elektrotechnik!O7</f>
        <v>66</v>
      </c>
      <c r="P13">
        <f>Maschinentechnik!Y7</f>
        <v>108</v>
      </c>
      <c r="S13">
        <f>EEU!M7</f>
        <v>32</v>
      </c>
      <c r="V13">
        <f>Informatik!W7</f>
        <v>91.5</v>
      </c>
      <c r="X13">
        <f>Bauingenieurwesen!X7+Landschaftsarchitektur!R7+Raumplanung!N7+Elektrotechnik!P7+Maschinentechnik!Z7+EEU!N7+Informatik!X7</f>
        <v>191</v>
      </c>
      <c r="Y13" s="12">
        <f t="shared" si="0"/>
        <v>2.3743455497382198</v>
      </c>
    </row>
    <row r="14" spans="1:25" x14ac:dyDescent="0.25">
      <c r="A14" s="17" t="s">
        <v>11</v>
      </c>
      <c r="D14">
        <f>Bauingenieurwesen!W8</f>
        <v>67</v>
      </c>
      <c r="G14">
        <f>Landschaftsarchitektur!Q8</f>
        <v>49</v>
      </c>
      <c r="J14">
        <f>Raumplanung!M8</f>
        <v>60</v>
      </c>
      <c r="M14">
        <f>Elektrotechnik!O8</f>
        <v>76</v>
      </c>
      <c r="P14">
        <f>Maschinentechnik!Y8</f>
        <v>134</v>
      </c>
      <c r="S14">
        <f>EEU!M8</f>
        <v>37</v>
      </c>
      <c r="V14">
        <f>Informatik!W8</f>
        <v>91</v>
      </c>
      <c r="X14">
        <f>Bauingenieurwesen!X8+Landschaftsarchitektur!R8+Raumplanung!N8+Elektrotechnik!P8+Maschinentechnik!Z8+EEU!N8+Informatik!X8</f>
        <v>188</v>
      </c>
      <c r="Y14" s="12">
        <f t="shared" si="0"/>
        <v>2.7340425531914891</v>
      </c>
    </row>
    <row r="15" spans="1:25" x14ac:dyDescent="0.25">
      <c r="A15" s="18" t="s">
        <v>12</v>
      </c>
      <c r="D15">
        <f>Bauingenieurwesen!W9</f>
        <v>56</v>
      </c>
      <c r="G15">
        <f>Landschaftsarchitektur!Q9</f>
        <v>40</v>
      </c>
      <c r="J15">
        <f>Raumplanung!M9</f>
        <v>56</v>
      </c>
      <c r="M15">
        <f>Elektrotechnik!O9</f>
        <v>74</v>
      </c>
      <c r="P15">
        <f>Maschinentechnik!Y9</f>
        <v>131</v>
      </c>
      <c r="S15">
        <f>EEU!M9</f>
        <v>36.5</v>
      </c>
      <c r="V15">
        <f>Informatik!W9</f>
        <v>108</v>
      </c>
      <c r="X15">
        <f>Bauingenieurwesen!X9+Landschaftsarchitektur!R9+Raumplanung!N9+Elektrotechnik!P9+Maschinentechnik!Z9+EEU!N9+Informatik!X9</f>
        <v>191</v>
      </c>
      <c r="Y15" s="12">
        <f t="shared" si="0"/>
        <v>2.6256544502617802</v>
      </c>
    </row>
    <row r="16" spans="1:25" x14ac:dyDescent="0.25">
      <c r="A16" s="17" t="s">
        <v>13</v>
      </c>
      <c r="D16">
        <f>Bauingenieurwesen!W10</f>
        <v>31</v>
      </c>
      <c r="G16">
        <f>Landschaftsarchitektur!Q10</f>
        <v>34</v>
      </c>
      <c r="J16">
        <f>Raumplanung!M10</f>
        <v>38</v>
      </c>
      <c r="M16">
        <f>Elektrotechnik!O10</f>
        <v>55</v>
      </c>
      <c r="P16">
        <f>Maschinentechnik!Y10</f>
        <v>95</v>
      </c>
      <c r="S16">
        <f>EEU!M10</f>
        <v>32.5</v>
      </c>
      <c r="V16">
        <f>Informatik!W10</f>
        <v>84.5</v>
      </c>
      <c r="X16">
        <f>Bauingenieurwesen!X10+Landschaftsarchitektur!R10+Raumplanung!N10+Elektrotechnik!P10+Maschinentechnik!Z10+EEU!N10+Informatik!X10</f>
        <v>191</v>
      </c>
      <c r="Y16" s="12">
        <f t="shared" si="0"/>
        <v>1.9371727748691099</v>
      </c>
    </row>
    <row r="17" spans="1:25" x14ac:dyDescent="0.25">
      <c r="A17" s="17" t="s">
        <v>14</v>
      </c>
      <c r="D17">
        <f>Bauingenieurwesen!W11</f>
        <v>63</v>
      </c>
      <c r="G17">
        <f>Landschaftsarchitektur!Q11</f>
        <v>49</v>
      </c>
      <c r="J17">
        <f>Raumplanung!M11</f>
        <v>67</v>
      </c>
      <c r="M17">
        <f>Elektrotechnik!O11</f>
        <v>94</v>
      </c>
      <c r="P17">
        <f>Maschinentechnik!Y11</f>
        <v>136</v>
      </c>
      <c r="S17">
        <f>EEU!M11</f>
        <v>48</v>
      </c>
      <c r="V17">
        <f>Informatik!W11</f>
        <v>124</v>
      </c>
      <c r="X17">
        <f>Bauingenieurwesen!X11+Landschaftsarchitektur!R11+Raumplanung!N11+Elektrotechnik!P11+Maschinentechnik!Z11+EEU!N11+Informatik!X11</f>
        <v>193</v>
      </c>
      <c r="Y17" s="13">
        <f t="shared" si="0"/>
        <v>3.0103626943005182</v>
      </c>
    </row>
    <row r="18" spans="1:25" x14ac:dyDescent="0.25">
      <c r="A18" s="2"/>
    </row>
    <row r="19" spans="1:25" x14ac:dyDescent="0.25">
      <c r="A19" s="3"/>
    </row>
    <row r="20" spans="1:25" x14ac:dyDescent="0.25">
      <c r="A20" s="1"/>
    </row>
    <row r="21" spans="1:25" x14ac:dyDescent="0.25">
      <c r="A21" s="2"/>
    </row>
    <row r="22" spans="1:25" x14ac:dyDescent="0.25">
      <c r="A22" s="2"/>
    </row>
    <row r="23" spans="1:25" x14ac:dyDescent="0.25">
      <c r="A23" s="3"/>
    </row>
    <row r="24" spans="1:25" x14ac:dyDescent="0.25">
      <c r="A24" s="1"/>
    </row>
    <row r="25" spans="1:25" x14ac:dyDescent="0.25">
      <c r="A25" s="2"/>
    </row>
    <row r="26" spans="1:25" x14ac:dyDescent="0.25">
      <c r="A26" s="3"/>
    </row>
    <row r="27" spans="1:25" x14ac:dyDescent="0.25">
      <c r="A27" s="1"/>
    </row>
    <row r="28" spans="1:25" x14ac:dyDescent="0.25">
      <c r="A28" s="2"/>
    </row>
    <row r="29" spans="1:25" x14ac:dyDescent="0.25">
      <c r="A29" s="3"/>
    </row>
    <row r="30" spans="1:25" x14ac:dyDescent="0.25">
      <c r="A30" s="1"/>
    </row>
    <row r="31" spans="1:25" x14ac:dyDescent="0.25">
      <c r="A31" s="2"/>
    </row>
    <row r="32" spans="1:25" x14ac:dyDescent="0.25">
      <c r="A32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AL19" sqref="AL19"/>
    </sheetView>
  </sheetViews>
  <sheetFormatPr defaultColWidth="9.140625" defaultRowHeight="15" x14ac:dyDescent="0.25"/>
  <cols>
    <col min="1" max="1" width="33.28515625" customWidth="1"/>
    <col min="2" max="9" width="3.140625" customWidth="1"/>
    <col min="10" max="21" width="3.140625" hidden="1" customWidth="1"/>
    <col min="22" max="22" width="3" hidden="1" customWidth="1"/>
    <col min="23" max="23" width="5.42578125" bestFit="1" customWidth="1"/>
    <col min="24" max="24" width="11" bestFit="1" customWidth="1"/>
    <col min="25" max="25" width="17.42578125" bestFit="1" customWidth="1"/>
  </cols>
  <sheetData>
    <row r="1" spans="1:25" x14ac:dyDescent="0.25">
      <c r="A1" s="4" t="s">
        <v>42</v>
      </c>
      <c r="B1" s="6" t="s">
        <v>22</v>
      </c>
      <c r="C1" s="6"/>
      <c r="D1" s="6"/>
      <c r="E1" s="6"/>
      <c r="F1" s="6"/>
      <c r="G1" s="6"/>
      <c r="H1" s="9">
        <f>'Alle Abteilungen'!E6</f>
        <v>25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5" x14ac:dyDescent="0.25">
      <c r="A2" s="4"/>
      <c r="B2" s="6" t="s">
        <v>27</v>
      </c>
      <c r="C2" s="6"/>
      <c r="D2" s="6"/>
    </row>
    <row r="3" spans="1:25" x14ac:dyDescent="0.25">
      <c r="A3" s="4" t="s">
        <v>26</v>
      </c>
      <c r="B3" s="10" t="s">
        <v>29</v>
      </c>
      <c r="C3" s="10" t="s">
        <v>30</v>
      </c>
      <c r="D3" s="10"/>
      <c r="W3" s="5" t="s">
        <v>5</v>
      </c>
      <c r="X3" s="5" t="s">
        <v>24</v>
      </c>
      <c r="Y3" s="4" t="s">
        <v>19</v>
      </c>
    </row>
    <row r="4" spans="1:25" x14ac:dyDescent="0.25">
      <c r="A4" s="1" t="str">
        <f>'Alle Abteilungen'!$A$10</f>
        <v>Sichtbarkeit der Poster</v>
      </c>
      <c r="B4">
        <f>W15</f>
        <v>10</v>
      </c>
      <c r="C4">
        <f>W26</f>
        <v>59</v>
      </c>
      <c r="W4">
        <f>SUM(B4:V4)</f>
        <v>69</v>
      </c>
      <c r="X4">
        <f>X15+X26</f>
        <v>25</v>
      </c>
      <c r="Y4" s="11">
        <f>W4/X4</f>
        <v>2.76</v>
      </c>
    </row>
    <row r="5" spans="1:25" x14ac:dyDescent="0.25">
      <c r="A5" s="1" t="str">
        <f>'Alle Abteilungen'!$A$11</f>
        <v>Sichtbarkeit der Broschüre</v>
      </c>
      <c r="B5">
        <f t="shared" ref="B5:B11" si="0">W16</f>
        <v>9</v>
      </c>
      <c r="C5">
        <f t="shared" ref="C5:C11" si="1">W27</f>
        <v>54</v>
      </c>
      <c r="W5">
        <f>SUM(B5:V5)</f>
        <v>63</v>
      </c>
      <c r="X5">
        <f>X16+X27</f>
        <v>25</v>
      </c>
      <c r="Y5" s="12">
        <f t="shared" ref="Y5:Y11" si="2">W5/X5</f>
        <v>2.52</v>
      </c>
    </row>
    <row r="6" spans="1:25" x14ac:dyDescent="0.25">
      <c r="A6" s="1" t="str">
        <f>'Alle Abteilungen'!$A$12</f>
        <v>Wert der Präsentation</v>
      </c>
      <c r="B6">
        <f t="shared" si="0"/>
        <v>6</v>
      </c>
      <c r="C6">
        <f t="shared" si="1"/>
        <v>59</v>
      </c>
      <c r="W6">
        <f>SUM(B6:V6)</f>
        <v>65</v>
      </c>
      <c r="X6">
        <f t="shared" ref="X6:X11" si="3">X17+X28</f>
        <v>25</v>
      </c>
      <c r="Y6" s="12">
        <f t="shared" si="2"/>
        <v>2.6</v>
      </c>
    </row>
    <row r="7" spans="1:25" x14ac:dyDescent="0.25">
      <c r="A7" s="1" t="str">
        <f>'Alle Abteilungen'!$A$13</f>
        <v>Zeitaufwand</v>
      </c>
      <c r="B7">
        <f t="shared" si="0"/>
        <v>9</v>
      </c>
      <c r="C7">
        <f t="shared" si="1"/>
        <v>48</v>
      </c>
      <c r="W7">
        <f>SUM(B7:V7)</f>
        <v>57</v>
      </c>
      <c r="X7">
        <f t="shared" si="3"/>
        <v>25</v>
      </c>
      <c r="Y7" s="12">
        <f t="shared" si="2"/>
        <v>2.2799999999999998</v>
      </c>
    </row>
    <row r="8" spans="1:25" x14ac:dyDescent="0.25">
      <c r="A8" s="1" t="str">
        <f>'Alle Abteilungen'!$A$14</f>
        <v>Qualität der Poster/Broschüre</v>
      </c>
      <c r="B8">
        <f t="shared" si="0"/>
        <v>11</v>
      </c>
      <c r="C8">
        <f t="shared" si="1"/>
        <v>56</v>
      </c>
      <c r="W8">
        <f>SUM(B8:V8)</f>
        <v>67</v>
      </c>
      <c r="X8">
        <f t="shared" si="3"/>
        <v>25</v>
      </c>
      <c r="Y8" s="12">
        <f t="shared" si="2"/>
        <v>2.68</v>
      </c>
    </row>
    <row r="9" spans="1:25" x14ac:dyDescent="0.25">
      <c r="A9" s="1" t="str">
        <f>'Alle Abteilungen'!$A$15</f>
        <v>Akzeptanz Video sehen</v>
      </c>
      <c r="B9">
        <f t="shared" si="0"/>
        <v>9</v>
      </c>
      <c r="C9">
        <f t="shared" si="1"/>
        <v>47</v>
      </c>
      <c r="W9">
        <f>SUM(B9:V9)</f>
        <v>56</v>
      </c>
      <c r="X9">
        <f t="shared" si="3"/>
        <v>25</v>
      </c>
      <c r="Y9" s="12">
        <f t="shared" si="2"/>
        <v>2.2400000000000002</v>
      </c>
    </row>
    <row r="10" spans="1:25" x14ac:dyDescent="0.25">
      <c r="A10" s="1" t="str">
        <f>'Alle Abteilungen'!$A$16</f>
        <v>Akzeptanz Video produzieren</v>
      </c>
      <c r="B10">
        <f t="shared" si="0"/>
        <v>7</v>
      </c>
      <c r="C10">
        <f t="shared" si="1"/>
        <v>24</v>
      </c>
      <c r="W10">
        <f>SUM(B10:V10)</f>
        <v>31</v>
      </c>
      <c r="X10">
        <f t="shared" si="3"/>
        <v>24</v>
      </c>
      <c r="Y10" s="12">
        <f t="shared" si="2"/>
        <v>1.2916666666666667</v>
      </c>
    </row>
    <row r="11" spans="1:25" x14ac:dyDescent="0.25">
      <c r="A11" s="1" t="str">
        <f>'Alle Abteilungen'!$A$17</f>
        <v>Akzeptanz Video veröffentlichen</v>
      </c>
      <c r="B11">
        <f t="shared" si="0"/>
        <v>14</v>
      </c>
      <c r="C11">
        <f t="shared" si="1"/>
        <v>49</v>
      </c>
      <c r="W11">
        <f>SUM(B11:V11)</f>
        <v>63</v>
      </c>
      <c r="X11">
        <f t="shared" si="3"/>
        <v>25</v>
      </c>
      <c r="Y11" s="13">
        <f t="shared" si="2"/>
        <v>2.52</v>
      </c>
    </row>
    <row r="12" spans="1:25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6"/>
    </row>
    <row r="13" spans="1:25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5" x14ac:dyDescent="0.25">
      <c r="A14" s="4" t="str">
        <f>'Alle Abteilungen'!D3</f>
        <v>4. Semester</v>
      </c>
      <c r="B14" s="9">
        <f>'Alle Abteilungen'!E3</f>
        <v>4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W14" s="5" t="s">
        <v>5</v>
      </c>
      <c r="X14" s="5" t="s">
        <v>24</v>
      </c>
      <c r="Y14" s="4" t="s">
        <v>19</v>
      </c>
    </row>
    <row r="15" spans="1:25" x14ac:dyDescent="0.25">
      <c r="A15" s="1" t="str">
        <f>'Alle Abteilungen'!$A$10</f>
        <v>Sichtbarkeit der Poster</v>
      </c>
      <c r="B15">
        <v>3</v>
      </c>
      <c r="C15">
        <v>2</v>
      </c>
      <c r="D15">
        <v>3</v>
      </c>
      <c r="E15">
        <v>2</v>
      </c>
      <c r="W15">
        <f>SUM(B15:V15)</f>
        <v>10</v>
      </c>
      <c r="X15">
        <f>$B$14-SUMIF(B15:V15,0,$B$23:$V$23)</f>
        <v>4</v>
      </c>
      <c r="Y15" s="8">
        <f>W15/X15</f>
        <v>2.5</v>
      </c>
    </row>
    <row r="16" spans="1:25" x14ac:dyDescent="0.25">
      <c r="A16" s="1" t="str">
        <f>'Alle Abteilungen'!$A$11</f>
        <v>Sichtbarkeit der Broschüre</v>
      </c>
      <c r="B16">
        <v>2</v>
      </c>
      <c r="C16">
        <v>2</v>
      </c>
      <c r="D16">
        <v>3</v>
      </c>
      <c r="E16">
        <v>2</v>
      </c>
      <c r="W16">
        <f>SUM(B16:V16)</f>
        <v>9</v>
      </c>
      <c r="X16">
        <f>$B$14-SUMIF(B16:V16,0,$B$23:$V$23)</f>
        <v>4</v>
      </c>
      <c r="Y16" s="8">
        <f t="shared" ref="Y16:Y22" si="4">W16/X16</f>
        <v>2.25</v>
      </c>
    </row>
    <row r="17" spans="1:25" x14ac:dyDescent="0.25">
      <c r="A17" s="1" t="str">
        <f>'Alle Abteilungen'!$A$12</f>
        <v>Wert der Präsentation</v>
      </c>
      <c r="B17">
        <v>2</v>
      </c>
      <c r="C17">
        <v>1</v>
      </c>
      <c r="D17">
        <v>2</v>
      </c>
      <c r="E17">
        <v>1</v>
      </c>
      <c r="W17">
        <f>SUM(B17:V17)</f>
        <v>6</v>
      </c>
      <c r="X17">
        <f>$B$14-SUMIF(B17:V17,0,$B$23:$V$23)</f>
        <v>4</v>
      </c>
      <c r="Y17" s="8">
        <f t="shared" si="4"/>
        <v>1.5</v>
      </c>
    </row>
    <row r="18" spans="1:25" x14ac:dyDescent="0.25">
      <c r="A18" s="1" t="str">
        <f>'Alle Abteilungen'!$A$13</f>
        <v>Zeitaufwand</v>
      </c>
      <c r="B18">
        <v>2</v>
      </c>
      <c r="C18">
        <v>4</v>
      </c>
      <c r="D18">
        <v>1</v>
      </c>
      <c r="E18">
        <v>2</v>
      </c>
      <c r="W18">
        <f>SUM(B18:V18)</f>
        <v>9</v>
      </c>
      <c r="X18">
        <f>$B$14-SUMIF(B18:V18,0,$B$23:$V$23)</f>
        <v>4</v>
      </c>
      <c r="Y18" s="8">
        <f t="shared" si="4"/>
        <v>2.25</v>
      </c>
    </row>
    <row r="19" spans="1:25" x14ac:dyDescent="0.25">
      <c r="A19" s="1" t="str">
        <f>'Alle Abteilungen'!$A$14</f>
        <v>Qualität der Poster/Broschüre</v>
      </c>
      <c r="B19">
        <v>3</v>
      </c>
      <c r="C19">
        <v>1</v>
      </c>
      <c r="D19">
        <v>4</v>
      </c>
      <c r="E19">
        <v>3</v>
      </c>
      <c r="W19">
        <f>SUM(B19:V19)</f>
        <v>11</v>
      </c>
      <c r="X19">
        <f>$B$14-SUMIF(B19:V19,0,$B$23:$V$23)</f>
        <v>4</v>
      </c>
      <c r="Y19" s="8">
        <f t="shared" si="4"/>
        <v>2.75</v>
      </c>
    </row>
    <row r="20" spans="1:25" x14ac:dyDescent="0.25">
      <c r="A20" s="1" t="str">
        <f>'Alle Abteilungen'!$A$15</f>
        <v>Akzeptanz Video sehen</v>
      </c>
      <c r="B20">
        <v>3</v>
      </c>
      <c r="C20">
        <v>2</v>
      </c>
      <c r="D20">
        <v>3</v>
      </c>
      <c r="E20">
        <v>1</v>
      </c>
      <c r="W20">
        <f>SUM(B20:V20)</f>
        <v>9</v>
      </c>
      <c r="X20">
        <f>$B$14-SUMIF(B20:V20,0,$B$23:$V$23)</f>
        <v>4</v>
      </c>
      <c r="Y20" s="8">
        <f t="shared" si="4"/>
        <v>2.25</v>
      </c>
    </row>
    <row r="21" spans="1:25" x14ac:dyDescent="0.25">
      <c r="A21" s="1" t="str">
        <f>'Alle Abteilungen'!$A$16</f>
        <v>Akzeptanz Video produzieren</v>
      </c>
      <c r="B21">
        <v>3</v>
      </c>
      <c r="C21">
        <v>1</v>
      </c>
      <c r="D21">
        <v>2</v>
      </c>
      <c r="E21">
        <v>1</v>
      </c>
      <c r="W21">
        <f>SUM(B21:V21)</f>
        <v>7</v>
      </c>
      <c r="X21">
        <f>$B$14-SUMIF(B21:V21,0,$B$23:$V$23)</f>
        <v>4</v>
      </c>
      <c r="Y21" s="8">
        <f t="shared" si="4"/>
        <v>1.75</v>
      </c>
    </row>
    <row r="22" spans="1:25" x14ac:dyDescent="0.25">
      <c r="A22" s="1" t="str">
        <f>'Alle Abteilungen'!$A$17</f>
        <v>Akzeptanz Video veröffentlichen</v>
      </c>
      <c r="B22">
        <v>3</v>
      </c>
      <c r="C22">
        <v>3</v>
      </c>
      <c r="D22">
        <v>4</v>
      </c>
      <c r="E22">
        <v>4</v>
      </c>
      <c r="W22">
        <f>SUM(B22:V22)</f>
        <v>14</v>
      </c>
      <c r="X22">
        <f>$B$14-SUMIF(B22:V22,0,$B$23:$V$23)</f>
        <v>4</v>
      </c>
      <c r="Y22" s="8">
        <f t="shared" si="4"/>
        <v>3.5</v>
      </c>
    </row>
    <row r="23" spans="1:25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5" x14ac:dyDescent="0.25">
      <c r="A24" s="3"/>
    </row>
    <row r="25" spans="1:25" x14ac:dyDescent="0.25">
      <c r="A25" s="4" t="str">
        <f>'Alle Abteilungen'!D4</f>
        <v>6. Semester</v>
      </c>
      <c r="B25" s="9">
        <f>'Alle Abteilungen'!E4</f>
        <v>21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W25" s="5" t="s">
        <v>5</v>
      </c>
      <c r="X25" s="5" t="s">
        <v>24</v>
      </c>
      <c r="Y25" s="4" t="s">
        <v>19</v>
      </c>
    </row>
    <row r="26" spans="1:25" x14ac:dyDescent="0.25">
      <c r="A26" s="1" t="str">
        <f>'Alle Abteilungen'!$A$10</f>
        <v>Sichtbarkeit der Poster</v>
      </c>
      <c r="B26">
        <v>3</v>
      </c>
      <c r="C26">
        <v>4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4</v>
      </c>
      <c r="K26">
        <v>3</v>
      </c>
      <c r="L26">
        <v>3</v>
      </c>
      <c r="M26">
        <v>1</v>
      </c>
      <c r="N26">
        <v>4</v>
      </c>
      <c r="O26">
        <v>2</v>
      </c>
      <c r="P26">
        <v>3</v>
      </c>
      <c r="Q26">
        <v>2</v>
      </c>
      <c r="R26">
        <v>2</v>
      </c>
      <c r="S26">
        <v>2</v>
      </c>
      <c r="T26">
        <v>4</v>
      </c>
      <c r="U26">
        <v>3</v>
      </c>
      <c r="V26">
        <v>2</v>
      </c>
      <c r="W26">
        <f>SUM(B26:V26)</f>
        <v>59</v>
      </c>
      <c r="X26">
        <f>$B$25-SUMIF(B26:V26,0,$B$23:$V$23)</f>
        <v>21</v>
      </c>
      <c r="Y26" s="8">
        <f>W26/X26</f>
        <v>2.8095238095238093</v>
      </c>
    </row>
    <row r="27" spans="1:25" x14ac:dyDescent="0.25">
      <c r="A27" s="1" t="str">
        <f>'Alle Abteilungen'!$A$11</f>
        <v>Sichtbarkeit der Broschüre</v>
      </c>
      <c r="B27">
        <v>4</v>
      </c>
      <c r="C27">
        <v>4</v>
      </c>
      <c r="D27">
        <v>4</v>
      </c>
      <c r="E27">
        <v>3</v>
      </c>
      <c r="F27">
        <v>3</v>
      </c>
      <c r="G27">
        <v>2</v>
      </c>
      <c r="H27">
        <v>3</v>
      </c>
      <c r="I27">
        <v>2</v>
      </c>
      <c r="J27">
        <v>2</v>
      </c>
      <c r="K27">
        <v>1</v>
      </c>
      <c r="L27">
        <v>3</v>
      </c>
      <c r="M27">
        <v>3</v>
      </c>
      <c r="N27">
        <v>1</v>
      </c>
      <c r="O27">
        <v>3</v>
      </c>
      <c r="P27">
        <v>3</v>
      </c>
      <c r="Q27">
        <v>2</v>
      </c>
      <c r="R27">
        <v>2</v>
      </c>
      <c r="S27">
        <v>1</v>
      </c>
      <c r="T27">
        <v>3</v>
      </c>
      <c r="U27">
        <v>4</v>
      </c>
      <c r="V27">
        <v>1</v>
      </c>
      <c r="W27">
        <f>SUM(B27:V27)</f>
        <v>54</v>
      </c>
      <c r="X27">
        <f>$B$25-SUMIF(B27:V27,0,$B$23:$V$23)</f>
        <v>21</v>
      </c>
      <c r="Y27" s="8">
        <f t="shared" ref="Y27:Y33" si="5">W27/X27</f>
        <v>2.5714285714285716</v>
      </c>
    </row>
    <row r="28" spans="1:25" x14ac:dyDescent="0.25">
      <c r="A28" s="1" t="str">
        <f>'Alle Abteilungen'!$A$12</f>
        <v>Wert der Präsentation</v>
      </c>
      <c r="B28">
        <v>3</v>
      </c>
      <c r="C28">
        <v>3</v>
      </c>
      <c r="D28">
        <v>3</v>
      </c>
      <c r="E28">
        <v>4</v>
      </c>
      <c r="F28">
        <v>3</v>
      </c>
      <c r="G28">
        <v>2</v>
      </c>
      <c r="H28">
        <v>3</v>
      </c>
      <c r="I28">
        <v>2</v>
      </c>
      <c r="J28">
        <v>3</v>
      </c>
      <c r="K28">
        <v>3</v>
      </c>
      <c r="L28">
        <v>2</v>
      </c>
      <c r="M28">
        <v>2</v>
      </c>
      <c r="N28">
        <v>3</v>
      </c>
      <c r="O28">
        <v>2</v>
      </c>
      <c r="P28">
        <v>3</v>
      </c>
      <c r="Q28">
        <v>1</v>
      </c>
      <c r="R28">
        <v>3</v>
      </c>
      <c r="S28">
        <v>4</v>
      </c>
      <c r="T28">
        <v>4</v>
      </c>
      <c r="U28">
        <v>4</v>
      </c>
      <c r="V28">
        <v>2</v>
      </c>
      <c r="W28">
        <f>SUM(B28:V28)</f>
        <v>59</v>
      </c>
      <c r="X28">
        <f>$B$25-SUMIF(B28:V28,0,$B$23:$V$23)</f>
        <v>21</v>
      </c>
      <c r="Y28" s="8">
        <f t="shared" si="5"/>
        <v>2.8095238095238093</v>
      </c>
    </row>
    <row r="29" spans="1:25" x14ac:dyDescent="0.25">
      <c r="A29" s="1" t="str">
        <f>'Alle Abteilungen'!$A$13</f>
        <v>Zeitaufwand</v>
      </c>
      <c r="B29">
        <v>2</v>
      </c>
      <c r="C29">
        <v>2</v>
      </c>
      <c r="D29">
        <v>2</v>
      </c>
      <c r="E29">
        <v>2</v>
      </c>
      <c r="F29">
        <v>3</v>
      </c>
      <c r="G29">
        <v>1</v>
      </c>
      <c r="H29">
        <v>2</v>
      </c>
      <c r="I29">
        <v>3</v>
      </c>
      <c r="J29">
        <v>1</v>
      </c>
      <c r="K29">
        <v>2</v>
      </c>
      <c r="L29">
        <v>2</v>
      </c>
      <c r="M29">
        <v>3</v>
      </c>
      <c r="N29">
        <v>2</v>
      </c>
      <c r="O29">
        <v>3</v>
      </c>
      <c r="P29">
        <v>4</v>
      </c>
      <c r="Q29">
        <v>3</v>
      </c>
      <c r="R29">
        <v>3</v>
      </c>
      <c r="S29">
        <v>2</v>
      </c>
      <c r="T29">
        <v>3</v>
      </c>
      <c r="U29">
        <v>1</v>
      </c>
      <c r="V29">
        <v>2</v>
      </c>
      <c r="W29">
        <f>SUM(B29:V29)</f>
        <v>48</v>
      </c>
      <c r="X29">
        <f>$B$25-SUMIF(B29:V29,0,$B$23:$V$23)</f>
        <v>21</v>
      </c>
      <c r="Y29" s="8">
        <f t="shared" si="5"/>
        <v>2.2857142857142856</v>
      </c>
    </row>
    <row r="30" spans="1:25" x14ac:dyDescent="0.25">
      <c r="A30" s="1" t="str">
        <f>'Alle Abteilungen'!$A$14</f>
        <v>Qualität der Poster/Broschüre</v>
      </c>
      <c r="B30">
        <v>3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3</v>
      </c>
      <c r="K30">
        <v>2</v>
      </c>
      <c r="L30">
        <v>3</v>
      </c>
      <c r="M30">
        <v>2</v>
      </c>
      <c r="N30">
        <v>4</v>
      </c>
      <c r="O30">
        <v>2</v>
      </c>
      <c r="P30">
        <v>3</v>
      </c>
      <c r="Q30">
        <v>1</v>
      </c>
      <c r="R30">
        <v>3</v>
      </c>
      <c r="S30">
        <v>1</v>
      </c>
      <c r="T30">
        <v>3</v>
      </c>
      <c r="U30">
        <v>3</v>
      </c>
      <c r="V30">
        <v>3</v>
      </c>
      <c r="W30">
        <f>SUM(B30:V30)</f>
        <v>56</v>
      </c>
      <c r="X30">
        <f>$B$25-SUMIF(B30:V30,0,$B$23:$V$23)</f>
        <v>21</v>
      </c>
      <c r="Y30" s="8">
        <f t="shared" si="5"/>
        <v>2.6666666666666665</v>
      </c>
    </row>
    <row r="31" spans="1:25" x14ac:dyDescent="0.25">
      <c r="A31" s="1" t="str">
        <f>'Alle Abteilungen'!$A$15</f>
        <v>Akzeptanz Video sehen</v>
      </c>
      <c r="B31">
        <v>2</v>
      </c>
      <c r="C31">
        <v>2</v>
      </c>
      <c r="D31">
        <v>2</v>
      </c>
      <c r="E31">
        <v>2</v>
      </c>
      <c r="F31">
        <v>3</v>
      </c>
      <c r="G31">
        <v>2</v>
      </c>
      <c r="H31">
        <v>2</v>
      </c>
      <c r="I31">
        <v>2</v>
      </c>
      <c r="J31">
        <v>2</v>
      </c>
      <c r="K31">
        <v>1</v>
      </c>
      <c r="L31">
        <v>2</v>
      </c>
      <c r="M31">
        <v>3</v>
      </c>
      <c r="N31">
        <v>3</v>
      </c>
      <c r="O31">
        <v>2</v>
      </c>
      <c r="P31">
        <v>1</v>
      </c>
      <c r="Q31">
        <v>2</v>
      </c>
      <c r="R31">
        <v>4</v>
      </c>
      <c r="S31">
        <v>1</v>
      </c>
      <c r="T31">
        <v>4</v>
      </c>
      <c r="U31">
        <v>3</v>
      </c>
      <c r="V31">
        <v>2</v>
      </c>
      <c r="W31">
        <f>SUM(B31:V31)</f>
        <v>47</v>
      </c>
      <c r="X31">
        <f>$B$25-SUMIF(B31:V31,0,$B$23:$V$23)</f>
        <v>21</v>
      </c>
      <c r="Y31" s="8">
        <f t="shared" si="5"/>
        <v>2.2380952380952381</v>
      </c>
    </row>
    <row r="32" spans="1:25" x14ac:dyDescent="0.25">
      <c r="A32" s="1" t="str">
        <f>'Alle Abteilungen'!$A$16</f>
        <v>Akzeptanz Video produzieren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3</v>
      </c>
      <c r="U32">
        <v>1</v>
      </c>
      <c r="V32">
        <v>1</v>
      </c>
      <c r="W32">
        <f>SUM(B32:V32)</f>
        <v>24</v>
      </c>
      <c r="X32">
        <f>$B$25-SUMIF(B32:V32,0,$B$23:$V$23)</f>
        <v>20</v>
      </c>
      <c r="Y32" s="8">
        <f t="shared" si="5"/>
        <v>1.2</v>
      </c>
    </row>
    <row r="33" spans="1:25" x14ac:dyDescent="0.25">
      <c r="A33" s="1" t="str">
        <f>'Alle Abteilungen'!$A$17</f>
        <v>Akzeptanz Video veröffentlichen</v>
      </c>
      <c r="B33">
        <v>2</v>
      </c>
      <c r="C33">
        <v>2</v>
      </c>
      <c r="D33">
        <v>3</v>
      </c>
      <c r="E33">
        <v>3</v>
      </c>
      <c r="F33">
        <v>4</v>
      </c>
      <c r="G33">
        <v>4</v>
      </c>
      <c r="H33">
        <v>3</v>
      </c>
      <c r="I33">
        <v>2</v>
      </c>
      <c r="J33">
        <v>1</v>
      </c>
      <c r="K33">
        <v>1</v>
      </c>
      <c r="L33">
        <v>2</v>
      </c>
      <c r="M33">
        <v>3</v>
      </c>
      <c r="N33">
        <v>4</v>
      </c>
      <c r="O33">
        <v>1</v>
      </c>
      <c r="P33">
        <v>1</v>
      </c>
      <c r="Q33">
        <v>1</v>
      </c>
      <c r="R33">
        <v>2</v>
      </c>
      <c r="S33">
        <v>1</v>
      </c>
      <c r="T33">
        <v>3</v>
      </c>
      <c r="U33">
        <v>4</v>
      </c>
      <c r="V33">
        <v>2</v>
      </c>
      <c r="W33">
        <f>SUM(B33:V33)</f>
        <v>49</v>
      </c>
      <c r="X33">
        <f>$B$25-SUMIF(B33:V33,0,$B$23:$V$23)</f>
        <v>21</v>
      </c>
      <c r="Y33" s="8">
        <f t="shared" si="5"/>
        <v>2.3333333333333335</v>
      </c>
    </row>
    <row r="34" spans="1:25" x14ac:dyDescent="0.25">
      <c r="A34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AF18" sqref="AF18"/>
    </sheetView>
  </sheetViews>
  <sheetFormatPr defaultColWidth="9.140625" defaultRowHeight="15" x14ac:dyDescent="0.25"/>
  <cols>
    <col min="1" max="1" width="33.28515625" customWidth="1"/>
    <col min="2" max="15" width="3.140625" customWidth="1"/>
    <col min="16" max="16" width="3" bestFit="1" customWidth="1"/>
    <col min="17" max="17" width="5.42578125" bestFit="1" customWidth="1"/>
    <col min="18" max="18" width="11" bestFit="1" customWidth="1"/>
    <col min="19" max="19" width="17.42578125" bestFit="1" customWidth="1"/>
  </cols>
  <sheetData>
    <row r="1" spans="1:19" x14ac:dyDescent="0.25">
      <c r="A1" s="4" t="s">
        <v>32</v>
      </c>
      <c r="B1" s="6" t="s">
        <v>22</v>
      </c>
      <c r="C1" s="6"/>
      <c r="D1" s="6"/>
      <c r="E1" s="6"/>
      <c r="F1" s="6"/>
      <c r="G1" s="6"/>
      <c r="H1" s="9">
        <f>'Alle Abteilungen'!H6</f>
        <v>18</v>
      </c>
      <c r="I1" s="6"/>
      <c r="J1" s="6"/>
      <c r="K1" s="6"/>
      <c r="L1" s="6"/>
    </row>
    <row r="2" spans="1:19" x14ac:dyDescent="0.25">
      <c r="A2" s="4"/>
      <c r="B2" s="6" t="s">
        <v>27</v>
      </c>
      <c r="C2" s="6"/>
      <c r="D2" s="6"/>
    </row>
    <row r="3" spans="1:19" x14ac:dyDescent="0.25">
      <c r="A3" s="4" t="s">
        <v>26</v>
      </c>
      <c r="B3" s="10" t="s">
        <v>28</v>
      </c>
      <c r="C3" s="10" t="s">
        <v>29</v>
      </c>
      <c r="D3" s="10" t="s">
        <v>30</v>
      </c>
      <c r="Q3" s="5" t="s">
        <v>5</v>
      </c>
      <c r="R3" s="5" t="s">
        <v>24</v>
      </c>
      <c r="S3" s="4" t="s">
        <v>19</v>
      </c>
    </row>
    <row r="4" spans="1:19" x14ac:dyDescent="0.25">
      <c r="A4" s="1" t="str">
        <f>'Alle Abteilungen'!$A$10</f>
        <v>Sichtbarkeit der Poster</v>
      </c>
      <c r="B4">
        <f>Q15</f>
        <v>38</v>
      </c>
      <c r="C4">
        <f>Q26</f>
        <v>4</v>
      </c>
      <c r="D4">
        <f>Q36</f>
        <v>5</v>
      </c>
      <c r="Q4">
        <f>SUM(B4:P4)</f>
        <v>47</v>
      </c>
      <c r="R4">
        <f t="shared" ref="R4:R11" si="0">R15+R26+R36</f>
        <v>18</v>
      </c>
      <c r="S4" s="11">
        <f>Q4/R4</f>
        <v>2.6111111111111112</v>
      </c>
    </row>
    <row r="5" spans="1:19" x14ac:dyDescent="0.25">
      <c r="A5" s="1" t="str">
        <f>'Alle Abteilungen'!$A$11</f>
        <v>Sichtbarkeit der Broschüre</v>
      </c>
      <c r="B5">
        <f t="shared" ref="B5:B10" si="1">Q16</f>
        <v>23</v>
      </c>
      <c r="C5">
        <f t="shared" ref="C5:C11" si="2">Q27</f>
        <v>1</v>
      </c>
      <c r="D5">
        <f t="shared" ref="D5:D11" si="3">Q37</f>
        <v>5</v>
      </c>
      <c r="Q5">
        <f t="shared" ref="Q5:Q11" si="4">SUM(B5:P5)</f>
        <v>29</v>
      </c>
      <c r="R5">
        <f t="shared" si="0"/>
        <v>18</v>
      </c>
      <c r="S5" s="12">
        <f t="shared" ref="S5:S11" si="5">Q5/R5</f>
        <v>1.6111111111111112</v>
      </c>
    </row>
    <row r="6" spans="1:19" x14ac:dyDescent="0.25">
      <c r="A6" s="1" t="str">
        <f>'Alle Abteilungen'!$A$12</f>
        <v>Wert der Präsentation</v>
      </c>
      <c r="B6">
        <f t="shared" si="1"/>
        <v>45</v>
      </c>
      <c r="C6">
        <f t="shared" si="2"/>
        <v>4</v>
      </c>
      <c r="D6">
        <f t="shared" si="3"/>
        <v>5</v>
      </c>
      <c r="Q6">
        <f t="shared" si="4"/>
        <v>54</v>
      </c>
      <c r="R6">
        <f t="shared" si="0"/>
        <v>18</v>
      </c>
      <c r="S6" s="12">
        <f t="shared" si="5"/>
        <v>3</v>
      </c>
    </row>
    <row r="7" spans="1:19" x14ac:dyDescent="0.25">
      <c r="A7" s="1" t="str">
        <f>'Alle Abteilungen'!$A$13</f>
        <v>Zeitaufwand</v>
      </c>
      <c r="B7">
        <f t="shared" si="1"/>
        <v>28</v>
      </c>
      <c r="C7">
        <f t="shared" si="2"/>
        <v>2</v>
      </c>
      <c r="D7">
        <f t="shared" si="3"/>
        <v>6</v>
      </c>
      <c r="Q7">
        <f t="shared" si="4"/>
        <v>36</v>
      </c>
      <c r="R7">
        <f t="shared" si="0"/>
        <v>18</v>
      </c>
      <c r="S7" s="12">
        <f t="shared" si="5"/>
        <v>2</v>
      </c>
    </row>
    <row r="8" spans="1:19" x14ac:dyDescent="0.25">
      <c r="A8" s="1" t="str">
        <f>'Alle Abteilungen'!$A$14</f>
        <v>Qualität der Poster/Broschüre</v>
      </c>
      <c r="B8">
        <f t="shared" si="1"/>
        <v>41</v>
      </c>
      <c r="C8">
        <f t="shared" si="2"/>
        <v>3</v>
      </c>
      <c r="D8">
        <f t="shared" si="3"/>
        <v>5</v>
      </c>
      <c r="Q8">
        <f t="shared" si="4"/>
        <v>49</v>
      </c>
      <c r="R8">
        <f t="shared" si="0"/>
        <v>17</v>
      </c>
      <c r="S8" s="12">
        <f t="shared" si="5"/>
        <v>2.8823529411764706</v>
      </c>
    </row>
    <row r="9" spans="1:19" x14ac:dyDescent="0.25">
      <c r="A9" s="1" t="str">
        <f>'Alle Abteilungen'!$A$15</f>
        <v>Akzeptanz Video sehen</v>
      </c>
      <c r="B9">
        <f t="shared" si="1"/>
        <v>34</v>
      </c>
      <c r="C9">
        <f t="shared" si="2"/>
        <v>2</v>
      </c>
      <c r="D9">
        <f t="shared" si="3"/>
        <v>4</v>
      </c>
      <c r="Q9">
        <f t="shared" si="4"/>
        <v>40</v>
      </c>
      <c r="R9">
        <f t="shared" si="0"/>
        <v>18</v>
      </c>
      <c r="S9" s="12">
        <f t="shared" si="5"/>
        <v>2.2222222222222223</v>
      </c>
    </row>
    <row r="10" spans="1:19" x14ac:dyDescent="0.25">
      <c r="A10" s="1" t="str">
        <f>'Alle Abteilungen'!$A$16</f>
        <v>Akzeptanz Video produzieren</v>
      </c>
      <c r="B10">
        <f t="shared" si="1"/>
        <v>30</v>
      </c>
      <c r="C10">
        <f t="shared" si="2"/>
        <v>2</v>
      </c>
      <c r="D10">
        <f t="shared" si="3"/>
        <v>2</v>
      </c>
      <c r="Q10">
        <f t="shared" si="4"/>
        <v>34</v>
      </c>
      <c r="R10">
        <f t="shared" si="0"/>
        <v>18</v>
      </c>
      <c r="S10" s="12">
        <f t="shared" si="5"/>
        <v>1.8888888888888888</v>
      </c>
    </row>
    <row r="11" spans="1:19" x14ac:dyDescent="0.25">
      <c r="A11" s="1" t="str">
        <f>'Alle Abteilungen'!$A$17</f>
        <v>Akzeptanz Video veröffentlichen</v>
      </c>
      <c r="B11">
        <f>Q22</f>
        <v>43</v>
      </c>
      <c r="C11">
        <f t="shared" si="2"/>
        <v>1</v>
      </c>
      <c r="D11">
        <f t="shared" si="3"/>
        <v>5</v>
      </c>
      <c r="Q11">
        <f t="shared" si="4"/>
        <v>49</v>
      </c>
      <c r="R11">
        <f t="shared" si="0"/>
        <v>18</v>
      </c>
      <c r="S11" s="13">
        <f t="shared" si="5"/>
        <v>2.7222222222222223</v>
      </c>
    </row>
    <row r="12" spans="1:19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P12" s="6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9" x14ac:dyDescent="0.25">
      <c r="A14" s="4" t="str">
        <f>'Alle Abteilungen'!G3</f>
        <v>2. Semester</v>
      </c>
      <c r="B14" s="9">
        <f>'Alle Abteilungen'!H3</f>
        <v>15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Q14" s="5" t="s">
        <v>5</v>
      </c>
      <c r="R14" s="5" t="s">
        <v>24</v>
      </c>
      <c r="S14" s="4" t="s">
        <v>19</v>
      </c>
    </row>
    <row r="15" spans="1:19" x14ac:dyDescent="0.25">
      <c r="A15" s="1" t="str">
        <f>'Alle Abteilungen'!$A$10</f>
        <v>Sichtbarkeit der Poster</v>
      </c>
      <c r="B15">
        <v>3</v>
      </c>
      <c r="C15">
        <v>2</v>
      </c>
      <c r="D15">
        <v>2</v>
      </c>
      <c r="E15">
        <v>3</v>
      </c>
      <c r="F15">
        <v>2</v>
      </c>
      <c r="G15">
        <v>2</v>
      </c>
      <c r="H15">
        <v>1</v>
      </c>
      <c r="I15">
        <v>2</v>
      </c>
      <c r="J15">
        <v>3</v>
      </c>
      <c r="K15">
        <v>3</v>
      </c>
      <c r="L15">
        <v>3</v>
      </c>
      <c r="M15">
        <v>3</v>
      </c>
      <c r="N15">
        <v>2</v>
      </c>
      <c r="O15">
        <v>4</v>
      </c>
      <c r="P15">
        <v>3</v>
      </c>
      <c r="Q15">
        <f>SUM(B15:P15)</f>
        <v>38</v>
      </c>
      <c r="R15">
        <f t="shared" ref="R15:R22" si="6">$B$14-SUMIF(B15:P15,0,$B$23:$P$23)</f>
        <v>15</v>
      </c>
      <c r="S15" s="8">
        <f>Q15/R15</f>
        <v>2.5333333333333332</v>
      </c>
    </row>
    <row r="16" spans="1:19" x14ac:dyDescent="0.25">
      <c r="A16" s="1" t="str">
        <f>'Alle Abteilungen'!$A$11</f>
        <v>Sichtbarkeit der Broschüre</v>
      </c>
      <c r="B16">
        <v>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3</v>
      </c>
      <c r="K16">
        <v>2</v>
      </c>
      <c r="L16">
        <v>2</v>
      </c>
      <c r="M16">
        <v>1</v>
      </c>
      <c r="N16">
        <v>2</v>
      </c>
      <c r="O16">
        <v>2</v>
      </c>
      <c r="P16">
        <v>2</v>
      </c>
      <c r="Q16">
        <f t="shared" ref="Q16:Q22" si="7">SUM(B16:P16)</f>
        <v>23</v>
      </c>
      <c r="R16">
        <f t="shared" si="6"/>
        <v>15</v>
      </c>
      <c r="S16" s="8">
        <f t="shared" ref="S16:S22" si="8">Q16/R16</f>
        <v>1.5333333333333334</v>
      </c>
    </row>
    <row r="17" spans="1:19" x14ac:dyDescent="0.25">
      <c r="A17" s="1" t="str">
        <f>'Alle Abteilungen'!$A$12</f>
        <v>Wert der Präsentation</v>
      </c>
      <c r="B17">
        <v>3</v>
      </c>
      <c r="C17">
        <v>2</v>
      </c>
      <c r="D17">
        <v>3</v>
      </c>
      <c r="E17">
        <v>4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f t="shared" si="7"/>
        <v>45</v>
      </c>
      <c r="R17">
        <f t="shared" si="6"/>
        <v>15</v>
      </c>
      <c r="S17" s="8">
        <f t="shared" si="8"/>
        <v>3</v>
      </c>
    </row>
    <row r="18" spans="1:19" x14ac:dyDescent="0.25">
      <c r="A18" s="1" t="str">
        <f>'Alle Abteilungen'!$A$13</f>
        <v>Zeitaufwand</v>
      </c>
      <c r="B18">
        <v>2</v>
      </c>
      <c r="C18">
        <v>2</v>
      </c>
      <c r="D18">
        <v>2</v>
      </c>
      <c r="E18">
        <v>1</v>
      </c>
      <c r="F18">
        <v>2</v>
      </c>
      <c r="G18">
        <v>2</v>
      </c>
      <c r="H18">
        <v>2</v>
      </c>
      <c r="I18">
        <v>3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f t="shared" si="7"/>
        <v>28</v>
      </c>
      <c r="R18">
        <f t="shared" si="6"/>
        <v>15</v>
      </c>
      <c r="S18" s="8">
        <f t="shared" si="8"/>
        <v>1.8666666666666667</v>
      </c>
    </row>
    <row r="19" spans="1:19" x14ac:dyDescent="0.25">
      <c r="A19" s="1" t="str">
        <f>'Alle Abteilungen'!$A$14</f>
        <v>Qualität der Poster/Broschüre</v>
      </c>
      <c r="B19">
        <v>4</v>
      </c>
      <c r="C19">
        <v>1</v>
      </c>
      <c r="D19">
        <v>3</v>
      </c>
      <c r="E19">
        <v>4</v>
      </c>
      <c r="F19">
        <v>3</v>
      </c>
      <c r="G19">
        <v>2</v>
      </c>
      <c r="H19">
        <v>2</v>
      </c>
      <c r="I19">
        <v>0</v>
      </c>
      <c r="J19">
        <v>2</v>
      </c>
      <c r="K19">
        <v>3</v>
      </c>
      <c r="L19">
        <v>3</v>
      </c>
      <c r="M19">
        <v>3</v>
      </c>
      <c r="N19">
        <v>4</v>
      </c>
      <c r="O19">
        <v>3</v>
      </c>
      <c r="P19">
        <v>4</v>
      </c>
      <c r="Q19">
        <f t="shared" si="7"/>
        <v>41</v>
      </c>
      <c r="R19">
        <f t="shared" si="6"/>
        <v>14</v>
      </c>
      <c r="S19" s="8">
        <f t="shared" si="8"/>
        <v>2.9285714285714284</v>
      </c>
    </row>
    <row r="20" spans="1:19" x14ac:dyDescent="0.25">
      <c r="A20" s="1" t="str">
        <f>'Alle Abteilungen'!$A$15</f>
        <v>Akzeptanz Video sehen</v>
      </c>
      <c r="B20">
        <v>3</v>
      </c>
      <c r="C20">
        <v>3</v>
      </c>
      <c r="D20">
        <v>3</v>
      </c>
      <c r="E20">
        <v>3</v>
      </c>
      <c r="F20">
        <v>3</v>
      </c>
      <c r="G20">
        <v>1</v>
      </c>
      <c r="H20">
        <v>3</v>
      </c>
      <c r="I20">
        <v>2</v>
      </c>
      <c r="J20">
        <v>1</v>
      </c>
      <c r="K20">
        <v>2</v>
      </c>
      <c r="L20">
        <v>1</v>
      </c>
      <c r="M20">
        <v>2</v>
      </c>
      <c r="N20">
        <v>2</v>
      </c>
      <c r="O20">
        <v>2</v>
      </c>
      <c r="P20">
        <v>3</v>
      </c>
      <c r="Q20">
        <f t="shared" si="7"/>
        <v>34</v>
      </c>
      <c r="R20">
        <f t="shared" si="6"/>
        <v>15</v>
      </c>
      <c r="S20" s="8">
        <f t="shared" si="8"/>
        <v>2.2666666666666666</v>
      </c>
    </row>
    <row r="21" spans="1:19" x14ac:dyDescent="0.25">
      <c r="A21" s="1" t="str">
        <f>'Alle Abteilungen'!$A$16</f>
        <v>Akzeptanz Video produzieren</v>
      </c>
      <c r="B21">
        <v>2</v>
      </c>
      <c r="C21">
        <v>2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2</v>
      </c>
      <c r="K21">
        <v>2</v>
      </c>
      <c r="L21">
        <v>1</v>
      </c>
      <c r="M21">
        <v>1</v>
      </c>
      <c r="N21">
        <v>4</v>
      </c>
      <c r="O21">
        <v>1</v>
      </c>
      <c r="P21">
        <v>2</v>
      </c>
      <c r="Q21">
        <f t="shared" si="7"/>
        <v>30</v>
      </c>
      <c r="R21">
        <f t="shared" si="6"/>
        <v>15</v>
      </c>
      <c r="S21" s="8">
        <f t="shared" si="8"/>
        <v>2</v>
      </c>
    </row>
    <row r="22" spans="1:19" x14ac:dyDescent="0.25">
      <c r="A22" s="1" t="str">
        <f>'Alle Abteilungen'!$A$17</f>
        <v>Akzeptanz Video veröffentlichen</v>
      </c>
      <c r="B22">
        <v>4</v>
      </c>
      <c r="C22">
        <v>4</v>
      </c>
      <c r="D22">
        <v>3</v>
      </c>
      <c r="E22">
        <v>2</v>
      </c>
      <c r="F22">
        <v>3</v>
      </c>
      <c r="G22">
        <v>4</v>
      </c>
      <c r="H22">
        <v>2</v>
      </c>
      <c r="I22">
        <v>2</v>
      </c>
      <c r="J22">
        <v>3</v>
      </c>
      <c r="K22">
        <v>3</v>
      </c>
      <c r="L22">
        <v>2</v>
      </c>
      <c r="M22">
        <v>3</v>
      </c>
      <c r="N22">
        <v>4</v>
      </c>
      <c r="O22">
        <v>2</v>
      </c>
      <c r="P22">
        <v>2</v>
      </c>
      <c r="Q22">
        <f t="shared" si="7"/>
        <v>43</v>
      </c>
      <c r="R22">
        <f t="shared" si="6"/>
        <v>15</v>
      </c>
      <c r="S22" s="8">
        <f t="shared" si="8"/>
        <v>2.8666666666666667</v>
      </c>
    </row>
    <row r="23" spans="1:19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S23" s="8"/>
    </row>
    <row r="24" spans="1:19" x14ac:dyDescent="0.25">
      <c r="A24" s="3"/>
    </row>
    <row r="25" spans="1:19" x14ac:dyDescent="0.25">
      <c r="A25" s="4" t="str">
        <f>'Alle Abteilungen'!G4</f>
        <v>4. Semester</v>
      </c>
      <c r="B25" s="9">
        <f>'Alle Abteilungen'!H4</f>
        <v>1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Q25" s="5" t="s">
        <v>5</v>
      </c>
      <c r="R25" s="5" t="s">
        <v>24</v>
      </c>
      <c r="S25" s="4" t="s">
        <v>19</v>
      </c>
    </row>
    <row r="26" spans="1:19" x14ac:dyDescent="0.25">
      <c r="A26" s="1" t="str">
        <f>'Alle Abteilungen'!$A$10</f>
        <v>Sichtbarkeit der Poster</v>
      </c>
      <c r="B26">
        <v>4</v>
      </c>
      <c r="Q26">
        <f>SUM(B26:P26)</f>
        <v>4</v>
      </c>
      <c r="R26">
        <f t="shared" ref="R26:R33" si="9">$B$25-SUMIF(B26:P26,0,$B$23:$P$23)</f>
        <v>1</v>
      </c>
      <c r="S26" s="8">
        <f>Q26/R26</f>
        <v>4</v>
      </c>
    </row>
    <row r="27" spans="1:19" x14ac:dyDescent="0.25">
      <c r="A27" s="1" t="str">
        <f>'Alle Abteilungen'!$A$11</f>
        <v>Sichtbarkeit der Broschüre</v>
      </c>
      <c r="B27">
        <v>1</v>
      </c>
      <c r="Q27">
        <f t="shared" ref="Q27:Q33" si="10">SUM(B27:P27)</f>
        <v>1</v>
      </c>
      <c r="R27">
        <f t="shared" si="9"/>
        <v>1</v>
      </c>
      <c r="S27" s="8">
        <f t="shared" ref="S27:S33" si="11">Q27/R27</f>
        <v>1</v>
      </c>
    </row>
    <row r="28" spans="1:19" x14ac:dyDescent="0.25">
      <c r="A28" s="1" t="str">
        <f>'Alle Abteilungen'!$A$12</f>
        <v>Wert der Präsentation</v>
      </c>
      <c r="B28">
        <v>4</v>
      </c>
      <c r="Q28">
        <f t="shared" si="10"/>
        <v>4</v>
      </c>
      <c r="R28">
        <f t="shared" si="9"/>
        <v>1</v>
      </c>
      <c r="S28" s="8">
        <f t="shared" si="11"/>
        <v>4</v>
      </c>
    </row>
    <row r="29" spans="1:19" x14ac:dyDescent="0.25">
      <c r="A29" s="1" t="str">
        <f>'Alle Abteilungen'!$A$13</f>
        <v>Zeitaufwand</v>
      </c>
      <c r="B29">
        <v>2</v>
      </c>
      <c r="Q29">
        <f t="shared" si="10"/>
        <v>2</v>
      </c>
      <c r="R29">
        <f t="shared" si="9"/>
        <v>1</v>
      </c>
      <c r="S29" s="8">
        <f t="shared" si="11"/>
        <v>2</v>
      </c>
    </row>
    <row r="30" spans="1:19" x14ac:dyDescent="0.25">
      <c r="A30" s="1" t="str">
        <f>'Alle Abteilungen'!$A$14</f>
        <v>Qualität der Poster/Broschüre</v>
      </c>
      <c r="B30">
        <v>3</v>
      </c>
      <c r="Q30">
        <f t="shared" si="10"/>
        <v>3</v>
      </c>
      <c r="R30">
        <f t="shared" si="9"/>
        <v>1</v>
      </c>
      <c r="S30" s="8">
        <f t="shared" si="11"/>
        <v>3</v>
      </c>
    </row>
    <row r="31" spans="1:19" x14ac:dyDescent="0.25">
      <c r="A31" s="1" t="str">
        <f>'Alle Abteilungen'!$A$15</f>
        <v>Akzeptanz Video sehen</v>
      </c>
      <c r="B31">
        <v>2</v>
      </c>
      <c r="Q31">
        <f t="shared" si="10"/>
        <v>2</v>
      </c>
      <c r="R31">
        <f t="shared" si="9"/>
        <v>1</v>
      </c>
      <c r="S31" s="8">
        <f t="shared" si="11"/>
        <v>2</v>
      </c>
    </row>
    <row r="32" spans="1:19" x14ac:dyDescent="0.25">
      <c r="A32" s="1" t="str">
        <f>'Alle Abteilungen'!$A$16</f>
        <v>Akzeptanz Video produzieren</v>
      </c>
      <c r="B32">
        <v>2</v>
      </c>
      <c r="Q32">
        <f t="shared" si="10"/>
        <v>2</v>
      </c>
      <c r="R32">
        <f t="shared" si="9"/>
        <v>1</v>
      </c>
      <c r="S32" s="8">
        <f t="shared" si="11"/>
        <v>2</v>
      </c>
    </row>
    <row r="33" spans="1:19" x14ac:dyDescent="0.25">
      <c r="A33" s="1" t="str">
        <f>'Alle Abteilungen'!$A$17</f>
        <v>Akzeptanz Video veröffentlichen</v>
      </c>
      <c r="B33">
        <v>1</v>
      </c>
      <c r="Q33">
        <f t="shared" si="10"/>
        <v>1</v>
      </c>
      <c r="R33">
        <f t="shared" si="9"/>
        <v>1</v>
      </c>
      <c r="S33" s="8">
        <f t="shared" si="11"/>
        <v>1</v>
      </c>
    </row>
    <row r="34" spans="1:19" x14ac:dyDescent="0.25">
      <c r="A34" s="3"/>
    </row>
    <row r="35" spans="1:19" x14ac:dyDescent="0.25">
      <c r="A35" s="4" t="str">
        <f>'Alle Abteilungen'!G5</f>
        <v>6. Semester</v>
      </c>
      <c r="B35" s="9">
        <f>'Alle Abteilungen'!H5</f>
        <v>2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Q35" s="5" t="s">
        <v>5</v>
      </c>
      <c r="R35" s="5" t="s">
        <v>24</v>
      </c>
      <c r="S35" s="4" t="s">
        <v>19</v>
      </c>
    </row>
    <row r="36" spans="1:19" x14ac:dyDescent="0.25">
      <c r="A36" s="1" t="str">
        <f>'Alle Abteilungen'!$A$10</f>
        <v>Sichtbarkeit der Poster</v>
      </c>
      <c r="B36">
        <v>3</v>
      </c>
      <c r="C36">
        <v>2</v>
      </c>
      <c r="Q36">
        <f t="shared" ref="Q36:Q43" si="12">SUM(B36:P36)</f>
        <v>5</v>
      </c>
      <c r="R36">
        <f t="shared" ref="R36:R43" si="13">$B$35-SUMIF(B36:P36,0,$B$23:$P$23)</f>
        <v>2</v>
      </c>
      <c r="S36" s="8">
        <f>Q36/R36</f>
        <v>2.5</v>
      </c>
    </row>
    <row r="37" spans="1:19" x14ac:dyDescent="0.25">
      <c r="A37" s="1" t="str">
        <f>'Alle Abteilungen'!$A$11</f>
        <v>Sichtbarkeit der Broschüre</v>
      </c>
      <c r="B37">
        <v>4</v>
      </c>
      <c r="C37">
        <v>1</v>
      </c>
      <c r="Q37">
        <f t="shared" si="12"/>
        <v>5</v>
      </c>
      <c r="R37">
        <f t="shared" si="13"/>
        <v>2</v>
      </c>
      <c r="S37" s="8">
        <f t="shared" ref="S37:S43" si="14">Q37/R37</f>
        <v>2.5</v>
      </c>
    </row>
    <row r="38" spans="1:19" x14ac:dyDescent="0.25">
      <c r="A38" s="1" t="str">
        <f>'Alle Abteilungen'!$A$12</f>
        <v>Wert der Präsentation</v>
      </c>
      <c r="B38">
        <v>3</v>
      </c>
      <c r="C38">
        <v>2</v>
      </c>
      <c r="Q38">
        <f t="shared" si="12"/>
        <v>5</v>
      </c>
      <c r="R38">
        <f t="shared" si="13"/>
        <v>2</v>
      </c>
      <c r="S38" s="8">
        <f t="shared" si="14"/>
        <v>2.5</v>
      </c>
    </row>
    <row r="39" spans="1:19" x14ac:dyDescent="0.25">
      <c r="A39" s="1" t="str">
        <f>'Alle Abteilungen'!$A$13</f>
        <v>Zeitaufwand</v>
      </c>
      <c r="B39">
        <v>2</v>
      </c>
      <c r="C39">
        <v>4</v>
      </c>
      <c r="Q39">
        <f t="shared" si="12"/>
        <v>6</v>
      </c>
      <c r="R39">
        <f t="shared" si="13"/>
        <v>2</v>
      </c>
      <c r="S39" s="8">
        <f t="shared" si="14"/>
        <v>3</v>
      </c>
    </row>
    <row r="40" spans="1:19" x14ac:dyDescent="0.25">
      <c r="A40" s="1" t="str">
        <f>'Alle Abteilungen'!$A$14</f>
        <v>Qualität der Poster/Broschüre</v>
      </c>
      <c r="B40">
        <v>3</v>
      </c>
      <c r="C40">
        <v>2</v>
      </c>
      <c r="Q40">
        <f t="shared" si="12"/>
        <v>5</v>
      </c>
      <c r="R40">
        <f t="shared" si="13"/>
        <v>2</v>
      </c>
      <c r="S40" s="8">
        <f t="shared" si="14"/>
        <v>2.5</v>
      </c>
    </row>
    <row r="41" spans="1:19" x14ac:dyDescent="0.25">
      <c r="A41" s="1" t="str">
        <f>'Alle Abteilungen'!$A$15</f>
        <v>Akzeptanz Video sehen</v>
      </c>
      <c r="B41">
        <v>3</v>
      </c>
      <c r="C41">
        <v>1</v>
      </c>
      <c r="Q41">
        <f t="shared" si="12"/>
        <v>4</v>
      </c>
      <c r="R41">
        <f t="shared" si="13"/>
        <v>2</v>
      </c>
      <c r="S41" s="8">
        <f t="shared" si="14"/>
        <v>2</v>
      </c>
    </row>
    <row r="42" spans="1:19" x14ac:dyDescent="0.25">
      <c r="A42" s="1" t="str">
        <f>'Alle Abteilungen'!$A$16</f>
        <v>Akzeptanz Video produzieren</v>
      </c>
      <c r="B42">
        <v>1</v>
      </c>
      <c r="C42">
        <v>1</v>
      </c>
      <c r="Q42">
        <f t="shared" si="12"/>
        <v>2</v>
      </c>
      <c r="R42">
        <f t="shared" si="13"/>
        <v>2</v>
      </c>
      <c r="S42" s="8">
        <f t="shared" si="14"/>
        <v>1</v>
      </c>
    </row>
    <row r="43" spans="1:19" x14ac:dyDescent="0.25">
      <c r="A43" s="1" t="str">
        <f>'Alle Abteilungen'!$A$17</f>
        <v>Akzeptanz Video veröffentlichen</v>
      </c>
      <c r="B43">
        <v>2</v>
      </c>
      <c r="C43">
        <v>3</v>
      </c>
      <c r="Q43">
        <f t="shared" si="12"/>
        <v>5</v>
      </c>
      <c r="R43">
        <f t="shared" si="13"/>
        <v>2</v>
      </c>
      <c r="S43" s="8">
        <f t="shared" si="14"/>
        <v>2.5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B22" sqref="AB22"/>
    </sheetView>
  </sheetViews>
  <sheetFormatPr defaultColWidth="9.140625" defaultRowHeight="15" x14ac:dyDescent="0.25"/>
  <cols>
    <col min="1" max="1" width="33.28515625" customWidth="1"/>
    <col min="2" max="11" width="3.140625" customWidth="1"/>
    <col min="12" max="12" width="3" bestFit="1" customWidth="1"/>
    <col min="13" max="13" width="5.42578125" bestFit="1" customWidth="1"/>
    <col min="14" max="14" width="11" bestFit="1" customWidth="1"/>
    <col min="15" max="15" width="17.42578125" bestFit="1" customWidth="1"/>
  </cols>
  <sheetData>
    <row r="1" spans="1:15" x14ac:dyDescent="0.25">
      <c r="A1" s="4" t="s">
        <v>16</v>
      </c>
      <c r="B1" s="6" t="s">
        <v>22</v>
      </c>
      <c r="C1" s="6"/>
      <c r="D1" s="6"/>
      <c r="E1" s="6"/>
      <c r="F1" s="6"/>
      <c r="G1" s="6"/>
      <c r="H1" s="9">
        <f>'Alle Abteilungen'!K6</f>
        <v>21</v>
      </c>
      <c r="I1" s="6"/>
      <c r="J1" s="6"/>
    </row>
    <row r="2" spans="1:15" x14ac:dyDescent="0.25">
      <c r="A2" s="4"/>
      <c r="B2" s="6" t="s">
        <v>27</v>
      </c>
      <c r="C2" s="6"/>
      <c r="D2" s="6"/>
    </row>
    <row r="3" spans="1:15" x14ac:dyDescent="0.25">
      <c r="A3" s="4" t="s">
        <v>26</v>
      </c>
      <c r="B3" s="10" t="s">
        <v>28</v>
      </c>
      <c r="C3" s="10" t="s">
        <v>29</v>
      </c>
      <c r="D3" s="10"/>
      <c r="M3" s="5" t="s">
        <v>5</v>
      </c>
      <c r="N3" s="5" t="s">
        <v>24</v>
      </c>
      <c r="O3" s="4" t="s">
        <v>19</v>
      </c>
    </row>
    <row r="4" spans="1:15" x14ac:dyDescent="0.25">
      <c r="A4" s="1" t="str">
        <f>'Alle Abteilungen'!$A$10</f>
        <v>Sichtbarkeit der Poster</v>
      </c>
      <c r="B4">
        <f>M15</f>
        <v>22</v>
      </c>
      <c r="C4">
        <f>M26</f>
        <v>21</v>
      </c>
      <c r="M4">
        <f>SUM(B4:L4)</f>
        <v>43</v>
      </c>
      <c r="N4">
        <f>N15+N26</f>
        <v>21</v>
      </c>
      <c r="O4" s="11">
        <f>M4/N4</f>
        <v>2.0476190476190474</v>
      </c>
    </row>
    <row r="5" spans="1:15" x14ac:dyDescent="0.25">
      <c r="A5" s="1" t="str">
        <f>'Alle Abteilungen'!$A$11</f>
        <v>Sichtbarkeit der Broschüre</v>
      </c>
      <c r="B5">
        <f t="shared" ref="B5:B11" si="0">M16</f>
        <v>16</v>
      </c>
      <c r="C5">
        <f t="shared" ref="C5:C11" si="1">M27</f>
        <v>20</v>
      </c>
      <c r="M5">
        <f t="shared" ref="M5:M11" si="2">SUM(B5:L5)</f>
        <v>36</v>
      </c>
      <c r="N5">
        <f t="shared" ref="N5:N11" si="3">N16+N27</f>
        <v>21</v>
      </c>
      <c r="O5" s="12">
        <f t="shared" ref="O5:O11" si="4">M5/N5</f>
        <v>1.7142857142857142</v>
      </c>
    </row>
    <row r="6" spans="1:15" x14ac:dyDescent="0.25">
      <c r="A6" s="1" t="str">
        <f>'Alle Abteilungen'!$A$12</f>
        <v>Wert der Präsentation</v>
      </c>
      <c r="B6">
        <f t="shared" si="0"/>
        <v>29</v>
      </c>
      <c r="C6">
        <f t="shared" si="1"/>
        <v>26</v>
      </c>
      <c r="M6">
        <f t="shared" si="2"/>
        <v>55</v>
      </c>
      <c r="N6">
        <f t="shared" si="3"/>
        <v>19</v>
      </c>
      <c r="O6" s="12">
        <f t="shared" si="4"/>
        <v>2.8947368421052633</v>
      </c>
    </row>
    <row r="7" spans="1:15" x14ac:dyDescent="0.25">
      <c r="A7" s="1" t="str">
        <f>'Alle Abteilungen'!$A$13</f>
        <v>Zeitaufwand</v>
      </c>
      <c r="B7">
        <f t="shared" si="0"/>
        <v>31</v>
      </c>
      <c r="C7">
        <f t="shared" si="1"/>
        <v>32</v>
      </c>
      <c r="M7">
        <f t="shared" si="2"/>
        <v>63</v>
      </c>
      <c r="N7">
        <f t="shared" si="3"/>
        <v>21</v>
      </c>
      <c r="O7" s="12">
        <f t="shared" si="4"/>
        <v>3</v>
      </c>
    </row>
    <row r="8" spans="1:15" x14ac:dyDescent="0.25">
      <c r="A8" s="1" t="str">
        <f>'Alle Abteilungen'!$A$14</f>
        <v>Qualität der Poster/Broschüre</v>
      </c>
      <c r="B8">
        <f t="shared" si="0"/>
        <v>29</v>
      </c>
      <c r="C8">
        <f t="shared" si="1"/>
        <v>31</v>
      </c>
      <c r="M8">
        <f t="shared" si="2"/>
        <v>60</v>
      </c>
      <c r="N8">
        <f t="shared" si="3"/>
        <v>21</v>
      </c>
      <c r="O8" s="12">
        <f t="shared" si="4"/>
        <v>2.8571428571428572</v>
      </c>
    </row>
    <row r="9" spans="1:15" x14ac:dyDescent="0.25">
      <c r="A9" s="1" t="str">
        <f>'Alle Abteilungen'!$A$15</f>
        <v>Akzeptanz Video sehen</v>
      </c>
      <c r="B9">
        <f t="shared" si="0"/>
        <v>24</v>
      </c>
      <c r="C9">
        <f t="shared" si="1"/>
        <v>32</v>
      </c>
      <c r="M9">
        <f t="shared" si="2"/>
        <v>56</v>
      </c>
      <c r="N9">
        <f t="shared" si="3"/>
        <v>21</v>
      </c>
      <c r="O9" s="12">
        <f t="shared" si="4"/>
        <v>2.6666666666666665</v>
      </c>
    </row>
    <row r="10" spans="1:15" x14ac:dyDescent="0.25">
      <c r="A10" s="1" t="str">
        <f>'Alle Abteilungen'!$A$16</f>
        <v>Akzeptanz Video produzieren</v>
      </c>
      <c r="B10">
        <f t="shared" si="0"/>
        <v>16</v>
      </c>
      <c r="C10">
        <f t="shared" si="1"/>
        <v>22</v>
      </c>
      <c r="M10">
        <f t="shared" si="2"/>
        <v>38</v>
      </c>
      <c r="N10">
        <f t="shared" si="3"/>
        <v>21</v>
      </c>
      <c r="O10" s="12">
        <f t="shared" si="4"/>
        <v>1.8095238095238095</v>
      </c>
    </row>
    <row r="11" spans="1:15" x14ac:dyDescent="0.25">
      <c r="A11" s="1" t="str">
        <f>'Alle Abteilungen'!$A$17</f>
        <v>Akzeptanz Video veröffentlichen</v>
      </c>
      <c r="B11">
        <f t="shared" si="0"/>
        <v>33</v>
      </c>
      <c r="C11">
        <f t="shared" si="1"/>
        <v>34</v>
      </c>
      <c r="M11">
        <f t="shared" si="2"/>
        <v>67</v>
      </c>
      <c r="N11">
        <f t="shared" si="3"/>
        <v>21</v>
      </c>
      <c r="O11" s="13">
        <f t="shared" si="4"/>
        <v>3.1904761904761907</v>
      </c>
    </row>
    <row r="12" spans="1:15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</row>
    <row r="13" spans="1:15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5" x14ac:dyDescent="0.25">
      <c r="A14" s="4" t="str">
        <f>'Alle Abteilungen'!J3</f>
        <v>2. Semester</v>
      </c>
      <c r="B14" s="9">
        <f>'Alle Abteilungen'!K3</f>
        <v>10</v>
      </c>
      <c r="C14" s="6" t="s">
        <v>18</v>
      </c>
      <c r="D14" s="6"/>
      <c r="E14" s="6"/>
      <c r="F14" s="6"/>
      <c r="G14" s="6"/>
      <c r="H14" s="6"/>
      <c r="I14" s="6"/>
      <c r="J14" s="6"/>
      <c r="M14" s="5" t="s">
        <v>5</v>
      </c>
      <c r="N14" s="5" t="s">
        <v>24</v>
      </c>
      <c r="O14" s="4" t="s">
        <v>19</v>
      </c>
    </row>
    <row r="15" spans="1:15" x14ac:dyDescent="0.25">
      <c r="A15" s="1" t="str">
        <f>'Alle Abteilungen'!$A$10</f>
        <v>Sichtbarkeit der Poster</v>
      </c>
      <c r="B15">
        <v>2</v>
      </c>
      <c r="C15">
        <v>3</v>
      </c>
      <c r="D15">
        <v>3</v>
      </c>
      <c r="E15">
        <v>3</v>
      </c>
      <c r="F15">
        <v>2</v>
      </c>
      <c r="G15">
        <v>3</v>
      </c>
      <c r="H15">
        <v>2</v>
      </c>
      <c r="I15">
        <v>1</v>
      </c>
      <c r="J15">
        <v>1</v>
      </c>
      <c r="K15">
        <v>2</v>
      </c>
      <c r="M15">
        <f>SUM(B15:L15)</f>
        <v>22</v>
      </c>
      <c r="N15">
        <f t="shared" ref="N15:N22" si="5">$B$14-SUMIF(B15:L15,0,$B$23:$L$23)</f>
        <v>10</v>
      </c>
      <c r="O15" s="8">
        <f>M15/N15</f>
        <v>2.2000000000000002</v>
      </c>
    </row>
    <row r="16" spans="1:15" x14ac:dyDescent="0.25">
      <c r="A16" s="1" t="str">
        <f>'Alle Abteilungen'!$A$11</f>
        <v>Sichtbarkeit der Broschüre</v>
      </c>
      <c r="B16">
        <v>1</v>
      </c>
      <c r="C16">
        <v>1</v>
      </c>
      <c r="D16">
        <v>1</v>
      </c>
      <c r="E16">
        <v>3</v>
      </c>
      <c r="F16">
        <v>2</v>
      </c>
      <c r="G16">
        <v>2</v>
      </c>
      <c r="H16">
        <v>3</v>
      </c>
      <c r="I16">
        <v>1</v>
      </c>
      <c r="J16">
        <v>1</v>
      </c>
      <c r="K16">
        <v>1</v>
      </c>
      <c r="M16">
        <f t="shared" ref="M16:M22" si="6">SUM(B16:L16)</f>
        <v>16</v>
      </c>
      <c r="N16">
        <f t="shared" si="5"/>
        <v>10</v>
      </c>
      <c r="O16" s="8">
        <f t="shared" ref="O16:O22" si="7">M16/N16</f>
        <v>1.6</v>
      </c>
    </row>
    <row r="17" spans="1:15" x14ac:dyDescent="0.25">
      <c r="A17" s="1" t="str">
        <f>'Alle Abteilungen'!$A$12</f>
        <v>Wert der Präsentation</v>
      </c>
      <c r="B17">
        <v>3</v>
      </c>
      <c r="C17">
        <v>3</v>
      </c>
      <c r="D17">
        <v>4</v>
      </c>
      <c r="E17">
        <v>3</v>
      </c>
      <c r="F17">
        <v>4</v>
      </c>
      <c r="G17">
        <v>3</v>
      </c>
      <c r="H17">
        <v>3</v>
      </c>
      <c r="I17">
        <v>3</v>
      </c>
      <c r="J17">
        <v>1</v>
      </c>
      <c r="K17">
        <v>2</v>
      </c>
      <c r="M17">
        <f t="shared" si="6"/>
        <v>29</v>
      </c>
      <c r="N17">
        <f t="shared" si="5"/>
        <v>10</v>
      </c>
      <c r="O17" s="8">
        <f t="shared" si="7"/>
        <v>2.9</v>
      </c>
    </row>
    <row r="18" spans="1:15" x14ac:dyDescent="0.25">
      <c r="A18" s="1" t="str">
        <f>'Alle Abteilungen'!$A$13</f>
        <v>Zeitaufwand</v>
      </c>
      <c r="B18">
        <v>3</v>
      </c>
      <c r="C18">
        <v>2</v>
      </c>
      <c r="D18">
        <v>2</v>
      </c>
      <c r="E18">
        <v>4</v>
      </c>
      <c r="F18">
        <v>3</v>
      </c>
      <c r="G18">
        <v>3</v>
      </c>
      <c r="H18">
        <v>3</v>
      </c>
      <c r="I18">
        <v>3</v>
      </c>
      <c r="J18">
        <v>4</v>
      </c>
      <c r="K18">
        <v>4</v>
      </c>
      <c r="M18">
        <f t="shared" si="6"/>
        <v>31</v>
      </c>
      <c r="N18">
        <f t="shared" si="5"/>
        <v>10</v>
      </c>
      <c r="O18" s="8">
        <f t="shared" si="7"/>
        <v>3.1</v>
      </c>
    </row>
    <row r="19" spans="1:15" x14ac:dyDescent="0.25">
      <c r="A19" s="1" t="str">
        <f>'Alle Abteilungen'!$A$14</f>
        <v>Qualität der Poster/Broschüre</v>
      </c>
      <c r="B19">
        <v>3</v>
      </c>
      <c r="C19">
        <v>3</v>
      </c>
      <c r="D19">
        <v>3</v>
      </c>
      <c r="E19">
        <v>3</v>
      </c>
      <c r="F19">
        <v>3</v>
      </c>
      <c r="G19">
        <v>4</v>
      </c>
      <c r="H19">
        <v>3</v>
      </c>
      <c r="I19">
        <v>3</v>
      </c>
      <c r="J19">
        <v>3</v>
      </c>
      <c r="K19">
        <v>1</v>
      </c>
      <c r="M19">
        <f t="shared" si="6"/>
        <v>29</v>
      </c>
      <c r="N19">
        <f t="shared" si="5"/>
        <v>10</v>
      </c>
      <c r="O19" s="8">
        <f t="shared" si="7"/>
        <v>2.9</v>
      </c>
    </row>
    <row r="20" spans="1:15" x14ac:dyDescent="0.25">
      <c r="A20" s="1" t="str">
        <f>'Alle Abteilungen'!$A$15</f>
        <v>Akzeptanz Video sehen</v>
      </c>
      <c r="B20">
        <v>2</v>
      </c>
      <c r="C20">
        <v>2</v>
      </c>
      <c r="D20">
        <v>2</v>
      </c>
      <c r="E20">
        <v>3</v>
      </c>
      <c r="F20">
        <v>2</v>
      </c>
      <c r="G20">
        <v>2</v>
      </c>
      <c r="H20">
        <v>4</v>
      </c>
      <c r="I20">
        <v>2</v>
      </c>
      <c r="J20">
        <v>2</v>
      </c>
      <c r="K20">
        <v>3</v>
      </c>
      <c r="M20">
        <f t="shared" si="6"/>
        <v>24</v>
      </c>
      <c r="N20">
        <f t="shared" si="5"/>
        <v>10</v>
      </c>
      <c r="O20" s="8">
        <f t="shared" si="7"/>
        <v>2.4</v>
      </c>
    </row>
    <row r="21" spans="1:15" x14ac:dyDescent="0.25">
      <c r="A21" s="1" t="str">
        <f>'Alle Abteilungen'!$A$16</f>
        <v>Akzeptanz Video produzieren</v>
      </c>
      <c r="B21">
        <v>1</v>
      </c>
      <c r="C21">
        <v>2</v>
      </c>
      <c r="D21">
        <v>1</v>
      </c>
      <c r="E21">
        <v>1</v>
      </c>
      <c r="F21">
        <v>1</v>
      </c>
      <c r="G21">
        <v>1</v>
      </c>
      <c r="H21">
        <v>4</v>
      </c>
      <c r="I21">
        <v>1</v>
      </c>
      <c r="J21">
        <v>1</v>
      </c>
      <c r="K21">
        <v>3</v>
      </c>
      <c r="M21">
        <f t="shared" si="6"/>
        <v>16</v>
      </c>
      <c r="N21">
        <f t="shared" si="5"/>
        <v>10</v>
      </c>
      <c r="O21" s="8">
        <f t="shared" si="7"/>
        <v>1.6</v>
      </c>
    </row>
    <row r="22" spans="1:15" x14ac:dyDescent="0.25">
      <c r="A22" s="1" t="str">
        <f>'Alle Abteilungen'!$A$17</f>
        <v>Akzeptanz Video veröffentlichen</v>
      </c>
      <c r="B22">
        <v>2</v>
      </c>
      <c r="C22">
        <v>3</v>
      </c>
      <c r="D22">
        <v>3</v>
      </c>
      <c r="E22">
        <v>4</v>
      </c>
      <c r="F22">
        <v>2</v>
      </c>
      <c r="G22">
        <v>4</v>
      </c>
      <c r="H22">
        <v>4</v>
      </c>
      <c r="I22">
        <v>3</v>
      </c>
      <c r="J22">
        <v>4</v>
      </c>
      <c r="K22">
        <v>4</v>
      </c>
      <c r="M22">
        <f t="shared" si="6"/>
        <v>33</v>
      </c>
      <c r="N22">
        <f t="shared" si="5"/>
        <v>10</v>
      </c>
      <c r="O22" s="8">
        <f t="shared" si="7"/>
        <v>3.3</v>
      </c>
    </row>
    <row r="23" spans="1:15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5" x14ac:dyDescent="0.25">
      <c r="A24" s="3"/>
    </row>
    <row r="25" spans="1:15" x14ac:dyDescent="0.25">
      <c r="A25" s="4" t="str">
        <f>'Alle Abteilungen'!J4</f>
        <v>4. Semester</v>
      </c>
      <c r="B25" s="9">
        <f>'Alle Abteilungen'!K4</f>
        <v>11</v>
      </c>
      <c r="C25" s="6" t="s">
        <v>18</v>
      </c>
      <c r="D25" s="6"/>
      <c r="E25" s="6"/>
      <c r="F25" s="6"/>
      <c r="G25" s="6"/>
      <c r="H25" s="6"/>
      <c r="I25" s="6"/>
      <c r="J25" s="6"/>
      <c r="M25" s="5" t="s">
        <v>5</v>
      </c>
      <c r="N25" s="5" t="s">
        <v>24</v>
      </c>
      <c r="O25" s="4" t="s">
        <v>19</v>
      </c>
    </row>
    <row r="26" spans="1:15" x14ac:dyDescent="0.25">
      <c r="A26" s="1" t="str">
        <f>'Alle Abteilungen'!$A$10</f>
        <v>Sichtbarkeit der Poster</v>
      </c>
      <c r="B26">
        <v>3</v>
      </c>
      <c r="C26">
        <v>3</v>
      </c>
      <c r="D26">
        <v>1</v>
      </c>
      <c r="E26">
        <v>2</v>
      </c>
      <c r="F26">
        <v>1</v>
      </c>
      <c r="G26">
        <v>1</v>
      </c>
      <c r="H26">
        <v>2</v>
      </c>
      <c r="I26">
        <v>2</v>
      </c>
      <c r="J26">
        <v>2</v>
      </c>
      <c r="K26">
        <v>1</v>
      </c>
      <c r="L26">
        <v>3</v>
      </c>
      <c r="M26">
        <f>SUM(B26:L26)</f>
        <v>21</v>
      </c>
      <c r="N26">
        <f t="shared" ref="N26:N33" si="8">$B$25-SUMIF(B26:L26,0,$B$23:$L$23)</f>
        <v>11</v>
      </c>
      <c r="O26" s="8">
        <f>M26/N26</f>
        <v>1.9090909090909092</v>
      </c>
    </row>
    <row r="27" spans="1:15" x14ac:dyDescent="0.25">
      <c r="A27" s="1" t="str">
        <f>'Alle Abteilungen'!$A$11</f>
        <v>Sichtbarkeit der Broschüre</v>
      </c>
      <c r="B27">
        <v>1</v>
      </c>
      <c r="C27">
        <v>2</v>
      </c>
      <c r="D27">
        <v>1</v>
      </c>
      <c r="E27">
        <v>2</v>
      </c>
      <c r="F27">
        <v>1</v>
      </c>
      <c r="G27">
        <v>1</v>
      </c>
      <c r="H27">
        <v>3</v>
      </c>
      <c r="I27">
        <v>2</v>
      </c>
      <c r="J27">
        <v>4</v>
      </c>
      <c r="K27">
        <v>1</v>
      </c>
      <c r="L27">
        <v>2</v>
      </c>
      <c r="M27">
        <f t="shared" ref="M27:M33" si="9">SUM(B27:L27)</f>
        <v>20</v>
      </c>
      <c r="N27">
        <f t="shared" si="8"/>
        <v>11</v>
      </c>
      <c r="O27" s="8">
        <f t="shared" ref="O27:O33" si="10">M27/N27</f>
        <v>1.8181818181818181</v>
      </c>
    </row>
    <row r="28" spans="1:15" x14ac:dyDescent="0.25">
      <c r="A28" s="1" t="str">
        <f>'Alle Abteilungen'!$A$12</f>
        <v>Wert der Präsentation</v>
      </c>
      <c r="B28">
        <v>0</v>
      </c>
      <c r="C28">
        <v>4</v>
      </c>
      <c r="D28">
        <v>1</v>
      </c>
      <c r="E28">
        <v>3</v>
      </c>
      <c r="F28">
        <v>4</v>
      </c>
      <c r="G28">
        <v>3</v>
      </c>
      <c r="H28">
        <v>3</v>
      </c>
      <c r="I28">
        <v>4</v>
      </c>
      <c r="J28">
        <v>0</v>
      </c>
      <c r="K28">
        <v>1</v>
      </c>
      <c r="L28">
        <v>3</v>
      </c>
      <c r="M28">
        <f t="shared" si="9"/>
        <v>26</v>
      </c>
      <c r="N28">
        <f t="shared" si="8"/>
        <v>9</v>
      </c>
      <c r="O28" s="8">
        <f t="shared" si="10"/>
        <v>2.8888888888888888</v>
      </c>
    </row>
    <row r="29" spans="1:15" x14ac:dyDescent="0.25">
      <c r="A29" s="1" t="str">
        <f>'Alle Abteilungen'!$A$13</f>
        <v>Zeitaufwand</v>
      </c>
      <c r="B29">
        <v>2</v>
      </c>
      <c r="C29">
        <v>3</v>
      </c>
      <c r="D29">
        <v>4</v>
      </c>
      <c r="E29">
        <v>3</v>
      </c>
      <c r="F29">
        <v>3</v>
      </c>
      <c r="G29">
        <v>3</v>
      </c>
      <c r="H29">
        <v>3</v>
      </c>
      <c r="I29">
        <v>3</v>
      </c>
      <c r="J29">
        <v>1</v>
      </c>
      <c r="K29">
        <v>4</v>
      </c>
      <c r="L29">
        <v>3</v>
      </c>
      <c r="M29">
        <f t="shared" si="9"/>
        <v>32</v>
      </c>
      <c r="N29">
        <f t="shared" si="8"/>
        <v>11</v>
      </c>
      <c r="O29" s="8">
        <f t="shared" si="10"/>
        <v>2.9090909090909092</v>
      </c>
    </row>
    <row r="30" spans="1:15" x14ac:dyDescent="0.25">
      <c r="A30" s="1" t="str">
        <f>'Alle Abteilungen'!$A$14</f>
        <v>Qualität der Poster/Broschüre</v>
      </c>
      <c r="B30">
        <v>3</v>
      </c>
      <c r="C30">
        <v>2</v>
      </c>
      <c r="D30">
        <v>2</v>
      </c>
      <c r="E30">
        <v>2</v>
      </c>
      <c r="F30">
        <v>4</v>
      </c>
      <c r="G30">
        <v>4</v>
      </c>
      <c r="H30">
        <v>3</v>
      </c>
      <c r="I30">
        <v>4</v>
      </c>
      <c r="J30">
        <v>1</v>
      </c>
      <c r="K30">
        <v>3</v>
      </c>
      <c r="L30">
        <v>3</v>
      </c>
      <c r="M30">
        <f t="shared" si="9"/>
        <v>31</v>
      </c>
      <c r="N30">
        <f t="shared" si="8"/>
        <v>11</v>
      </c>
      <c r="O30" s="8">
        <f t="shared" si="10"/>
        <v>2.8181818181818183</v>
      </c>
    </row>
    <row r="31" spans="1:15" x14ac:dyDescent="0.25">
      <c r="A31" s="1" t="str">
        <f>'Alle Abteilungen'!$A$15</f>
        <v>Akzeptanz Video sehen</v>
      </c>
      <c r="B31">
        <v>2</v>
      </c>
      <c r="C31">
        <v>4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2</v>
      </c>
      <c r="L31">
        <v>3</v>
      </c>
      <c r="M31">
        <f t="shared" si="9"/>
        <v>32</v>
      </c>
      <c r="N31">
        <f t="shared" si="8"/>
        <v>11</v>
      </c>
      <c r="O31" s="8">
        <f t="shared" si="10"/>
        <v>2.9090909090909092</v>
      </c>
    </row>
    <row r="32" spans="1:15" x14ac:dyDescent="0.25">
      <c r="A32" s="1" t="str">
        <f>'Alle Abteilungen'!$A$16</f>
        <v>Akzeptanz Video produzieren</v>
      </c>
      <c r="B32">
        <v>2</v>
      </c>
      <c r="C32">
        <v>3</v>
      </c>
      <c r="D32">
        <v>1</v>
      </c>
      <c r="E32">
        <v>3</v>
      </c>
      <c r="F32">
        <v>1</v>
      </c>
      <c r="G32">
        <v>1</v>
      </c>
      <c r="H32">
        <v>3</v>
      </c>
      <c r="I32">
        <v>2</v>
      </c>
      <c r="J32">
        <v>2</v>
      </c>
      <c r="K32">
        <v>2</v>
      </c>
      <c r="L32">
        <v>2</v>
      </c>
      <c r="M32">
        <f t="shared" si="9"/>
        <v>22</v>
      </c>
      <c r="N32">
        <f t="shared" si="8"/>
        <v>11</v>
      </c>
      <c r="O32" s="8">
        <f t="shared" si="10"/>
        <v>2</v>
      </c>
    </row>
    <row r="33" spans="1:15" x14ac:dyDescent="0.25">
      <c r="A33" s="1" t="str">
        <f>'Alle Abteilungen'!$A$17</f>
        <v>Akzeptanz Video veröffentlichen</v>
      </c>
      <c r="B33">
        <v>3</v>
      </c>
      <c r="C33">
        <v>4</v>
      </c>
      <c r="D33">
        <v>2</v>
      </c>
      <c r="E33">
        <v>3</v>
      </c>
      <c r="F33">
        <v>4</v>
      </c>
      <c r="G33">
        <v>4</v>
      </c>
      <c r="H33">
        <v>3</v>
      </c>
      <c r="I33">
        <v>4</v>
      </c>
      <c r="J33">
        <v>1</v>
      </c>
      <c r="K33">
        <v>3</v>
      </c>
      <c r="L33">
        <v>3</v>
      </c>
      <c r="M33">
        <f t="shared" si="9"/>
        <v>34</v>
      </c>
      <c r="N33">
        <f t="shared" si="8"/>
        <v>11</v>
      </c>
      <c r="O33" s="8">
        <f t="shared" si="10"/>
        <v>3.0909090909090908</v>
      </c>
    </row>
    <row r="34" spans="1:15" x14ac:dyDescent="0.25">
      <c r="A34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AC18" sqref="AC18"/>
    </sheetView>
  </sheetViews>
  <sheetFormatPr defaultColWidth="9.140625" defaultRowHeight="15" x14ac:dyDescent="0.25"/>
  <cols>
    <col min="1" max="1" width="33.28515625" customWidth="1"/>
    <col min="2" max="13" width="3.140625" customWidth="1"/>
    <col min="14" max="14" width="3" bestFit="1" customWidth="1"/>
    <col min="15" max="15" width="5.42578125" bestFit="1" customWidth="1"/>
    <col min="16" max="16" width="11" bestFit="1" customWidth="1"/>
    <col min="17" max="17" width="17.42578125" bestFit="1" customWidth="1"/>
  </cols>
  <sheetData>
    <row r="1" spans="1:17" x14ac:dyDescent="0.25">
      <c r="A1" s="4" t="s">
        <v>25</v>
      </c>
      <c r="B1" s="6" t="s">
        <v>22</v>
      </c>
      <c r="C1" s="6"/>
      <c r="D1" s="6"/>
      <c r="E1" s="6"/>
      <c r="F1" s="6"/>
      <c r="G1" s="6"/>
      <c r="H1" s="9">
        <f>'Alle Abteilungen'!N6</f>
        <v>29</v>
      </c>
      <c r="I1" s="6"/>
      <c r="J1" s="6"/>
      <c r="K1" s="6"/>
      <c r="L1" s="6"/>
    </row>
    <row r="2" spans="1:17" x14ac:dyDescent="0.25">
      <c r="A2" s="4"/>
      <c r="B2" s="6" t="s">
        <v>27</v>
      </c>
      <c r="C2" s="6"/>
      <c r="D2" s="6"/>
    </row>
    <row r="3" spans="1:17" x14ac:dyDescent="0.25">
      <c r="A3" s="4" t="s">
        <v>26</v>
      </c>
      <c r="B3" s="10" t="s">
        <v>28</v>
      </c>
      <c r="C3" s="10" t="s">
        <v>29</v>
      </c>
      <c r="D3" s="10" t="s">
        <v>30</v>
      </c>
      <c r="O3" s="5" t="s">
        <v>5</v>
      </c>
      <c r="P3" s="5" t="s">
        <v>24</v>
      </c>
      <c r="Q3" s="4" t="s">
        <v>19</v>
      </c>
    </row>
    <row r="4" spans="1:17" x14ac:dyDescent="0.25">
      <c r="A4" s="1" t="str">
        <f>'Alle Abteilungen'!$A$10</f>
        <v>Sichtbarkeit der Poster</v>
      </c>
      <c r="B4">
        <f>O15</f>
        <v>31</v>
      </c>
      <c r="C4">
        <f>O26</f>
        <v>17</v>
      </c>
      <c r="D4">
        <f>O36</f>
        <v>20</v>
      </c>
      <c r="O4">
        <f>SUM(B4:N4)</f>
        <v>68</v>
      </c>
      <c r="P4">
        <f t="shared" ref="P4:P11" si="0">P15+P26+P36</f>
        <v>29</v>
      </c>
      <c r="Q4" s="11">
        <f>O4/P4</f>
        <v>2.3448275862068964</v>
      </c>
    </row>
    <row r="5" spans="1:17" x14ac:dyDescent="0.25">
      <c r="A5" s="1" t="str">
        <f>'Alle Abteilungen'!$A$11</f>
        <v>Sichtbarkeit der Broschüre</v>
      </c>
      <c r="B5">
        <f t="shared" ref="B5:B10" si="1">O16</f>
        <v>21</v>
      </c>
      <c r="C5">
        <f t="shared" ref="C5:C11" si="2">O27</f>
        <v>12</v>
      </c>
      <c r="D5">
        <f t="shared" ref="D5:D11" si="3">O37</f>
        <v>11</v>
      </c>
      <c r="O5">
        <f t="shared" ref="O5:O11" si="4">SUM(B5:N5)</f>
        <v>44</v>
      </c>
      <c r="P5">
        <f t="shared" si="0"/>
        <v>29</v>
      </c>
      <c r="Q5" s="12">
        <f t="shared" ref="Q5:Q11" si="5">O5/P5</f>
        <v>1.5172413793103448</v>
      </c>
    </row>
    <row r="6" spans="1:17" x14ac:dyDescent="0.25">
      <c r="A6" s="1" t="str">
        <f>'Alle Abteilungen'!$A$12</f>
        <v>Wert der Präsentation</v>
      </c>
      <c r="B6">
        <f t="shared" si="1"/>
        <v>37</v>
      </c>
      <c r="C6">
        <f t="shared" si="2"/>
        <v>20</v>
      </c>
      <c r="D6">
        <f t="shared" si="3"/>
        <v>22</v>
      </c>
      <c r="O6">
        <f t="shared" si="4"/>
        <v>79</v>
      </c>
      <c r="P6">
        <f t="shared" si="0"/>
        <v>28</v>
      </c>
      <c r="Q6" s="12">
        <f t="shared" si="5"/>
        <v>2.8214285714285716</v>
      </c>
    </row>
    <row r="7" spans="1:17" x14ac:dyDescent="0.25">
      <c r="A7" s="1" t="str">
        <f>'Alle Abteilungen'!$A$13</f>
        <v>Zeitaufwand</v>
      </c>
      <c r="B7">
        <f t="shared" si="1"/>
        <v>28</v>
      </c>
      <c r="C7">
        <f t="shared" si="2"/>
        <v>23</v>
      </c>
      <c r="D7">
        <f t="shared" si="3"/>
        <v>15</v>
      </c>
      <c r="O7">
        <f t="shared" si="4"/>
        <v>66</v>
      </c>
      <c r="P7">
        <f t="shared" si="0"/>
        <v>29</v>
      </c>
      <c r="Q7" s="12">
        <f t="shared" si="5"/>
        <v>2.2758620689655173</v>
      </c>
    </row>
    <row r="8" spans="1:17" x14ac:dyDescent="0.25">
      <c r="A8" s="1" t="str">
        <f>'Alle Abteilungen'!$A$14</f>
        <v>Qualität der Poster/Broschüre</v>
      </c>
      <c r="B8">
        <f t="shared" si="1"/>
        <v>39</v>
      </c>
      <c r="C8">
        <f t="shared" si="2"/>
        <v>21</v>
      </c>
      <c r="D8">
        <f t="shared" si="3"/>
        <v>16</v>
      </c>
      <c r="O8">
        <f t="shared" si="4"/>
        <v>76</v>
      </c>
      <c r="P8">
        <f t="shared" si="0"/>
        <v>28</v>
      </c>
      <c r="Q8" s="12">
        <f t="shared" si="5"/>
        <v>2.7142857142857144</v>
      </c>
    </row>
    <row r="9" spans="1:17" x14ac:dyDescent="0.25">
      <c r="A9" s="1" t="str">
        <f>'Alle Abteilungen'!$A$15</f>
        <v>Akzeptanz Video sehen</v>
      </c>
      <c r="B9">
        <f t="shared" si="1"/>
        <v>35</v>
      </c>
      <c r="C9">
        <f t="shared" si="2"/>
        <v>21</v>
      </c>
      <c r="D9">
        <f t="shared" si="3"/>
        <v>18</v>
      </c>
      <c r="O9">
        <f t="shared" si="4"/>
        <v>74</v>
      </c>
      <c r="P9">
        <f t="shared" si="0"/>
        <v>28</v>
      </c>
      <c r="Q9" s="12">
        <f t="shared" si="5"/>
        <v>2.6428571428571428</v>
      </c>
    </row>
    <row r="10" spans="1:17" x14ac:dyDescent="0.25">
      <c r="A10" s="1" t="str">
        <f>'Alle Abteilungen'!$A$16</f>
        <v>Akzeptanz Video produzieren</v>
      </c>
      <c r="B10">
        <f t="shared" si="1"/>
        <v>27</v>
      </c>
      <c r="C10">
        <f t="shared" si="2"/>
        <v>17</v>
      </c>
      <c r="D10">
        <f t="shared" si="3"/>
        <v>11</v>
      </c>
      <c r="O10">
        <f t="shared" si="4"/>
        <v>55</v>
      </c>
      <c r="P10">
        <f t="shared" si="0"/>
        <v>29</v>
      </c>
      <c r="Q10" s="12">
        <f t="shared" si="5"/>
        <v>1.896551724137931</v>
      </c>
    </row>
    <row r="11" spans="1:17" x14ac:dyDescent="0.25">
      <c r="A11" s="1" t="str">
        <f>'Alle Abteilungen'!$A$17</f>
        <v>Akzeptanz Video veröffentlichen</v>
      </c>
      <c r="B11">
        <f>O22</f>
        <v>44</v>
      </c>
      <c r="C11">
        <f t="shared" si="2"/>
        <v>29</v>
      </c>
      <c r="D11">
        <f t="shared" si="3"/>
        <v>21</v>
      </c>
      <c r="O11">
        <f t="shared" si="4"/>
        <v>94</v>
      </c>
      <c r="P11">
        <f t="shared" si="0"/>
        <v>29</v>
      </c>
      <c r="Q11" s="13">
        <f t="shared" si="5"/>
        <v>3.2413793103448274</v>
      </c>
    </row>
    <row r="12" spans="1:1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 s="6"/>
    </row>
    <row r="13" spans="1:17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7" x14ac:dyDescent="0.25">
      <c r="A14" s="4" t="str">
        <f>'Alle Abteilungen'!M3</f>
        <v>2. Semester</v>
      </c>
      <c r="B14" s="9">
        <f>'Alle Abteilungen'!N3</f>
        <v>13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O14" s="5" t="s">
        <v>5</v>
      </c>
      <c r="P14" s="5" t="s">
        <v>24</v>
      </c>
      <c r="Q14" s="4" t="s">
        <v>19</v>
      </c>
    </row>
    <row r="15" spans="1:17" x14ac:dyDescent="0.25">
      <c r="A15" s="1" t="str">
        <f>'Alle Abteilungen'!$A$10</f>
        <v>Sichtbarkeit der Poster</v>
      </c>
      <c r="B15">
        <v>3</v>
      </c>
      <c r="C15">
        <v>2</v>
      </c>
      <c r="D15">
        <v>2</v>
      </c>
      <c r="E15">
        <v>2</v>
      </c>
      <c r="F15">
        <v>3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3</v>
      </c>
      <c r="N15">
        <v>3</v>
      </c>
      <c r="O15">
        <f>SUM(B15:N15)</f>
        <v>31</v>
      </c>
      <c r="P15">
        <f t="shared" ref="P15:P22" si="6">$B$14-SUMIF(B15:N15,0,$B$23:$N$23)</f>
        <v>13</v>
      </c>
      <c r="Q15" s="8">
        <f>O15/P15</f>
        <v>2.3846153846153846</v>
      </c>
    </row>
    <row r="16" spans="1:17" x14ac:dyDescent="0.25">
      <c r="A16" s="1" t="str">
        <f>'Alle Abteilungen'!$A$11</f>
        <v>Sichtbarkeit der Broschüre</v>
      </c>
      <c r="B16">
        <v>3</v>
      </c>
      <c r="C16">
        <v>1</v>
      </c>
      <c r="D16">
        <v>3</v>
      </c>
      <c r="E16">
        <v>1</v>
      </c>
      <c r="F16">
        <v>2</v>
      </c>
      <c r="G16">
        <v>1</v>
      </c>
      <c r="H16">
        <v>1</v>
      </c>
      <c r="I16">
        <v>2</v>
      </c>
      <c r="J16">
        <v>1</v>
      </c>
      <c r="K16">
        <v>1</v>
      </c>
      <c r="L16">
        <v>3</v>
      </c>
      <c r="M16">
        <v>1</v>
      </c>
      <c r="N16">
        <v>1</v>
      </c>
      <c r="O16">
        <f t="shared" ref="O16:O22" si="7">SUM(B16:N16)</f>
        <v>21</v>
      </c>
      <c r="P16">
        <f t="shared" si="6"/>
        <v>13</v>
      </c>
      <c r="Q16" s="8">
        <f t="shared" ref="Q16:Q22" si="8">O16/P16</f>
        <v>1.6153846153846154</v>
      </c>
    </row>
    <row r="17" spans="1:17" x14ac:dyDescent="0.25">
      <c r="A17" s="1" t="str">
        <f>'Alle Abteilungen'!$A$12</f>
        <v>Wert der Präsentation</v>
      </c>
      <c r="B17">
        <v>3</v>
      </c>
      <c r="C17">
        <v>3</v>
      </c>
      <c r="D17">
        <v>3</v>
      </c>
      <c r="E17">
        <v>2</v>
      </c>
      <c r="F17">
        <v>3</v>
      </c>
      <c r="G17">
        <v>2</v>
      </c>
      <c r="H17">
        <v>4</v>
      </c>
      <c r="I17">
        <v>3</v>
      </c>
      <c r="J17">
        <v>4</v>
      </c>
      <c r="K17">
        <v>4</v>
      </c>
      <c r="L17">
        <v>2</v>
      </c>
      <c r="M17">
        <v>4</v>
      </c>
      <c r="N17">
        <v>0</v>
      </c>
      <c r="O17">
        <f t="shared" si="7"/>
        <v>37</v>
      </c>
      <c r="P17">
        <f t="shared" si="6"/>
        <v>12</v>
      </c>
      <c r="Q17" s="8">
        <f t="shared" si="8"/>
        <v>3.0833333333333335</v>
      </c>
    </row>
    <row r="18" spans="1:17" x14ac:dyDescent="0.25">
      <c r="A18" s="1" t="str">
        <f>'Alle Abteilungen'!$A$13</f>
        <v>Zeitaufwand</v>
      </c>
      <c r="B18">
        <v>2</v>
      </c>
      <c r="C18">
        <v>2</v>
      </c>
      <c r="D18">
        <v>2</v>
      </c>
      <c r="E18">
        <v>3</v>
      </c>
      <c r="F18">
        <v>2</v>
      </c>
      <c r="G18">
        <v>3</v>
      </c>
      <c r="H18">
        <v>1</v>
      </c>
      <c r="I18">
        <v>3</v>
      </c>
      <c r="J18">
        <v>3</v>
      </c>
      <c r="K18">
        <v>3</v>
      </c>
      <c r="L18">
        <v>1</v>
      </c>
      <c r="M18">
        <v>1</v>
      </c>
      <c r="N18">
        <v>2</v>
      </c>
      <c r="O18">
        <f t="shared" si="7"/>
        <v>28</v>
      </c>
      <c r="P18">
        <f t="shared" si="6"/>
        <v>13</v>
      </c>
      <c r="Q18" s="8">
        <f t="shared" si="8"/>
        <v>2.1538461538461537</v>
      </c>
    </row>
    <row r="19" spans="1:17" x14ac:dyDescent="0.25">
      <c r="A19" s="1" t="str">
        <f>'Alle Abteilungen'!$A$14</f>
        <v>Qualität der Poster/Broschüre</v>
      </c>
      <c r="B19">
        <v>2</v>
      </c>
      <c r="C19">
        <v>3</v>
      </c>
      <c r="D19">
        <v>3</v>
      </c>
      <c r="E19">
        <v>2</v>
      </c>
      <c r="F19">
        <v>3</v>
      </c>
      <c r="G19">
        <v>3</v>
      </c>
      <c r="H19">
        <v>4</v>
      </c>
      <c r="I19">
        <v>3</v>
      </c>
      <c r="J19">
        <v>3</v>
      </c>
      <c r="K19">
        <v>4</v>
      </c>
      <c r="L19">
        <v>3</v>
      </c>
      <c r="M19">
        <v>2</v>
      </c>
      <c r="N19">
        <v>4</v>
      </c>
      <c r="O19">
        <f t="shared" si="7"/>
        <v>39</v>
      </c>
      <c r="P19">
        <f t="shared" si="6"/>
        <v>13</v>
      </c>
      <c r="Q19" s="8">
        <f t="shared" si="8"/>
        <v>3</v>
      </c>
    </row>
    <row r="20" spans="1:17" x14ac:dyDescent="0.25">
      <c r="A20" s="1" t="str">
        <f>'Alle Abteilungen'!$A$15</f>
        <v>Akzeptanz Video sehen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</v>
      </c>
      <c r="K20">
        <v>4</v>
      </c>
      <c r="L20">
        <v>2</v>
      </c>
      <c r="M20">
        <v>1</v>
      </c>
      <c r="N20">
        <v>3</v>
      </c>
      <c r="O20">
        <f t="shared" si="7"/>
        <v>35</v>
      </c>
      <c r="P20">
        <f t="shared" si="6"/>
        <v>13</v>
      </c>
      <c r="Q20" s="8">
        <f t="shared" si="8"/>
        <v>2.6923076923076925</v>
      </c>
    </row>
    <row r="21" spans="1:17" x14ac:dyDescent="0.25">
      <c r="A21" s="1" t="str">
        <f>'Alle Abteilungen'!$A$16</f>
        <v>Akzeptanz Video produzieren</v>
      </c>
      <c r="B21">
        <v>2</v>
      </c>
      <c r="C21">
        <v>1</v>
      </c>
      <c r="D21">
        <v>2</v>
      </c>
      <c r="E21">
        <v>1</v>
      </c>
      <c r="F21">
        <v>3</v>
      </c>
      <c r="G21">
        <v>3</v>
      </c>
      <c r="H21">
        <v>3</v>
      </c>
      <c r="I21">
        <v>2</v>
      </c>
      <c r="J21">
        <v>3</v>
      </c>
      <c r="K21">
        <v>3</v>
      </c>
      <c r="L21">
        <v>1</v>
      </c>
      <c r="M21">
        <v>1</v>
      </c>
      <c r="N21">
        <v>2</v>
      </c>
      <c r="O21">
        <f t="shared" si="7"/>
        <v>27</v>
      </c>
      <c r="P21">
        <f t="shared" si="6"/>
        <v>13</v>
      </c>
      <c r="Q21" s="8">
        <f t="shared" si="8"/>
        <v>2.0769230769230771</v>
      </c>
    </row>
    <row r="22" spans="1:17" x14ac:dyDescent="0.25">
      <c r="A22" s="1" t="str">
        <f>'Alle Abteilungen'!$A$17</f>
        <v>Akzeptanz Video veröffentlichen</v>
      </c>
      <c r="B22">
        <v>4</v>
      </c>
      <c r="C22">
        <v>1</v>
      </c>
      <c r="D22">
        <v>4</v>
      </c>
      <c r="E22">
        <v>4</v>
      </c>
      <c r="F22">
        <v>3</v>
      </c>
      <c r="G22">
        <v>4</v>
      </c>
      <c r="H22">
        <v>3</v>
      </c>
      <c r="I22">
        <v>3</v>
      </c>
      <c r="J22">
        <v>4</v>
      </c>
      <c r="K22">
        <v>4</v>
      </c>
      <c r="L22">
        <v>4</v>
      </c>
      <c r="M22">
        <v>4</v>
      </c>
      <c r="N22">
        <v>2</v>
      </c>
      <c r="O22">
        <f t="shared" si="7"/>
        <v>44</v>
      </c>
      <c r="P22">
        <f t="shared" si="6"/>
        <v>13</v>
      </c>
      <c r="Q22" s="8">
        <f t="shared" si="8"/>
        <v>3.3846153846153846</v>
      </c>
    </row>
    <row r="23" spans="1:17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7" x14ac:dyDescent="0.25">
      <c r="A24" s="3"/>
    </row>
    <row r="25" spans="1:17" x14ac:dyDescent="0.25">
      <c r="A25" s="4" t="str">
        <f>'Alle Abteilungen'!M4</f>
        <v>4. Semester</v>
      </c>
      <c r="B25" s="9">
        <f>'Alle Abteilungen'!N4</f>
        <v>9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O25" s="5" t="s">
        <v>5</v>
      </c>
      <c r="P25" s="5" t="s">
        <v>24</v>
      </c>
      <c r="Q25" s="4" t="s">
        <v>19</v>
      </c>
    </row>
    <row r="26" spans="1:17" x14ac:dyDescent="0.25">
      <c r="A26" s="1" t="str">
        <f>'Alle Abteilungen'!$A$10</f>
        <v>Sichtbarkeit der Poster</v>
      </c>
      <c r="B26">
        <v>2</v>
      </c>
      <c r="C26">
        <v>3</v>
      </c>
      <c r="D26">
        <v>3</v>
      </c>
      <c r="E26">
        <v>3</v>
      </c>
      <c r="F26">
        <v>2</v>
      </c>
      <c r="G26">
        <v>1</v>
      </c>
      <c r="H26">
        <v>1</v>
      </c>
      <c r="I26">
        <v>1</v>
      </c>
      <c r="J26">
        <v>1</v>
      </c>
      <c r="O26">
        <f>SUM(B26:N26)</f>
        <v>17</v>
      </c>
      <c r="P26">
        <f t="shared" ref="P26:P33" si="9">$B$25-SUMIF(B26:N26,0,$B$23:$N$23)</f>
        <v>9</v>
      </c>
      <c r="Q26" s="8">
        <f>O26/P26</f>
        <v>1.8888888888888888</v>
      </c>
    </row>
    <row r="27" spans="1:17" x14ac:dyDescent="0.25">
      <c r="A27" s="1" t="str">
        <f>'Alle Abteilungen'!$A$11</f>
        <v>Sichtbarkeit der Broschüre</v>
      </c>
      <c r="B27">
        <v>2</v>
      </c>
      <c r="C27">
        <v>1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O27">
        <f t="shared" ref="O27:O33" si="10">SUM(B27:N27)</f>
        <v>12</v>
      </c>
      <c r="P27">
        <f t="shared" si="9"/>
        <v>9</v>
      </c>
      <c r="Q27" s="8">
        <f t="shared" ref="Q27:Q33" si="11">O27/P27</f>
        <v>1.3333333333333333</v>
      </c>
    </row>
    <row r="28" spans="1:17" x14ac:dyDescent="0.25">
      <c r="A28" s="1" t="str">
        <f>'Alle Abteilungen'!$A$12</f>
        <v>Wert der Präsentation</v>
      </c>
      <c r="B28">
        <v>3</v>
      </c>
      <c r="C28">
        <v>3</v>
      </c>
      <c r="D28">
        <v>2</v>
      </c>
      <c r="E28">
        <v>1</v>
      </c>
      <c r="F28">
        <v>1</v>
      </c>
      <c r="G28">
        <v>2</v>
      </c>
      <c r="H28">
        <v>2</v>
      </c>
      <c r="I28">
        <v>3</v>
      </c>
      <c r="J28">
        <v>3</v>
      </c>
      <c r="O28">
        <f t="shared" si="10"/>
        <v>20</v>
      </c>
      <c r="P28">
        <f t="shared" si="9"/>
        <v>9</v>
      </c>
      <c r="Q28" s="8">
        <f t="shared" si="11"/>
        <v>2.2222222222222223</v>
      </c>
    </row>
    <row r="29" spans="1:17" x14ac:dyDescent="0.25">
      <c r="A29" s="1" t="str">
        <f>'Alle Abteilungen'!$A$13</f>
        <v>Zeitaufwand</v>
      </c>
      <c r="B29">
        <v>2</v>
      </c>
      <c r="C29">
        <v>2</v>
      </c>
      <c r="D29">
        <v>3</v>
      </c>
      <c r="E29">
        <v>1</v>
      </c>
      <c r="F29">
        <v>3</v>
      </c>
      <c r="G29">
        <v>3</v>
      </c>
      <c r="H29">
        <v>3</v>
      </c>
      <c r="I29">
        <v>3</v>
      </c>
      <c r="J29">
        <v>3</v>
      </c>
      <c r="O29">
        <f t="shared" si="10"/>
        <v>23</v>
      </c>
      <c r="P29">
        <f t="shared" si="9"/>
        <v>9</v>
      </c>
      <c r="Q29" s="8">
        <f t="shared" si="11"/>
        <v>2.5555555555555554</v>
      </c>
    </row>
    <row r="30" spans="1:17" x14ac:dyDescent="0.25">
      <c r="A30" s="1" t="str">
        <f>'Alle Abteilungen'!$A$14</f>
        <v>Qualität der Poster/Broschüre</v>
      </c>
      <c r="B30">
        <v>4</v>
      </c>
      <c r="C30">
        <v>2</v>
      </c>
      <c r="D30">
        <v>2</v>
      </c>
      <c r="E30">
        <v>2</v>
      </c>
      <c r="F30">
        <v>4</v>
      </c>
      <c r="G30">
        <v>0</v>
      </c>
      <c r="H30">
        <v>1</v>
      </c>
      <c r="I30">
        <v>3</v>
      </c>
      <c r="J30">
        <v>3</v>
      </c>
      <c r="O30">
        <f t="shared" si="10"/>
        <v>21</v>
      </c>
      <c r="P30">
        <f t="shared" si="9"/>
        <v>8</v>
      </c>
      <c r="Q30" s="8">
        <f t="shared" si="11"/>
        <v>2.625</v>
      </c>
    </row>
    <row r="31" spans="1:17" x14ac:dyDescent="0.25">
      <c r="A31" s="1" t="str">
        <f>'Alle Abteilungen'!$A$15</f>
        <v>Akzeptanz Video sehen</v>
      </c>
      <c r="B31">
        <v>2</v>
      </c>
      <c r="C31">
        <v>3</v>
      </c>
      <c r="D31">
        <v>3</v>
      </c>
      <c r="E31">
        <v>3</v>
      </c>
      <c r="F31">
        <v>1</v>
      </c>
      <c r="G31">
        <v>0</v>
      </c>
      <c r="H31">
        <v>3</v>
      </c>
      <c r="I31">
        <v>3</v>
      </c>
      <c r="J31">
        <v>3</v>
      </c>
      <c r="O31">
        <f t="shared" si="10"/>
        <v>21</v>
      </c>
      <c r="P31">
        <f t="shared" si="9"/>
        <v>8</v>
      </c>
      <c r="Q31" s="8">
        <f t="shared" si="11"/>
        <v>2.625</v>
      </c>
    </row>
    <row r="32" spans="1:17" x14ac:dyDescent="0.25">
      <c r="A32" s="1" t="str">
        <f>'Alle Abteilungen'!$A$16</f>
        <v>Akzeptanz Video produzieren</v>
      </c>
      <c r="B32">
        <v>2</v>
      </c>
      <c r="C32">
        <v>2</v>
      </c>
      <c r="D32">
        <v>3</v>
      </c>
      <c r="E32">
        <v>2</v>
      </c>
      <c r="F32">
        <v>1</v>
      </c>
      <c r="G32">
        <v>2</v>
      </c>
      <c r="H32">
        <v>2</v>
      </c>
      <c r="I32">
        <v>2</v>
      </c>
      <c r="J32">
        <v>1</v>
      </c>
      <c r="O32">
        <f t="shared" si="10"/>
        <v>17</v>
      </c>
      <c r="P32">
        <f t="shared" si="9"/>
        <v>9</v>
      </c>
      <c r="Q32" s="8">
        <f t="shared" si="11"/>
        <v>1.8888888888888888</v>
      </c>
    </row>
    <row r="33" spans="1:17" x14ac:dyDescent="0.25">
      <c r="A33" s="1" t="str">
        <f>'Alle Abteilungen'!$A$17</f>
        <v>Akzeptanz Video veröffentlichen</v>
      </c>
      <c r="B33">
        <v>4</v>
      </c>
      <c r="C33">
        <v>3</v>
      </c>
      <c r="D33">
        <v>4</v>
      </c>
      <c r="E33">
        <v>3</v>
      </c>
      <c r="F33">
        <v>4</v>
      </c>
      <c r="G33">
        <v>3</v>
      </c>
      <c r="H33">
        <v>3</v>
      </c>
      <c r="I33">
        <v>3</v>
      </c>
      <c r="J33">
        <v>2</v>
      </c>
      <c r="O33">
        <f t="shared" si="10"/>
        <v>29</v>
      </c>
      <c r="P33">
        <f t="shared" si="9"/>
        <v>9</v>
      </c>
      <c r="Q33" s="8">
        <f t="shared" si="11"/>
        <v>3.2222222222222223</v>
      </c>
    </row>
    <row r="34" spans="1:17" x14ac:dyDescent="0.25">
      <c r="A34" s="3"/>
    </row>
    <row r="35" spans="1:17" x14ac:dyDescent="0.25">
      <c r="A35" s="4" t="str">
        <f>'Alle Abteilungen'!M5</f>
        <v>6. Semester</v>
      </c>
      <c r="B35" s="9">
        <f>'Alle Abteilungen'!N5</f>
        <v>7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O35" s="5" t="s">
        <v>5</v>
      </c>
      <c r="P35" s="5" t="s">
        <v>24</v>
      </c>
      <c r="Q35" s="4" t="s">
        <v>19</v>
      </c>
    </row>
    <row r="36" spans="1:17" x14ac:dyDescent="0.25">
      <c r="A36" s="1" t="str">
        <f>'Alle Abteilungen'!$A$10</f>
        <v>Sichtbarkeit der Poster</v>
      </c>
      <c r="B36">
        <v>3</v>
      </c>
      <c r="C36">
        <v>2</v>
      </c>
      <c r="D36">
        <v>3</v>
      </c>
      <c r="E36">
        <v>3</v>
      </c>
      <c r="F36">
        <v>4</v>
      </c>
      <c r="G36">
        <v>3</v>
      </c>
      <c r="H36">
        <v>2</v>
      </c>
      <c r="O36">
        <f t="shared" ref="O36:O43" si="12">SUM(B36:N36)</f>
        <v>20</v>
      </c>
      <c r="P36">
        <f t="shared" ref="P36:P43" si="13">$B$35-SUMIF(B36:N36,0,$B$23:$N$23)</f>
        <v>7</v>
      </c>
      <c r="Q36" s="8">
        <f>O36/P36</f>
        <v>2.8571428571428572</v>
      </c>
    </row>
    <row r="37" spans="1:17" x14ac:dyDescent="0.25">
      <c r="A37" s="1" t="str">
        <f>'Alle Abteilungen'!$A$11</f>
        <v>Sichtbarkeit der Broschüre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O37">
        <f t="shared" si="12"/>
        <v>11</v>
      </c>
      <c r="P37">
        <f t="shared" si="13"/>
        <v>7</v>
      </c>
      <c r="Q37" s="8">
        <f t="shared" ref="Q37:Q43" si="14">O37/P37</f>
        <v>1.5714285714285714</v>
      </c>
    </row>
    <row r="38" spans="1:17" x14ac:dyDescent="0.25">
      <c r="A38" s="1" t="str">
        <f>'Alle Abteilungen'!$A$12</f>
        <v>Wert der Präsentation</v>
      </c>
      <c r="B38">
        <v>3</v>
      </c>
      <c r="C38">
        <v>3</v>
      </c>
      <c r="D38">
        <v>4</v>
      </c>
      <c r="E38">
        <v>4</v>
      </c>
      <c r="F38">
        <v>3</v>
      </c>
      <c r="G38">
        <v>3</v>
      </c>
      <c r="H38">
        <v>2</v>
      </c>
      <c r="O38">
        <f t="shared" si="12"/>
        <v>22</v>
      </c>
      <c r="P38">
        <f t="shared" si="13"/>
        <v>7</v>
      </c>
      <c r="Q38" s="8">
        <f t="shared" si="14"/>
        <v>3.1428571428571428</v>
      </c>
    </row>
    <row r="39" spans="1:17" x14ac:dyDescent="0.25">
      <c r="A39" s="1" t="str">
        <f>'Alle Abteilungen'!$A$13</f>
        <v>Zeitaufwand</v>
      </c>
      <c r="B39">
        <v>2</v>
      </c>
      <c r="C39">
        <v>3</v>
      </c>
      <c r="D39">
        <v>2</v>
      </c>
      <c r="E39">
        <v>3</v>
      </c>
      <c r="F39">
        <v>1</v>
      </c>
      <c r="G39">
        <v>1</v>
      </c>
      <c r="H39">
        <v>3</v>
      </c>
      <c r="O39">
        <f t="shared" si="12"/>
        <v>15</v>
      </c>
      <c r="P39">
        <f t="shared" si="13"/>
        <v>7</v>
      </c>
      <c r="Q39" s="8">
        <f t="shared" si="14"/>
        <v>2.1428571428571428</v>
      </c>
    </row>
    <row r="40" spans="1:17" x14ac:dyDescent="0.25">
      <c r="A40" s="1" t="str">
        <f>'Alle Abteilungen'!$A$14</f>
        <v>Qualität der Poster/Broschüre</v>
      </c>
      <c r="B40">
        <v>2</v>
      </c>
      <c r="C40">
        <v>3</v>
      </c>
      <c r="D40">
        <v>2</v>
      </c>
      <c r="E40">
        <v>2</v>
      </c>
      <c r="F40">
        <v>3</v>
      </c>
      <c r="G40">
        <v>2</v>
      </c>
      <c r="H40">
        <v>2</v>
      </c>
      <c r="O40">
        <f t="shared" si="12"/>
        <v>16</v>
      </c>
      <c r="P40">
        <f t="shared" si="13"/>
        <v>7</v>
      </c>
      <c r="Q40" s="8">
        <f t="shared" si="14"/>
        <v>2.2857142857142856</v>
      </c>
    </row>
    <row r="41" spans="1:17" x14ac:dyDescent="0.25">
      <c r="A41" s="1" t="str">
        <f>'Alle Abteilungen'!$A$15</f>
        <v>Akzeptanz Video sehen</v>
      </c>
      <c r="B41">
        <v>2</v>
      </c>
      <c r="C41">
        <v>3</v>
      </c>
      <c r="D41">
        <v>2</v>
      </c>
      <c r="E41">
        <v>2</v>
      </c>
      <c r="F41">
        <v>2</v>
      </c>
      <c r="G41">
        <v>3</v>
      </c>
      <c r="H41">
        <v>4</v>
      </c>
      <c r="O41">
        <f t="shared" si="12"/>
        <v>18</v>
      </c>
      <c r="P41">
        <f t="shared" si="13"/>
        <v>7</v>
      </c>
      <c r="Q41" s="8">
        <f t="shared" si="14"/>
        <v>2.5714285714285716</v>
      </c>
    </row>
    <row r="42" spans="1:17" x14ac:dyDescent="0.25">
      <c r="A42" s="1" t="str">
        <f>'Alle Abteilungen'!$A$16</f>
        <v>Akzeptanz Video produzieren</v>
      </c>
      <c r="B42">
        <v>1</v>
      </c>
      <c r="C42">
        <v>1</v>
      </c>
      <c r="D42">
        <v>2</v>
      </c>
      <c r="E42">
        <v>1</v>
      </c>
      <c r="F42">
        <v>1</v>
      </c>
      <c r="G42">
        <v>1</v>
      </c>
      <c r="H42">
        <v>4</v>
      </c>
      <c r="O42">
        <f t="shared" si="12"/>
        <v>11</v>
      </c>
      <c r="P42">
        <f t="shared" si="13"/>
        <v>7</v>
      </c>
      <c r="Q42" s="8">
        <f t="shared" si="14"/>
        <v>1.5714285714285714</v>
      </c>
    </row>
    <row r="43" spans="1:17" x14ac:dyDescent="0.25">
      <c r="A43" s="1" t="str">
        <f>'Alle Abteilungen'!$A$17</f>
        <v>Akzeptanz Video veröffentlichen</v>
      </c>
      <c r="B43">
        <v>2</v>
      </c>
      <c r="C43">
        <v>3</v>
      </c>
      <c r="D43">
        <v>4</v>
      </c>
      <c r="E43">
        <v>4</v>
      </c>
      <c r="F43">
        <v>1</v>
      </c>
      <c r="G43">
        <v>3</v>
      </c>
      <c r="H43">
        <v>4</v>
      </c>
      <c r="O43">
        <f t="shared" si="12"/>
        <v>21</v>
      </c>
      <c r="P43">
        <f t="shared" si="13"/>
        <v>7</v>
      </c>
      <c r="Q43" s="8">
        <f t="shared" si="14"/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/>
  </sheetViews>
  <sheetFormatPr defaultColWidth="9.140625" defaultRowHeight="15" x14ac:dyDescent="0.25"/>
  <cols>
    <col min="1" max="1" width="33.28515625" customWidth="1"/>
    <col min="2" max="11" width="3.140625" customWidth="1"/>
    <col min="12" max="23" width="3.140625" hidden="1" customWidth="1"/>
    <col min="24" max="24" width="3" hidden="1" customWidth="1"/>
    <col min="25" max="25" width="5.42578125" bestFit="1" customWidth="1"/>
    <col min="26" max="26" width="11" bestFit="1" customWidth="1"/>
    <col min="27" max="27" width="17.42578125" bestFit="1" customWidth="1"/>
  </cols>
  <sheetData>
    <row r="1" spans="1:27" x14ac:dyDescent="0.25">
      <c r="A1" s="4" t="s">
        <v>44</v>
      </c>
      <c r="B1" s="6" t="s">
        <v>22</v>
      </c>
      <c r="C1" s="6"/>
      <c r="D1" s="6"/>
      <c r="E1" s="6"/>
      <c r="F1" s="6"/>
      <c r="G1" s="6"/>
      <c r="H1" s="9">
        <f>'Alle Abteilungen'!Q6</f>
        <v>48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7" x14ac:dyDescent="0.25">
      <c r="A2" s="4"/>
      <c r="B2" s="6" t="s">
        <v>27</v>
      </c>
      <c r="C2" s="6"/>
      <c r="D2" s="6"/>
    </row>
    <row r="3" spans="1:27" x14ac:dyDescent="0.25">
      <c r="A3" s="4" t="s">
        <v>26</v>
      </c>
      <c r="B3" s="10" t="s">
        <v>28</v>
      </c>
      <c r="C3" s="10" t="s">
        <v>29</v>
      </c>
      <c r="D3" s="10" t="s">
        <v>30</v>
      </c>
      <c r="Y3" s="5" t="s">
        <v>5</v>
      </c>
      <c r="Z3" s="5" t="s">
        <v>24</v>
      </c>
      <c r="AA3" s="4" t="s">
        <v>19</v>
      </c>
    </row>
    <row r="4" spans="1:27" x14ac:dyDescent="0.25">
      <c r="A4" s="1" t="str">
        <f>'Alle Abteilungen'!$A$10</f>
        <v>Sichtbarkeit der Poster</v>
      </c>
      <c r="B4">
        <f>Y15</f>
        <v>25</v>
      </c>
      <c r="C4">
        <f>Y26</f>
        <v>53</v>
      </c>
      <c r="D4">
        <f>Y36</f>
        <v>43</v>
      </c>
      <c r="Y4">
        <f>SUM(B4:X4)</f>
        <v>121</v>
      </c>
      <c r="Z4">
        <f t="shared" ref="Z4:Z11" si="0">Z15+Z26+Z36</f>
        <v>48</v>
      </c>
      <c r="AA4" s="11">
        <f>Y4/Z4</f>
        <v>2.5208333333333335</v>
      </c>
    </row>
    <row r="5" spans="1:27" x14ac:dyDescent="0.25">
      <c r="A5" s="1" t="str">
        <f>'Alle Abteilungen'!$A$11</f>
        <v>Sichtbarkeit der Broschüre</v>
      </c>
      <c r="B5">
        <f t="shared" ref="B5:B10" si="1">Y16</f>
        <v>20</v>
      </c>
      <c r="C5">
        <f t="shared" ref="C5:C11" si="2">Y27</f>
        <v>36</v>
      </c>
      <c r="D5">
        <f t="shared" ref="D5:D11" si="3">Y37</f>
        <v>38</v>
      </c>
      <c r="Y5">
        <f t="shared" ref="Y5:Y11" si="4">SUM(B5:X5)</f>
        <v>94</v>
      </c>
      <c r="Z5">
        <f t="shared" si="0"/>
        <v>48</v>
      </c>
      <c r="AA5" s="12">
        <f t="shared" ref="AA5:AA11" si="5">Y5/Z5</f>
        <v>1.9583333333333333</v>
      </c>
    </row>
    <row r="6" spans="1:27" x14ac:dyDescent="0.25">
      <c r="A6" s="1" t="str">
        <f>'Alle Abteilungen'!$A$12</f>
        <v>Wert der Präsentation</v>
      </c>
      <c r="B6">
        <f t="shared" si="1"/>
        <v>31</v>
      </c>
      <c r="C6">
        <f t="shared" si="2"/>
        <v>64</v>
      </c>
      <c r="D6">
        <f t="shared" si="3"/>
        <v>47</v>
      </c>
      <c r="Y6">
        <f t="shared" si="4"/>
        <v>142</v>
      </c>
      <c r="Z6">
        <f t="shared" si="0"/>
        <v>47</v>
      </c>
      <c r="AA6" s="12">
        <f t="shared" si="5"/>
        <v>3.021276595744681</v>
      </c>
    </row>
    <row r="7" spans="1:27" x14ac:dyDescent="0.25">
      <c r="A7" s="1" t="str">
        <f>'Alle Abteilungen'!$A$13</f>
        <v>Zeitaufwand</v>
      </c>
      <c r="B7">
        <f t="shared" si="1"/>
        <v>24</v>
      </c>
      <c r="C7">
        <f t="shared" si="2"/>
        <v>47</v>
      </c>
      <c r="D7">
        <f t="shared" si="3"/>
        <v>37</v>
      </c>
      <c r="Y7">
        <f t="shared" si="4"/>
        <v>108</v>
      </c>
      <c r="Z7">
        <f t="shared" si="0"/>
        <v>47</v>
      </c>
      <c r="AA7" s="12">
        <f t="shared" si="5"/>
        <v>2.2978723404255321</v>
      </c>
    </row>
    <row r="8" spans="1:27" x14ac:dyDescent="0.25">
      <c r="A8" s="1" t="str">
        <f>'Alle Abteilungen'!$A$14</f>
        <v>Qualität der Poster/Broschüre</v>
      </c>
      <c r="B8">
        <f t="shared" si="1"/>
        <v>28</v>
      </c>
      <c r="C8">
        <f t="shared" si="2"/>
        <v>64</v>
      </c>
      <c r="D8">
        <f t="shared" si="3"/>
        <v>42</v>
      </c>
      <c r="Y8">
        <f t="shared" si="4"/>
        <v>134</v>
      </c>
      <c r="Z8">
        <f t="shared" si="0"/>
        <v>48</v>
      </c>
      <c r="AA8" s="12">
        <f t="shared" si="5"/>
        <v>2.7916666666666665</v>
      </c>
    </row>
    <row r="9" spans="1:27" x14ac:dyDescent="0.25">
      <c r="A9" s="1" t="str">
        <f>'Alle Abteilungen'!$A$15</f>
        <v>Akzeptanz Video sehen</v>
      </c>
      <c r="B9">
        <f t="shared" si="1"/>
        <v>32</v>
      </c>
      <c r="C9">
        <f t="shared" si="2"/>
        <v>63</v>
      </c>
      <c r="D9">
        <f t="shared" si="3"/>
        <v>36</v>
      </c>
      <c r="Y9">
        <f t="shared" si="4"/>
        <v>131</v>
      </c>
      <c r="Z9">
        <f t="shared" si="0"/>
        <v>48</v>
      </c>
      <c r="AA9" s="12">
        <f t="shared" si="5"/>
        <v>2.7291666666666665</v>
      </c>
    </row>
    <row r="10" spans="1:27" x14ac:dyDescent="0.25">
      <c r="A10" s="1" t="str">
        <f>'Alle Abteilungen'!$A$16</f>
        <v>Akzeptanz Video produzieren</v>
      </c>
      <c r="B10">
        <f t="shared" si="1"/>
        <v>28</v>
      </c>
      <c r="C10">
        <f t="shared" si="2"/>
        <v>42</v>
      </c>
      <c r="D10">
        <f t="shared" si="3"/>
        <v>25</v>
      </c>
      <c r="Y10">
        <f t="shared" si="4"/>
        <v>95</v>
      </c>
      <c r="Z10">
        <f t="shared" si="0"/>
        <v>48</v>
      </c>
      <c r="AA10" s="12">
        <f t="shared" si="5"/>
        <v>1.9791666666666667</v>
      </c>
    </row>
    <row r="11" spans="1:27" x14ac:dyDescent="0.25">
      <c r="A11" s="1" t="str">
        <f>'Alle Abteilungen'!$A$17</f>
        <v>Akzeptanz Video veröffentlichen</v>
      </c>
      <c r="B11">
        <f>Y22</f>
        <v>34</v>
      </c>
      <c r="C11">
        <f t="shared" si="2"/>
        <v>64</v>
      </c>
      <c r="D11">
        <f t="shared" si="3"/>
        <v>38</v>
      </c>
      <c r="Y11">
        <f t="shared" si="4"/>
        <v>136</v>
      </c>
      <c r="Z11">
        <f t="shared" si="0"/>
        <v>48</v>
      </c>
      <c r="AA11" s="13">
        <f t="shared" si="5"/>
        <v>2.8333333333333335</v>
      </c>
    </row>
    <row r="12" spans="1:2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6"/>
    </row>
    <row r="13" spans="1:27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7" x14ac:dyDescent="0.25">
      <c r="A14" s="4" t="str">
        <f>'Alle Abteilungen'!P3</f>
        <v>2. Semester</v>
      </c>
      <c r="B14" s="9">
        <f>'Alle Abteilungen'!Q3</f>
        <v>11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Y14" s="5" t="s">
        <v>5</v>
      </c>
      <c r="Z14" s="5" t="s">
        <v>24</v>
      </c>
      <c r="AA14" s="4" t="s">
        <v>19</v>
      </c>
    </row>
    <row r="15" spans="1:27" x14ac:dyDescent="0.25">
      <c r="A15" s="1" t="str">
        <f>'Alle Abteilungen'!$A$10</f>
        <v>Sichtbarkeit der Poster</v>
      </c>
      <c r="B15">
        <v>2</v>
      </c>
      <c r="C15">
        <v>2</v>
      </c>
      <c r="D15">
        <v>2</v>
      </c>
      <c r="E15">
        <v>2</v>
      </c>
      <c r="F15">
        <v>3</v>
      </c>
      <c r="G15">
        <v>3</v>
      </c>
      <c r="H15">
        <v>2</v>
      </c>
      <c r="I15">
        <v>3</v>
      </c>
      <c r="J15">
        <v>2</v>
      </c>
      <c r="K15">
        <v>2</v>
      </c>
      <c r="L15">
        <v>2</v>
      </c>
      <c r="Y15">
        <f>SUM(B15:X15)</f>
        <v>25</v>
      </c>
      <c r="Z15">
        <f t="shared" ref="Z15:Z22" si="6">$B$14-SUMIF(B15:X15,0,$B$23:$X$23)</f>
        <v>11</v>
      </c>
      <c r="AA15" s="8">
        <f>Y15/Z15</f>
        <v>2.2727272727272729</v>
      </c>
    </row>
    <row r="16" spans="1:27" x14ac:dyDescent="0.25">
      <c r="A16" s="1" t="str">
        <f>'Alle Abteilungen'!$A$11</f>
        <v>Sichtbarkeit der Broschüre</v>
      </c>
      <c r="B16">
        <v>1</v>
      </c>
      <c r="C16">
        <v>2</v>
      </c>
      <c r="D16">
        <v>3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1</v>
      </c>
      <c r="L16">
        <v>1</v>
      </c>
      <c r="Y16">
        <f t="shared" ref="Y16:Y22" si="7">SUM(B16:X16)</f>
        <v>20</v>
      </c>
      <c r="Z16">
        <f t="shared" si="6"/>
        <v>11</v>
      </c>
      <c r="AA16" s="8">
        <f t="shared" ref="AA16:AA22" si="8">Y16/Z16</f>
        <v>1.8181818181818181</v>
      </c>
    </row>
    <row r="17" spans="1:27" x14ac:dyDescent="0.25">
      <c r="A17" s="1" t="str">
        <f>'Alle Abteilungen'!$A$12</f>
        <v>Wert der Präsentation</v>
      </c>
      <c r="B17">
        <v>3</v>
      </c>
      <c r="C17">
        <v>3</v>
      </c>
      <c r="D17">
        <v>3</v>
      </c>
      <c r="E17">
        <v>3</v>
      </c>
      <c r="F17">
        <v>0</v>
      </c>
      <c r="G17">
        <v>3</v>
      </c>
      <c r="H17">
        <v>3</v>
      </c>
      <c r="I17">
        <v>4</v>
      </c>
      <c r="J17">
        <v>3</v>
      </c>
      <c r="K17">
        <v>3</v>
      </c>
      <c r="L17">
        <v>3</v>
      </c>
      <c r="Y17">
        <f t="shared" si="7"/>
        <v>31</v>
      </c>
      <c r="Z17">
        <f t="shared" si="6"/>
        <v>10</v>
      </c>
      <c r="AA17" s="8">
        <f t="shared" si="8"/>
        <v>3.1</v>
      </c>
    </row>
    <row r="18" spans="1:27" x14ac:dyDescent="0.25">
      <c r="A18" s="1" t="str">
        <f>'Alle Abteilungen'!$A$13</f>
        <v>Zeitaufwand</v>
      </c>
      <c r="B18">
        <v>2</v>
      </c>
      <c r="C18">
        <v>2</v>
      </c>
      <c r="D18">
        <v>3</v>
      </c>
      <c r="E18">
        <v>3</v>
      </c>
      <c r="F18">
        <v>2</v>
      </c>
      <c r="G18">
        <v>3</v>
      </c>
      <c r="H18">
        <v>3</v>
      </c>
      <c r="I18">
        <v>2</v>
      </c>
      <c r="J18">
        <v>2</v>
      </c>
      <c r="K18">
        <v>0</v>
      </c>
      <c r="L18">
        <v>2</v>
      </c>
      <c r="Y18">
        <f t="shared" si="7"/>
        <v>24</v>
      </c>
      <c r="Z18">
        <f t="shared" si="6"/>
        <v>10</v>
      </c>
      <c r="AA18" s="8">
        <f t="shared" si="8"/>
        <v>2.4</v>
      </c>
    </row>
    <row r="19" spans="1:27" x14ac:dyDescent="0.25">
      <c r="A19" s="1" t="str">
        <f>'Alle Abteilungen'!$A$14</f>
        <v>Qualität der Poster/Broschüre</v>
      </c>
      <c r="B19">
        <v>3</v>
      </c>
      <c r="C19">
        <v>3</v>
      </c>
      <c r="D19">
        <v>2</v>
      </c>
      <c r="E19">
        <v>2</v>
      </c>
      <c r="F19">
        <v>2</v>
      </c>
      <c r="G19">
        <v>4</v>
      </c>
      <c r="H19">
        <v>1</v>
      </c>
      <c r="I19">
        <v>2</v>
      </c>
      <c r="J19">
        <v>3</v>
      </c>
      <c r="K19">
        <v>4</v>
      </c>
      <c r="L19">
        <v>2</v>
      </c>
      <c r="Y19">
        <f t="shared" si="7"/>
        <v>28</v>
      </c>
      <c r="Z19">
        <f t="shared" si="6"/>
        <v>11</v>
      </c>
      <c r="AA19" s="8">
        <f t="shared" si="8"/>
        <v>2.5454545454545454</v>
      </c>
    </row>
    <row r="20" spans="1:27" x14ac:dyDescent="0.25">
      <c r="A20" s="1" t="str">
        <f>'Alle Abteilungen'!$A$15</f>
        <v>Akzeptanz Video sehen</v>
      </c>
      <c r="B20">
        <v>3</v>
      </c>
      <c r="C20">
        <v>3</v>
      </c>
      <c r="D20">
        <v>4</v>
      </c>
      <c r="E20">
        <v>4</v>
      </c>
      <c r="F20">
        <v>1</v>
      </c>
      <c r="G20">
        <v>3</v>
      </c>
      <c r="H20">
        <v>2</v>
      </c>
      <c r="I20">
        <v>3</v>
      </c>
      <c r="J20">
        <v>3</v>
      </c>
      <c r="K20">
        <v>3</v>
      </c>
      <c r="L20">
        <v>3</v>
      </c>
      <c r="Y20">
        <f t="shared" si="7"/>
        <v>32</v>
      </c>
      <c r="Z20">
        <f t="shared" si="6"/>
        <v>11</v>
      </c>
      <c r="AA20" s="8">
        <f t="shared" si="8"/>
        <v>2.9090909090909092</v>
      </c>
    </row>
    <row r="21" spans="1:27" x14ac:dyDescent="0.25">
      <c r="A21" s="1" t="str">
        <f>'Alle Abteilungen'!$A$16</f>
        <v>Akzeptanz Video produzieren</v>
      </c>
      <c r="B21">
        <v>3</v>
      </c>
      <c r="C21">
        <v>4</v>
      </c>
      <c r="D21">
        <v>2</v>
      </c>
      <c r="E21">
        <v>3</v>
      </c>
      <c r="F21">
        <v>1</v>
      </c>
      <c r="G21">
        <v>4</v>
      </c>
      <c r="H21">
        <v>2</v>
      </c>
      <c r="I21">
        <v>1</v>
      </c>
      <c r="J21">
        <v>3</v>
      </c>
      <c r="K21">
        <v>2</v>
      </c>
      <c r="L21">
        <v>3</v>
      </c>
      <c r="Y21">
        <f t="shared" si="7"/>
        <v>28</v>
      </c>
      <c r="Z21">
        <f t="shared" si="6"/>
        <v>11</v>
      </c>
      <c r="AA21" s="8">
        <f t="shared" si="8"/>
        <v>2.5454545454545454</v>
      </c>
    </row>
    <row r="22" spans="1:27" x14ac:dyDescent="0.25">
      <c r="A22" s="1" t="str">
        <f>'Alle Abteilungen'!$A$17</f>
        <v>Akzeptanz Video veröffentlichen</v>
      </c>
      <c r="B22">
        <v>4</v>
      </c>
      <c r="C22">
        <v>4</v>
      </c>
      <c r="D22">
        <v>1</v>
      </c>
      <c r="E22">
        <v>3</v>
      </c>
      <c r="F22">
        <v>3</v>
      </c>
      <c r="G22">
        <v>3</v>
      </c>
      <c r="H22">
        <v>4</v>
      </c>
      <c r="I22">
        <v>2</v>
      </c>
      <c r="J22">
        <v>3</v>
      </c>
      <c r="K22">
        <v>3</v>
      </c>
      <c r="L22">
        <v>4</v>
      </c>
      <c r="Y22">
        <f t="shared" si="7"/>
        <v>34</v>
      </c>
      <c r="Z22">
        <f t="shared" si="6"/>
        <v>11</v>
      </c>
      <c r="AA22" s="8">
        <f t="shared" si="8"/>
        <v>3.0909090909090908</v>
      </c>
    </row>
    <row r="23" spans="1:27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7" x14ac:dyDescent="0.25">
      <c r="A24" s="3"/>
    </row>
    <row r="25" spans="1:27" x14ac:dyDescent="0.25">
      <c r="A25" s="4" t="str">
        <f>'Alle Abteilungen'!P4</f>
        <v>4. Semester</v>
      </c>
      <c r="B25" s="9">
        <f>'Alle Abteilungen'!Q4</f>
        <v>22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Y25" s="5" t="s">
        <v>5</v>
      </c>
      <c r="Z25" s="5" t="s">
        <v>24</v>
      </c>
      <c r="AA25" s="4" t="s">
        <v>19</v>
      </c>
    </row>
    <row r="26" spans="1:27" x14ac:dyDescent="0.25">
      <c r="A26" s="1" t="str">
        <f>'Alle Abteilungen'!$A$10</f>
        <v>Sichtbarkeit der Poster</v>
      </c>
      <c r="B26">
        <v>3</v>
      </c>
      <c r="C26">
        <v>3</v>
      </c>
      <c r="D26">
        <v>3</v>
      </c>
      <c r="E26">
        <v>3</v>
      </c>
      <c r="F26">
        <v>3</v>
      </c>
      <c r="G26">
        <v>1</v>
      </c>
      <c r="H26">
        <v>3</v>
      </c>
      <c r="I26">
        <v>2</v>
      </c>
      <c r="J26">
        <v>3</v>
      </c>
      <c r="K26">
        <v>3</v>
      </c>
      <c r="L26">
        <v>2</v>
      </c>
      <c r="M26">
        <v>2</v>
      </c>
      <c r="N26">
        <v>2</v>
      </c>
      <c r="O26">
        <v>1</v>
      </c>
      <c r="P26">
        <v>2</v>
      </c>
      <c r="Q26">
        <v>2</v>
      </c>
      <c r="R26">
        <v>3</v>
      </c>
      <c r="S26">
        <v>2</v>
      </c>
      <c r="T26">
        <v>2</v>
      </c>
      <c r="U26">
        <v>3</v>
      </c>
      <c r="V26">
        <v>2</v>
      </c>
      <c r="W26">
        <v>3</v>
      </c>
      <c r="Y26">
        <f>SUM(B26:X26)</f>
        <v>53</v>
      </c>
      <c r="Z26">
        <f t="shared" ref="Z26:Z33" si="9">$B$25-SUMIF(B26:X26,0,$B$23:$X$23)</f>
        <v>22</v>
      </c>
      <c r="AA26" s="8">
        <f>Y26/Z26</f>
        <v>2.4090909090909092</v>
      </c>
    </row>
    <row r="27" spans="1:27" x14ac:dyDescent="0.25">
      <c r="A27" s="1" t="str">
        <f>'Alle Abteilungen'!$A$11</f>
        <v>Sichtbarkeit der Broschüre</v>
      </c>
      <c r="B27">
        <v>1</v>
      </c>
      <c r="C27">
        <v>1</v>
      </c>
      <c r="D27">
        <v>2</v>
      </c>
      <c r="E27">
        <v>4</v>
      </c>
      <c r="F27">
        <v>1</v>
      </c>
      <c r="G27">
        <v>1</v>
      </c>
      <c r="H27">
        <v>2</v>
      </c>
      <c r="I27">
        <v>1</v>
      </c>
      <c r="J27">
        <v>1</v>
      </c>
      <c r="K27">
        <v>1</v>
      </c>
      <c r="L27">
        <v>2</v>
      </c>
      <c r="M27">
        <v>2</v>
      </c>
      <c r="N27">
        <v>1</v>
      </c>
      <c r="O27">
        <v>1</v>
      </c>
      <c r="P27">
        <v>1</v>
      </c>
      <c r="Q27">
        <v>2</v>
      </c>
      <c r="R27">
        <v>1</v>
      </c>
      <c r="S27">
        <v>2</v>
      </c>
      <c r="T27">
        <v>3</v>
      </c>
      <c r="U27">
        <v>2</v>
      </c>
      <c r="V27">
        <v>2</v>
      </c>
      <c r="W27">
        <v>2</v>
      </c>
      <c r="Y27">
        <f t="shared" ref="Y27:Y33" si="10">SUM(B27:X27)</f>
        <v>36</v>
      </c>
      <c r="Z27">
        <f t="shared" si="9"/>
        <v>22</v>
      </c>
      <c r="AA27" s="8">
        <f t="shared" ref="AA27:AA33" si="11">Y27/Z27</f>
        <v>1.6363636363636365</v>
      </c>
    </row>
    <row r="28" spans="1:27" x14ac:dyDescent="0.25">
      <c r="A28" s="1" t="str">
        <f>'Alle Abteilungen'!$A$12</f>
        <v>Wert der Präsentation</v>
      </c>
      <c r="B28">
        <v>3</v>
      </c>
      <c r="C28">
        <v>2</v>
      </c>
      <c r="D28">
        <v>3</v>
      </c>
      <c r="E28">
        <v>4</v>
      </c>
      <c r="F28">
        <v>3</v>
      </c>
      <c r="G28">
        <v>2</v>
      </c>
      <c r="H28">
        <v>3</v>
      </c>
      <c r="I28">
        <v>3</v>
      </c>
      <c r="J28">
        <v>2</v>
      </c>
      <c r="K28">
        <v>3</v>
      </c>
      <c r="L28">
        <v>3</v>
      </c>
      <c r="M28">
        <v>4</v>
      </c>
      <c r="N28">
        <v>2</v>
      </c>
      <c r="O28">
        <v>3</v>
      </c>
      <c r="P28">
        <v>4</v>
      </c>
      <c r="Q28">
        <v>2</v>
      </c>
      <c r="R28">
        <v>2</v>
      </c>
      <c r="S28">
        <v>4</v>
      </c>
      <c r="T28">
        <v>3</v>
      </c>
      <c r="U28">
        <v>3</v>
      </c>
      <c r="V28">
        <v>3</v>
      </c>
      <c r="W28">
        <v>3</v>
      </c>
      <c r="Y28">
        <f t="shared" si="10"/>
        <v>64</v>
      </c>
      <c r="Z28">
        <f t="shared" si="9"/>
        <v>22</v>
      </c>
      <c r="AA28" s="8">
        <f t="shared" si="11"/>
        <v>2.9090909090909092</v>
      </c>
    </row>
    <row r="29" spans="1:27" x14ac:dyDescent="0.25">
      <c r="A29" s="1" t="str">
        <f>'Alle Abteilungen'!$A$13</f>
        <v>Zeitaufwand</v>
      </c>
      <c r="B29">
        <v>1</v>
      </c>
      <c r="C29">
        <v>1</v>
      </c>
      <c r="D29">
        <v>2</v>
      </c>
      <c r="E29">
        <v>2</v>
      </c>
      <c r="F29">
        <v>1</v>
      </c>
      <c r="G29">
        <v>3</v>
      </c>
      <c r="H29">
        <v>3</v>
      </c>
      <c r="I29">
        <v>3</v>
      </c>
      <c r="J29">
        <v>2</v>
      </c>
      <c r="K29">
        <v>3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3</v>
      </c>
      <c r="T29">
        <v>2</v>
      </c>
      <c r="U29">
        <v>2</v>
      </c>
      <c r="V29">
        <v>2</v>
      </c>
      <c r="W29">
        <v>3</v>
      </c>
      <c r="Y29">
        <f t="shared" si="10"/>
        <v>47</v>
      </c>
      <c r="Z29">
        <f t="shared" si="9"/>
        <v>22</v>
      </c>
      <c r="AA29" s="8">
        <f t="shared" si="11"/>
        <v>2.1363636363636362</v>
      </c>
    </row>
    <row r="30" spans="1:27" x14ac:dyDescent="0.25">
      <c r="A30" s="1" t="str">
        <f>'Alle Abteilungen'!$A$14</f>
        <v>Qualität der Poster/Broschüre</v>
      </c>
      <c r="B30">
        <v>4</v>
      </c>
      <c r="C30">
        <v>3</v>
      </c>
      <c r="D30">
        <v>3</v>
      </c>
      <c r="E30">
        <v>3</v>
      </c>
      <c r="F30">
        <v>3</v>
      </c>
      <c r="G30">
        <v>1</v>
      </c>
      <c r="H30">
        <v>3</v>
      </c>
      <c r="I30">
        <v>1</v>
      </c>
      <c r="J30">
        <v>3</v>
      </c>
      <c r="K30">
        <v>2</v>
      </c>
      <c r="L30">
        <v>4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2</v>
      </c>
      <c r="U30">
        <v>3</v>
      </c>
      <c r="V30">
        <v>4</v>
      </c>
      <c r="W30">
        <v>4</v>
      </c>
      <c r="Y30">
        <f t="shared" si="10"/>
        <v>64</v>
      </c>
      <c r="Z30">
        <f t="shared" si="9"/>
        <v>22</v>
      </c>
      <c r="AA30" s="8">
        <f t="shared" si="11"/>
        <v>2.9090909090909092</v>
      </c>
    </row>
    <row r="31" spans="1:27" x14ac:dyDescent="0.25">
      <c r="A31" s="1" t="str">
        <f>'Alle Abteilungen'!$A$15</f>
        <v>Akzeptanz Video sehen</v>
      </c>
      <c r="B31">
        <v>1</v>
      </c>
      <c r="C31">
        <v>1</v>
      </c>
      <c r="D31">
        <v>4</v>
      </c>
      <c r="E31">
        <v>3</v>
      </c>
      <c r="F31">
        <v>2</v>
      </c>
      <c r="G31">
        <v>4</v>
      </c>
      <c r="H31">
        <v>4</v>
      </c>
      <c r="I31">
        <v>4</v>
      </c>
      <c r="J31">
        <v>3</v>
      </c>
      <c r="K31">
        <v>4</v>
      </c>
      <c r="L31">
        <v>3</v>
      </c>
      <c r="M31">
        <v>2</v>
      </c>
      <c r="N31">
        <v>3</v>
      </c>
      <c r="O31">
        <v>3</v>
      </c>
      <c r="P31">
        <v>2</v>
      </c>
      <c r="Q31">
        <v>3</v>
      </c>
      <c r="R31">
        <v>3</v>
      </c>
      <c r="S31">
        <v>3</v>
      </c>
      <c r="T31">
        <v>1</v>
      </c>
      <c r="U31">
        <v>3</v>
      </c>
      <c r="V31">
        <v>4</v>
      </c>
      <c r="W31">
        <v>3</v>
      </c>
      <c r="Y31">
        <f t="shared" si="10"/>
        <v>63</v>
      </c>
      <c r="Z31">
        <f t="shared" si="9"/>
        <v>22</v>
      </c>
      <c r="AA31" s="8">
        <f t="shared" si="11"/>
        <v>2.8636363636363638</v>
      </c>
    </row>
    <row r="32" spans="1:27" x14ac:dyDescent="0.25">
      <c r="A32" s="1" t="str">
        <f>'Alle Abteilungen'!$A$16</f>
        <v>Akzeptanz Video produzieren</v>
      </c>
      <c r="B32">
        <v>1</v>
      </c>
      <c r="C32">
        <v>1</v>
      </c>
      <c r="D32">
        <v>2</v>
      </c>
      <c r="E32">
        <v>1</v>
      </c>
      <c r="F32">
        <v>2</v>
      </c>
      <c r="G32">
        <v>3</v>
      </c>
      <c r="H32">
        <v>3</v>
      </c>
      <c r="I32">
        <v>4</v>
      </c>
      <c r="J32">
        <v>2</v>
      </c>
      <c r="K32">
        <v>3</v>
      </c>
      <c r="L32">
        <v>1</v>
      </c>
      <c r="M32">
        <v>2</v>
      </c>
      <c r="N32">
        <v>1</v>
      </c>
      <c r="O32">
        <v>2</v>
      </c>
      <c r="P32">
        <v>1</v>
      </c>
      <c r="Q32">
        <v>3</v>
      </c>
      <c r="R32">
        <v>1</v>
      </c>
      <c r="S32">
        <v>1</v>
      </c>
      <c r="T32">
        <v>1</v>
      </c>
      <c r="U32">
        <v>1</v>
      </c>
      <c r="V32">
        <v>4</v>
      </c>
      <c r="W32">
        <v>2</v>
      </c>
      <c r="Y32">
        <f t="shared" si="10"/>
        <v>42</v>
      </c>
      <c r="Z32">
        <f t="shared" si="9"/>
        <v>22</v>
      </c>
      <c r="AA32" s="8">
        <f t="shared" si="11"/>
        <v>1.9090909090909092</v>
      </c>
    </row>
    <row r="33" spans="1:27" x14ac:dyDescent="0.25">
      <c r="A33" s="1" t="str">
        <f>'Alle Abteilungen'!$A$17</f>
        <v>Akzeptanz Video veröffentlichen</v>
      </c>
      <c r="B33">
        <v>4</v>
      </c>
      <c r="C33">
        <v>3</v>
      </c>
      <c r="D33">
        <v>4</v>
      </c>
      <c r="E33">
        <v>1</v>
      </c>
      <c r="F33">
        <v>1</v>
      </c>
      <c r="G33">
        <v>3</v>
      </c>
      <c r="H33">
        <v>3</v>
      </c>
      <c r="I33">
        <v>4</v>
      </c>
      <c r="J33">
        <v>3</v>
      </c>
      <c r="K33">
        <v>4</v>
      </c>
      <c r="L33">
        <v>4</v>
      </c>
      <c r="M33">
        <v>1</v>
      </c>
      <c r="N33">
        <v>2</v>
      </c>
      <c r="O33">
        <v>3</v>
      </c>
      <c r="P33">
        <v>3</v>
      </c>
      <c r="Q33">
        <v>4</v>
      </c>
      <c r="R33">
        <v>3</v>
      </c>
      <c r="S33">
        <v>3</v>
      </c>
      <c r="T33">
        <v>1</v>
      </c>
      <c r="U33">
        <v>4</v>
      </c>
      <c r="V33">
        <v>4</v>
      </c>
      <c r="W33">
        <v>2</v>
      </c>
      <c r="Y33">
        <f t="shared" si="10"/>
        <v>64</v>
      </c>
      <c r="Z33">
        <f t="shared" si="9"/>
        <v>22</v>
      </c>
      <c r="AA33" s="8">
        <f t="shared" si="11"/>
        <v>2.9090909090909092</v>
      </c>
    </row>
    <row r="34" spans="1:27" x14ac:dyDescent="0.25">
      <c r="A34" s="3"/>
    </row>
    <row r="35" spans="1:27" x14ac:dyDescent="0.25">
      <c r="A35" s="4" t="str">
        <f>'Alle Abteilungen'!P5</f>
        <v>6. Semester</v>
      </c>
      <c r="B35" s="9">
        <f>'Alle Abteilungen'!Q5</f>
        <v>15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Y35" s="5" t="s">
        <v>5</v>
      </c>
      <c r="Z35" s="5" t="s">
        <v>24</v>
      </c>
      <c r="AA35" s="4" t="s">
        <v>19</v>
      </c>
    </row>
    <row r="36" spans="1:27" x14ac:dyDescent="0.25">
      <c r="A36" s="1" t="str">
        <f>'Alle Abteilungen'!$A$10</f>
        <v>Sichtbarkeit der Poster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H36">
        <v>3</v>
      </c>
      <c r="I36">
        <v>4</v>
      </c>
      <c r="J36">
        <v>3</v>
      </c>
      <c r="K36">
        <v>3</v>
      </c>
      <c r="L36">
        <v>3</v>
      </c>
      <c r="M36">
        <v>2</v>
      </c>
      <c r="N36">
        <v>3</v>
      </c>
      <c r="O36">
        <v>4</v>
      </c>
      <c r="P36">
        <v>3</v>
      </c>
      <c r="Y36">
        <f t="shared" ref="Y36:Y43" si="12">SUM(B36:X36)</f>
        <v>43</v>
      </c>
      <c r="Z36">
        <f t="shared" ref="Z36:Z43" si="13">$B$35-SUMIF(B36:X36,0,$B$23:$X$23)</f>
        <v>15</v>
      </c>
      <c r="AA36" s="8">
        <f>Y36/Z36</f>
        <v>2.8666666666666667</v>
      </c>
    </row>
    <row r="37" spans="1:27" x14ac:dyDescent="0.25">
      <c r="A37" s="1" t="str">
        <f>'Alle Abteilungen'!$A$11</f>
        <v>Sichtbarkeit der Broschüre</v>
      </c>
      <c r="B37">
        <v>3</v>
      </c>
      <c r="C37">
        <v>2</v>
      </c>
      <c r="D37">
        <v>3</v>
      </c>
      <c r="E37">
        <v>2</v>
      </c>
      <c r="F37">
        <v>1</v>
      </c>
      <c r="G37">
        <v>4</v>
      </c>
      <c r="H37">
        <v>1</v>
      </c>
      <c r="I37">
        <v>3</v>
      </c>
      <c r="J37">
        <v>1</v>
      </c>
      <c r="K37">
        <v>1</v>
      </c>
      <c r="L37">
        <v>3</v>
      </c>
      <c r="M37">
        <v>3</v>
      </c>
      <c r="N37">
        <v>3</v>
      </c>
      <c r="O37">
        <v>4</v>
      </c>
      <c r="P37">
        <v>4</v>
      </c>
      <c r="Y37">
        <f t="shared" si="12"/>
        <v>38</v>
      </c>
      <c r="Z37">
        <f t="shared" si="13"/>
        <v>15</v>
      </c>
      <c r="AA37" s="8">
        <f t="shared" ref="AA37:AA43" si="14">Y37/Z37</f>
        <v>2.5333333333333332</v>
      </c>
    </row>
    <row r="38" spans="1:27" x14ac:dyDescent="0.25">
      <c r="A38" s="1" t="str">
        <f>'Alle Abteilungen'!$A$12</f>
        <v>Wert der Präsentation</v>
      </c>
      <c r="B38">
        <v>3</v>
      </c>
      <c r="C38">
        <v>2</v>
      </c>
      <c r="D38">
        <v>4</v>
      </c>
      <c r="E38">
        <v>2</v>
      </c>
      <c r="F38">
        <v>2</v>
      </c>
      <c r="G38">
        <v>3</v>
      </c>
      <c r="H38">
        <v>3</v>
      </c>
      <c r="I38">
        <v>4</v>
      </c>
      <c r="J38">
        <v>3</v>
      </c>
      <c r="K38">
        <v>4</v>
      </c>
      <c r="L38">
        <v>2</v>
      </c>
      <c r="M38">
        <v>3</v>
      </c>
      <c r="N38">
        <v>4</v>
      </c>
      <c r="O38">
        <v>4</v>
      </c>
      <c r="P38">
        <v>4</v>
      </c>
      <c r="Y38">
        <f t="shared" si="12"/>
        <v>47</v>
      </c>
      <c r="Z38">
        <f t="shared" si="13"/>
        <v>15</v>
      </c>
      <c r="AA38" s="8">
        <f t="shared" si="14"/>
        <v>3.1333333333333333</v>
      </c>
    </row>
    <row r="39" spans="1:27" x14ac:dyDescent="0.25">
      <c r="A39" s="1" t="str">
        <f>'Alle Abteilungen'!$A$13</f>
        <v>Zeitaufwand</v>
      </c>
      <c r="B39">
        <v>1</v>
      </c>
      <c r="C39">
        <v>3</v>
      </c>
      <c r="D39">
        <v>3</v>
      </c>
      <c r="E39">
        <v>3</v>
      </c>
      <c r="F39">
        <v>4</v>
      </c>
      <c r="G39">
        <v>2</v>
      </c>
      <c r="H39">
        <v>2</v>
      </c>
      <c r="I39">
        <v>3</v>
      </c>
      <c r="J39">
        <v>3</v>
      </c>
      <c r="K39">
        <v>3</v>
      </c>
      <c r="L39">
        <v>2</v>
      </c>
      <c r="M39">
        <v>3</v>
      </c>
      <c r="N39">
        <v>1</v>
      </c>
      <c r="O39">
        <v>2</v>
      </c>
      <c r="P39">
        <v>2</v>
      </c>
      <c r="Y39">
        <f t="shared" si="12"/>
        <v>37</v>
      </c>
      <c r="Z39">
        <f t="shared" si="13"/>
        <v>15</v>
      </c>
      <c r="AA39" s="8">
        <f t="shared" si="14"/>
        <v>2.4666666666666668</v>
      </c>
    </row>
    <row r="40" spans="1:27" x14ac:dyDescent="0.25">
      <c r="A40" s="1" t="str">
        <f>'Alle Abteilungen'!$A$14</f>
        <v>Qualität der Poster/Broschüre</v>
      </c>
      <c r="B40">
        <v>3</v>
      </c>
      <c r="C40">
        <v>2</v>
      </c>
      <c r="D40">
        <v>2</v>
      </c>
      <c r="E40">
        <v>2</v>
      </c>
      <c r="F40">
        <v>3</v>
      </c>
      <c r="G40">
        <v>2</v>
      </c>
      <c r="H40">
        <v>3</v>
      </c>
      <c r="I40">
        <v>4</v>
      </c>
      <c r="J40">
        <v>3</v>
      </c>
      <c r="K40">
        <v>2</v>
      </c>
      <c r="L40">
        <v>3</v>
      </c>
      <c r="M40">
        <v>3</v>
      </c>
      <c r="N40">
        <v>4</v>
      </c>
      <c r="O40">
        <v>3</v>
      </c>
      <c r="P40">
        <v>3</v>
      </c>
      <c r="Y40">
        <f t="shared" si="12"/>
        <v>42</v>
      </c>
      <c r="Z40">
        <f t="shared" si="13"/>
        <v>15</v>
      </c>
      <c r="AA40" s="8">
        <f t="shared" si="14"/>
        <v>2.8</v>
      </c>
    </row>
    <row r="41" spans="1:27" x14ac:dyDescent="0.25">
      <c r="A41" s="1" t="str">
        <f>'Alle Abteilungen'!$A$15</f>
        <v>Akzeptanz Video sehen</v>
      </c>
      <c r="B41">
        <v>2</v>
      </c>
      <c r="C41">
        <v>3</v>
      </c>
      <c r="D41">
        <v>4</v>
      </c>
      <c r="E41">
        <v>4</v>
      </c>
      <c r="F41">
        <v>3</v>
      </c>
      <c r="G41">
        <v>3</v>
      </c>
      <c r="H41">
        <v>4</v>
      </c>
      <c r="I41">
        <v>2</v>
      </c>
      <c r="J41">
        <v>1</v>
      </c>
      <c r="K41">
        <v>3</v>
      </c>
      <c r="L41">
        <v>1</v>
      </c>
      <c r="M41">
        <v>1</v>
      </c>
      <c r="N41">
        <v>1</v>
      </c>
      <c r="O41">
        <v>2</v>
      </c>
      <c r="P41">
        <v>2</v>
      </c>
      <c r="Y41">
        <f t="shared" si="12"/>
        <v>36</v>
      </c>
      <c r="Z41">
        <f t="shared" si="13"/>
        <v>15</v>
      </c>
      <c r="AA41" s="8">
        <f t="shared" si="14"/>
        <v>2.4</v>
      </c>
    </row>
    <row r="42" spans="1:27" x14ac:dyDescent="0.25">
      <c r="A42" s="1" t="str">
        <f>'Alle Abteilungen'!$A$16</f>
        <v>Akzeptanz Video produzieren</v>
      </c>
      <c r="B42">
        <v>1</v>
      </c>
      <c r="C42">
        <v>1</v>
      </c>
      <c r="D42">
        <v>2</v>
      </c>
      <c r="E42">
        <v>4</v>
      </c>
      <c r="F42">
        <v>2</v>
      </c>
      <c r="G42">
        <v>2</v>
      </c>
      <c r="H42">
        <v>3</v>
      </c>
      <c r="I42">
        <v>2</v>
      </c>
      <c r="J42">
        <v>1</v>
      </c>
      <c r="K42">
        <v>2</v>
      </c>
      <c r="L42">
        <v>1</v>
      </c>
      <c r="M42">
        <v>1</v>
      </c>
      <c r="N42">
        <v>1</v>
      </c>
      <c r="O42">
        <v>1</v>
      </c>
      <c r="P42">
        <v>1</v>
      </c>
      <c r="Y42">
        <f t="shared" si="12"/>
        <v>25</v>
      </c>
      <c r="Z42">
        <f t="shared" si="13"/>
        <v>15</v>
      </c>
      <c r="AA42" s="8">
        <f t="shared" si="14"/>
        <v>1.6666666666666667</v>
      </c>
    </row>
    <row r="43" spans="1:27" x14ac:dyDescent="0.25">
      <c r="A43" s="1" t="str">
        <f>'Alle Abteilungen'!$A$17</f>
        <v>Akzeptanz Video veröffentlichen</v>
      </c>
      <c r="B43">
        <v>4</v>
      </c>
      <c r="C43">
        <v>1</v>
      </c>
      <c r="D43">
        <v>4</v>
      </c>
      <c r="E43">
        <v>3</v>
      </c>
      <c r="F43">
        <v>3</v>
      </c>
      <c r="G43">
        <v>4</v>
      </c>
      <c r="H43">
        <v>3</v>
      </c>
      <c r="I43">
        <v>2</v>
      </c>
      <c r="J43">
        <v>1</v>
      </c>
      <c r="K43">
        <v>3</v>
      </c>
      <c r="L43">
        <v>3</v>
      </c>
      <c r="M43">
        <v>2</v>
      </c>
      <c r="N43">
        <v>1</v>
      </c>
      <c r="O43">
        <v>3</v>
      </c>
      <c r="P43">
        <v>1</v>
      </c>
      <c r="Y43">
        <f t="shared" si="12"/>
        <v>38</v>
      </c>
      <c r="Z43">
        <f t="shared" si="13"/>
        <v>15</v>
      </c>
      <c r="AA43" s="8">
        <f t="shared" si="14"/>
        <v>2.5333333333333332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R48" sqref="R48"/>
    </sheetView>
  </sheetViews>
  <sheetFormatPr defaultColWidth="9.140625" defaultRowHeight="15" x14ac:dyDescent="0.25"/>
  <cols>
    <col min="1" max="1" width="33.28515625" customWidth="1"/>
    <col min="2" max="11" width="3.140625" customWidth="1"/>
    <col min="12" max="12" width="3" bestFit="1" customWidth="1"/>
    <col min="13" max="13" width="5.42578125" bestFit="1" customWidth="1"/>
    <col min="14" max="14" width="11" bestFit="1" customWidth="1"/>
    <col min="15" max="15" width="17.42578125" bestFit="1" customWidth="1"/>
  </cols>
  <sheetData>
    <row r="1" spans="1:15" x14ac:dyDescent="0.25">
      <c r="A1" s="4" t="s">
        <v>48</v>
      </c>
      <c r="B1" s="6" t="s">
        <v>22</v>
      </c>
      <c r="C1" s="6"/>
      <c r="D1" s="6"/>
      <c r="E1" s="6"/>
      <c r="F1" s="6"/>
      <c r="G1" s="6"/>
      <c r="H1" s="9">
        <f>'Alle Abteilungen'!T6</f>
        <v>14</v>
      </c>
      <c r="I1" s="6"/>
      <c r="J1" s="6"/>
    </row>
    <row r="2" spans="1:15" x14ac:dyDescent="0.25">
      <c r="A2" s="4"/>
      <c r="B2" s="6" t="s">
        <v>27</v>
      </c>
      <c r="C2" s="6"/>
      <c r="D2" s="6"/>
    </row>
    <row r="3" spans="1:15" x14ac:dyDescent="0.25">
      <c r="A3" s="4" t="s">
        <v>26</v>
      </c>
      <c r="B3" s="10" t="s">
        <v>28</v>
      </c>
      <c r="C3" s="10" t="s">
        <v>29</v>
      </c>
      <c r="D3" s="10"/>
      <c r="M3" s="5" t="s">
        <v>5</v>
      </c>
      <c r="N3" s="5" t="s">
        <v>24</v>
      </c>
      <c r="O3" s="4" t="s">
        <v>19</v>
      </c>
    </row>
    <row r="4" spans="1:15" x14ac:dyDescent="0.25">
      <c r="A4" s="1" t="str">
        <f>'Alle Abteilungen'!$A$10</f>
        <v>Sichtbarkeit der Poster</v>
      </c>
      <c r="B4">
        <f>M15</f>
        <v>10</v>
      </c>
      <c r="C4">
        <f>M26</f>
        <v>25</v>
      </c>
      <c r="M4">
        <f>SUM(B4:L4)</f>
        <v>35</v>
      </c>
      <c r="N4">
        <f>N15+N26</f>
        <v>14</v>
      </c>
      <c r="O4" s="11">
        <f>M4/N4</f>
        <v>2.5</v>
      </c>
    </row>
    <row r="5" spans="1:15" x14ac:dyDescent="0.25">
      <c r="A5" s="1" t="str">
        <f>'Alle Abteilungen'!$A$11</f>
        <v>Sichtbarkeit der Broschüre</v>
      </c>
      <c r="B5">
        <f t="shared" ref="B5:B11" si="0">M16</f>
        <v>11</v>
      </c>
      <c r="C5">
        <f t="shared" ref="C5:C11" si="1">M27</f>
        <v>13</v>
      </c>
      <c r="M5">
        <f t="shared" ref="M5:M11" si="2">SUM(B5:L5)</f>
        <v>24</v>
      </c>
      <c r="N5">
        <f>N16+N27</f>
        <v>14</v>
      </c>
      <c r="O5" s="12">
        <f t="shared" ref="O5:O11" si="3">M5/N5</f>
        <v>1.7142857142857142</v>
      </c>
    </row>
    <row r="6" spans="1:15" x14ac:dyDescent="0.25">
      <c r="A6" s="1" t="str">
        <f>'Alle Abteilungen'!$A$12</f>
        <v>Wert der Präsentation</v>
      </c>
      <c r="B6">
        <f t="shared" si="0"/>
        <v>13</v>
      </c>
      <c r="C6">
        <f t="shared" si="1"/>
        <v>23</v>
      </c>
      <c r="M6">
        <f t="shared" si="2"/>
        <v>36</v>
      </c>
      <c r="N6">
        <f t="shared" ref="N6:N11" si="4">N17+N28</f>
        <v>11</v>
      </c>
      <c r="O6" s="12">
        <f t="shared" si="3"/>
        <v>3.2727272727272729</v>
      </c>
    </row>
    <row r="7" spans="1:15" x14ac:dyDescent="0.25">
      <c r="A7" s="1" t="str">
        <f>'Alle Abteilungen'!$A$13</f>
        <v>Zeitaufwand</v>
      </c>
      <c r="B7">
        <f t="shared" si="0"/>
        <v>11</v>
      </c>
      <c r="C7">
        <f t="shared" si="1"/>
        <v>21</v>
      </c>
      <c r="M7">
        <f t="shared" si="2"/>
        <v>32</v>
      </c>
      <c r="N7">
        <f t="shared" si="4"/>
        <v>14</v>
      </c>
      <c r="O7" s="12">
        <f t="shared" si="3"/>
        <v>2.2857142857142856</v>
      </c>
    </row>
    <row r="8" spans="1:15" x14ac:dyDescent="0.25">
      <c r="A8" s="1" t="str">
        <f>'Alle Abteilungen'!$A$14</f>
        <v>Qualität der Poster/Broschüre</v>
      </c>
      <c r="B8">
        <f t="shared" si="0"/>
        <v>12</v>
      </c>
      <c r="C8">
        <f t="shared" si="1"/>
        <v>25</v>
      </c>
      <c r="M8">
        <f t="shared" si="2"/>
        <v>37</v>
      </c>
      <c r="N8">
        <f t="shared" si="4"/>
        <v>14</v>
      </c>
      <c r="O8" s="12">
        <f t="shared" si="3"/>
        <v>2.6428571428571428</v>
      </c>
    </row>
    <row r="9" spans="1:15" x14ac:dyDescent="0.25">
      <c r="A9" s="1" t="str">
        <f>'Alle Abteilungen'!$A$15</f>
        <v>Akzeptanz Video sehen</v>
      </c>
      <c r="B9">
        <f t="shared" si="0"/>
        <v>13.5</v>
      </c>
      <c r="C9">
        <f t="shared" si="1"/>
        <v>23</v>
      </c>
      <c r="M9">
        <f t="shared" si="2"/>
        <v>36.5</v>
      </c>
      <c r="N9">
        <f t="shared" si="4"/>
        <v>14</v>
      </c>
      <c r="O9" s="12">
        <f t="shared" si="3"/>
        <v>2.6071428571428572</v>
      </c>
    </row>
    <row r="10" spans="1:15" x14ac:dyDescent="0.25">
      <c r="A10" s="1" t="str">
        <f>'Alle Abteilungen'!$A$16</f>
        <v>Akzeptanz Video produzieren</v>
      </c>
      <c r="B10">
        <f t="shared" si="0"/>
        <v>12.5</v>
      </c>
      <c r="C10">
        <f t="shared" si="1"/>
        <v>20</v>
      </c>
      <c r="M10">
        <f t="shared" si="2"/>
        <v>32.5</v>
      </c>
      <c r="N10">
        <f t="shared" si="4"/>
        <v>14</v>
      </c>
      <c r="O10" s="12">
        <f t="shared" si="3"/>
        <v>2.3214285714285716</v>
      </c>
    </row>
    <row r="11" spans="1:15" x14ac:dyDescent="0.25">
      <c r="A11" s="1" t="str">
        <f>'Alle Abteilungen'!$A$17</f>
        <v>Akzeptanz Video veröffentlichen</v>
      </c>
      <c r="B11">
        <f t="shared" si="0"/>
        <v>17</v>
      </c>
      <c r="C11">
        <f t="shared" si="1"/>
        <v>31</v>
      </c>
      <c r="M11">
        <f t="shared" si="2"/>
        <v>48</v>
      </c>
      <c r="N11">
        <f t="shared" si="4"/>
        <v>14</v>
      </c>
      <c r="O11" s="13">
        <f t="shared" si="3"/>
        <v>3.4285714285714284</v>
      </c>
    </row>
    <row r="12" spans="1:15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</row>
    <row r="13" spans="1:15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5" x14ac:dyDescent="0.25">
      <c r="A14" s="4" t="str">
        <f>'Alle Abteilungen'!S3</f>
        <v>2. Semester</v>
      </c>
      <c r="B14" s="9">
        <f>'Alle Abteilungen'!T3</f>
        <v>5</v>
      </c>
      <c r="C14" s="6" t="s">
        <v>18</v>
      </c>
      <c r="D14" s="6"/>
      <c r="E14" s="6"/>
      <c r="F14" s="6"/>
      <c r="G14" s="6"/>
      <c r="H14" s="6"/>
      <c r="I14" s="6"/>
      <c r="J14" s="6"/>
      <c r="M14" s="5" t="s">
        <v>5</v>
      </c>
      <c r="N14" s="5" t="s">
        <v>24</v>
      </c>
      <c r="O14" s="4" t="s">
        <v>19</v>
      </c>
    </row>
    <row r="15" spans="1:15" x14ac:dyDescent="0.25">
      <c r="A15" s="1" t="str">
        <f>'Alle Abteilungen'!$A$10</f>
        <v>Sichtbarkeit der Poster</v>
      </c>
      <c r="B15">
        <v>2</v>
      </c>
      <c r="C15">
        <v>2</v>
      </c>
      <c r="D15">
        <v>2</v>
      </c>
      <c r="E15">
        <v>2</v>
      </c>
      <c r="F15">
        <v>2</v>
      </c>
      <c r="M15">
        <f>SUM(B15:L15)</f>
        <v>10</v>
      </c>
      <c r="N15">
        <f t="shared" ref="N15:N22" si="5">$B$14-SUMIF(B15:L15,0,$B$23:$L$23)</f>
        <v>5</v>
      </c>
      <c r="O15" s="8">
        <f>M15/N15</f>
        <v>2</v>
      </c>
    </row>
    <row r="16" spans="1:15" x14ac:dyDescent="0.25">
      <c r="A16" s="1" t="str">
        <f>'Alle Abteilungen'!$A$11</f>
        <v>Sichtbarkeit der Broschüre</v>
      </c>
      <c r="B16">
        <v>2</v>
      </c>
      <c r="C16">
        <v>1</v>
      </c>
      <c r="D16">
        <v>4</v>
      </c>
      <c r="E16">
        <v>2</v>
      </c>
      <c r="F16">
        <v>2</v>
      </c>
      <c r="M16">
        <f t="shared" ref="M16:M22" si="6">SUM(B16:L16)</f>
        <v>11</v>
      </c>
      <c r="N16">
        <f t="shared" si="5"/>
        <v>5</v>
      </c>
      <c r="O16" s="8">
        <f t="shared" ref="O16:O22" si="7">M16/N16</f>
        <v>2.2000000000000002</v>
      </c>
    </row>
    <row r="17" spans="1:15" x14ac:dyDescent="0.25">
      <c r="A17" s="1" t="str">
        <f>'Alle Abteilungen'!$A$12</f>
        <v>Wert der Präsentation</v>
      </c>
      <c r="B17">
        <v>2</v>
      </c>
      <c r="C17">
        <v>0</v>
      </c>
      <c r="D17">
        <v>4</v>
      </c>
      <c r="E17">
        <v>3</v>
      </c>
      <c r="F17">
        <v>4</v>
      </c>
      <c r="M17">
        <f t="shared" si="6"/>
        <v>13</v>
      </c>
      <c r="N17">
        <f t="shared" si="5"/>
        <v>4</v>
      </c>
      <c r="O17" s="8">
        <f t="shared" si="7"/>
        <v>3.25</v>
      </c>
    </row>
    <row r="18" spans="1:15" x14ac:dyDescent="0.25">
      <c r="A18" s="1" t="str">
        <f>'Alle Abteilungen'!$A$13</f>
        <v>Zeitaufwand</v>
      </c>
      <c r="B18">
        <v>2</v>
      </c>
      <c r="C18">
        <v>2</v>
      </c>
      <c r="D18">
        <v>3</v>
      </c>
      <c r="E18">
        <v>2</v>
      </c>
      <c r="F18">
        <v>2</v>
      </c>
      <c r="M18">
        <f t="shared" si="6"/>
        <v>11</v>
      </c>
      <c r="N18">
        <f t="shared" si="5"/>
        <v>5</v>
      </c>
      <c r="O18" s="8">
        <f t="shared" si="7"/>
        <v>2.2000000000000002</v>
      </c>
    </row>
    <row r="19" spans="1:15" x14ac:dyDescent="0.25">
      <c r="A19" s="1" t="str">
        <f>'Alle Abteilungen'!$A$14</f>
        <v>Qualität der Poster/Broschüre</v>
      </c>
      <c r="B19">
        <v>3</v>
      </c>
      <c r="C19">
        <v>3</v>
      </c>
      <c r="D19">
        <v>4</v>
      </c>
      <c r="E19">
        <v>1</v>
      </c>
      <c r="F19">
        <v>1</v>
      </c>
      <c r="M19">
        <f t="shared" si="6"/>
        <v>12</v>
      </c>
      <c r="N19">
        <f t="shared" si="5"/>
        <v>5</v>
      </c>
      <c r="O19" s="8">
        <f t="shared" si="7"/>
        <v>2.4</v>
      </c>
    </row>
    <row r="20" spans="1:15" x14ac:dyDescent="0.25">
      <c r="A20" s="1" t="str">
        <f>'Alle Abteilungen'!$A$15</f>
        <v>Akzeptanz Video sehen</v>
      </c>
      <c r="B20">
        <v>4</v>
      </c>
      <c r="C20">
        <v>2</v>
      </c>
      <c r="D20">
        <v>2.5</v>
      </c>
      <c r="E20">
        <v>2</v>
      </c>
      <c r="F20">
        <v>3</v>
      </c>
      <c r="M20">
        <f t="shared" si="6"/>
        <v>13.5</v>
      </c>
      <c r="N20">
        <f t="shared" si="5"/>
        <v>5</v>
      </c>
      <c r="O20" s="8">
        <f t="shared" si="7"/>
        <v>2.7</v>
      </c>
    </row>
    <row r="21" spans="1:15" x14ac:dyDescent="0.25">
      <c r="A21" s="1" t="str">
        <f>'Alle Abteilungen'!$A$16</f>
        <v>Akzeptanz Video produzieren</v>
      </c>
      <c r="B21">
        <v>4</v>
      </c>
      <c r="C21">
        <v>1</v>
      </c>
      <c r="D21">
        <v>2.5</v>
      </c>
      <c r="E21">
        <v>2</v>
      </c>
      <c r="F21">
        <v>3</v>
      </c>
      <c r="M21">
        <f t="shared" si="6"/>
        <v>12.5</v>
      </c>
      <c r="N21">
        <f t="shared" si="5"/>
        <v>5</v>
      </c>
      <c r="O21" s="8">
        <f t="shared" si="7"/>
        <v>2.5</v>
      </c>
    </row>
    <row r="22" spans="1:15" x14ac:dyDescent="0.25">
      <c r="A22" s="1" t="str">
        <f>'Alle Abteilungen'!$A$17</f>
        <v>Akzeptanz Video veröffentlichen</v>
      </c>
      <c r="B22">
        <v>4</v>
      </c>
      <c r="C22">
        <v>3</v>
      </c>
      <c r="D22">
        <v>3</v>
      </c>
      <c r="E22">
        <v>3</v>
      </c>
      <c r="F22">
        <v>4</v>
      </c>
      <c r="M22">
        <f t="shared" si="6"/>
        <v>17</v>
      </c>
      <c r="N22">
        <f t="shared" si="5"/>
        <v>5</v>
      </c>
      <c r="O22" s="8">
        <f t="shared" si="7"/>
        <v>3.4</v>
      </c>
    </row>
    <row r="23" spans="1:15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5" x14ac:dyDescent="0.25">
      <c r="A24" s="3"/>
    </row>
    <row r="25" spans="1:15" x14ac:dyDescent="0.25">
      <c r="A25" s="4" t="str">
        <f>'Alle Abteilungen'!S4</f>
        <v>4. Semester</v>
      </c>
      <c r="B25" s="9">
        <f>'Alle Abteilungen'!T4</f>
        <v>9</v>
      </c>
      <c r="C25" s="6" t="s">
        <v>18</v>
      </c>
      <c r="D25" s="6"/>
      <c r="E25" s="6"/>
      <c r="F25" s="6"/>
      <c r="G25" s="6"/>
      <c r="H25" s="6"/>
      <c r="I25" s="6"/>
      <c r="J25" s="6"/>
      <c r="M25" s="5" t="s">
        <v>5</v>
      </c>
      <c r="N25" s="5" t="s">
        <v>24</v>
      </c>
      <c r="O25" s="4" t="s">
        <v>19</v>
      </c>
    </row>
    <row r="26" spans="1:15" x14ac:dyDescent="0.25">
      <c r="A26" s="1" t="str">
        <f>'Alle Abteilungen'!$A$10</f>
        <v>Sichtbarkeit der Poster</v>
      </c>
      <c r="B26">
        <v>4</v>
      </c>
      <c r="C26">
        <v>3</v>
      </c>
      <c r="D26">
        <v>3</v>
      </c>
      <c r="E26">
        <v>2</v>
      </c>
      <c r="F26">
        <v>3</v>
      </c>
      <c r="G26">
        <v>1</v>
      </c>
      <c r="H26">
        <v>2</v>
      </c>
      <c r="I26">
        <v>3</v>
      </c>
      <c r="J26">
        <v>4</v>
      </c>
      <c r="M26">
        <f>SUM(B26:L26)</f>
        <v>25</v>
      </c>
      <c r="N26">
        <f t="shared" ref="N26:N33" si="8">$B$25-SUMIF(B26:L26,0,$B$23:$L$23)</f>
        <v>9</v>
      </c>
      <c r="O26" s="8">
        <f>M26/N26</f>
        <v>2.7777777777777777</v>
      </c>
    </row>
    <row r="27" spans="1:15" x14ac:dyDescent="0.25">
      <c r="A27" s="1" t="str">
        <f>'Alle Abteilungen'!$A$11</f>
        <v>Sichtbarkeit der Broschüre</v>
      </c>
      <c r="B27">
        <v>3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2</v>
      </c>
      <c r="J27">
        <v>1</v>
      </c>
      <c r="M27">
        <f t="shared" ref="M27:M33" si="9">SUM(B27:L27)</f>
        <v>13</v>
      </c>
      <c r="N27">
        <f t="shared" si="8"/>
        <v>9</v>
      </c>
      <c r="O27" s="8">
        <f t="shared" ref="O27:O33" si="10">M27/N27</f>
        <v>1.4444444444444444</v>
      </c>
    </row>
    <row r="28" spans="1:15" x14ac:dyDescent="0.25">
      <c r="A28" s="1" t="str">
        <f>'Alle Abteilungen'!$A$12</f>
        <v>Wert der Präsentation</v>
      </c>
      <c r="B28">
        <v>3</v>
      </c>
      <c r="C28">
        <v>3</v>
      </c>
      <c r="D28">
        <v>3</v>
      </c>
      <c r="E28">
        <v>4</v>
      </c>
      <c r="F28">
        <v>3</v>
      </c>
      <c r="G28">
        <v>3</v>
      </c>
      <c r="H28">
        <v>4</v>
      </c>
      <c r="I28">
        <v>0</v>
      </c>
      <c r="J28">
        <v>0</v>
      </c>
      <c r="M28">
        <f t="shared" si="9"/>
        <v>23</v>
      </c>
      <c r="N28">
        <f t="shared" si="8"/>
        <v>7</v>
      </c>
      <c r="O28" s="8">
        <f t="shared" si="10"/>
        <v>3.2857142857142856</v>
      </c>
    </row>
    <row r="29" spans="1:15" x14ac:dyDescent="0.25">
      <c r="A29" s="1" t="str">
        <f>'Alle Abteilungen'!$A$13</f>
        <v>Zeitaufwand</v>
      </c>
      <c r="B29">
        <v>1</v>
      </c>
      <c r="C29">
        <v>2</v>
      </c>
      <c r="D29">
        <v>1</v>
      </c>
      <c r="E29">
        <v>3</v>
      </c>
      <c r="F29">
        <v>2</v>
      </c>
      <c r="G29">
        <v>4</v>
      </c>
      <c r="H29">
        <v>4</v>
      </c>
      <c r="I29">
        <v>3</v>
      </c>
      <c r="J29">
        <v>1</v>
      </c>
      <c r="M29">
        <f t="shared" si="9"/>
        <v>21</v>
      </c>
      <c r="N29">
        <f t="shared" si="8"/>
        <v>9</v>
      </c>
      <c r="O29" s="8">
        <f t="shared" si="10"/>
        <v>2.3333333333333335</v>
      </c>
    </row>
    <row r="30" spans="1:15" x14ac:dyDescent="0.25">
      <c r="A30" s="1" t="str">
        <f>'Alle Abteilungen'!$A$14</f>
        <v>Qualität der Poster/Broschüre</v>
      </c>
      <c r="B30">
        <v>3</v>
      </c>
      <c r="C30">
        <v>2</v>
      </c>
      <c r="D30">
        <v>2</v>
      </c>
      <c r="E30">
        <v>4</v>
      </c>
      <c r="F30">
        <v>3</v>
      </c>
      <c r="G30">
        <v>2</v>
      </c>
      <c r="H30">
        <v>3</v>
      </c>
      <c r="I30">
        <v>3</v>
      </c>
      <c r="J30">
        <v>3</v>
      </c>
      <c r="M30">
        <f t="shared" si="9"/>
        <v>25</v>
      </c>
      <c r="N30">
        <f t="shared" si="8"/>
        <v>9</v>
      </c>
      <c r="O30" s="8">
        <f t="shared" si="10"/>
        <v>2.7777777777777777</v>
      </c>
    </row>
    <row r="31" spans="1:15" x14ac:dyDescent="0.25">
      <c r="A31" s="1" t="str">
        <f>'Alle Abteilungen'!$A$15</f>
        <v>Akzeptanz Video sehen</v>
      </c>
      <c r="B31">
        <v>1</v>
      </c>
      <c r="C31">
        <v>3</v>
      </c>
      <c r="D31">
        <v>2</v>
      </c>
      <c r="E31">
        <v>2</v>
      </c>
      <c r="F31">
        <v>3</v>
      </c>
      <c r="G31">
        <v>4</v>
      </c>
      <c r="H31">
        <v>4</v>
      </c>
      <c r="I31">
        <v>2</v>
      </c>
      <c r="J31">
        <v>2</v>
      </c>
      <c r="M31">
        <f t="shared" si="9"/>
        <v>23</v>
      </c>
      <c r="N31">
        <f t="shared" si="8"/>
        <v>9</v>
      </c>
      <c r="O31" s="8">
        <f t="shared" si="10"/>
        <v>2.5555555555555554</v>
      </c>
    </row>
    <row r="32" spans="1:15" x14ac:dyDescent="0.25">
      <c r="A32" s="1" t="str">
        <f>'Alle Abteilungen'!$A$16</f>
        <v>Akzeptanz Video produzieren</v>
      </c>
      <c r="B32">
        <v>2</v>
      </c>
      <c r="C32">
        <v>3</v>
      </c>
      <c r="D32">
        <v>2</v>
      </c>
      <c r="E32">
        <v>2</v>
      </c>
      <c r="F32">
        <v>1</v>
      </c>
      <c r="G32">
        <v>4</v>
      </c>
      <c r="H32">
        <v>4</v>
      </c>
      <c r="I32">
        <v>1</v>
      </c>
      <c r="J32">
        <v>1</v>
      </c>
      <c r="M32">
        <f t="shared" si="9"/>
        <v>20</v>
      </c>
      <c r="N32">
        <f t="shared" si="8"/>
        <v>9</v>
      </c>
      <c r="O32" s="8">
        <f t="shared" si="10"/>
        <v>2.2222222222222223</v>
      </c>
    </row>
    <row r="33" spans="1:15" x14ac:dyDescent="0.25">
      <c r="A33" s="1" t="str">
        <f>'Alle Abteilungen'!$A$17</f>
        <v>Akzeptanz Video veröffentlichen</v>
      </c>
      <c r="B33">
        <v>4</v>
      </c>
      <c r="C33">
        <v>3</v>
      </c>
      <c r="D33">
        <v>3</v>
      </c>
      <c r="E33">
        <v>3</v>
      </c>
      <c r="F33">
        <v>3</v>
      </c>
      <c r="G33">
        <v>4</v>
      </c>
      <c r="H33">
        <v>4</v>
      </c>
      <c r="I33">
        <v>3</v>
      </c>
      <c r="J33">
        <v>4</v>
      </c>
      <c r="M33">
        <f t="shared" si="9"/>
        <v>31</v>
      </c>
      <c r="N33">
        <f t="shared" si="8"/>
        <v>9</v>
      </c>
      <c r="O33" s="8">
        <f t="shared" si="10"/>
        <v>3.4444444444444446</v>
      </c>
    </row>
    <row r="34" spans="1:15" x14ac:dyDescent="0.25">
      <c r="A34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L21" sqref="AL21"/>
    </sheetView>
  </sheetViews>
  <sheetFormatPr defaultColWidth="9.140625" defaultRowHeight="15" x14ac:dyDescent="0.25"/>
  <cols>
    <col min="1" max="1" width="33.28515625" customWidth="1"/>
    <col min="2" max="9" width="3.140625" customWidth="1"/>
    <col min="10" max="22" width="3.140625" hidden="1" customWidth="1"/>
    <col min="23" max="23" width="5.42578125" bestFit="1" customWidth="1"/>
    <col min="24" max="24" width="11" bestFit="1" customWidth="1"/>
    <col min="25" max="25" width="17.42578125" bestFit="1" customWidth="1"/>
  </cols>
  <sheetData>
    <row r="1" spans="1:25" x14ac:dyDescent="0.25">
      <c r="A1" s="4" t="s">
        <v>31</v>
      </c>
      <c r="B1" s="6" t="s">
        <v>22</v>
      </c>
      <c r="C1" s="6"/>
      <c r="D1" s="6"/>
      <c r="E1" s="6"/>
      <c r="F1" s="6"/>
      <c r="G1" s="6"/>
      <c r="H1" s="9">
        <f>'Alle Abteilungen'!W6</f>
        <v>38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5" x14ac:dyDescent="0.25">
      <c r="A2" s="4"/>
      <c r="B2" s="6" t="s">
        <v>27</v>
      </c>
      <c r="C2" s="6"/>
      <c r="D2" s="6"/>
    </row>
    <row r="3" spans="1:25" x14ac:dyDescent="0.25">
      <c r="A3" s="4" t="s">
        <v>26</v>
      </c>
      <c r="B3" s="10" t="s">
        <v>28</v>
      </c>
      <c r="C3" s="10" t="s">
        <v>29</v>
      </c>
      <c r="D3" s="10" t="s">
        <v>40</v>
      </c>
      <c r="W3" s="5" t="s">
        <v>5</v>
      </c>
      <c r="X3" s="5" t="s">
        <v>24</v>
      </c>
      <c r="Y3" s="4" t="s">
        <v>19</v>
      </c>
    </row>
    <row r="4" spans="1:25" x14ac:dyDescent="0.25">
      <c r="A4" s="1" t="str">
        <f>'Alle Abteilungen'!$A$10</f>
        <v>Sichtbarkeit der Poster</v>
      </c>
      <c r="B4">
        <f>W14</f>
        <v>38</v>
      </c>
      <c r="C4">
        <f t="shared" ref="C4:C11" si="0">W26</f>
        <v>24</v>
      </c>
      <c r="D4">
        <f t="shared" ref="D4:D11" si="1">W36</f>
        <v>20</v>
      </c>
      <c r="W4">
        <f>SUM(B4:V4)</f>
        <v>82</v>
      </c>
      <c r="X4">
        <f>X14+X26+X36</f>
        <v>38</v>
      </c>
      <c r="Y4" s="11">
        <f>W4/X4</f>
        <v>2.1578947368421053</v>
      </c>
    </row>
    <row r="5" spans="1:25" x14ac:dyDescent="0.25">
      <c r="A5" s="1" t="str">
        <f>'Alle Abteilungen'!$A$11</f>
        <v>Sichtbarkeit der Broschüre</v>
      </c>
      <c r="B5">
        <f t="shared" ref="B5:B11" si="2">W15</f>
        <v>32</v>
      </c>
      <c r="C5">
        <f t="shared" si="0"/>
        <v>21</v>
      </c>
      <c r="D5">
        <f t="shared" si="1"/>
        <v>15</v>
      </c>
      <c r="W5">
        <f>SUM(B5:V5)</f>
        <v>68</v>
      </c>
      <c r="X5">
        <f t="shared" ref="X5:X11" si="3">X15+X27+X37</f>
        <v>38</v>
      </c>
      <c r="Y5" s="12">
        <f t="shared" ref="Y5:Y11" si="4">W5/X5</f>
        <v>1.7894736842105263</v>
      </c>
    </row>
    <row r="6" spans="1:25" x14ac:dyDescent="0.25">
      <c r="A6" s="1" t="str">
        <f>'Alle Abteilungen'!$A$12</f>
        <v>Wert der Präsentation</v>
      </c>
      <c r="B6">
        <f t="shared" si="2"/>
        <v>57</v>
      </c>
      <c r="C6">
        <f t="shared" si="0"/>
        <v>26</v>
      </c>
      <c r="D6">
        <f t="shared" si="1"/>
        <v>25</v>
      </c>
      <c r="W6">
        <f>SUM(B6:V6)</f>
        <v>108</v>
      </c>
      <c r="X6">
        <f t="shared" si="3"/>
        <v>37</v>
      </c>
      <c r="Y6" s="12">
        <f t="shared" si="4"/>
        <v>2.9189189189189189</v>
      </c>
    </row>
    <row r="7" spans="1:25" x14ac:dyDescent="0.25">
      <c r="A7" s="1" t="str">
        <f>'Alle Abteilungen'!$A$13</f>
        <v>Zeitaufwand</v>
      </c>
      <c r="B7">
        <f t="shared" si="2"/>
        <v>48.5</v>
      </c>
      <c r="C7">
        <f t="shared" si="0"/>
        <v>24</v>
      </c>
      <c r="D7">
        <f t="shared" si="1"/>
        <v>19</v>
      </c>
      <c r="W7">
        <f>SUM(B7:V7)</f>
        <v>91.5</v>
      </c>
      <c r="X7">
        <f t="shared" si="3"/>
        <v>37</v>
      </c>
      <c r="Y7" s="12">
        <f t="shared" si="4"/>
        <v>2.4729729729729728</v>
      </c>
    </row>
    <row r="8" spans="1:25" x14ac:dyDescent="0.25">
      <c r="A8" s="1" t="str">
        <f>'Alle Abteilungen'!$A$14</f>
        <v>Qualität der Poster/Broschüre</v>
      </c>
      <c r="B8">
        <f t="shared" si="2"/>
        <v>47</v>
      </c>
      <c r="C8">
        <f t="shared" si="0"/>
        <v>28</v>
      </c>
      <c r="D8">
        <f t="shared" si="1"/>
        <v>16</v>
      </c>
      <c r="W8">
        <f>SUM(B8:V8)</f>
        <v>91</v>
      </c>
      <c r="X8">
        <f t="shared" si="3"/>
        <v>35</v>
      </c>
      <c r="Y8" s="12">
        <f t="shared" si="4"/>
        <v>2.6</v>
      </c>
    </row>
    <row r="9" spans="1:25" x14ac:dyDescent="0.25">
      <c r="A9" s="1" t="str">
        <f>'Alle Abteilungen'!$A$15</f>
        <v>Akzeptanz Video sehen</v>
      </c>
      <c r="B9">
        <f t="shared" si="2"/>
        <v>54</v>
      </c>
      <c r="C9">
        <f t="shared" si="0"/>
        <v>29</v>
      </c>
      <c r="D9">
        <f t="shared" si="1"/>
        <v>25</v>
      </c>
      <c r="W9">
        <f>SUM(B9:V9)</f>
        <v>108</v>
      </c>
      <c r="X9">
        <f t="shared" si="3"/>
        <v>37</v>
      </c>
      <c r="Y9" s="12">
        <f t="shared" si="4"/>
        <v>2.9189189189189189</v>
      </c>
    </row>
    <row r="10" spans="1:25" x14ac:dyDescent="0.25">
      <c r="A10" s="1" t="str">
        <f>'Alle Abteilungen'!$A$16</f>
        <v>Akzeptanz Video produzieren</v>
      </c>
      <c r="B10">
        <f t="shared" si="2"/>
        <v>47.5</v>
      </c>
      <c r="C10">
        <f t="shared" si="0"/>
        <v>21</v>
      </c>
      <c r="D10">
        <f t="shared" si="1"/>
        <v>16</v>
      </c>
      <c r="W10">
        <f>SUM(B10:V10)</f>
        <v>84.5</v>
      </c>
      <c r="X10">
        <f t="shared" si="3"/>
        <v>37</v>
      </c>
      <c r="Y10" s="12">
        <f t="shared" si="4"/>
        <v>2.2837837837837838</v>
      </c>
    </row>
    <row r="11" spans="1:25" x14ac:dyDescent="0.25">
      <c r="A11" s="1" t="str">
        <f>'Alle Abteilungen'!$A$17</f>
        <v>Akzeptanz Video veröffentlichen</v>
      </c>
      <c r="B11">
        <f t="shared" si="2"/>
        <v>66</v>
      </c>
      <c r="C11">
        <f t="shared" si="0"/>
        <v>30</v>
      </c>
      <c r="D11">
        <f t="shared" si="1"/>
        <v>28</v>
      </c>
      <c r="W11">
        <f>SUM(B11:V11)</f>
        <v>124</v>
      </c>
      <c r="X11">
        <f t="shared" si="3"/>
        <v>38</v>
      </c>
      <c r="Y11" s="13">
        <f t="shared" si="4"/>
        <v>3.263157894736842</v>
      </c>
    </row>
    <row r="12" spans="1:25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5" x14ac:dyDescent="0.25">
      <c r="A13" s="4" t="str">
        <f>'Alle Abteilungen'!V3</f>
        <v>2. Semester</v>
      </c>
      <c r="B13" s="9">
        <f>'Alle Abteilungen'!W3</f>
        <v>21</v>
      </c>
      <c r="C13" s="6" t="s">
        <v>18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W13" s="5" t="s">
        <v>5</v>
      </c>
      <c r="X13" s="5" t="s">
        <v>24</v>
      </c>
      <c r="Y13" s="4" t="s">
        <v>19</v>
      </c>
    </row>
    <row r="14" spans="1:25" x14ac:dyDescent="0.25">
      <c r="A14" s="1" t="str">
        <f>'Alle Abteilungen'!$A$10</f>
        <v>Sichtbarkeit der Poster</v>
      </c>
      <c r="B14">
        <v>2</v>
      </c>
      <c r="C14">
        <v>2</v>
      </c>
      <c r="D14">
        <v>2</v>
      </c>
      <c r="E14">
        <v>2</v>
      </c>
      <c r="F14">
        <v>3</v>
      </c>
      <c r="G14">
        <v>1</v>
      </c>
      <c r="H14">
        <v>1</v>
      </c>
      <c r="I14">
        <v>1</v>
      </c>
      <c r="J14">
        <v>3</v>
      </c>
      <c r="K14">
        <v>2</v>
      </c>
      <c r="L14">
        <v>2</v>
      </c>
      <c r="M14">
        <v>2</v>
      </c>
      <c r="N14">
        <v>2</v>
      </c>
      <c r="O14">
        <v>1</v>
      </c>
      <c r="P14">
        <v>1</v>
      </c>
      <c r="Q14">
        <v>3</v>
      </c>
      <c r="R14">
        <v>1</v>
      </c>
      <c r="S14">
        <v>2</v>
      </c>
      <c r="T14">
        <v>2</v>
      </c>
      <c r="U14">
        <v>2</v>
      </c>
      <c r="V14">
        <v>1</v>
      </c>
      <c r="W14">
        <f>SUM(B14:V14)</f>
        <v>38</v>
      </c>
      <c r="X14">
        <f>$B$13-SUMIF(B14:V14,0,$B$22:$V$22)</f>
        <v>21</v>
      </c>
      <c r="Y14" s="8">
        <f>W14/X14</f>
        <v>1.8095238095238095</v>
      </c>
    </row>
    <row r="15" spans="1:25" x14ac:dyDescent="0.25">
      <c r="A15" s="1" t="str">
        <f>'Alle Abteilungen'!$A$11</f>
        <v>Sichtbarkeit der Broschüre</v>
      </c>
      <c r="B15">
        <v>1</v>
      </c>
      <c r="C15">
        <v>1</v>
      </c>
      <c r="D15">
        <v>4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1</v>
      </c>
      <c r="O15">
        <v>3</v>
      </c>
      <c r="P15">
        <v>1</v>
      </c>
      <c r="Q15">
        <v>1</v>
      </c>
      <c r="R15">
        <v>1</v>
      </c>
      <c r="S15">
        <v>4</v>
      </c>
      <c r="T15">
        <v>1</v>
      </c>
      <c r="U15">
        <v>2</v>
      </c>
      <c r="V15">
        <v>1</v>
      </c>
      <c r="W15">
        <f>SUM(B15:V15)</f>
        <v>32</v>
      </c>
      <c r="X15">
        <f>$B$13-SUMIF(B15:V15,0,$B$22:$V$22)</f>
        <v>21</v>
      </c>
      <c r="Y15" s="8">
        <f t="shared" ref="Y15:Y21" si="5">W15/X15</f>
        <v>1.5238095238095237</v>
      </c>
    </row>
    <row r="16" spans="1:25" x14ac:dyDescent="0.25">
      <c r="A16" s="1" t="str">
        <f>'Alle Abteilungen'!$A$12</f>
        <v>Wert der Präsentation</v>
      </c>
      <c r="B16">
        <v>3</v>
      </c>
      <c r="C16">
        <v>2</v>
      </c>
      <c r="D16">
        <v>4</v>
      </c>
      <c r="E16">
        <v>3</v>
      </c>
      <c r="F16">
        <v>2</v>
      </c>
      <c r="G16">
        <v>2</v>
      </c>
      <c r="H16">
        <v>2</v>
      </c>
      <c r="I16">
        <v>1</v>
      </c>
      <c r="J16">
        <v>4</v>
      </c>
      <c r="K16">
        <v>3</v>
      </c>
      <c r="L16">
        <v>3</v>
      </c>
      <c r="M16">
        <v>3</v>
      </c>
      <c r="N16">
        <v>3</v>
      </c>
      <c r="O16">
        <v>1</v>
      </c>
      <c r="P16">
        <v>2</v>
      </c>
      <c r="Q16">
        <v>4</v>
      </c>
      <c r="R16">
        <v>2</v>
      </c>
      <c r="S16">
        <v>4</v>
      </c>
      <c r="T16">
        <v>4</v>
      </c>
      <c r="U16">
        <v>3</v>
      </c>
      <c r="V16">
        <v>2</v>
      </c>
      <c r="W16">
        <f>SUM(B16:V16)</f>
        <v>57</v>
      </c>
      <c r="X16">
        <f>$B$13-SUMIF(B16:V16,0,$B$22:$V$22)</f>
        <v>21</v>
      </c>
      <c r="Y16" s="8">
        <f t="shared" si="5"/>
        <v>2.7142857142857144</v>
      </c>
    </row>
    <row r="17" spans="1:25" x14ac:dyDescent="0.25">
      <c r="A17" s="1" t="str">
        <f>'Alle Abteilungen'!$A$13</f>
        <v>Zeitaufwand</v>
      </c>
      <c r="B17">
        <v>2</v>
      </c>
      <c r="C17">
        <v>2</v>
      </c>
      <c r="D17">
        <v>1.5</v>
      </c>
      <c r="E17">
        <v>1</v>
      </c>
      <c r="F17">
        <v>3</v>
      </c>
      <c r="G17">
        <v>1</v>
      </c>
      <c r="H17">
        <v>4</v>
      </c>
      <c r="I17">
        <v>4</v>
      </c>
      <c r="J17">
        <v>2</v>
      </c>
      <c r="K17">
        <v>3</v>
      </c>
      <c r="L17">
        <v>0</v>
      </c>
      <c r="M17">
        <v>2</v>
      </c>
      <c r="N17">
        <v>2</v>
      </c>
      <c r="O17">
        <v>2</v>
      </c>
      <c r="P17">
        <v>4</v>
      </c>
      <c r="Q17">
        <v>2</v>
      </c>
      <c r="R17">
        <v>3</v>
      </c>
      <c r="S17">
        <v>3</v>
      </c>
      <c r="T17">
        <v>2</v>
      </c>
      <c r="U17">
        <v>2</v>
      </c>
      <c r="V17">
        <v>3</v>
      </c>
      <c r="W17">
        <f>SUM(B17:V17)</f>
        <v>48.5</v>
      </c>
      <c r="X17">
        <f>$B$13-SUMIF(B17:V17,0,$B$22:$V$22)</f>
        <v>20</v>
      </c>
      <c r="Y17" s="8">
        <f t="shared" si="5"/>
        <v>2.4249999999999998</v>
      </c>
    </row>
    <row r="18" spans="1:25" x14ac:dyDescent="0.25">
      <c r="A18" s="1" t="str">
        <f>'Alle Abteilungen'!$A$14</f>
        <v>Qualität der Poster/Broschüre</v>
      </c>
      <c r="B18">
        <v>3</v>
      </c>
      <c r="C18">
        <v>3</v>
      </c>
      <c r="D18">
        <v>2</v>
      </c>
      <c r="E18">
        <v>3</v>
      </c>
      <c r="F18">
        <v>3</v>
      </c>
      <c r="G18">
        <v>3</v>
      </c>
      <c r="H18">
        <v>0</v>
      </c>
      <c r="I18">
        <v>3</v>
      </c>
      <c r="J18">
        <v>2</v>
      </c>
      <c r="K18">
        <v>3</v>
      </c>
      <c r="L18">
        <v>1</v>
      </c>
      <c r="M18">
        <v>0</v>
      </c>
      <c r="N18">
        <v>3</v>
      </c>
      <c r="O18">
        <v>0</v>
      </c>
      <c r="P18">
        <v>3</v>
      </c>
      <c r="Q18">
        <v>3</v>
      </c>
      <c r="R18">
        <v>2</v>
      </c>
      <c r="S18">
        <v>4</v>
      </c>
      <c r="T18">
        <v>1</v>
      </c>
      <c r="U18">
        <v>3</v>
      </c>
      <c r="V18">
        <v>2</v>
      </c>
      <c r="W18">
        <f>SUM(B18:V18)</f>
        <v>47</v>
      </c>
      <c r="X18">
        <f>$B$13-SUMIF(B18:V18,0,$B$22:$V$22)</f>
        <v>18</v>
      </c>
      <c r="Y18" s="8">
        <f t="shared" si="5"/>
        <v>2.6111111111111112</v>
      </c>
    </row>
    <row r="19" spans="1:25" x14ac:dyDescent="0.25">
      <c r="A19" s="1" t="str">
        <f>'Alle Abteilungen'!$A$15</f>
        <v>Akzeptanz Video sehen</v>
      </c>
      <c r="B19">
        <v>4</v>
      </c>
      <c r="C19">
        <v>3</v>
      </c>
      <c r="D19">
        <v>3</v>
      </c>
      <c r="E19">
        <v>3</v>
      </c>
      <c r="F19">
        <v>2</v>
      </c>
      <c r="G19">
        <v>2</v>
      </c>
      <c r="H19">
        <v>3</v>
      </c>
      <c r="I19">
        <v>3</v>
      </c>
      <c r="J19">
        <v>2</v>
      </c>
      <c r="K19">
        <v>2</v>
      </c>
      <c r="L19">
        <v>3</v>
      </c>
      <c r="M19">
        <v>0</v>
      </c>
      <c r="N19">
        <v>4</v>
      </c>
      <c r="O19">
        <v>3</v>
      </c>
      <c r="P19">
        <v>4</v>
      </c>
      <c r="Q19">
        <v>3</v>
      </c>
      <c r="R19">
        <v>3</v>
      </c>
      <c r="S19">
        <v>1</v>
      </c>
      <c r="T19">
        <v>2</v>
      </c>
      <c r="U19">
        <v>2</v>
      </c>
      <c r="V19">
        <v>2</v>
      </c>
      <c r="W19">
        <f>SUM(B19:V19)</f>
        <v>54</v>
      </c>
      <c r="X19">
        <f>$B$13-SUMIF(B19:V19,0,$B$22:$V$22)</f>
        <v>20</v>
      </c>
      <c r="Y19" s="8">
        <f t="shared" si="5"/>
        <v>2.7</v>
      </c>
    </row>
    <row r="20" spans="1:25" x14ac:dyDescent="0.25">
      <c r="A20" s="1" t="str">
        <f>'Alle Abteilungen'!$A$16</f>
        <v>Akzeptanz Video produzieren</v>
      </c>
      <c r="B20">
        <v>2</v>
      </c>
      <c r="C20">
        <v>1</v>
      </c>
      <c r="D20">
        <v>3</v>
      </c>
      <c r="E20">
        <v>3</v>
      </c>
      <c r="F20">
        <v>3</v>
      </c>
      <c r="G20">
        <v>2</v>
      </c>
      <c r="H20">
        <v>2.5</v>
      </c>
      <c r="I20">
        <v>2</v>
      </c>
      <c r="J20">
        <v>1</v>
      </c>
      <c r="K20">
        <v>2</v>
      </c>
      <c r="L20">
        <v>0</v>
      </c>
      <c r="M20">
        <v>2</v>
      </c>
      <c r="N20">
        <v>3</v>
      </c>
      <c r="O20">
        <v>3</v>
      </c>
      <c r="P20">
        <v>1</v>
      </c>
      <c r="Q20">
        <v>2</v>
      </c>
      <c r="R20">
        <v>3</v>
      </c>
      <c r="S20">
        <v>4</v>
      </c>
      <c r="T20">
        <v>3</v>
      </c>
      <c r="U20">
        <v>2</v>
      </c>
      <c r="V20">
        <v>3</v>
      </c>
      <c r="W20">
        <f>SUM(B20:V20)</f>
        <v>47.5</v>
      </c>
      <c r="X20">
        <f>$B$13-SUMIF(B20:V20,0,$B$22:$V$22)</f>
        <v>20</v>
      </c>
      <c r="Y20" s="8">
        <f t="shared" si="5"/>
        <v>2.375</v>
      </c>
    </row>
    <row r="21" spans="1:25" x14ac:dyDescent="0.25">
      <c r="A21" s="1" t="str">
        <f>'Alle Abteilungen'!$A$17</f>
        <v>Akzeptanz Video veröffentlichen</v>
      </c>
      <c r="B21">
        <v>4</v>
      </c>
      <c r="C21">
        <v>3</v>
      </c>
      <c r="D21">
        <v>3</v>
      </c>
      <c r="E21">
        <v>4</v>
      </c>
      <c r="F21">
        <v>2</v>
      </c>
      <c r="G21">
        <v>4</v>
      </c>
      <c r="H21">
        <v>4</v>
      </c>
      <c r="I21">
        <v>4</v>
      </c>
      <c r="J21">
        <v>2</v>
      </c>
      <c r="K21">
        <v>2</v>
      </c>
      <c r="L21">
        <v>4</v>
      </c>
      <c r="M21">
        <v>2</v>
      </c>
      <c r="N21">
        <v>3</v>
      </c>
      <c r="O21">
        <v>4</v>
      </c>
      <c r="P21">
        <v>3</v>
      </c>
      <c r="Q21">
        <v>4</v>
      </c>
      <c r="R21">
        <v>4</v>
      </c>
      <c r="S21">
        <v>1</v>
      </c>
      <c r="T21">
        <v>2</v>
      </c>
      <c r="U21">
        <v>3</v>
      </c>
      <c r="V21">
        <v>4</v>
      </c>
      <c r="W21">
        <f>SUM(B21:V21)</f>
        <v>66</v>
      </c>
      <c r="X21">
        <f>$B$13-SUMIF(B21:V21,0,$B$22:$V$22)</f>
        <v>21</v>
      </c>
      <c r="Y21" s="8">
        <f t="shared" si="5"/>
        <v>3.1428571428571428</v>
      </c>
    </row>
    <row r="22" spans="1:25" hidden="1" x14ac:dyDescent="0.25">
      <c r="A22" s="2" t="s">
        <v>23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Y22" s="8"/>
    </row>
    <row r="23" spans="1:25" x14ac:dyDescent="0.25">
      <c r="A23" s="3"/>
    </row>
    <row r="24" spans="1:25" x14ac:dyDescent="0.25">
      <c r="A24" s="3"/>
    </row>
    <row r="25" spans="1:25" x14ac:dyDescent="0.25">
      <c r="A25" s="4" t="str">
        <f>'Alle Abteilungen'!V4</f>
        <v>4. Semester</v>
      </c>
      <c r="B25" s="9">
        <f>'Alle Abteilungen'!W4</f>
        <v>10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W25" s="5" t="s">
        <v>5</v>
      </c>
      <c r="X25" s="5" t="s">
        <v>24</v>
      </c>
      <c r="Y25" s="4" t="s">
        <v>19</v>
      </c>
    </row>
    <row r="26" spans="1:25" x14ac:dyDescent="0.25">
      <c r="A26" s="1" t="str">
        <f>'Alle Abteilungen'!$A$10</f>
        <v>Sichtbarkeit der Poster</v>
      </c>
      <c r="B26">
        <v>2</v>
      </c>
      <c r="C26">
        <v>3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3</v>
      </c>
      <c r="K26">
        <v>4</v>
      </c>
      <c r="W26">
        <f>SUM(B26:V26)</f>
        <v>24</v>
      </c>
      <c r="X26">
        <f>$B$25-SUMIF(B26:V26,0,$B$22:$V$22)</f>
        <v>10</v>
      </c>
      <c r="Y26" s="8">
        <f>W26/X26</f>
        <v>2.4</v>
      </c>
    </row>
    <row r="27" spans="1:25" x14ac:dyDescent="0.25">
      <c r="A27" s="1" t="str">
        <f>'Alle Abteilungen'!$A$11</f>
        <v>Sichtbarkeit der Broschüre</v>
      </c>
      <c r="B27">
        <v>3</v>
      </c>
      <c r="C27">
        <v>1</v>
      </c>
      <c r="D27">
        <v>2</v>
      </c>
      <c r="E27">
        <v>4</v>
      </c>
      <c r="F27">
        <v>2</v>
      </c>
      <c r="G27">
        <v>1</v>
      </c>
      <c r="H27">
        <v>3</v>
      </c>
      <c r="I27">
        <v>3</v>
      </c>
      <c r="J27">
        <v>1</v>
      </c>
      <c r="K27">
        <v>1</v>
      </c>
      <c r="W27">
        <f>SUM(B27:V27)</f>
        <v>21</v>
      </c>
      <c r="X27">
        <f>$B$25-SUMIF(B27:V27,0,$B$22:$V$22)</f>
        <v>10</v>
      </c>
      <c r="Y27" s="8">
        <f t="shared" ref="Y27:Y33" si="6">W27/X27</f>
        <v>2.1</v>
      </c>
    </row>
    <row r="28" spans="1:25" x14ac:dyDescent="0.25">
      <c r="A28" s="1" t="str">
        <f>'Alle Abteilungen'!$A$12</f>
        <v>Wert der Präsentation</v>
      </c>
      <c r="B28">
        <v>3</v>
      </c>
      <c r="C28">
        <v>4</v>
      </c>
      <c r="D28">
        <v>3</v>
      </c>
      <c r="E28">
        <v>0</v>
      </c>
      <c r="F28">
        <v>3</v>
      </c>
      <c r="G28">
        <v>2</v>
      </c>
      <c r="H28">
        <v>3</v>
      </c>
      <c r="I28">
        <v>4</v>
      </c>
      <c r="J28">
        <v>2</v>
      </c>
      <c r="K28">
        <v>2</v>
      </c>
      <c r="W28">
        <f>SUM(B28:V28)</f>
        <v>26</v>
      </c>
      <c r="X28">
        <f>$B$25-SUMIF(B28:V28,0,$B$22:$V$22)</f>
        <v>9</v>
      </c>
      <c r="Y28" s="8">
        <f t="shared" si="6"/>
        <v>2.8888888888888888</v>
      </c>
    </row>
    <row r="29" spans="1:25" x14ac:dyDescent="0.25">
      <c r="A29" s="1" t="str">
        <f>'Alle Abteilungen'!$A$13</f>
        <v>Zeitaufwand</v>
      </c>
      <c r="B29">
        <v>2</v>
      </c>
      <c r="C29">
        <v>2</v>
      </c>
      <c r="D29">
        <v>4</v>
      </c>
      <c r="E29">
        <v>3</v>
      </c>
      <c r="F29">
        <v>3</v>
      </c>
      <c r="G29">
        <v>3</v>
      </c>
      <c r="H29">
        <v>2</v>
      </c>
      <c r="I29">
        <v>1</v>
      </c>
      <c r="J29">
        <v>2</v>
      </c>
      <c r="K29">
        <v>2</v>
      </c>
      <c r="W29">
        <f>SUM(B29:V29)</f>
        <v>24</v>
      </c>
      <c r="X29">
        <f>$B$25-SUMIF(B29:V29,0,$B$22:$V$22)</f>
        <v>10</v>
      </c>
      <c r="Y29" s="8">
        <f t="shared" si="6"/>
        <v>2.4</v>
      </c>
    </row>
    <row r="30" spans="1:25" x14ac:dyDescent="0.25">
      <c r="A30" s="1" t="str">
        <f>'Alle Abteilungen'!$A$14</f>
        <v>Qualität der Poster/Broschüre</v>
      </c>
      <c r="B30">
        <v>2</v>
      </c>
      <c r="C30">
        <v>2</v>
      </c>
      <c r="D30">
        <v>3</v>
      </c>
      <c r="E30">
        <v>3</v>
      </c>
      <c r="F30">
        <v>3</v>
      </c>
      <c r="G30">
        <v>2</v>
      </c>
      <c r="H30">
        <v>4</v>
      </c>
      <c r="I30">
        <v>4</v>
      </c>
      <c r="J30">
        <v>3</v>
      </c>
      <c r="K30">
        <v>2</v>
      </c>
      <c r="W30">
        <f>SUM(B30:V30)</f>
        <v>28</v>
      </c>
      <c r="X30">
        <f>$B$25-SUMIF(B30:V30,0,$B$22:$V$22)</f>
        <v>10</v>
      </c>
      <c r="Y30" s="8">
        <f t="shared" si="6"/>
        <v>2.8</v>
      </c>
    </row>
    <row r="31" spans="1:25" x14ac:dyDescent="0.25">
      <c r="A31" s="1" t="str">
        <f>'Alle Abteilungen'!$A$15</f>
        <v>Akzeptanz Video sehen</v>
      </c>
      <c r="B31">
        <v>3</v>
      </c>
      <c r="C31">
        <v>3</v>
      </c>
      <c r="D31">
        <v>4</v>
      </c>
      <c r="E31">
        <v>4</v>
      </c>
      <c r="F31">
        <v>3</v>
      </c>
      <c r="G31">
        <v>3</v>
      </c>
      <c r="H31">
        <v>3</v>
      </c>
      <c r="I31">
        <v>1</v>
      </c>
      <c r="J31">
        <v>2</v>
      </c>
      <c r="K31">
        <v>3</v>
      </c>
      <c r="W31">
        <f>SUM(B31:V31)</f>
        <v>29</v>
      </c>
      <c r="X31">
        <f>$B$25-SUMIF(B31:V31,0,$B$22:$V$22)</f>
        <v>10</v>
      </c>
      <c r="Y31" s="8">
        <f t="shared" si="6"/>
        <v>2.9</v>
      </c>
    </row>
    <row r="32" spans="1:25" x14ac:dyDescent="0.25">
      <c r="A32" s="1" t="str">
        <f>'Alle Abteilungen'!$A$16</f>
        <v>Akzeptanz Video produzieren</v>
      </c>
      <c r="B32">
        <v>1</v>
      </c>
      <c r="C32">
        <v>1</v>
      </c>
      <c r="D32">
        <v>4</v>
      </c>
      <c r="E32">
        <v>4</v>
      </c>
      <c r="F32">
        <v>2</v>
      </c>
      <c r="G32">
        <v>2</v>
      </c>
      <c r="H32">
        <v>2</v>
      </c>
      <c r="I32">
        <v>1</v>
      </c>
      <c r="J32">
        <v>2</v>
      </c>
      <c r="K32">
        <v>2</v>
      </c>
      <c r="W32">
        <f>SUM(B32:V32)</f>
        <v>21</v>
      </c>
      <c r="X32">
        <f>$B$25-SUMIF(B32:V32,0,$B$22:$V$22)</f>
        <v>10</v>
      </c>
      <c r="Y32" s="8">
        <f t="shared" si="6"/>
        <v>2.1</v>
      </c>
    </row>
    <row r="33" spans="1:25" x14ac:dyDescent="0.25">
      <c r="A33" s="1" t="str">
        <f>'Alle Abteilungen'!$A$17</f>
        <v>Akzeptanz Video veröffentlichen</v>
      </c>
      <c r="B33">
        <v>2</v>
      </c>
      <c r="C33">
        <v>4</v>
      </c>
      <c r="D33">
        <v>4</v>
      </c>
      <c r="E33">
        <v>4</v>
      </c>
      <c r="F33">
        <v>2</v>
      </c>
      <c r="G33">
        <v>3</v>
      </c>
      <c r="H33">
        <v>3</v>
      </c>
      <c r="I33">
        <v>4</v>
      </c>
      <c r="J33">
        <v>2</v>
      </c>
      <c r="K33">
        <v>2</v>
      </c>
      <c r="W33">
        <f>SUM(B33:V33)</f>
        <v>30</v>
      </c>
      <c r="X33">
        <f>$B$25-SUMIF(B33:V33,0,$B$22:$V$22)</f>
        <v>10</v>
      </c>
      <c r="Y33" s="8">
        <f t="shared" si="6"/>
        <v>3</v>
      </c>
    </row>
    <row r="34" spans="1:25" x14ac:dyDescent="0.25">
      <c r="A34" s="3"/>
    </row>
    <row r="35" spans="1:25" x14ac:dyDescent="0.25">
      <c r="A35" s="4" t="str">
        <f>'Alle Abteilungen'!V5</f>
        <v>6. + 8. Semester</v>
      </c>
      <c r="B35" s="9">
        <f>'Alle Abteilungen'!W5</f>
        <v>7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W35" s="5" t="s">
        <v>5</v>
      </c>
      <c r="X35" s="5" t="s">
        <v>24</v>
      </c>
      <c r="Y35" s="4" t="s">
        <v>19</v>
      </c>
    </row>
    <row r="36" spans="1:25" x14ac:dyDescent="0.25">
      <c r="A36" s="1" t="str">
        <f>'Alle Abteilungen'!$A$10</f>
        <v>Sichtbarkeit der Poster</v>
      </c>
      <c r="B36">
        <v>4</v>
      </c>
      <c r="C36">
        <v>2</v>
      </c>
      <c r="D36">
        <v>3</v>
      </c>
      <c r="E36">
        <v>3</v>
      </c>
      <c r="F36">
        <v>3</v>
      </c>
      <c r="G36">
        <v>3</v>
      </c>
      <c r="H36">
        <v>2</v>
      </c>
      <c r="W36">
        <f>SUM(B36:V36)</f>
        <v>20</v>
      </c>
      <c r="X36">
        <f>$B$35-SUMIF(B36:V36,0,$B$22:$V$22)</f>
        <v>7</v>
      </c>
      <c r="Y36" s="8">
        <f>W36/X36</f>
        <v>2.8571428571428572</v>
      </c>
    </row>
    <row r="37" spans="1:25" x14ac:dyDescent="0.25">
      <c r="A37" s="1" t="str">
        <f>'Alle Abteilungen'!$A$11</f>
        <v>Sichtbarkeit der Broschüre</v>
      </c>
      <c r="B37">
        <v>3</v>
      </c>
      <c r="C37">
        <v>1</v>
      </c>
      <c r="D37">
        <v>1</v>
      </c>
      <c r="E37">
        <v>3</v>
      </c>
      <c r="F37">
        <v>1</v>
      </c>
      <c r="G37">
        <v>2</v>
      </c>
      <c r="H37">
        <v>4</v>
      </c>
      <c r="W37">
        <f>SUM(B37:V37)</f>
        <v>15</v>
      </c>
      <c r="X37">
        <f>$B$35-SUMIF(B37:V37,0,$B$22:$V$22)</f>
        <v>7</v>
      </c>
      <c r="Y37" s="8">
        <f t="shared" ref="Y37:Y43" si="7">W37/X37</f>
        <v>2.1428571428571428</v>
      </c>
    </row>
    <row r="38" spans="1:25" x14ac:dyDescent="0.25">
      <c r="A38" s="1" t="str">
        <f>'Alle Abteilungen'!$A$12</f>
        <v>Wert der Präsentation</v>
      </c>
      <c r="B38">
        <v>4</v>
      </c>
      <c r="C38">
        <v>4</v>
      </c>
      <c r="D38">
        <v>4</v>
      </c>
      <c r="E38">
        <v>4</v>
      </c>
      <c r="F38">
        <v>3</v>
      </c>
      <c r="G38">
        <v>4</v>
      </c>
      <c r="H38">
        <v>2</v>
      </c>
      <c r="W38">
        <f>SUM(B38:V38)</f>
        <v>25</v>
      </c>
      <c r="X38">
        <f>$B$35-SUMIF(B38:V38,0,$B$22:$V$22)</f>
        <v>7</v>
      </c>
      <c r="Y38" s="8">
        <f t="shared" si="7"/>
        <v>3.5714285714285716</v>
      </c>
    </row>
    <row r="39" spans="1:25" x14ac:dyDescent="0.25">
      <c r="A39" s="1" t="str">
        <f>'Alle Abteilungen'!$A$13</f>
        <v>Zeitaufwand</v>
      </c>
      <c r="B39">
        <v>2</v>
      </c>
      <c r="C39">
        <v>4</v>
      </c>
      <c r="D39">
        <v>2</v>
      </c>
      <c r="E39">
        <v>3</v>
      </c>
      <c r="F39">
        <v>3</v>
      </c>
      <c r="G39">
        <v>2</v>
      </c>
      <c r="H39">
        <v>3</v>
      </c>
      <c r="W39">
        <f>SUM(B39:V39)</f>
        <v>19</v>
      </c>
      <c r="X39">
        <f>$B$35-SUMIF(B39:V39,0,$B$22:$V$22)</f>
        <v>7</v>
      </c>
      <c r="Y39" s="8">
        <f t="shared" si="7"/>
        <v>2.7142857142857144</v>
      </c>
    </row>
    <row r="40" spans="1:25" x14ac:dyDescent="0.25">
      <c r="A40" s="1" t="str">
        <f>'Alle Abteilungen'!$A$14</f>
        <v>Qualität der Poster/Broschüre</v>
      </c>
      <c r="B40">
        <v>3</v>
      </c>
      <c r="C40">
        <v>3</v>
      </c>
      <c r="D40">
        <v>1</v>
      </c>
      <c r="E40">
        <v>3</v>
      </c>
      <c r="F40">
        <v>3</v>
      </c>
      <c r="G40">
        <v>1</v>
      </c>
      <c r="H40">
        <v>2</v>
      </c>
      <c r="W40">
        <f>SUM(B40:V40)</f>
        <v>16</v>
      </c>
      <c r="X40">
        <f>$B$35-SUMIF(B40:V40,0,$B$22:$V$22)</f>
        <v>7</v>
      </c>
      <c r="Y40" s="8">
        <f t="shared" si="7"/>
        <v>2.2857142857142856</v>
      </c>
    </row>
    <row r="41" spans="1:25" x14ac:dyDescent="0.25">
      <c r="A41" s="1" t="str">
        <f>'Alle Abteilungen'!$A$15</f>
        <v>Akzeptanz Video sehen</v>
      </c>
      <c r="B41">
        <v>4</v>
      </c>
      <c r="C41">
        <v>3</v>
      </c>
      <c r="D41">
        <v>3</v>
      </c>
      <c r="E41">
        <v>4</v>
      </c>
      <c r="F41">
        <v>4</v>
      </c>
      <c r="G41">
        <v>3</v>
      </c>
      <c r="H41">
        <v>4</v>
      </c>
      <c r="W41">
        <f>SUM(B41:V41)</f>
        <v>25</v>
      </c>
      <c r="X41">
        <f>$B$35-SUMIF(B41:V41,0,$B$22:$V$22)</f>
        <v>7</v>
      </c>
      <c r="Y41" s="8">
        <f t="shared" si="7"/>
        <v>3.5714285714285716</v>
      </c>
    </row>
    <row r="42" spans="1:25" x14ac:dyDescent="0.25">
      <c r="A42" s="1" t="str">
        <f>'Alle Abteilungen'!$A$16</f>
        <v>Akzeptanz Video produzieren</v>
      </c>
      <c r="B42">
        <v>2</v>
      </c>
      <c r="C42">
        <v>3</v>
      </c>
      <c r="D42">
        <v>1</v>
      </c>
      <c r="E42">
        <v>4</v>
      </c>
      <c r="F42">
        <v>4</v>
      </c>
      <c r="G42">
        <v>1</v>
      </c>
      <c r="H42">
        <v>1</v>
      </c>
      <c r="W42">
        <f>SUM(B42:V42)</f>
        <v>16</v>
      </c>
      <c r="X42">
        <f>$B$35-SUMIF(B42:V42,0,$B$22:$V$22)</f>
        <v>7</v>
      </c>
      <c r="Y42" s="8">
        <f t="shared" si="7"/>
        <v>2.2857142857142856</v>
      </c>
    </row>
    <row r="43" spans="1:25" x14ac:dyDescent="0.25">
      <c r="A43" s="1" t="str">
        <f>'Alle Abteilungen'!$A$17</f>
        <v>Akzeptanz Video veröffentlichen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W43">
        <f>SUM(B43:V43)</f>
        <v>28</v>
      </c>
      <c r="X43">
        <f>$B$35-SUMIF(B43:V43,0,$B$22:$V$22)</f>
        <v>7</v>
      </c>
      <c r="Y43" s="8">
        <f t="shared" si="7"/>
        <v>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Alle Abteilungen</vt:lpstr>
      <vt:lpstr>Bauingenieurwesen</vt:lpstr>
      <vt:lpstr>Landschaftsarchitektur</vt:lpstr>
      <vt:lpstr>Raumplanung</vt:lpstr>
      <vt:lpstr>Elektrotechnik</vt:lpstr>
      <vt:lpstr>Maschinentechnik</vt:lpstr>
      <vt:lpstr>EEU</vt:lpstr>
      <vt:lpstr>Informatik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2012-02-28T14:38:42Z</dcterms:created>
  <dcterms:modified xsi:type="dcterms:W3CDTF">2012-03-01T15:07:42Z</dcterms:modified>
</cp:coreProperties>
</file>