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A9" i="2" l="1"/>
  <c r="A8" i="2"/>
  <c r="A7" i="2"/>
  <c r="A6" i="2"/>
  <c r="A5" i="2"/>
  <c r="A4" i="2"/>
  <c r="A3" i="2"/>
  <c r="D71" i="2" l="1"/>
  <c r="D72" i="2"/>
  <c r="D69" i="2"/>
  <c r="D70" i="2"/>
  <c r="D68" i="2"/>
  <c r="D67" i="2"/>
  <c r="D66" i="2"/>
  <c r="D65" i="2"/>
  <c r="D62" i="2"/>
  <c r="D64" i="2"/>
  <c r="D63" i="2"/>
  <c r="A13" i="8"/>
  <c r="A13" i="6"/>
  <c r="A13" i="10"/>
  <c r="A13" i="9"/>
  <c r="A13" i="11"/>
  <c r="P19" i="2" l="1"/>
  <c r="P20" i="2"/>
  <c r="P21" i="2"/>
  <c r="P22" i="2"/>
  <c r="P23" i="2"/>
  <c r="P24" i="2"/>
  <c r="M19" i="2"/>
  <c r="M20" i="2"/>
  <c r="M21" i="2"/>
  <c r="M22" i="2"/>
  <c r="M23" i="2"/>
  <c r="M24" i="2"/>
  <c r="B37" i="11"/>
  <c r="R45" i="11" s="1"/>
  <c r="A37" i="11"/>
  <c r="A27" i="11"/>
  <c r="B27" i="11"/>
  <c r="R32" i="11" s="1"/>
  <c r="A16" i="11"/>
  <c r="B16" i="11"/>
  <c r="R20" i="11" s="1"/>
  <c r="Q45" i="11"/>
  <c r="A45" i="11"/>
  <c r="Q44" i="11"/>
  <c r="D10" i="11" s="1"/>
  <c r="A44" i="11"/>
  <c r="Q43" i="11"/>
  <c r="A43" i="11"/>
  <c r="Q42" i="11"/>
  <c r="A42" i="11"/>
  <c r="Q41" i="11"/>
  <c r="D7" i="11" s="1"/>
  <c r="A41" i="11"/>
  <c r="Q40" i="11"/>
  <c r="D6" i="11" s="1"/>
  <c r="A40" i="11"/>
  <c r="Q39" i="11"/>
  <c r="A39" i="11"/>
  <c r="Q38" i="11"/>
  <c r="D4" i="11" s="1"/>
  <c r="A38" i="11"/>
  <c r="Q35" i="11"/>
  <c r="A35" i="11"/>
  <c r="Q34" i="11"/>
  <c r="C10" i="11" s="1"/>
  <c r="A34" i="11"/>
  <c r="Q33" i="11"/>
  <c r="C9" i="11" s="1"/>
  <c r="A33" i="11"/>
  <c r="Q32" i="11"/>
  <c r="C8" i="11" s="1"/>
  <c r="A32" i="11"/>
  <c r="Q31" i="11"/>
  <c r="A31" i="11"/>
  <c r="Q30" i="11"/>
  <c r="C6" i="11" s="1"/>
  <c r="A30" i="11"/>
  <c r="Q29" i="11"/>
  <c r="C5" i="11" s="1"/>
  <c r="A29" i="11"/>
  <c r="Q28" i="11"/>
  <c r="C4" i="11" s="1"/>
  <c r="A28" i="11"/>
  <c r="Q24" i="11"/>
  <c r="B11" i="11" s="1"/>
  <c r="A24" i="11"/>
  <c r="Q23" i="11"/>
  <c r="A23" i="11"/>
  <c r="Q22" i="11"/>
  <c r="B9" i="11" s="1"/>
  <c r="A22" i="11"/>
  <c r="Q21" i="11"/>
  <c r="A21" i="11"/>
  <c r="Q20" i="11"/>
  <c r="B7" i="11" s="1"/>
  <c r="A20" i="11"/>
  <c r="Q19" i="11"/>
  <c r="B6" i="11" s="1"/>
  <c r="A19" i="11"/>
  <c r="Q18" i="11"/>
  <c r="A18" i="11"/>
  <c r="Q17" i="11"/>
  <c r="B4" i="11" s="1"/>
  <c r="A17" i="11"/>
  <c r="A11" i="11"/>
  <c r="B10" i="11"/>
  <c r="A10" i="11"/>
  <c r="A9" i="11"/>
  <c r="A8" i="11"/>
  <c r="A7" i="11"/>
  <c r="A6" i="11"/>
  <c r="A5" i="11"/>
  <c r="A4" i="11"/>
  <c r="B36" i="10"/>
  <c r="Z44" i="10" s="1"/>
  <c r="A36" i="10"/>
  <c r="B26" i="10"/>
  <c r="Z34" i="10" s="1"/>
  <c r="A26" i="10"/>
  <c r="A15" i="10"/>
  <c r="B15" i="10"/>
  <c r="Z19" i="10" s="1"/>
  <c r="Y44" i="10"/>
  <c r="A44" i="10"/>
  <c r="Y43" i="10"/>
  <c r="D10" i="10" s="1"/>
  <c r="A43" i="10"/>
  <c r="Y42" i="10"/>
  <c r="A42" i="10"/>
  <c r="Y41" i="10"/>
  <c r="D8" i="10" s="1"/>
  <c r="A41" i="10"/>
  <c r="Y40" i="10"/>
  <c r="D7" i="10" s="1"/>
  <c r="A40" i="10"/>
  <c r="Y39" i="10"/>
  <c r="D6" i="10" s="1"/>
  <c r="A39" i="10"/>
  <c r="Y38" i="10"/>
  <c r="A38" i="10"/>
  <c r="Y37" i="10"/>
  <c r="A37" i="10"/>
  <c r="Y34" i="10"/>
  <c r="C11" i="10" s="1"/>
  <c r="A34" i="10"/>
  <c r="Y33" i="10"/>
  <c r="A33" i="10"/>
  <c r="Y32" i="10"/>
  <c r="C9" i="10" s="1"/>
  <c r="A32" i="10"/>
  <c r="Y31" i="10"/>
  <c r="C8" i="10" s="1"/>
  <c r="A31" i="10"/>
  <c r="Y30" i="10"/>
  <c r="C7" i="10" s="1"/>
  <c r="A30" i="10"/>
  <c r="Y29" i="10"/>
  <c r="C6" i="10" s="1"/>
  <c r="A29" i="10"/>
  <c r="Y28" i="10"/>
  <c r="C5" i="10" s="1"/>
  <c r="A28" i="10"/>
  <c r="Y27" i="10"/>
  <c r="C4" i="10" s="1"/>
  <c r="A27" i="10"/>
  <c r="Y23" i="10"/>
  <c r="B11" i="10" s="1"/>
  <c r="A23" i="10"/>
  <c r="Y22" i="10"/>
  <c r="A22" i="10"/>
  <c r="Y21" i="10"/>
  <c r="B9" i="10" s="1"/>
  <c r="A21" i="10"/>
  <c r="Y20" i="10"/>
  <c r="A20" i="10"/>
  <c r="Y19" i="10"/>
  <c r="A19" i="10"/>
  <c r="Y18" i="10"/>
  <c r="A18" i="10"/>
  <c r="Y17" i="10"/>
  <c r="A17" i="10"/>
  <c r="Y16" i="10"/>
  <c r="A16" i="10"/>
  <c r="A11" i="10"/>
  <c r="C10" i="10"/>
  <c r="B10" i="10"/>
  <c r="A10" i="10"/>
  <c r="A9" i="10"/>
  <c r="A8" i="10"/>
  <c r="A7" i="10"/>
  <c r="B6" i="10"/>
  <c r="A6" i="10"/>
  <c r="A5" i="10"/>
  <c r="A4" i="10"/>
  <c r="N15" i="2"/>
  <c r="B6" i="2" s="1"/>
  <c r="B26" i="9"/>
  <c r="N34" i="9" s="1"/>
  <c r="A26" i="9"/>
  <c r="B15" i="9"/>
  <c r="N17" i="9" s="1"/>
  <c r="A15" i="9"/>
  <c r="A23" i="9"/>
  <c r="A22" i="9"/>
  <c r="A21" i="9"/>
  <c r="A20" i="9"/>
  <c r="A19" i="9"/>
  <c r="A18" i="9"/>
  <c r="A17" i="9"/>
  <c r="A16" i="9"/>
  <c r="M34" i="9"/>
  <c r="A34" i="9"/>
  <c r="M33" i="9"/>
  <c r="C10" i="9" s="1"/>
  <c r="A33" i="9"/>
  <c r="N32" i="9"/>
  <c r="M32" i="9"/>
  <c r="C9" i="9" s="1"/>
  <c r="A32" i="9"/>
  <c r="M31" i="9"/>
  <c r="C8" i="9" s="1"/>
  <c r="A31" i="9"/>
  <c r="M30" i="9"/>
  <c r="A30" i="9"/>
  <c r="M29" i="9"/>
  <c r="C6" i="9" s="1"/>
  <c r="A29" i="9"/>
  <c r="M28" i="9"/>
  <c r="A28" i="9"/>
  <c r="M27" i="9"/>
  <c r="C4" i="9" s="1"/>
  <c r="A27" i="9"/>
  <c r="M23" i="9"/>
  <c r="B11" i="9" s="1"/>
  <c r="M22" i="9"/>
  <c r="B10" i="9" s="1"/>
  <c r="M21" i="9"/>
  <c r="M20" i="9"/>
  <c r="M19" i="9"/>
  <c r="M18" i="9"/>
  <c r="B6" i="9" s="1"/>
  <c r="M17" i="9"/>
  <c r="M16" i="9"/>
  <c r="A11" i="9"/>
  <c r="A10" i="9"/>
  <c r="A9" i="9"/>
  <c r="A8" i="9"/>
  <c r="A7" i="9"/>
  <c r="A6" i="9"/>
  <c r="A5" i="9"/>
  <c r="B4" i="9"/>
  <c r="A4" i="9"/>
  <c r="B25" i="7"/>
  <c r="X32" i="7" s="1"/>
  <c r="A25" i="7"/>
  <c r="D10" i="8"/>
  <c r="D11" i="8"/>
  <c r="B37" i="8"/>
  <c r="X43" i="8" s="1"/>
  <c r="A37" i="8"/>
  <c r="W45" i="8"/>
  <c r="A45" i="8"/>
  <c r="W44" i="8"/>
  <c r="A44" i="8"/>
  <c r="W43" i="8"/>
  <c r="D9" i="8" s="1"/>
  <c r="A43" i="8"/>
  <c r="W42" i="8"/>
  <c r="D8" i="8" s="1"/>
  <c r="A42" i="8"/>
  <c r="W41" i="8"/>
  <c r="D7" i="8" s="1"/>
  <c r="A41" i="8"/>
  <c r="W40" i="8"/>
  <c r="D6" i="8" s="1"/>
  <c r="A40" i="8"/>
  <c r="W39" i="8"/>
  <c r="D5" i="8" s="1"/>
  <c r="A39" i="8"/>
  <c r="W38" i="8"/>
  <c r="D4" i="8" s="1"/>
  <c r="A38" i="8"/>
  <c r="W15" i="2"/>
  <c r="H1" i="8" l="1"/>
  <c r="B9" i="2"/>
  <c r="R38" i="11"/>
  <c r="S38" i="11" s="1"/>
  <c r="R44" i="11"/>
  <c r="S44" i="11" s="1"/>
  <c r="R41" i="11"/>
  <c r="S41" i="11" s="1"/>
  <c r="R42" i="11"/>
  <c r="S42" i="11" s="1"/>
  <c r="R40" i="11"/>
  <c r="S40" i="11" s="1"/>
  <c r="R39" i="11"/>
  <c r="S39" i="11" s="1"/>
  <c r="R43" i="11"/>
  <c r="S43" i="11" s="1"/>
  <c r="R33" i="11"/>
  <c r="S33" i="11" s="1"/>
  <c r="R30" i="11"/>
  <c r="S30" i="11" s="1"/>
  <c r="N29" i="9"/>
  <c r="O29" i="9" s="1"/>
  <c r="R35" i="11"/>
  <c r="S35" i="11" s="1"/>
  <c r="R24" i="11"/>
  <c r="S24" i="11" s="1"/>
  <c r="R31" i="11"/>
  <c r="S31" i="11" s="1"/>
  <c r="R18" i="11"/>
  <c r="S18" i="11" s="1"/>
  <c r="R28" i="11"/>
  <c r="S28" i="11" s="1"/>
  <c r="R22" i="11"/>
  <c r="S20" i="11"/>
  <c r="R23" i="11"/>
  <c r="S23" i="11" s="1"/>
  <c r="R34" i="11"/>
  <c r="S34" i="11" s="1"/>
  <c r="R29" i="11"/>
  <c r="S29" i="11" s="1"/>
  <c r="Q10" i="11"/>
  <c r="G24" i="2" s="1"/>
  <c r="C7" i="11"/>
  <c r="Q7" i="11" s="1"/>
  <c r="G21" i="2" s="1"/>
  <c r="S45" i="11"/>
  <c r="D8" i="11"/>
  <c r="D5" i="11"/>
  <c r="D9" i="11"/>
  <c r="Q9" i="11" s="1"/>
  <c r="G23" i="2" s="1"/>
  <c r="S32" i="11"/>
  <c r="Q6" i="11"/>
  <c r="G20" i="2" s="1"/>
  <c r="Q4" i="11"/>
  <c r="G18" i="2" s="1"/>
  <c r="B5" i="11"/>
  <c r="C11" i="11"/>
  <c r="D11" i="11"/>
  <c r="R17" i="11"/>
  <c r="R19" i="11"/>
  <c r="R21" i="11"/>
  <c r="B8" i="11"/>
  <c r="Y6" i="10"/>
  <c r="Z39" i="10"/>
  <c r="AA39" i="10" s="1"/>
  <c r="Z22" i="10"/>
  <c r="AA22" i="10" s="1"/>
  <c r="Z42" i="10"/>
  <c r="AA42" i="10" s="1"/>
  <c r="N22" i="9"/>
  <c r="N23" i="9"/>
  <c r="N11" i="9" s="1"/>
  <c r="Z37" i="10"/>
  <c r="AA37" i="10" s="1"/>
  <c r="Z40" i="10"/>
  <c r="AA40" i="10" s="1"/>
  <c r="Z20" i="10"/>
  <c r="AA20" i="10" s="1"/>
  <c r="Z43" i="10"/>
  <c r="AA43" i="10" s="1"/>
  <c r="Z17" i="10"/>
  <c r="AA17" i="10" s="1"/>
  <c r="Z38" i="10"/>
  <c r="AA38" i="10" s="1"/>
  <c r="N28" i="9"/>
  <c r="N5" i="9" s="1"/>
  <c r="N31" i="9"/>
  <c r="O31" i="9" s="1"/>
  <c r="Z41" i="10"/>
  <c r="AA41" i="10" s="1"/>
  <c r="Z21" i="10"/>
  <c r="AA21" i="10" s="1"/>
  <c r="Z23" i="10"/>
  <c r="Z11" i="10" s="1"/>
  <c r="Z18" i="10"/>
  <c r="AA18" i="10" s="1"/>
  <c r="N27" i="9"/>
  <c r="O27" i="9" s="1"/>
  <c r="N33" i="9"/>
  <c r="O33" i="9" s="1"/>
  <c r="Z16" i="10"/>
  <c r="AA19" i="10"/>
  <c r="AA44" i="10"/>
  <c r="N21" i="9"/>
  <c r="O21" i="9" s="1"/>
  <c r="Y10" i="10"/>
  <c r="D4" i="10"/>
  <c r="AA34" i="10"/>
  <c r="B7" i="10"/>
  <c r="Y7" i="10" s="1"/>
  <c r="D9" i="10"/>
  <c r="Y9" i="10" s="1"/>
  <c r="Z27" i="10"/>
  <c r="AA27" i="10" s="1"/>
  <c r="Z29" i="10"/>
  <c r="Z31" i="10"/>
  <c r="AA31" i="10" s="1"/>
  <c r="Z33" i="10"/>
  <c r="B5" i="10"/>
  <c r="B4" i="10"/>
  <c r="Y4" i="10" s="1"/>
  <c r="P18" i="2" s="1"/>
  <c r="D5" i="10"/>
  <c r="Z28" i="10"/>
  <c r="AA28" i="10" s="1"/>
  <c r="Z30" i="10"/>
  <c r="AA30" i="10" s="1"/>
  <c r="Z32" i="10"/>
  <c r="D11" i="10"/>
  <c r="Y11" i="10" s="1"/>
  <c r="P25" i="2" s="1"/>
  <c r="B8" i="10"/>
  <c r="Y8" i="10" s="1"/>
  <c r="X42" i="8"/>
  <c r="X41" i="8"/>
  <c r="X40" i="8"/>
  <c r="X39" i="8"/>
  <c r="X38" i="8"/>
  <c r="X45" i="8"/>
  <c r="N19" i="9"/>
  <c r="O19" i="9" s="1"/>
  <c r="M4" i="9"/>
  <c r="J18" i="2" s="1"/>
  <c r="X44" i="8"/>
  <c r="N30" i="9"/>
  <c r="O30" i="9" s="1"/>
  <c r="C5" i="9"/>
  <c r="C7" i="9"/>
  <c r="O34" i="9"/>
  <c r="B7" i="9"/>
  <c r="O17" i="9"/>
  <c r="M10" i="9"/>
  <c r="J24" i="2" s="1"/>
  <c r="M7" i="9"/>
  <c r="J21" i="2" s="1"/>
  <c r="B5" i="9"/>
  <c r="M5" i="9" s="1"/>
  <c r="J19" i="2" s="1"/>
  <c r="C11" i="9"/>
  <c r="B9" i="9"/>
  <c r="M9" i="9" s="1"/>
  <c r="J23" i="2" s="1"/>
  <c r="N16" i="9"/>
  <c r="N18" i="9"/>
  <c r="N20" i="9"/>
  <c r="M6" i="9"/>
  <c r="J20" i="2" s="1"/>
  <c r="O32" i="9"/>
  <c r="B8" i="9"/>
  <c r="M8" i="9" s="1"/>
  <c r="J22" i="2" s="1"/>
  <c r="W19" i="8"/>
  <c r="B7" i="8" s="1"/>
  <c r="B27" i="8"/>
  <c r="B15" i="8"/>
  <c r="X20" i="8" s="1"/>
  <c r="A27" i="8"/>
  <c r="W35" i="8"/>
  <c r="C11" i="8" s="1"/>
  <c r="A35" i="8"/>
  <c r="W34" i="8"/>
  <c r="C10" i="8" s="1"/>
  <c r="A34" i="8"/>
  <c r="W33" i="8"/>
  <c r="C9" i="8" s="1"/>
  <c r="A33" i="8"/>
  <c r="W32" i="8"/>
  <c r="C8" i="8" s="1"/>
  <c r="A32" i="8"/>
  <c r="W31" i="8"/>
  <c r="C7" i="8" s="1"/>
  <c r="A31" i="8"/>
  <c r="W30" i="8"/>
  <c r="C6" i="8" s="1"/>
  <c r="A30" i="8"/>
  <c r="W29" i="8"/>
  <c r="C5" i="8" s="1"/>
  <c r="A29" i="8"/>
  <c r="W28" i="8"/>
  <c r="C4" i="8" s="1"/>
  <c r="A28" i="8"/>
  <c r="A15" i="8"/>
  <c r="W23" i="8"/>
  <c r="B11" i="8" s="1"/>
  <c r="A23" i="8"/>
  <c r="W22" i="8"/>
  <c r="B10" i="8" s="1"/>
  <c r="A22" i="8"/>
  <c r="W21" i="8"/>
  <c r="B9" i="8" s="1"/>
  <c r="A21" i="8"/>
  <c r="W20" i="8"/>
  <c r="B8" i="8" s="1"/>
  <c r="A20" i="8"/>
  <c r="A19" i="8"/>
  <c r="W18" i="8"/>
  <c r="B6" i="8" s="1"/>
  <c r="A18" i="8"/>
  <c r="W17" i="8"/>
  <c r="B5" i="8" s="1"/>
  <c r="A17" i="8"/>
  <c r="W16" i="8"/>
  <c r="B4" i="8" s="1"/>
  <c r="A16" i="8"/>
  <c r="A11" i="8"/>
  <c r="A10" i="8"/>
  <c r="A9" i="8"/>
  <c r="A8" i="8"/>
  <c r="A7" i="8"/>
  <c r="A6" i="8"/>
  <c r="A5" i="8"/>
  <c r="A4" i="8"/>
  <c r="R8" i="11" l="1"/>
  <c r="R9" i="11"/>
  <c r="R6" i="11"/>
  <c r="S6" i="11" s="1"/>
  <c r="N4" i="9"/>
  <c r="O4" i="9" s="1"/>
  <c r="N10" i="9"/>
  <c r="O10" i="9" s="1"/>
  <c r="R10" i="11"/>
  <c r="S10" i="11" s="1"/>
  <c r="N8" i="9"/>
  <c r="O8" i="9" s="1"/>
  <c r="R11" i="11"/>
  <c r="N6" i="9"/>
  <c r="O6" i="9" s="1"/>
  <c r="AA16" i="10"/>
  <c r="Z4" i="10"/>
  <c r="AA4" i="10" s="1"/>
  <c r="R7" i="11"/>
  <c r="S7" i="11" s="1"/>
  <c r="N9" i="9"/>
  <c r="O9" i="9" s="1"/>
  <c r="O22" i="9"/>
  <c r="O28" i="9"/>
  <c r="R4" i="11"/>
  <c r="S4" i="11" s="1"/>
  <c r="S22" i="11"/>
  <c r="S9" i="11"/>
  <c r="R5" i="11"/>
  <c r="S21" i="11"/>
  <c r="Q5" i="11"/>
  <c r="G19" i="2" s="1"/>
  <c r="Q8" i="11"/>
  <c r="Q11" i="11"/>
  <c r="S19" i="11"/>
  <c r="S17" i="11"/>
  <c r="AA23" i="10"/>
  <c r="AA11" i="10"/>
  <c r="O23" i="9"/>
  <c r="Z8" i="10"/>
  <c r="AA8" i="10" s="1"/>
  <c r="Y5" i="10"/>
  <c r="Z6" i="10"/>
  <c r="AA6" i="10" s="1"/>
  <c r="AA29" i="10"/>
  <c r="AA32" i="10"/>
  <c r="Z9" i="10"/>
  <c r="AA9" i="10" s="1"/>
  <c r="Z10" i="10"/>
  <c r="AA10" i="10" s="1"/>
  <c r="AA33" i="10"/>
  <c r="Z7" i="10"/>
  <c r="AA7" i="10" s="1"/>
  <c r="Z5" i="10"/>
  <c r="X23" i="8"/>
  <c r="Y23" i="8" s="1"/>
  <c r="N7" i="9"/>
  <c r="O7" i="9" s="1"/>
  <c r="O16" i="9"/>
  <c r="M11" i="9"/>
  <c r="O20" i="9"/>
  <c r="O5" i="9"/>
  <c r="O18" i="9"/>
  <c r="X30" i="8"/>
  <c r="Y30" i="8" s="1"/>
  <c r="Y38" i="8"/>
  <c r="Y45" i="8"/>
  <c r="Y43" i="8"/>
  <c r="Y41" i="8"/>
  <c r="Y39" i="8"/>
  <c r="Y44" i="8"/>
  <c r="Y42" i="8"/>
  <c r="Y40" i="8"/>
  <c r="X21" i="8"/>
  <c r="X19" i="8"/>
  <c r="X35" i="8"/>
  <c r="X33" i="8"/>
  <c r="X31" i="8"/>
  <c r="X29" i="8"/>
  <c r="X18" i="8"/>
  <c r="X28" i="8"/>
  <c r="Y28" i="8" s="1"/>
  <c r="X34" i="8"/>
  <c r="X32" i="8"/>
  <c r="X8" i="8" s="1"/>
  <c r="X22" i="8"/>
  <c r="W10" i="8"/>
  <c r="V24" i="2" s="1"/>
  <c r="W8" i="8"/>
  <c r="V22" i="2" s="1"/>
  <c r="W6" i="8"/>
  <c r="V20" i="2" s="1"/>
  <c r="W4" i="8"/>
  <c r="V18" i="2" s="1"/>
  <c r="W5" i="8"/>
  <c r="V19" i="2" s="1"/>
  <c r="W7" i="8"/>
  <c r="V21" i="2" s="1"/>
  <c r="W9" i="8"/>
  <c r="V23" i="2" s="1"/>
  <c r="W11" i="8"/>
  <c r="V25" i="2" s="1"/>
  <c r="X16" i="8"/>
  <c r="X17" i="8"/>
  <c r="Y20" i="8"/>
  <c r="B14" i="7"/>
  <c r="X22" i="7" s="1"/>
  <c r="A14" i="7"/>
  <c r="W33" i="7"/>
  <c r="C11" i="7" s="1"/>
  <c r="A33" i="7"/>
  <c r="W32" i="7"/>
  <c r="C10" i="7" s="1"/>
  <c r="A32" i="7"/>
  <c r="X31" i="7"/>
  <c r="W31" i="7"/>
  <c r="C9" i="7" s="1"/>
  <c r="A31" i="7"/>
  <c r="X30" i="7"/>
  <c r="W30" i="7"/>
  <c r="C8" i="7" s="1"/>
  <c r="A30" i="7"/>
  <c r="X29" i="7"/>
  <c r="W29" i="7"/>
  <c r="C7" i="7" s="1"/>
  <c r="A29" i="7"/>
  <c r="X28" i="7"/>
  <c r="W28" i="7"/>
  <c r="C6" i="7" s="1"/>
  <c r="A28" i="7"/>
  <c r="X27" i="7"/>
  <c r="W27" i="7"/>
  <c r="C5" i="7" s="1"/>
  <c r="A27" i="7"/>
  <c r="X26" i="7"/>
  <c r="W26" i="7"/>
  <c r="C4" i="7" s="1"/>
  <c r="A26" i="7"/>
  <c r="X33" i="7"/>
  <c r="W22" i="7"/>
  <c r="A22" i="7"/>
  <c r="W21" i="7"/>
  <c r="A21" i="7"/>
  <c r="W20" i="7"/>
  <c r="B9" i="7" s="1"/>
  <c r="A20" i="7"/>
  <c r="W19" i="7"/>
  <c r="B8" i="7" s="1"/>
  <c r="A19" i="7"/>
  <c r="W18" i="7"/>
  <c r="B7" i="7" s="1"/>
  <c r="A18" i="7"/>
  <c r="W17" i="7"/>
  <c r="B6" i="7" s="1"/>
  <c r="A17" i="7"/>
  <c r="W16" i="7"/>
  <c r="B5" i="7" s="1"/>
  <c r="A16" i="7"/>
  <c r="W15" i="7"/>
  <c r="B4" i="7" s="1"/>
  <c r="W4" i="7" s="1"/>
  <c r="A15" i="7"/>
  <c r="B11" i="7"/>
  <c r="A11" i="7"/>
  <c r="B10" i="7"/>
  <c r="A10" i="7"/>
  <c r="A9" i="7"/>
  <c r="A8" i="7"/>
  <c r="A7" i="7"/>
  <c r="A6" i="7"/>
  <c r="A5" i="7"/>
  <c r="A4" i="7"/>
  <c r="O11" i="9" l="1"/>
  <c r="J25" i="2"/>
  <c r="S8" i="11"/>
  <c r="G22" i="2"/>
  <c r="W11" i="7"/>
  <c r="D25" i="2" s="1"/>
  <c r="W8" i="7"/>
  <c r="D22" i="2" s="1"/>
  <c r="W5" i="7"/>
  <c r="D19" i="2" s="1"/>
  <c r="W7" i="7"/>
  <c r="D21" i="2" s="1"/>
  <c r="W6" i="7"/>
  <c r="D20" i="2" s="1"/>
  <c r="D18" i="2"/>
  <c r="W9" i="7"/>
  <c r="D23" i="2" s="1"/>
  <c r="W10" i="7"/>
  <c r="D24" i="2" s="1"/>
  <c r="S11" i="11"/>
  <c r="G25" i="2"/>
  <c r="X5" i="8"/>
  <c r="Y5" i="8" s="1"/>
  <c r="X17" i="7"/>
  <c r="Y17" i="7" s="1"/>
  <c r="X20" i="7"/>
  <c r="Y20" i="7" s="1"/>
  <c r="X15" i="7"/>
  <c r="X21" i="7"/>
  <c r="Y21" i="7" s="1"/>
  <c r="X16" i="7"/>
  <c r="Y16" i="7" s="1"/>
  <c r="X19" i="7"/>
  <c r="X8" i="7" s="1"/>
  <c r="X18" i="7"/>
  <c r="Y18" i="7" s="1"/>
  <c r="S5" i="11"/>
  <c r="X11" i="8"/>
  <c r="Y16" i="8"/>
  <c r="X4" i="8"/>
  <c r="Y22" i="8"/>
  <c r="X10" i="8"/>
  <c r="X9" i="8"/>
  <c r="Y18" i="8"/>
  <c r="X6" i="8"/>
  <c r="X7" i="8"/>
  <c r="AA5" i="10"/>
  <c r="Y8" i="8"/>
  <c r="Y33" i="8"/>
  <c r="Y32" i="8"/>
  <c r="Y35" i="8"/>
  <c r="Y34" i="8"/>
  <c r="Y29" i="8"/>
  <c r="Y31" i="8"/>
  <c r="Y27" i="7"/>
  <c r="Y29" i="7"/>
  <c r="Y31" i="7"/>
  <c r="Y19" i="8"/>
  <c r="Y17" i="8"/>
  <c r="Y21" i="8"/>
  <c r="Y26" i="7"/>
  <c r="Y28" i="7"/>
  <c r="Y30" i="7"/>
  <c r="Y32" i="7"/>
  <c r="X11" i="7"/>
  <c r="Y22" i="7"/>
  <c r="Y33" i="7"/>
  <c r="A26" i="6"/>
  <c r="B26" i="6"/>
  <c r="R28" i="6" s="1"/>
  <c r="A15" i="6"/>
  <c r="B15" i="6"/>
  <c r="R22" i="6" s="1"/>
  <c r="Q34" i="6"/>
  <c r="C11" i="6" s="1"/>
  <c r="A34" i="6"/>
  <c r="Q33" i="6"/>
  <c r="C10" i="6" s="1"/>
  <c r="A33" i="6"/>
  <c r="Q32" i="6"/>
  <c r="C9" i="6" s="1"/>
  <c r="A32" i="6"/>
  <c r="Q31" i="6"/>
  <c r="C8" i="6" s="1"/>
  <c r="A31" i="6"/>
  <c r="Q30" i="6"/>
  <c r="C7" i="6" s="1"/>
  <c r="A30" i="6"/>
  <c r="Q29" i="6"/>
  <c r="C6" i="6" s="1"/>
  <c r="A29" i="6"/>
  <c r="Q28" i="6"/>
  <c r="C5" i="6" s="1"/>
  <c r="A28" i="6"/>
  <c r="Q27" i="6"/>
  <c r="C4" i="6" s="1"/>
  <c r="A27" i="6"/>
  <c r="Q23" i="6"/>
  <c r="B11" i="6" s="1"/>
  <c r="A23" i="6"/>
  <c r="Q22" i="6"/>
  <c r="B10" i="6" s="1"/>
  <c r="A22" i="6"/>
  <c r="Q21" i="6"/>
  <c r="A21" i="6"/>
  <c r="Q20" i="6"/>
  <c r="B8" i="6" s="1"/>
  <c r="A20" i="6"/>
  <c r="Q19" i="6"/>
  <c r="B7" i="6" s="1"/>
  <c r="A19" i="6"/>
  <c r="Q18" i="6"/>
  <c r="B6" i="6" s="1"/>
  <c r="A18" i="6"/>
  <c r="Q17" i="6"/>
  <c r="A17" i="6"/>
  <c r="Q16" i="6"/>
  <c r="B4" i="6" s="1"/>
  <c r="A16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P36" i="5" s="1"/>
  <c r="B25" i="5"/>
  <c r="P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O43" i="5"/>
  <c r="D11" i="5" s="1"/>
  <c r="O42" i="5"/>
  <c r="D10" i="5" s="1"/>
  <c r="O41" i="5"/>
  <c r="D9" i="5" s="1"/>
  <c r="O40" i="5"/>
  <c r="D8" i="5" s="1"/>
  <c r="O39" i="5"/>
  <c r="D7" i="5" s="1"/>
  <c r="O38" i="5"/>
  <c r="D6" i="5" s="1"/>
  <c r="O37" i="5"/>
  <c r="D5" i="5" s="1"/>
  <c r="O36" i="5"/>
  <c r="D4" i="5" s="1"/>
  <c r="O33" i="5"/>
  <c r="C11" i="5" s="1"/>
  <c r="O32" i="5"/>
  <c r="C10" i="5" s="1"/>
  <c r="O31" i="5"/>
  <c r="C9" i="5" s="1"/>
  <c r="O30" i="5"/>
  <c r="C8" i="5" s="1"/>
  <c r="O29" i="5"/>
  <c r="C7" i="5" s="1"/>
  <c r="O28" i="5"/>
  <c r="C6" i="5" s="1"/>
  <c r="O27" i="5"/>
  <c r="C5" i="5" s="1"/>
  <c r="O26" i="5"/>
  <c r="C4" i="5" s="1"/>
  <c r="B14" i="5"/>
  <c r="P15" i="5" s="1"/>
  <c r="A14" i="5"/>
  <c r="O22" i="5"/>
  <c r="B11" i="5" s="1"/>
  <c r="O21" i="5"/>
  <c r="B10" i="5" s="1"/>
  <c r="O20" i="5"/>
  <c r="B9" i="5" s="1"/>
  <c r="O19" i="5"/>
  <c r="B8" i="5" s="1"/>
  <c r="O18" i="5"/>
  <c r="B7" i="5" s="1"/>
  <c r="O17" i="5"/>
  <c r="B6" i="5" s="1"/>
  <c r="O16" i="5"/>
  <c r="B5" i="5" s="1"/>
  <c r="O15" i="5"/>
  <c r="B4" i="5" s="1"/>
  <c r="E15" i="2"/>
  <c r="H15" i="2"/>
  <c r="K15" i="2"/>
  <c r="H1" i="5"/>
  <c r="Q15" i="2"/>
  <c r="B7" i="2" s="1"/>
  <c r="T15" i="2"/>
  <c r="H1" i="7" l="1"/>
  <c r="B3" i="2"/>
  <c r="H1" i="6"/>
  <c r="B8" i="2"/>
  <c r="H1" i="9"/>
  <c r="B5" i="2"/>
  <c r="H1" i="11"/>
  <c r="B4" i="2"/>
  <c r="X6" i="7"/>
  <c r="Y6" i="7" s="1"/>
  <c r="Q6" i="6"/>
  <c r="S20" i="2" s="1"/>
  <c r="Q8" i="6"/>
  <c r="S22" i="2" s="1"/>
  <c r="Q10" i="6"/>
  <c r="S24" i="2" s="1"/>
  <c r="Y15" i="7"/>
  <c r="X4" i="7"/>
  <c r="Y10" i="8"/>
  <c r="Y4" i="8"/>
  <c r="Y7" i="8"/>
  <c r="Y11" i="8"/>
  <c r="Y6" i="8"/>
  <c r="Y9" i="8"/>
  <c r="Y11" i="7"/>
  <c r="Y8" i="7"/>
  <c r="Y19" i="7"/>
  <c r="X9" i="7"/>
  <c r="X5" i="7"/>
  <c r="X7" i="7"/>
  <c r="X10" i="7"/>
  <c r="H1" i="10"/>
  <c r="P4" i="5"/>
  <c r="O9" i="5"/>
  <c r="O7" i="5"/>
  <c r="O6" i="5"/>
  <c r="O5" i="5"/>
  <c r="R30" i="6"/>
  <c r="S30" i="6" s="1"/>
  <c r="R33" i="6"/>
  <c r="R10" i="6" s="1"/>
  <c r="S10" i="6" s="1"/>
  <c r="R31" i="6"/>
  <c r="S31" i="6" s="1"/>
  <c r="P17" i="5"/>
  <c r="Q17" i="5" s="1"/>
  <c r="O4" i="5"/>
  <c r="M18" i="2" s="1"/>
  <c r="O11" i="5"/>
  <c r="M25" i="2" s="1"/>
  <c r="O8" i="5"/>
  <c r="B9" i="6"/>
  <c r="Q9" i="6" s="1"/>
  <c r="S23" i="2" s="1"/>
  <c r="B5" i="6"/>
  <c r="Q5" i="6" s="1"/>
  <c r="S19" i="2" s="1"/>
  <c r="S28" i="6"/>
  <c r="R34" i="6"/>
  <c r="S34" i="6" s="1"/>
  <c r="R29" i="6"/>
  <c r="S29" i="6" s="1"/>
  <c r="R32" i="6"/>
  <c r="S32" i="6" s="1"/>
  <c r="R27" i="6"/>
  <c r="S27" i="6" s="1"/>
  <c r="Q4" i="6"/>
  <c r="S18" i="2" s="1"/>
  <c r="Q7" i="6"/>
  <c r="S21" i="2" s="1"/>
  <c r="S22" i="6"/>
  <c r="R17" i="6"/>
  <c r="R5" i="6" s="1"/>
  <c r="R19" i="6"/>
  <c r="R21" i="6"/>
  <c r="R23" i="6"/>
  <c r="Q11" i="6"/>
  <c r="S25" i="2" s="1"/>
  <c r="R16" i="6"/>
  <c r="R18" i="6"/>
  <c r="R20" i="6"/>
  <c r="O10" i="5"/>
  <c r="P43" i="5"/>
  <c r="Q43" i="5" s="1"/>
  <c r="P42" i="5"/>
  <c r="Q42" i="5" s="1"/>
  <c r="P39" i="5"/>
  <c r="Q39" i="5" s="1"/>
  <c r="P38" i="5"/>
  <c r="Q38" i="5" s="1"/>
  <c r="P37" i="5"/>
  <c r="Q37" i="5" s="1"/>
  <c r="P32" i="5"/>
  <c r="Q32" i="5" s="1"/>
  <c r="P33" i="5"/>
  <c r="Q33" i="5" s="1"/>
  <c r="P31" i="5"/>
  <c r="Q31" i="5" s="1"/>
  <c r="P41" i="5"/>
  <c r="Q41" i="5" s="1"/>
  <c r="P30" i="5"/>
  <c r="Q30" i="5" s="1"/>
  <c r="P40" i="5"/>
  <c r="Q40" i="5" s="1"/>
  <c r="P29" i="5"/>
  <c r="Q29" i="5" s="1"/>
  <c r="P28" i="5"/>
  <c r="Q28" i="5" s="1"/>
  <c r="P27" i="5"/>
  <c r="Q27" i="5" s="1"/>
  <c r="Q26" i="5"/>
  <c r="Q36" i="5"/>
  <c r="P22" i="5"/>
  <c r="Q15" i="5"/>
  <c r="P19" i="5"/>
  <c r="P21" i="5"/>
  <c r="P16" i="5"/>
  <c r="P18" i="5"/>
  <c r="P20" i="5"/>
  <c r="B10" i="2" l="1"/>
  <c r="Y4" i="7"/>
  <c r="Y10" i="7"/>
  <c r="Y9" i="7"/>
  <c r="Y7" i="7"/>
  <c r="Y5" i="7"/>
  <c r="S33" i="6"/>
  <c r="R7" i="6"/>
  <c r="S7" i="6" s="1"/>
  <c r="R8" i="6"/>
  <c r="Q4" i="5"/>
  <c r="Q18" i="5"/>
  <c r="P7" i="5"/>
  <c r="Q7" i="5" s="1"/>
  <c r="Q21" i="5"/>
  <c r="P10" i="5"/>
  <c r="Q10" i="5" s="1"/>
  <c r="Q20" i="5"/>
  <c r="P9" i="5"/>
  <c r="Q9" i="5" s="1"/>
  <c r="Q16" i="5"/>
  <c r="P5" i="5"/>
  <c r="Q5" i="5" s="1"/>
  <c r="Q19" i="5"/>
  <c r="P8" i="5"/>
  <c r="Q8" i="5" s="1"/>
  <c r="Q22" i="5"/>
  <c r="P11" i="5"/>
  <c r="Q11" i="5" s="1"/>
  <c r="P6" i="5"/>
  <c r="Q6" i="5" s="1"/>
  <c r="R11" i="6"/>
  <c r="R9" i="6"/>
  <c r="S9" i="6" s="1"/>
  <c r="R6" i="6"/>
  <c r="R4" i="6"/>
  <c r="S20" i="6"/>
  <c r="S23" i="6"/>
  <c r="S21" i="6"/>
  <c r="S19" i="6"/>
  <c r="S18" i="6"/>
  <c r="S17" i="6"/>
  <c r="S5" i="6"/>
  <c r="S16" i="6"/>
  <c r="X19" i="2" l="1"/>
  <c r="Y19" i="2" s="1"/>
  <c r="X24" i="2"/>
  <c r="Y24" i="2" s="1"/>
  <c r="S4" i="6"/>
  <c r="X18" i="2"/>
  <c r="Y18" i="2" s="1"/>
  <c r="S6" i="6"/>
  <c r="X20" i="2"/>
  <c r="Y20" i="2" s="1"/>
  <c r="S8" i="6"/>
  <c r="X22" i="2"/>
  <c r="Y22" i="2" s="1"/>
  <c r="S11" i="6"/>
  <c r="X25" i="2"/>
  <c r="Y25" i="2" s="1"/>
  <c r="X21" i="2"/>
  <c r="Y21" i="2" s="1"/>
  <c r="X23" i="2"/>
  <c r="Y23" i="2" s="1"/>
</calcChain>
</file>

<file path=xl/sharedStrings.xml><?xml version="1.0" encoding="utf-8"?>
<sst xmlns="http://schemas.openxmlformats.org/spreadsheetml/2006/main" count="208" uniqueCount="59">
  <si>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</si>
  <si>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</si>
  <si>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</si>
  <si>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</si>
  <si>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</si>
  <si>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</si>
  <si>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</si>
  <si>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Sichtbarkeit der Poster</t>
  </si>
  <si>
    <t>Sichtbarkeit der Broschüre</t>
  </si>
  <si>
    <t>Wert der Präsentation</t>
  </si>
  <si>
    <t>Zeitaufwand</t>
  </si>
  <si>
    <t>Qualität der Poster/Broschüre</t>
  </si>
  <si>
    <t>Akzeptanz Video sehen</t>
  </si>
  <si>
    <t>Akzeptanz Video produzieren</t>
  </si>
  <si>
    <t>Akzeptanz Video veröffentlichen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</si>
  <si>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</si>
  <si>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</si>
  <si>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</si>
  <si>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</si>
  <si>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</si>
  <si>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</si>
  <si>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</si>
  <si>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</si>
  <si>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</si>
  <si>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</si>
  <si>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</si>
  <si>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</si>
  <si>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</si>
  <si>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</si>
  <si>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</si>
  <si>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</si>
  <si>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</si>
  <si>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</si>
  <si>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</si>
  <si>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</si>
  <si>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</si>
  <si>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</si>
  <si>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</si>
  <si>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</si>
  <si>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</si>
  <si>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</si>
  <si>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</si>
  <si>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</si>
  <si>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</si>
  <si>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</si>
  <si>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</si>
  <si>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</si>
  <si>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</si>
  <si>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</si>
  <si>
    <t>- Video als Ergänzung zu einem Poster, nicht als Ersatz</t>
  </si>
  <si>
    <r>
      <t>Kommentare der Befragten</t>
    </r>
    <r>
      <rPr>
        <sz val="9"/>
        <color theme="1"/>
        <rFont val="Calibri"/>
        <family val="2"/>
        <scheme val="minor"/>
      </rPr>
      <t>:
(schriftlich oder mündlich)</t>
    </r>
  </si>
  <si>
    <t>- Video würde sich eignen, um durch die 3D-Darstellungen auf dem PC zu "fliegen"</t>
  </si>
  <si>
    <t>- Zur Frage, ob Video anstelle Poster: Ich denke, dies ist auch sehr abhängig vom Studiengang, weil bei L (R denke ich auch) ist die Gestaltung des Posters auch ein wichtiger Teil der Arbeit.</t>
  </si>
  <si>
    <t>- Die Antworten beziehen sich auf die L-Arbeiten</t>
  </si>
  <si>
    <t>- Wie erkläre ich technische Zusammenhänge in einem Video? Video eignet sich für meine Arbeit nicht, zudem ist dessen Erstellung ein zu grosser Aufwand.</t>
  </si>
  <si>
    <t>- Der Vorteil der Poster ist, dass man sich rasch einen Überblick über die Arbeit verschaffen kann</t>
  </si>
  <si>
    <t>Allgemein (von Studenten aus verschiedenen Abteilungen)</t>
  </si>
  <si>
    <t>- Möchten kein Video produzieren, da sie kein Wissen über und keine Erfahrung mit den Tools, um Videos herzustellen, haben.</t>
  </si>
  <si>
    <t xml:space="preserve">- Zudem haben sie Angst, dass die Qualität des Inhalts des Videos nicht gut genug sein würde.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</si>
</sst>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quotePrefix="1" applyFo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quotePrefix="1"/>
    <xf numFmtId="0" fontId="4" fillId="0" borderId="0" xfId="0" quotePrefix="1" applyFont="1" applyAlignment="1">
      <alignment horizontal="left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Abteilungen'!$D$11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Abteilungen'!$G$11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Abteilungen'!$J$11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Abteilungen'!$M$11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Abteilungen'!$P$11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Abteilungen'!$S$11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Abteilungen'!$V$11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100736"/>
        <c:axId val="96102272"/>
      </c:barChart>
      <c:catAx>
        <c:axId val="96100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6102272"/>
        <c:crosses val="autoZero"/>
        <c:auto val="1"/>
        <c:lblAlgn val="ctr"/>
        <c:lblOffset val="100"/>
        <c:tickLblSkip val="1"/>
        <c:noMultiLvlLbl val="0"/>
      </c:catAx>
      <c:valAx>
        <c:axId val="961022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19491716355420841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6100736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564928"/>
        <c:axId val="99574912"/>
      </c:barChart>
      <c:catAx>
        <c:axId val="99564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574912"/>
        <c:crosses val="autoZero"/>
        <c:auto val="1"/>
        <c:lblAlgn val="ctr"/>
        <c:lblOffset val="100"/>
        <c:tickLblSkip val="1"/>
        <c:noMultiLvlLbl val="0"/>
      </c:catAx>
      <c:valAx>
        <c:axId val="995749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56492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Maschinentechnik!$AA$16:$AA$23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Maschinentechnik!$AA$27:$AA$34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Maschinentechnik!$A$36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Maschinentechnik!$AA$37:$AA$44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680640"/>
        <c:axId val="99682176"/>
      </c:barChart>
      <c:catAx>
        <c:axId val="99680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682176"/>
        <c:crosses val="autoZero"/>
        <c:auto val="1"/>
        <c:lblAlgn val="ctr"/>
        <c:lblOffset val="100"/>
        <c:tickLblSkip val="1"/>
        <c:noMultiLvlLbl val="0"/>
      </c:catAx>
      <c:valAx>
        <c:axId val="9968217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68064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694848"/>
        <c:axId val="99704832"/>
      </c:barChart>
      <c:catAx>
        <c:axId val="99694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704832"/>
        <c:crosses val="autoZero"/>
        <c:auto val="1"/>
        <c:lblAlgn val="ctr"/>
        <c:lblOffset val="100"/>
        <c:tickLblSkip val="1"/>
        <c:noMultiLvlLbl val="0"/>
      </c:catAx>
      <c:valAx>
        <c:axId val="9970483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69484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EEU!$S$16:$S$23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EEU!$S$27:$S$34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322752"/>
        <c:axId val="105332736"/>
      </c:barChart>
      <c:catAx>
        <c:axId val="105322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332736"/>
        <c:crosses val="autoZero"/>
        <c:auto val="1"/>
        <c:lblAlgn val="ctr"/>
        <c:lblOffset val="100"/>
        <c:tickLblSkip val="1"/>
        <c:noMultiLvlLbl val="0"/>
      </c:catAx>
      <c:valAx>
        <c:axId val="10533273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322752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374080"/>
        <c:axId val="105375616"/>
      </c:barChart>
      <c:catAx>
        <c:axId val="105374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375616"/>
        <c:crosses val="autoZero"/>
        <c:auto val="1"/>
        <c:lblAlgn val="ctr"/>
        <c:lblOffset val="100"/>
        <c:tickLblSkip val="1"/>
        <c:noMultiLvlLbl val="0"/>
      </c:catAx>
      <c:valAx>
        <c:axId val="10537561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37408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ser>
          <c:idx val="1"/>
          <c:order val="1"/>
          <c:tx>
            <c:strRef>
              <c:f>Informatik!$A$15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Informatik!$Y$16:$Y$23</c:f>
              <c:numCache>
                <c:formatCode>0.00</c:formatCode>
                <c:ptCount val="8"/>
                <c:pt idx="0">
                  <c:v>1.85</c:v>
                </c:pt>
                <c:pt idx="1">
                  <c:v>1.45</c:v>
                </c:pt>
                <c:pt idx="2">
                  <c:v>2.8</c:v>
                </c:pt>
                <c:pt idx="3">
                  <c:v>2.4473684210526314</c:v>
                </c:pt>
                <c:pt idx="4">
                  <c:v>2.6111111111111112</c:v>
                </c:pt>
                <c:pt idx="5">
                  <c:v>2.6842105263157894</c:v>
                </c:pt>
                <c:pt idx="6">
                  <c:v>2.3421052631578947</c:v>
                </c:pt>
                <c:pt idx="7">
                  <c:v>3.1</c:v>
                </c:pt>
              </c:numCache>
            </c:numRef>
          </c:val>
        </c:ser>
        <c:ser>
          <c:idx val="2"/>
          <c:order val="2"/>
          <c:tx>
            <c:strRef>
              <c:f>Informatik!$A$27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Informatik!$Y$28:$Y$35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Informatik!$A$37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Informatik!$Y$38:$Y$45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256064"/>
        <c:axId val="105257600"/>
      </c:barChart>
      <c:catAx>
        <c:axId val="105256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257600"/>
        <c:crosses val="autoZero"/>
        <c:auto val="1"/>
        <c:lblAlgn val="ctr"/>
        <c:lblOffset val="100"/>
        <c:tickLblSkip val="1"/>
        <c:noMultiLvlLbl val="0"/>
      </c:catAx>
      <c:valAx>
        <c:axId val="1052576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25606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278464"/>
        <c:axId val="105292544"/>
      </c:barChart>
      <c:catAx>
        <c:axId val="105278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292544"/>
        <c:crosses val="autoZero"/>
        <c:auto val="1"/>
        <c:lblAlgn val="ctr"/>
        <c:lblOffset val="100"/>
        <c:tickLblSkip val="1"/>
        <c:noMultiLvlLbl val="0"/>
      </c:catAx>
      <c:valAx>
        <c:axId val="10529254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27846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Abteilungen'!$A$17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115328"/>
        <c:axId val="97649024"/>
      </c:barChart>
      <c:catAx>
        <c:axId val="96115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7649024"/>
        <c:crosses val="autoZero"/>
        <c:auto val="1"/>
        <c:lblAlgn val="ctr"/>
        <c:lblOffset val="100"/>
        <c:tickLblSkip val="1"/>
        <c:noMultiLvlLbl val="0"/>
      </c:catAx>
      <c:valAx>
        <c:axId val="976490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7644134794352887"/>
              <c:y val="0.110294103862017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611532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Bauingenieurwesen!$Y$15:$Y$22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Bauingenieurwesen!$Y$26:$Y$33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728768"/>
        <c:axId val="97730560"/>
      </c:barChart>
      <c:catAx>
        <c:axId val="977287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7730560"/>
        <c:crosses val="autoZero"/>
        <c:auto val="1"/>
        <c:lblAlgn val="ctr"/>
        <c:lblOffset val="100"/>
        <c:tickLblSkip val="1"/>
        <c:noMultiLvlLbl val="0"/>
      </c:catAx>
      <c:valAx>
        <c:axId val="977305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772876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759616"/>
        <c:axId val="97761152"/>
      </c:barChart>
      <c:catAx>
        <c:axId val="977596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7761152"/>
        <c:crosses val="autoZero"/>
        <c:auto val="1"/>
        <c:lblAlgn val="ctr"/>
        <c:lblOffset val="100"/>
        <c:tickLblSkip val="1"/>
        <c:noMultiLvlLbl val="0"/>
      </c:catAx>
      <c:valAx>
        <c:axId val="9776115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775961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Landschaftsarchitektur!$A$16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Landschaftsarchitektur!$S$17:$S$24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Landschaftsarchitektur!$S$28:$S$35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Landschaftsarchitektur!$A$37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Landschaftsarchitektur!$S$38:$S$45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190464"/>
        <c:axId val="98192000"/>
      </c:barChart>
      <c:catAx>
        <c:axId val="98190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8192000"/>
        <c:crosses val="autoZero"/>
        <c:auto val="1"/>
        <c:lblAlgn val="ctr"/>
        <c:lblOffset val="100"/>
        <c:tickLblSkip val="1"/>
        <c:noMultiLvlLbl val="0"/>
      </c:catAx>
      <c:valAx>
        <c:axId val="981920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819046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221440"/>
        <c:axId val="98235520"/>
      </c:barChart>
      <c:catAx>
        <c:axId val="98221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8235520"/>
        <c:crosses val="autoZero"/>
        <c:auto val="1"/>
        <c:lblAlgn val="ctr"/>
        <c:lblOffset val="100"/>
        <c:tickLblSkip val="1"/>
        <c:noMultiLvlLbl val="0"/>
      </c:catAx>
      <c:valAx>
        <c:axId val="982355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822144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Raumplanung!$O$16:$O$23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Raumplanung!$O$27:$O$34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376128"/>
        <c:axId val="99386112"/>
      </c:barChart>
      <c:catAx>
        <c:axId val="993761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386112"/>
        <c:crosses val="autoZero"/>
        <c:auto val="1"/>
        <c:lblAlgn val="ctr"/>
        <c:lblOffset val="100"/>
        <c:tickLblSkip val="1"/>
        <c:noMultiLvlLbl val="0"/>
      </c:catAx>
      <c:valAx>
        <c:axId val="993861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37612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406976"/>
        <c:axId val="99408512"/>
      </c:barChart>
      <c:catAx>
        <c:axId val="994069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408512"/>
        <c:crosses val="autoZero"/>
        <c:auto val="1"/>
        <c:lblAlgn val="ctr"/>
        <c:lblOffset val="100"/>
        <c:tickLblSkip val="1"/>
        <c:noMultiLvlLbl val="0"/>
      </c:catAx>
      <c:valAx>
        <c:axId val="994085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40697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E, Vergleich</a:t>
            </a:r>
            <a:r>
              <a:rPr lang="de-CH" baseline="0"/>
              <a:t> der Semester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Elektrotechnik!$Q$15:$Q$22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Elektrotechnik!$Q$26:$Q$33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Elektrotechnik!$Q$36:$Q$43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456512"/>
        <c:axId val="99458048"/>
      </c:barChart>
      <c:catAx>
        <c:axId val="99456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458048"/>
        <c:crosses val="autoZero"/>
        <c:auto val="1"/>
        <c:lblAlgn val="ctr"/>
        <c:lblOffset val="100"/>
        <c:tickLblSkip val="1"/>
        <c:noMultiLvlLbl val="0"/>
      </c:catAx>
      <c:valAx>
        <c:axId val="994580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456512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26</xdr:row>
      <xdr:rowOff>28575</xdr:rowOff>
    </xdr:from>
    <xdr:to>
      <xdr:col>24</xdr:col>
      <xdr:colOff>314326</xdr:colOff>
      <xdr:row>57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25</xdr:row>
      <xdr:rowOff>180975</xdr:rowOff>
    </xdr:from>
    <xdr:to>
      <xdr:col>9</xdr:col>
      <xdr:colOff>476250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19</xdr:row>
      <xdr:rowOff>180975</xdr:rowOff>
    </xdr:from>
    <xdr:to>
      <xdr:col>35</xdr:col>
      <xdr:colOff>361951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9525</xdr:rowOff>
    </xdr:from>
    <xdr:to>
      <xdr:col>35</xdr:col>
      <xdr:colOff>352426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22</xdr:row>
      <xdr:rowOff>0</xdr:rowOff>
    </xdr:from>
    <xdr:to>
      <xdr:col>29</xdr:col>
      <xdr:colOff>352426</xdr:colOff>
      <xdr:row>42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28575</xdr:rowOff>
    </xdr:from>
    <xdr:to>
      <xdr:col>29</xdr:col>
      <xdr:colOff>361951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21</xdr:row>
      <xdr:rowOff>142875</xdr:rowOff>
    </xdr:from>
    <xdr:to>
      <xdr:col>25</xdr:col>
      <xdr:colOff>361951</xdr:colOff>
      <xdr:row>42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19050</xdr:rowOff>
    </xdr:from>
    <xdr:to>
      <xdr:col>25</xdr:col>
      <xdr:colOff>361951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20</xdr:row>
      <xdr:rowOff>47625</xdr:rowOff>
    </xdr:from>
    <xdr:to>
      <xdr:col>27</xdr:col>
      <xdr:colOff>342901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0</xdr:row>
      <xdr:rowOff>19050</xdr:rowOff>
    </xdr:from>
    <xdr:to>
      <xdr:col>27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21</xdr:row>
      <xdr:rowOff>0</xdr:rowOff>
    </xdr:from>
    <xdr:to>
      <xdr:col>37</xdr:col>
      <xdr:colOff>352426</xdr:colOff>
      <xdr:row>41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0</xdr:row>
      <xdr:rowOff>19050</xdr:rowOff>
    </xdr:from>
    <xdr:to>
      <xdr:col>37</xdr:col>
      <xdr:colOff>371476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21</xdr:row>
      <xdr:rowOff>38100</xdr:rowOff>
    </xdr:from>
    <xdr:to>
      <xdr:col>29</xdr:col>
      <xdr:colOff>361951</xdr:colOff>
      <xdr:row>41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0</xdr:row>
      <xdr:rowOff>28575</xdr:rowOff>
    </xdr:from>
    <xdr:to>
      <xdr:col>29</xdr:col>
      <xdr:colOff>342901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22</xdr:row>
      <xdr:rowOff>114300</xdr:rowOff>
    </xdr:from>
    <xdr:to>
      <xdr:col>35</xdr:col>
      <xdr:colOff>342901</xdr:colOff>
      <xdr:row>42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28575</xdr:rowOff>
    </xdr:from>
    <xdr:to>
      <xdr:col>35</xdr:col>
      <xdr:colOff>342901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workbookViewId="0">
      <selection activeCell="A15" sqref="A15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4.5703125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</cols>
  <sheetData>
    <row r="1" spans="1:23" ht="15.75" x14ac:dyDescent="0.25">
      <c r="A1" s="7" t="s">
        <v>20</v>
      </c>
    </row>
    <row r="2" spans="1:23" x14ac:dyDescent="0.25">
      <c r="C2" s="6"/>
      <c r="D2" s="6"/>
      <c r="E2" s="9"/>
      <c r="F2" s="6"/>
      <c r="G2" s="6"/>
      <c r="H2" s="9"/>
      <c r="I2" s="6"/>
      <c r="J2" s="6"/>
      <c r="K2" s="9"/>
      <c r="M2" s="6"/>
      <c r="N2" s="9"/>
      <c r="P2" s="6"/>
      <c r="Q2" s="9"/>
      <c r="S2" s="6"/>
      <c r="T2" s="9"/>
      <c r="V2" s="6"/>
      <c r="W2" s="9"/>
    </row>
    <row r="3" spans="1:23" x14ac:dyDescent="0.25">
      <c r="A3" s="24" t="str">
        <f>D11</f>
        <v>Bauingenieurwesen</v>
      </c>
      <c r="B3" s="25">
        <f>E15</f>
        <v>25</v>
      </c>
      <c r="C3" s="6"/>
      <c r="F3" s="6"/>
      <c r="G3" s="6"/>
      <c r="H3" s="9"/>
      <c r="I3" s="6"/>
      <c r="J3" s="6"/>
      <c r="K3" s="9"/>
      <c r="M3" s="6"/>
      <c r="N3" s="9"/>
      <c r="P3" s="6"/>
      <c r="Q3" s="9"/>
      <c r="S3" s="6"/>
      <c r="T3" s="9"/>
      <c r="V3" s="6"/>
      <c r="W3" s="9"/>
    </row>
    <row r="4" spans="1:23" x14ac:dyDescent="0.25">
      <c r="A4" s="26" t="str">
        <f>G11</f>
        <v>Landschaftsarchitektur</v>
      </c>
      <c r="B4" s="27">
        <f>H15</f>
        <v>23</v>
      </c>
    </row>
    <row r="5" spans="1:23" x14ac:dyDescent="0.25">
      <c r="A5" s="26" t="str">
        <f>J11</f>
        <v>Raumplanung</v>
      </c>
      <c r="B5" s="27">
        <f>K15</f>
        <v>21</v>
      </c>
    </row>
    <row r="6" spans="1:23" x14ac:dyDescent="0.25">
      <c r="A6" s="26" t="str">
        <f>M11</f>
        <v>Elektrotechnik</v>
      </c>
      <c r="B6" s="27">
        <f>N15</f>
        <v>29</v>
      </c>
    </row>
    <row r="7" spans="1:23" x14ac:dyDescent="0.25">
      <c r="A7" s="26" t="str">
        <f>P11</f>
        <v>Maschinentechnik</v>
      </c>
      <c r="B7" s="27">
        <f>Q15</f>
        <v>48</v>
      </c>
    </row>
    <row r="8" spans="1:23" x14ac:dyDescent="0.25">
      <c r="A8" s="26" t="str">
        <f>S11</f>
        <v>Erneuerbare Energien und Umwelttechnik </v>
      </c>
      <c r="B8" s="27">
        <f>T15</f>
        <v>20</v>
      </c>
    </row>
    <row r="9" spans="1:23" ht="15.75" thickBot="1" x14ac:dyDescent="0.3">
      <c r="A9" s="26" t="str">
        <f>V11</f>
        <v>Informatik</v>
      </c>
      <c r="B9" s="27">
        <f>W15</f>
        <v>37</v>
      </c>
    </row>
    <row r="10" spans="1:23" ht="15.75" thickBot="1" x14ac:dyDescent="0.3">
      <c r="A10" s="28" t="s">
        <v>22</v>
      </c>
      <c r="B10" s="29">
        <f>SUM(B3:B9)</f>
        <v>203</v>
      </c>
    </row>
    <row r="11" spans="1:23" ht="30" x14ac:dyDescent="0.25">
      <c r="D11" s="4" t="s">
        <v>43</v>
      </c>
      <c r="G11" s="4" t="s">
        <v>2</v>
      </c>
      <c r="J11" s="4" t="s">
        <v>15</v>
      </c>
      <c r="M11" s="4" t="s">
        <v>4</v>
      </c>
      <c r="P11" s="4" t="s">
        <v>45</v>
      </c>
      <c r="S11" s="18" t="s">
        <v>46</v>
      </c>
      <c r="V11" s="4" t="s">
        <v>0</v>
      </c>
    </row>
    <row r="12" spans="1:23" x14ac:dyDescent="0.25">
      <c r="D12" t="s">
        <v>1</v>
      </c>
      <c r="E12">
        <v>4</v>
      </c>
      <c r="G12" t="s">
        <v>3</v>
      </c>
      <c r="H12">
        <v>15</v>
      </c>
      <c r="J12" t="s">
        <v>3</v>
      </c>
      <c r="K12">
        <v>10</v>
      </c>
      <c r="M12" t="s">
        <v>3</v>
      </c>
      <c r="N12">
        <v>13</v>
      </c>
      <c r="P12" t="s">
        <v>3</v>
      </c>
      <c r="Q12">
        <v>11</v>
      </c>
      <c r="S12" t="s">
        <v>3</v>
      </c>
      <c r="T12">
        <v>5</v>
      </c>
      <c r="V12" t="s">
        <v>3</v>
      </c>
      <c r="W12">
        <v>20</v>
      </c>
    </row>
    <row r="13" spans="1:23" x14ac:dyDescent="0.25">
      <c r="D13" t="s">
        <v>6</v>
      </c>
      <c r="E13">
        <v>21</v>
      </c>
      <c r="G13" t="s">
        <v>1</v>
      </c>
      <c r="H13">
        <v>6</v>
      </c>
      <c r="J13" t="s">
        <v>1</v>
      </c>
      <c r="K13">
        <v>11</v>
      </c>
      <c r="M13" t="s">
        <v>1</v>
      </c>
      <c r="N13">
        <v>9</v>
      </c>
      <c r="P13" t="s">
        <v>1</v>
      </c>
      <c r="Q13">
        <v>22</v>
      </c>
      <c r="S13" t="s">
        <v>1</v>
      </c>
      <c r="T13">
        <v>15</v>
      </c>
      <c r="V13" t="s">
        <v>1</v>
      </c>
      <c r="W13">
        <v>10</v>
      </c>
    </row>
    <row r="14" spans="1:23" x14ac:dyDescent="0.25">
      <c r="E14" s="14"/>
      <c r="G14" t="s">
        <v>6</v>
      </c>
      <c r="H14" s="14">
        <v>2</v>
      </c>
      <c r="K14" s="14"/>
      <c r="M14" t="s">
        <v>6</v>
      </c>
      <c r="N14" s="14">
        <v>7</v>
      </c>
      <c r="P14" t="s">
        <v>6</v>
      </c>
      <c r="Q14" s="14">
        <v>15</v>
      </c>
      <c r="T14" s="14"/>
      <c r="V14" t="s">
        <v>39</v>
      </c>
      <c r="W14" s="14">
        <v>7</v>
      </c>
    </row>
    <row r="15" spans="1:23" x14ac:dyDescent="0.25">
      <c r="C15" s="6"/>
      <c r="D15" s="6" t="s">
        <v>21</v>
      </c>
      <c r="E15" s="9">
        <f>SUM(E12:E13)</f>
        <v>25</v>
      </c>
      <c r="F15" s="6"/>
      <c r="G15" s="6" t="s">
        <v>21</v>
      </c>
      <c r="H15" s="9">
        <f>SUM(H12:H14)</f>
        <v>23</v>
      </c>
      <c r="I15" s="6"/>
      <c r="J15" s="6" t="s">
        <v>21</v>
      </c>
      <c r="K15" s="9">
        <f>SUM(K12:K14)</f>
        <v>21</v>
      </c>
      <c r="M15" s="6" t="s">
        <v>21</v>
      </c>
      <c r="N15" s="9">
        <f>SUM(N12:N14)</f>
        <v>29</v>
      </c>
      <c r="P15" s="6" t="s">
        <v>21</v>
      </c>
      <c r="Q15" s="9">
        <f>SUM(Q12:Q14)</f>
        <v>48</v>
      </c>
      <c r="S15" s="6" t="s">
        <v>21</v>
      </c>
      <c r="T15" s="9">
        <f>SUM(T12:T14)</f>
        <v>20</v>
      </c>
      <c r="V15" s="6" t="s">
        <v>21</v>
      </c>
      <c r="W15" s="9">
        <f>SUM(W12:W14)</f>
        <v>37</v>
      </c>
    </row>
    <row r="17" spans="1:25" ht="15.75" x14ac:dyDescent="0.25">
      <c r="A17" s="7" t="s">
        <v>17</v>
      </c>
      <c r="D17" s="5" t="s">
        <v>34</v>
      </c>
      <c r="G17" s="5" t="s">
        <v>35</v>
      </c>
      <c r="J17" s="5" t="s">
        <v>36</v>
      </c>
      <c r="M17" s="5" t="s">
        <v>37</v>
      </c>
      <c r="P17" s="5" t="s">
        <v>38</v>
      </c>
      <c r="S17" s="5" t="s">
        <v>47</v>
      </c>
      <c r="V17" s="5" t="s">
        <v>33</v>
      </c>
      <c r="X17" s="5" t="s">
        <v>24</v>
      </c>
      <c r="Y17" s="17" t="s">
        <v>41</v>
      </c>
    </row>
    <row r="18" spans="1:25" x14ac:dyDescent="0.25">
      <c r="A18" s="15" t="s">
        <v>7</v>
      </c>
      <c r="D18">
        <f>Bauingenieurwesen!W4</f>
        <v>69</v>
      </c>
      <c r="G18">
        <f>Landschaftsarchitektur!Q4</f>
        <v>64</v>
      </c>
      <c r="J18">
        <f>Raumplanung!M4</f>
        <v>43</v>
      </c>
      <c r="M18">
        <f>Elektrotechnik!O4</f>
        <v>68</v>
      </c>
      <c r="P18">
        <f>Maschinentechnik!Y4</f>
        <v>121</v>
      </c>
      <c r="S18">
        <f>EEU!Q4</f>
        <v>47</v>
      </c>
      <c r="V18">
        <f>Informatik!W4</f>
        <v>81</v>
      </c>
      <c r="X18">
        <f>Bauingenieurwesen!X4+Landschaftsarchitektur!R4+Raumplanung!N4+Elektrotechnik!P4+Maschinentechnik!Z4+EEU!R4+Informatik!X4</f>
        <v>203</v>
      </c>
      <c r="Y18" s="12">
        <f>(D18+G18+J18+M18+P18+S18+V18)/X18</f>
        <v>2.4285714285714284</v>
      </c>
    </row>
    <row r="19" spans="1:25" x14ac:dyDescent="0.25">
      <c r="A19" s="15" t="s">
        <v>8</v>
      </c>
      <c r="D19">
        <f>Bauingenieurwesen!W5</f>
        <v>63</v>
      </c>
      <c r="G19">
        <f>Landschaftsarchitektur!Q5</f>
        <v>40</v>
      </c>
      <c r="J19">
        <f>Raumplanung!M5</f>
        <v>36</v>
      </c>
      <c r="M19">
        <f>Elektrotechnik!O5</f>
        <v>44</v>
      </c>
      <c r="P19">
        <f>Maschinentechnik!Y5</f>
        <v>94</v>
      </c>
      <c r="S19">
        <f>EEU!Q5</f>
        <v>33</v>
      </c>
      <c r="V19">
        <f>Informatik!W5</f>
        <v>65</v>
      </c>
      <c r="X19">
        <f>Bauingenieurwesen!X5+Landschaftsarchitektur!R5+Raumplanung!N5+Elektrotechnik!P5+Maschinentechnik!Z5+EEU!R5+Informatik!X5</f>
        <v>203</v>
      </c>
      <c r="Y19" s="12">
        <f t="shared" ref="Y19:Y25" si="0">(D19+G19+J19+M19+P19+S19+V19)/X19</f>
        <v>1.8472906403940887</v>
      </c>
    </row>
    <row r="20" spans="1:25" x14ac:dyDescent="0.25">
      <c r="A20" s="16" t="s">
        <v>9</v>
      </c>
      <c r="D20">
        <f>Bauingenieurwesen!W6</f>
        <v>65</v>
      </c>
      <c r="G20">
        <f>Landschaftsarchitektur!Q6</f>
        <v>65</v>
      </c>
      <c r="J20">
        <f>Raumplanung!M6</f>
        <v>55</v>
      </c>
      <c r="M20">
        <f>Elektrotechnik!O6</f>
        <v>79</v>
      </c>
      <c r="P20">
        <f>Maschinentechnik!Y6</f>
        <v>142</v>
      </c>
      <c r="S20">
        <f>EEU!Q6</f>
        <v>52</v>
      </c>
      <c r="V20">
        <f>Informatik!W6</f>
        <v>107</v>
      </c>
      <c r="X20">
        <f>Bauingenieurwesen!X6+Landschaftsarchitektur!R6+Raumplanung!N6+Elektrotechnik!P6+Maschinentechnik!Z6+EEU!R6+Informatik!X6</f>
        <v>193</v>
      </c>
      <c r="Y20" s="12">
        <f t="shared" si="0"/>
        <v>2.9274611398963732</v>
      </c>
    </row>
    <row r="21" spans="1:25" x14ac:dyDescent="0.25">
      <c r="A21" s="15" t="s">
        <v>10</v>
      </c>
      <c r="D21">
        <f>Bauingenieurwesen!W7</f>
        <v>57</v>
      </c>
      <c r="G21">
        <f>Landschaftsarchitektur!Q7</f>
        <v>49</v>
      </c>
      <c r="J21">
        <f>Raumplanung!M7</f>
        <v>63</v>
      </c>
      <c r="M21">
        <f>Elektrotechnik!O7</f>
        <v>66</v>
      </c>
      <c r="P21">
        <f>Maschinentechnik!Y7</f>
        <v>108</v>
      </c>
      <c r="S21">
        <f>EEU!Q7</f>
        <v>49</v>
      </c>
      <c r="V21">
        <f>Informatik!W7</f>
        <v>89.5</v>
      </c>
      <c r="X21">
        <f>Bauingenieurwesen!X7+Landschaftsarchitektur!R7+Raumplanung!N7+Elektrotechnik!P7+Maschinentechnik!Z7+EEU!R7+Informatik!X7</f>
        <v>201</v>
      </c>
      <c r="Y21" s="12">
        <f t="shared" si="0"/>
        <v>2.3955223880597014</v>
      </c>
    </row>
    <row r="22" spans="1:25" x14ac:dyDescent="0.25">
      <c r="A22" s="15" t="s">
        <v>11</v>
      </c>
      <c r="D22">
        <f>Bauingenieurwesen!W8</f>
        <v>67</v>
      </c>
      <c r="G22">
        <f>Landschaftsarchitektur!Q8</f>
        <v>67</v>
      </c>
      <c r="J22">
        <f>Raumplanung!M8</f>
        <v>60</v>
      </c>
      <c r="M22">
        <f>Elektrotechnik!O8</f>
        <v>76</v>
      </c>
      <c r="P22">
        <f>Maschinentechnik!Y8</f>
        <v>134</v>
      </c>
      <c r="S22">
        <f>EEU!Q8</f>
        <v>52</v>
      </c>
      <c r="V22">
        <f>Informatik!W8</f>
        <v>91</v>
      </c>
      <c r="X22">
        <f>Bauingenieurwesen!X8+Landschaftsarchitektur!R8+Raumplanung!N8+Elektrotechnik!P8+Maschinentechnik!Z8+EEU!R8+Informatik!X8</f>
        <v>199</v>
      </c>
      <c r="Y22" s="12">
        <f t="shared" si="0"/>
        <v>2.7487437185929648</v>
      </c>
    </row>
    <row r="23" spans="1:25" x14ac:dyDescent="0.25">
      <c r="A23" s="16" t="s">
        <v>12</v>
      </c>
      <c r="D23">
        <f>Bauingenieurwesen!W9</f>
        <v>56</v>
      </c>
      <c r="G23">
        <f>Landschaftsarchitektur!Q9</f>
        <v>49</v>
      </c>
      <c r="J23">
        <f>Raumplanung!M9</f>
        <v>56</v>
      </c>
      <c r="M23">
        <f>Elektrotechnik!O9</f>
        <v>74</v>
      </c>
      <c r="P23">
        <f>Maschinentechnik!Y9</f>
        <v>131</v>
      </c>
      <c r="S23">
        <f>EEU!Q9</f>
        <v>52.5</v>
      </c>
      <c r="V23">
        <f>Informatik!W9</f>
        <v>105</v>
      </c>
      <c r="X23">
        <f>Bauingenieurwesen!X9+Landschaftsarchitektur!R9+Raumplanung!N9+Elektrotechnik!P9+Maschinentechnik!Z9+EEU!R9+Informatik!X9</f>
        <v>200</v>
      </c>
      <c r="Y23" s="12">
        <f t="shared" si="0"/>
        <v>2.6175000000000002</v>
      </c>
    </row>
    <row r="24" spans="1:25" x14ac:dyDescent="0.25">
      <c r="A24" s="15" t="s">
        <v>13</v>
      </c>
      <c r="D24">
        <f>Bauingenieurwesen!W10</f>
        <v>31</v>
      </c>
      <c r="G24">
        <f>Landschaftsarchitektur!Q10</f>
        <v>42</v>
      </c>
      <c r="J24">
        <f>Raumplanung!M10</f>
        <v>38</v>
      </c>
      <c r="M24">
        <f>Elektrotechnik!O10</f>
        <v>55</v>
      </c>
      <c r="P24">
        <f>Maschinentechnik!Y10</f>
        <v>95</v>
      </c>
      <c r="S24">
        <f>EEU!Q10</f>
        <v>45.5</v>
      </c>
      <c r="V24">
        <f>Informatik!W10</f>
        <v>81.5</v>
      </c>
      <c r="X24">
        <f>Bauingenieurwesen!X10+Landschaftsarchitektur!R10+Raumplanung!N10+Elektrotechnik!P10+Maschinentechnik!Z10+EEU!R10+Informatik!X10</f>
        <v>201</v>
      </c>
      <c r="Y24" s="12">
        <f t="shared" si="0"/>
        <v>1.9303482587064678</v>
      </c>
    </row>
    <row r="25" spans="1:25" x14ac:dyDescent="0.25">
      <c r="A25" s="15" t="s">
        <v>14</v>
      </c>
      <c r="D25">
        <f>Bauingenieurwesen!W11</f>
        <v>63</v>
      </c>
      <c r="G25">
        <f>Landschaftsarchitektur!Q11</f>
        <v>60</v>
      </c>
      <c r="J25">
        <f>Raumplanung!M11</f>
        <v>67</v>
      </c>
      <c r="M25">
        <f>Elektrotechnik!O11</f>
        <v>94</v>
      </c>
      <c r="P25">
        <f>Maschinentechnik!Y11</f>
        <v>136</v>
      </c>
      <c r="S25">
        <f>EEU!Q11</f>
        <v>71</v>
      </c>
      <c r="V25">
        <f>Informatik!W11</f>
        <v>120</v>
      </c>
      <c r="X25">
        <f>Bauingenieurwesen!X11+Landschaftsarchitektur!R11+Raumplanung!N11+Elektrotechnik!P11+Maschinentechnik!Z11+EEU!R11+Informatik!X11</f>
        <v>203</v>
      </c>
      <c r="Y25" s="13">
        <f t="shared" si="0"/>
        <v>3.0098522167487687</v>
      </c>
    </row>
    <row r="26" spans="1:25" x14ac:dyDescent="0.25">
      <c r="A26" s="2"/>
    </row>
    <row r="27" spans="1:25" x14ac:dyDescent="0.25">
      <c r="A27" s="3"/>
    </row>
    <row r="28" spans="1:25" x14ac:dyDescent="0.25">
      <c r="A28" s="1"/>
    </row>
    <row r="29" spans="1:25" x14ac:dyDescent="0.25">
      <c r="A29" s="2"/>
    </row>
    <row r="30" spans="1:25" x14ac:dyDescent="0.25">
      <c r="A30" s="2"/>
    </row>
    <row r="31" spans="1:25" x14ac:dyDescent="0.25">
      <c r="A31" s="3"/>
    </row>
    <row r="32" spans="1:25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  <row r="38" spans="1:1" x14ac:dyDescent="0.25">
      <c r="A38" s="1"/>
    </row>
    <row r="39" spans="1:1" x14ac:dyDescent="0.25">
      <c r="A39" s="2"/>
    </row>
    <row r="40" spans="1:1" x14ac:dyDescent="0.25">
      <c r="A40" s="3"/>
    </row>
    <row r="59" spans="1:25" ht="27.75" x14ac:dyDescent="0.25">
      <c r="A59" s="20" t="s">
        <v>50</v>
      </c>
      <c r="D59" s="4" t="s">
        <v>56</v>
      </c>
      <c r="Y59" s="21"/>
    </row>
    <row r="60" spans="1:25" x14ac:dyDescent="0.25">
      <c r="A60" s="15"/>
      <c r="D60" s="22" t="s">
        <v>57</v>
      </c>
      <c r="Y60" s="21"/>
    </row>
    <row r="61" spans="1:25" x14ac:dyDescent="0.25">
      <c r="A61" s="15"/>
      <c r="D61" s="22" t="s">
        <v>58</v>
      </c>
      <c r="Y61" s="21"/>
    </row>
    <row r="62" spans="1:25" x14ac:dyDescent="0.25">
      <c r="A62" s="15"/>
      <c r="D62" s="4" t="str">
        <f>G11</f>
        <v>Landschaftsarchitektur</v>
      </c>
      <c r="Y62" s="21"/>
    </row>
    <row r="63" spans="1:25" x14ac:dyDescent="0.25">
      <c r="D63" t="str">
        <f>Landschaftsarchitektur!B13</f>
        <v>- Zur Frage, ob Video anstelle Poster: Ich denke, dies ist auch sehr abhängig vom Studiengang, weil bei L (R denke ich auch) ist die Gestaltung des Posters auch ein wichtiger Teil der Arbeit.</v>
      </c>
    </row>
    <row r="64" spans="1:25" x14ac:dyDescent="0.25">
      <c r="D64" t="str">
        <f>Landschaftsarchitektur!B14</f>
        <v>- Die Antworten beziehen sich auf die L-Arbeiten</v>
      </c>
    </row>
    <row r="65" spans="4:4" x14ac:dyDescent="0.25">
      <c r="D65" s="4" t="str">
        <f>J11</f>
        <v>Raumplanung</v>
      </c>
    </row>
    <row r="66" spans="4:4" x14ac:dyDescent="0.25">
      <c r="D66" t="str">
        <f>Raumplanung!B13</f>
        <v>- Video würde sich eignen, um durch die 3D-Darstellungen auf dem PC zu "fliegen"</v>
      </c>
    </row>
    <row r="67" spans="4:4" x14ac:dyDescent="0.25">
      <c r="D67" s="4" t="str">
        <f>'Alle Abteilungen'!P11</f>
        <v>Maschinentechnik</v>
      </c>
    </row>
    <row r="68" spans="4:4" x14ac:dyDescent="0.25">
      <c r="D68" t="str">
        <f>Maschinentechnik!B13</f>
        <v>- Wie erkläre ich technische Zusammenhänge in einem Video? Video eignet sich für meine Arbeit nicht, zudem ist dessen Erstellung ein zu grosser Aufwand.</v>
      </c>
    </row>
    <row r="69" spans="4:4" x14ac:dyDescent="0.25">
      <c r="D69" s="4" t="str">
        <f>S11</f>
        <v>Erneuerbare Energien und Umwelttechnik </v>
      </c>
    </row>
    <row r="70" spans="4:4" x14ac:dyDescent="0.25">
      <c r="D70" t="str">
        <f>EEU!B13</f>
        <v>- Video als Ergänzung zu einem Poster, nicht als Ersatz</v>
      </c>
    </row>
    <row r="71" spans="4:4" x14ac:dyDescent="0.25">
      <c r="D71" s="4" t="str">
        <f>V11</f>
        <v>Informatik</v>
      </c>
    </row>
    <row r="72" spans="4:4" x14ac:dyDescent="0.25">
      <c r="D72" t="str">
        <f>Informatik!B13</f>
        <v>- Der Vorteil der Poster ist, dass man sich rasch einen Überblick über die Arbeit verschaffen kann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AK15" sqref="AK15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1" width="3.140625" hidden="1" customWidth="1"/>
    <col min="22" max="22" width="3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42</v>
      </c>
      <c r="B1" s="6" t="s">
        <v>22</v>
      </c>
      <c r="C1" s="6"/>
      <c r="D1" s="6"/>
      <c r="E1" s="6"/>
      <c r="F1" s="6"/>
      <c r="G1" s="6"/>
      <c r="H1" s="9">
        <f>'Alle Abteilungen'!E15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29</v>
      </c>
      <c r="C3" s="10" t="s">
        <v>30</v>
      </c>
      <c r="D3" s="10"/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Abteilungen'!$A$18</f>
        <v>Sichtbarkeit der Poster</v>
      </c>
      <c r="B4">
        <f>W15</f>
        <v>10</v>
      </c>
      <c r="C4">
        <f>W26</f>
        <v>59</v>
      </c>
      <c r="W4">
        <f t="shared" ref="W4:W11" si="0">SUM(B4:V4)</f>
        <v>69</v>
      </c>
      <c r="X4">
        <f>X15+X26</f>
        <v>25</v>
      </c>
      <c r="Y4" s="11">
        <f>W4/X4</f>
        <v>2.76</v>
      </c>
    </row>
    <row r="5" spans="1:25" x14ac:dyDescent="0.25">
      <c r="A5" s="1" t="str">
        <f>'Alle Abteilungen'!$A$19</f>
        <v>Sichtbarkeit der Broschüre</v>
      </c>
      <c r="B5">
        <f t="shared" ref="B5:B11" si="1">W16</f>
        <v>9</v>
      </c>
      <c r="C5">
        <f t="shared" ref="C5:C11" si="2">W27</f>
        <v>54</v>
      </c>
      <c r="W5">
        <f t="shared" si="0"/>
        <v>63</v>
      </c>
      <c r="X5">
        <f>X16+X27</f>
        <v>25</v>
      </c>
      <c r="Y5" s="12">
        <f t="shared" ref="Y5:Y11" si="3">W5/X5</f>
        <v>2.52</v>
      </c>
    </row>
    <row r="6" spans="1:25" x14ac:dyDescent="0.25">
      <c r="A6" s="1" t="str">
        <f>'Alle Abteilungen'!$A$20</f>
        <v>Wert der Präsentation</v>
      </c>
      <c r="B6">
        <f t="shared" si="1"/>
        <v>6</v>
      </c>
      <c r="C6">
        <f t="shared" si="2"/>
        <v>59</v>
      </c>
      <c r="W6">
        <f t="shared" si="0"/>
        <v>65</v>
      </c>
      <c r="X6">
        <f t="shared" ref="X6:X11" si="4">X17+X28</f>
        <v>25</v>
      </c>
      <c r="Y6" s="12">
        <f t="shared" si="3"/>
        <v>2.6</v>
      </c>
    </row>
    <row r="7" spans="1:25" x14ac:dyDescent="0.25">
      <c r="A7" s="1" t="str">
        <f>'Alle Abteilungen'!$A$21</f>
        <v>Zeitaufwand</v>
      </c>
      <c r="B7">
        <f t="shared" si="1"/>
        <v>9</v>
      </c>
      <c r="C7">
        <f t="shared" si="2"/>
        <v>48</v>
      </c>
      <c r="W7">
        <f t="shared" si="0"/>
        <v>57</v>
      </c>
      <c r="X7">
        <f t="shared" si="4"/>
        <v>25</v>
      </c>
      <c r="Y7" s="12">
        <f t="shared" si="3"/>
        <v>2.2799999999999998</v>
      </c>
    </row>
    <row r="8" spans="1:25" x14ac:dyDescent="0.25">
      <c r="A8" s="1" t="str">
        <f>'Alle Abteilungen'!$A$22</f>
        <v>Qualität der Poster/Broschüre</v>
      </c>
      <c r="B8">
        <f t="shared" si="1"/>
        <v>11</v>
      </c>
      <c r="C8">
        <f t="shared" si="2"/>
        <v>56</v>
      </c>
      <c r="W8">
        <f t="shared" si="0"/>
        <v>67</v>
      </c>
      <c r="X8">
        <f t="shared" si="4"/>
        <v>25</v>
      </c>
      <c r="Y8" s="12">
        <f t="shared" si="3"/>
        <v>2.68</v>
      </c>
    </row>
    <row r="9" spans="1:25" x14ac:dyDescent="0.25">
      <c r="A9" s="1" t="str">
        <f>'Alle Abteilungen'!$A$23</f>
        <v>Akzeptanz Video sehen</v>
      </c>
      <c r="B9">
        <f t="shared" si="1"/>
        <v>9</v>
      </c>
      <c r="C9">
        <f t="shared" si="2"/>
        <v>47</v>
      </c>
      <c r="W9">
        <f t="shared" si="0"/>
        <v>56</v>
      </c>
      <c r="X9">
        <f t="shared" si="4"/>
        <v>25</v>
      </c>
      <c r="Y9" s="12">
        <f t="shared" si="3"/>
        <v>2.2400000000000002</v>
      </c>
    </row>
    <row r="10" spans="1:25" x14ac:dyDescent="0.25">
      <c r="A10" s="1" t="str">
        <f>'Alle Abteilungen'!$A$24</f>
        <v>Akzeptanz Video produzieren</v>
      </c>
      <c r="B10">
        <f t="shared" si="1"/>
        <v>7</v>
      </c>
      <c r="C10">
        <f t="shared" si="2"/>
        <v>24</v>
      </c>
      <c r="W10">
        <f t="shared" si="0"/>
        <v>31</v>
      </c>
      <c r="X10">
        <f t="shared" si="4"/>
        <v>24</v>
      </c>
      <c r="Y10" s="12">
        <f t="shared" si="3"/>
        <v>1.2916666666666667</v>
      </c>
    </row>
    <row r="11" spans="1:25" x14ac:dyDescent="0.25">
      <c r="A11" s="1" t="str">
        <f>'Alle Abteilungen'!$A$25</f>
        <v>Akzeptanz Video veröffentlichen</v>
      </c>
      <c r="B11">
        <f t="shared" si="1"/>
        <v>14</v>
      </c>
      <c r="C11">
        <f t="shared" si="2"/>
        <v>49</v>
      </c>
      <c r="W11">
        <f t="shared" si="0"/>
        <v>63</v>
      </c>
      <c r="X11">
        <f t="shared" si="4"/>
        <v>25</v>
      </c>
      <c r="Y11" s="13">
        <f t="shared" si="3"/>
        <v>2.52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6"/>
    </row>
    <row r="13" spans="1:2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5" x14ac:dyDescent="0.25">
      <c r="A14" s="4" t="str">
        <f>'Alle Abteilungen'!D12</f>
        <v>4. Semester</v>
      </c>
      <c r="B14" s="9">
        <f>'Alle Abteilungen'!E12</f>
        <v>4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W14" s="5" t="s">
        <v>5</v>
      </c>
      <c r="X14" s="5" t="s">
        <v>24</v>
      </c>
      <c r="Y14" s="4" t="s">
        <v>19</v>
      </c>
    </row>
    <row r="15" spans="1:25" x14ac:dyDescent="0.25">
      <c r="A15" s="1" t="str">
        <f>'Alle Abteilungen'!$A$18</f>
        <v>Sichtbarkeit der Poster</v>
      </c>
      <c r="B15">
        <v>3</v>
      </c>
      <c r="C15">
        <v>2</v>
      </c>
      <c r="D15">
        <v>3</v>
      </c>
      <c r="E15">
        <v>2</v>
      </c>
      <c r="W15">
        <f t="shared" ref="W15:W22" si="5">SUM(B15:V15)</f>
        <v>10</v>
      </c>
      <c r="X15">
        <f t="shared" ref="X15:X22" si="6">$B$14-SUMIF(B15:V15,0,$B$23:$V$23)</f>
        <v>4</v>
      </c>
      <c r="Y15" s="8">
        <f>W15/X15</f>
        <v>2.5</v>
      </c>
    </row>
    <row r="16" spans="1:25" x14ac:dyDescent="0.25">
      <c r="A16" s="1" t="str">
        <f>'Alle Abteilungen'!$A$19</f>
        <v>Sichtbarkeit der Broschüre</v>
      </c>
      <c r="B16">
        <v>2</v>
      </c>
      <c r="C16">
        <v>2</v>
      </c>
      <c r="D16">
        <v>3</v>
      </c>
      <c r="E16">
        <v>2</v>
      </c>
      <c r="W16">
        <f t="shared" si="5"/>
        <v>9</v>
      </c>
      <c r="X16">
        <f t="shared" si="6"/>
        <v>4</v>
      </c>
      <c r="Y16" s="8">
        <f t="shared" ref="Y16:Y22" si="7">W16/X16</f>
        <v>2.25</v>
      </c>
    </row>
    <row r="17" spans="1:25" x14ac:dyDescent="0.25">
      <c r="A17" s="1" t="str">
        <f>'Alle Abteilungen'!$A$20</f>
        <v>Wert der Präsentation</v>
      </c>
      <c r="B17">
        <v>2</v>
      </c>
      <c r="C17">
        <v>1</v>
      </c>
      <c r="D17">
        <v>2</v>
      </c>
      <c r="E17">
        <v>1</v>
      </c>
      <c r="W17">
        <f t="shared" si="5"/>
        <v>6</v>
      </c>
      <c r="X17">
        <f t="shared" si="6"/>
        <v>4</v>
      </c>
      <c r="Y17" s="8">
        <f t="shared" si="7"/>
        <v>1.5</v>
      </c>
    </row>
    <row r="18" spans="1:25" x14ac:dyDescent="0.25">
      <c r="A18" s="1" t="str">
        <f>'Alle Abteilungen'!$A$21</f>
        <v>Zeitaufwand</v>
      </c>
      <c r="B18">
        <v>2</v>
      </c>
      <c r="C18">
        <v>4</v>
      </c>
      <c r="D18">
        <v>1</v>
      </c>
      <c r="E18">
        <v>2</v>
      </c>
      <c r="W18">
        <f t="shared" si="5"/>
        <v>9</v>
      </c>
      <c r="X18">
        <f t="shared" si="6"/>
        <v>4</v>
      </c>
      <c r="Y18" s="8">
        <f t="shared" si="7"/>
        <v>2.25</v>
      </c>
    </row>
    <row r="19" spans="1:25" x14ac:dyDescent="0.25">
      <c r="A19" s="1" t="str">
        <f>'Alle Abteilungen'!$A$22</f>
        <v>Qualität der Poster/Broschüre</v>
      </c>
      <c r="B19">
        <v>3</v>
      </c>
      <c r="C19">
        <v>1</v>
      </c>
      <c r="D19">
        <v>4</v>
      </c>
      <c r="E19">
        <v>3</v>
      </c>
      <c r="W19">
        <f t="shared" si="5"/>
        <v>11</v>
      </c>
      <c r="X19">
        <f t="shared" si="6"/>
        <v>4</v>
      </c>
      <c r="Y19" s="8">
        <f t="shared" si="7"/>
        <v>2.75</v>
      </c>
    </row>
    <row r="20" spans="1:25" x14ac:dyDescent="0.25">
      <c r="A20" s="1" t="str">
        <f>'Alle Abteilungen'!$A$23</f>
        <v>Akzeptanz Video sehen</v>
      </c>
      <c r="B20">
        <v>3</v>
      </c>
      <c r="C20">
        <v>2</v>
      </c>
      <c r="D20">
        <v>3</v>
      </c>
      <c r="E20">
        <v>1</v>
      </c>
      <c r="W20">
        <f t="shared" si="5"/>
        <v>9</v>
      </c>
      <c r="X20">
        <f t="shared" si="6"/>
        <v>4</v>
      </c>
      <c r="Y20" s="8">
        <f t="shared" si="7"/>
        <v>2.25</v>
      </c>
    </row>
    <row r="21" spans="1:25" x14ac:dyDescent="0.25">
      <c r="A21" s="1" t="str">
        <f>'Alle Abteilungen'!$A$24</f>
        <v>Akzeptanz Video produzieren</v>
      </c>
      <c r="B21">
        <v>3</v>
      </c>
      <c r="C21">
        <v>1</v>
      </c>
      <c r="D21">
        <v>2</v>
      </c>
      <c r="E21">
        <v>1</v>
      </c>
      <c r="W21">
        <f t="shared" si="5"/>
        <v>7</v>
      </c>
      <c r="X21">
        <f t="shared" si="6"/>
        <v>4</v>
      </c>
      <c r="Y21" s="8">
        <f t="shared" si="7"/>
        <v>1.75</v>
      </c>
    </row>
    <row r="22" spans="1:25" x14ac:dyDescent="0.25">
      <c r="A22" s="1" t="str">
        <f>'Alle Abteilungen'!$A$25</f>
        <v>Akzeptanz Video veröffentlichen</v>
      </c>
      <c r="B22">
        <v>3</v>
      </c>
      <c r="C22">
        <v>3</v>
      </c>
      <c r="D22">
        <v>4</v>
      </c>
      <c r="E22">
        <v>4</v>
      </c>
      <c r="W22">
        <f t="shared" si="5"/>
        <v>14</v>
      </c>
      <c r="X22">
        <f t="shared" si="6"/>
        <v>4</v>
      </c>
      <c r="Y22" s="8">
        <f t="shared" si="7"/>
        <v>3.5</v>
      </c>
    </row>
    <row r="23" spans="1:2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5" x14ac:dyDescent="0.25">
      <c r="A24" s="3"/>
    </row>
    <row r="25" spans="1:25" x14ac:dyDescent="0.25">
      <c r="A25" s="4" t="str">
        <f>'Alle Abteilungen'!D13</f>
        <v>6. Semester</v>
      </c>
      <c r="B25" s="9">
        <f>'Alle Abteilungen'!E13</f>
        <v>21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Abteilungen'!$A$18</f>
        <v>Sichtbarkeit der Poster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W26">
        <f t="shared" ref="W26:W33" si="8">SUM(B26:V26)</f>
        <v>59</v>
      </c>
      <c r="X26">
        <f t="shared" ref="X26:X33" si="9">$B$25-SUMIF(B26:V26,0,$B$23:$V$23)</f>
        <v>21</v>
      </c>
      <c r="Y26" s="8">
        <f>W26/X26</f>
        <v>2.8095238095238093</v>
      </c>
    </row>
    <row r="27" spans="1:25" x14ac:dyDescent="0.25">
      <c r="A27" s="1" t="str">
        <f>'Alle Abteilungen'!$A$19</f>
        <v>Sichtbarkeit der Broschüre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W27">
        <f t="shared" si="8"/>
        <v>54</v>
      </c>
      <c r="X27">
        <f t="shared" si="9"/>
        <v>21</v>
      </c>
      <c r="Y27" s="8">
        <f t="shared" ref="Y27:Y33" si="10">W27/X27</f>
        <v>2.5714285714285716</v>
      </c>
    </row>
    <row r="28" spans="1:25" x14ac:dyDescent="0.25">
      <c r="A28" s="1" t="str">
        <f>'Alle Abteilungen'!$A$20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W28">
        <f t="shared" si="8"/>
        <v>59</v>
      </c>
      <c r="X28">
        <f t="shared" si="9"/>
        <v>21</v>
      </c>
      <c r="Y28" s="8">
        <f t="shared" si="10"/>
        <v>2.8095238095238093</v>
      </c>
    </row>
    <row r="29" spans="1:25" x14ac:dyDescent="0.25">
      <c r="A29" s="1" t="str">
        <f>'Alle Abteilungen'!$A$21</f>
        <v>Zeitaufwand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W29">
        <f t="shared" si="8"/>
        <v>48</v>
      </c>
      <c r="X29">
        <f t="shared" si="9"/>
        <v>21</v>
      </c>
      <c r="Y29" s="8">
        <f t="shared" si="10"/>
        <v>2.2857142857142856</v>
      </c>
    </row>
    <row r="30" spans="1:25" x14ac:dyDescent="0.25">
      <c r="A30" s="1" t="str">
        <f>'Alle Abteilungen'!$A$22</f>
        <v>Qualität der Poster/Broschüre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W30">
        <f t="shared" si="8"/>
        <v>56</v>
      </c>
      <c r="X30">
        <f t="shared" si="9"/>
        <v>21</v>
      </c>
      <c r="Y30" s="8">
        <f t="shared" si="10"/>
        <v>2.6666666666666665</v>
      </c>
    </row>
    <row r="31" spans="1:25" x14ac:dyDescent="0.25">
      <c r="A31" s="1" t="str">
        <f>'Alle Abteilungen'!$A$23</f>
        <v>Akzeptanz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W31">
        <f t="shared" si="8"/>
        <v>47</v>
      </c>
      <c r="X31">
        <f t="shared" si="9"/>
        <v>21</v>
      </c>
      <c r="Y31" s="8">
        <f t="shared" si="10"/>
        <v>2.2380952380952381</v>
      </c>
    </row>
    <row r="32" spans="1:25" x14ac:dyDescent="0.25">
      <c r="A32" s="1" t="str">
        <f>'Alle Abteilungen'!$A$24</f>
        <v>Akzeptanz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W32">
        <f t="shared" si="8"/>
        <v>24</v>
      </c>
      <c r="X32">
        <f t="shared" si="9"/>
        <v>20</v>
      </c>
      <c r="Y32" s="8">
        <f t="shared" si="10"/>
        <v>1.2</v>
      </c>
    </row>
    <row r="33" spans="1:25" x14ac:dyDescent="0.25">
      <c r="A33" s="1" t="str">
        <f>'Alle Abteilungen'!$A$25</f>
        <v>Akzeptanz Video veröffentlichen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W33">
        <f t="shared" si="8"/>
        <v>49</v>
      </c>
      <c r="X33">
        <f t="shared" si="9"/>
        <v>21</v>
      </c>
      <c r="Y33" s="8">
        <f t="shared" si="10"/>
        <v>2.3333333333333335</v>
      </c>
    </row>
    <row r="34" spans="1:2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14" sqref="A14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32</v>
      </c>
      <c r="B1" s="6" t="s">
        <v>22</v>
      </c>
      <c r="C1" s="6"/>
      <c r="D1" s="6"/>
      <c r="E1" s="6"/>
      <c r="F1" s="6"/>
      <c r="G1" s="6"/>
      <c r="H1" s="9">
        <f>'Alle Abteilungen'!H15</f>
        <v>23</v>
      </c>
      <c r="I1" s="6"/>
      <c r="J1" s="6"/>
      <c r="K1" s="6"/>
      <c r="L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 t="s">
        <v>30</v>
      </c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Abteilungen'!$A$18</f>
        <v>Sichtbarkeit der Poster</v>
      </c>
      <c r="B4">
        <f>Q17</f>
        <v>38</v>
      </c>
      <c r="C4">
        <f>Q28</f>
        <v>21</v>
      </c>
      <c r="D4">
        <f>Q38</f>
        <v>5</v>
      </c>
      <c r="Q4">
        <f>SUM(B4:P4)</f>
        <v>64</v>
      </c>
      <c r="R4">
        <f t="shared" ref="R4:R11" si="0">R17+R28+R38</f>
        <v>23</v>
      </c>
      <c r="S4" s="11">
        <f>Q4/R4</f>
        <v>2.7826086956521738</v>
      </c>
    </row>
    <row r="5" spans="1:19" x14ac:dyDescent="0.25">
      <c r="A5" s="1" t="str">
        <f>'Alle Abteilungen'!$A$19</f>
        <v>Sichtbarkeit der Broschüre</v>
      </c>
      <c r="B5">
        <f t="shared" ref="B5:B10" si="1">Q18</f>
        <v>23</v>
      </c>
      <c r="C5">
        <f t="shared" ref="C5:C11" si="2">Q29</f>
        <v>12</v>
      </c>
      <c r="D5">
        <f t="shared" ref="D5:D11" si="3">Q39</f>
        <v>5</v>
      </c>
      <c r="Q5">
        <f t="shared" ref="Q5:Q11" si="4">SUM(B5:P5)</f>
        <v>40</v>
      </c>
      <c r="R5">
        <f t="shared" si="0"/>
        <v>23</v>
      </c>
      <c r="S5" s="12">
        <f t="shared" ref="S5:S11" si="5">Q5/R5</f>
        <v>1.7391304347826086</v>
      </c>
    </row>
    <row r="6" spans="1:19" x14ac:dyDescent="0.25">
      <c r="A6" s="1" t="str">
        <f>'Alle Abteilungen'!$A$20</f>
        <v>Wert der Präsentation</v>
      </c>
      <c r="B6">
        <f t="shared" si="1"/>
        <v>45</v>
      </c>
      <c r="C6">
        <f t="shared" si="2"/>
        <v>15</v>
      </c>
      <c r="D6">
        <f t="shared" si="3"/>
        <v>5</v>
      </c>
      <c r="Q6">
        <f t="shared" si="4"/>
        <v>65</v>
      </c>
      <c r="R6">
        <f t="shared" si="0"/>
        <v>21</v>
      </c>
      <c r="S6" s="12">
        <f t="shared" si="5"/>
        <v>3.0952380952380953</v>
      </c>
    </row>
    <row r="7" spans="1:19" x14ac:dyDescent="0.25">
      <c r="A7" s="1" t="str">
        <f>'Alle Abteilungen'!$A$21</f>
        <v>Zeitaufwand</v>
      </c>
      <c r="B7">
        <f t="shared" si="1"/>
        <v>28</v>
      </c>
      <c r="C7">
        <f t="shared" si="2"/>
        <v>15</v>
      </c>
      <c r="D7">
        <f t="shared" si="3"/>
        <v>6</v>
      </c>
      <c r="Q7">
        <f t="shared" si="4"/>
        <v>49</v>
      </c>
      <c r="R7">
        <f t="shared" si="0"/>
        <v>23</v>
      </c>
      <c r="S7" s="12">
        <f t="shared" si="5"/>
        <v>2.1304347826086958</v>
      </c>
    </row>
    <row r="8" spans="1:19" x14ac:dyDescent="0.25">
      <c r="A8" s="1" t="str">
        <f>'Alle Abteilungen'!$A$22</f>
        <v>Qualität der Poster/Broschüre</v>
      </c>
      <c r="B8">
        <f t="shared" si="1"/>
        <v>41</v>
      </c>
      <c r="C8">
        <f t="shared" si="2"/>
        <v>21</v>
      </c>
      <c r="D8">
        <f t="shared" si="3"/>
        <v>5</v>
      </c>
      <c r="Q8">
        <f t="shared" si="4"/>
        <v>67</v>
      </c>
      <c r="R8">
        <f t="shared" si="0"/>
        <v>22</v>
      </c>
      <c r="S8" s="12">
        <f t="shared" si="5"/>
        <v>3.0454545454545454</v>
      </c>
    </row>
    <row r="9" spans="1:19" x14ac:dyDescent="0.25">
      <c r="A9" s="1" t="str">
        <f>'Alle Abteilungen'!$A$23</f>
        <v>Akzeptanz Video sehen</v>
      </c>
      <c r="B9">
        <f t="shared" si="1"/>
        <v>34</v>
      </c>
      <c r="C9">
        <f t="shared" si="2"/>
        <v>11</v>
      </c>
      <c r="D9">
        <f t="shared" si="3"/>
        <v>4</v>
      </c>
      <c r="Q9">
        <f t="shared" si="4"/>
        <v>49</v>
      </c>
      <c r="R9">
        <f t="shared" si="0"/>
        <v>22</v>
      </c>
      <c r="S9" s="12">
        <f t="shared" si="5"/>
        <v>2.2272727272727271</v>
      </c>
    </row>
    <row r="10" spans="1:19" x14ac:dyDescent="0.25">
      <c r="A10" s="1" t="str">
        <f>'Alle Abteilungen'!$A$24</f>
        <v>Akzeptanz Video produzieren</v>
      </c>
      <c r="B10">
        <f t="shared" si="1"/>
        <v>30</v>
      </c>
      <c r="C10">
        <f t="shared" si="2"/>
        <v>10</v>
      </c>
      <c r="D10">
        <f t="shared" si="3"/>
        <v>2</v>
      </c>
      <c r="Q10">
        <f t="shared" si="4"/>
        <v>42</v>
      </c>
      <c r="R10">
        <f t="shared" si="0"/>
        <v>23</v>
      </c>
      <c r="S10" s="12">
        <f t="shared" si="5"/>
        <v>1.826086956521739</v>
      </c>
    </row>
    <row r="11" spans="1:19" x14ac:dyDescent="0.25">
      <c r="A11" s="1" t="str">
        <f>'Alle Abteilungen'!$A$25</f>
        <v>Akzeptanz Video veröffentlichen</v>
      </c>
      <c r="B11">
        <f>Q24</f>
        <v>43</v>
      </c>
      <c r="C11">
        <f t="shared" si="2"/>
        <v>12</v>
      </c>
      <c r="D11">
        <f t="shared" si="3"/>
        <v>5</v>
      </c>
      <c r="Q11">
        <f t="shared" si="4"/>
        <v>60</v>
      </c>
      <c r="R11">
        <f t="shared" si="0"/>
        <v>23</v>
      </c>
      <c r="S11" s="13">
        <f t="shared" si="5"/>
        <v>2.6086956521739131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</row>
    <row r="13" spans="1:19" ht="45" customHeight="1" x14ac:dyDescent="0.25">
      <c r="A13" s="20" t="str">
        <f>'Alle Abteilungen'!A59</f>
        <v>Kommentare der Befragten:
(schriftlich oder mündlich)</v>
      </c>
      <c r="B13" s="23" t="s">
        <v>52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25">
      <c r="A14" s="20"/>
      <c r="B14" s="23" t="s">
        <v>53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9" x14ac:dyDescent="0.25">
      <c r="A16" s="4" t="str">
        <f>'Alle Abteilungen'!G12</f>
        <v>2. Semester</v>
      </c>
      <c r="B16" s="9">
        <f>'Alle Abteilungen'!H12</f>
        <v>15</v>
      </c>
      <c r="C16" s="6" t="s">
        <v>18</v>
      </c>
      <c r="D16" s="6"/>
      <c r="E16" s="6"/>
      <c r="F16" s="6"/>
      <c r="G16" s="6"/>
      <c r="H16" s="6"/>
      <c r="I16" s="6"/>
      <c r="J16" s="6"/>
      <c r="K16" s="6"/>
      <c r="L16" s="6"/>
      <c r="Q16" s="5" t="s">
        <v>5</v>
      </c>
      <c r="R16" s="5" t="s">
        <v>24</v>
      </c>
      <c r="S16" s="4" t="s">
        <v>19</v>
      </c>
    </row>
    <row r="17" spans="1:19" x14ac:dyDescent="0.25">
      <c r="A17" s="1" t="str">
        <f>'Alle Abteilungen'!$A$18</f>
        <v>Sichtbarkeit der Poster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1</v>
      </c>
      <c r="I17">
        <v>2</v>
      </c>
      <c r="J17">
        <v>3</v>
      </c>
      <c r="K17">
        <v>3</v>
      </c>
      <c r="L17">
        <v>3</v>
      </c>
      <c r="M17">
        <v>3</v>
      </c>
      <c r="N17">
        <v>2</v>
      </c>
      <c r="O17">
        <v>4</v>
      </c>
      <c r="P17">
        <v>3</v>
      </c>
      <c r="Q17">
        <f>SUM(B17:P17)</f>
        <v>38</v>
      </c>
      <c r="R17">
        <f t="shared" ref="R17:R24" si="6">$B$16-SUMIF(B17:P17,0,$B$25:$P$25)</f>
        <v>15</v>
      </c>
      <c r="S17" s="8">
        <f>Q17/R17</f>
        <v>2.5333333333333332</v>
      </c>
    </row>
    <row r="18" spans="1:19" x14ac:dyDescent="0.25">
      <c r="A18" s="1" t="str">
        <f>'Alle Abteilungen'!$A$19</f>
        <v>Sichtbarkeit der Broschüre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Q18">
        <f t="shared" ref="Q18:Q24" si="7">SUM(B18:P18)</f>
        <v>23</v>
      </c>
      <c r="R18">
        <f t="shared" si="6"/>
        <v>15</v>
      </c>
      <c r="S18" s="8">
        <f t="shared" ref="S18:S24" si="8">Q18/R18</f>
        <v>1.5333333333333334</v>
      </c>
    </row>
    <row r="19" spans="1:19" x14ac:dyDescent="0.25">
      <c r="A19" s="1" t="str">
        <f>'Alle Abteilungen'!$A$20</f>
        <v>Wert der Präsentation</v>
      </c>
      <c r="B19">
        <v>3</v>
      </c>
      <c r="C19">
        <v>2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f t="shared" si="7"/>
        <v>45</v>
      </c>
      <c r="R19">
        <f t="shared" si="6"/>
        <v>15</v>
      </c>
      <c r="S19" s="8">
        <f t="shared" si="8"/>
        <v>3</v>
      </c>
    </row>
    <row r="20" spans="1:19" x14ac:dyDescent="0.25">
      <c r="A20" s="1" t="str">
        <f>'Alle Abteilungen'!$A$21</f>
        <v>Zeitaufwand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Q20">
        <f t="shared" si="7"/>
        <v>28</v>
      </c>
      <c r="R20">
        <f t="shared" si="6"/>
        <v>15</v>
      </c>
      <c r="S20" s="8">
        <f t="shared" si="8"/>
        <v>1.8666666666666667</v>
      </c>
    </row>
    <row r="21" spans="1:19" x14ac:dyDescent="0.25">
      <c r="A21" s="1" t="str">
        <f>'Alle Abteilungen'!$A$22</f>
        <v>Qualität der Poster/Broschüre</v>
      </c>
      <c r="B21">
        <v>4</v>
      </c>
      <c r="C21">
        <v>1</v>
      </c>
      <c r="D21">
        <v>3</v>
      </c>
      <c r="E21">
        <v>4</v>
      </c>
      <c r="F21">
        <v>3</v>
      </c>
      <c r="G21">
        <v>2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4</v>
      </c>
      <c r="Q21">
        <f t="shared" si="7"/>
        <v>41</v>
      </c>
      <c r="R21">
        <f t="shared" si="6"/>
        <v>14</v>
      </c>
      <c r="S21" s="8">
        <f t="shared" si="8"/>
        <v>2.9285714285714284</v>
      </c>
    </row>
    <row r="22" spans="1:19" x14ac:dyDescent="0.25">
      <c r="A22" s="1" t="str">
        <f>'Alle Abteilungen'!$A$23</f>
        <v>Akzeptanz Video sehen</v>
      </c>
      <c r="B22">
        <v>3</v>
      </c>
      <c r="C22">
        <v>3</v>
      </c>
      <c r="D22">
        <v>3</v>
      </c>
      <c r="E22">
        <v>3</v>
      </c>
      <c r="F22">
        <v>3</v>
      </c>
      <c r="G22">
        <v>1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3</v>
      </c>
      <c r="Q22">
        <f t="shared" si="7"/>
        <v>34</v>
      </c>
      <c r="R22">
        <f t="shared" si="6"/>
        <v>15</v>
      </c>
      <c r="S22" s="8">
        <f t="shared" si="8"/>
        <v>2.2666666666666666</v>
      </c>
    </row>
    <row r="23" spans="1:19" x14ac:dyDescent="0.25">
      <c r="A23" s="1" t="str">
        <f>'Alle Abteilungen'!$A$24</f>
        <v>Akzeptanz Video produzieren</v>
      </c>
      <c r="B23">
        <v>2</v>
      </c>
      <c r="C23">
        <v>2</v>
      </c>
      <c r="D23">
        <v>2</v>
      </c>
      <c r="E23">
        <v>3</v>
      </c>
      <c r="F23">
        <v>2</v>
      </c>
      <c r="G23">
        <v>1</v>
      </c>
      <c r="H23">
        <v>3</v>
      </c>
      <c r="I23">
        <v>2</v>
      </c>
      <c r="J23">
        <v>2</v>
      </c>
      <c r="K23">
        <v>2</v>
      </c>
      <c r="L23">
        <v>1</v>
      </c>
      <c r="M23">
        <v>1</v>
      </c>
      <c r="N23">
        <v>4</v>
      </c>
      <c r="O23">
        <v>1</v>
      </c>
      <c r="P23">
        <v>2</v>
      </c>
      <c r="Q23">
        <f t="shared" si="7"/>
        <v>30</v>
      </c>
      <c r="R23">
        <f t="shared" si="6"/>
        <v>15</v>
      </c>
      <c r="S23" s="8">
        <f t="shared" si="8"/>
        <v>2</v>
      </c>
    </row>
    <row r="24" spans="1:19" x14ac:dyDescent="0.25">
      <c r="A24" s="1" t="str">
        <f>'Alle Abteilungen'!$A$25</f>
        <v>Akzeptanz Video veröffentlichen</v>
      </c>
      <c r="B24">
        <v>4</v>
      </c>
      <c r="C24">
        <v>4</v>
      </c>
      <c r="D24">
        <v>3</v>
      </c>
      <c r="E24">
        <v>2</v>
      </c>
      <c r="F24">
        <v>3</v>
      </c>
      <c r="G24">
        <v>4</v>
      </c>
      <c r="H24">
        <v>2</v>
      </c>
      <c r="I24">
        <v>2</v>
      </c>
      <c r="J24">
        <v>3</v>
      </c>
      <c r="K24">
        <v>3</v>
      </c>
      <c r="L24">
        <v>2</v>
      </c>
      <c r="M24">
        <v>3</v>
      </c>
      <c r="N24">
        <v>4</v>
      </c>
      <c r="O24">
        <v>2</v>
      </c>
      <c r="P24">
        <v>2</v>
      </c>
      <c r="Q24">
        <f t="shared" si="7"/>
        <v>43</v>
      </c>
      <c r="R24">
        <f t="shared" si="6"/>
        <v>15</v>
      </c>
      <c r="S24" s="8">
        <f t="shared" si="8"/>
        <v>2.8666666666666667</v>
      </c>
    </row>
    <row r="25" spans="1:19" hidden="1" x14ac:dyDescent="0.25">
      <c r="A25" s="2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S25" s="8"/>
    </row>
    <row r="26" spans="1:19" x14ac:dyDescent="0.25">
      <c r="A26" s="3"/>
    </row>
    <row r="27" spans="1:19" x14ac:dyDescent="0.25">
      <c r="A27" s="4" t="str">
        <f>'Alle Abteilungen'!G13</f>
        <v>4. Semester</v>
      </c>
      <c r="B27" s="9">
        <f>'Alle Abteilungen'!H13</f>
        <v>6</v>
      </c>
      <c r="C27" s="6" t="s">
        <v>18</v>
      </c>
      <c r="D27" s="6"/>
      <c r="E27" s="6"/>
      <c r="F27" s="6"/>
      <c r="G27" s="6"/>
      <c r="H27" s="6"/>
      <c r="I27" s="6"/>
      <c r="J27" s="6"/>
      <c r="K27" s="6"/>
      <c r="L27" s="6"/>
      <c r="Q27" s="5" t="s">
        <v>5</v>
      </c>
      <c r="R27" s="5" t="s">
        <v>24</v>
      </c>
      <c r="S27" s="4" t="s">
        <v>19</v>
      </c>
    </row>
    <row r="28" spans="1:19" x14ac:dyDescent="0.25">
      <c r="A28" s="1" t="str">
        <f>'Alle Abteilungen'!$A$18</f>
        <v>Sichtbarkeit der Poster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Q28">
        <f>SUM(B28:P28)</f>
        <v>21</v>
      </c>
      <c r="R28">
        <f t="shared" ref="R28:R35" si="9">$B$27-SUMIF(B28:P28,0,$B$25:$P$25)</f>
        <v>6</v>
      </c>
      <c r="S28" s="8">
        <f>Q28/R28</f>
        <v>3.5</v>
      </c>
    </row>
    <row r="29" spans="1:19" x14ac:dyDescent="0.25">
      <c r="A29" s="1" t="str">
        <f>'Alle Abteilungen'!$A$19</f>
        <v>Sichtbarkeit der Broschüre</v>
      </c>
      <c r="B29">
        <v>1</v>
      </c>
      <c r="C29">
        <v>2</v>
      </c>
      <c r="D29">
        <v>2</v>
      </c>
      <c r="E29">
        <v>4</v>
      </c>
      <c r="F29">
        <v>2</v>
      </c>
      <c r="G29">
        <v>1</v>
      </c>
      <c r="Q29">
        <f t="shared" ref="Q29:Q35" si="10">SUM(B29:P29)</f>
        <v>12</v>
      </c>
      <c r="R29">
        <f t="shared" si="9"/>
        <v>6</v>
      </c>
      <c r="S29" s="8">
        <f t="shared" ref="S29:S35" si="11">Q29/R29</f>
        <v>2</v>
      </c>
    </row>
    <row r="30" spans="1:19" x14ac:dyDescent="0.25">
      <c r="A30" s="1" t="str">
        <f>'Alle Abteilungen'!$A$20</f>
        <v>Wert der Präsentation</v>
      </c>
      <c r="B30">
        <v>4</v>
      </c>
      <c r="C30">
        <v>4</v>
      </c>
      <c r="D30">
        <v>0</v>
      </c>
      <c r="E30">
        <v>4</v>
      </c>
      <c r="F30">
        <v>0</v>
      </c>
      <c r="G30">
        <v>3</v>
      </c>
      <c r="Q30">
        <f t="shared" si="10"/>
        <v>15</v>
      </c>
      <c r="R30">
        <f t="shared" si="9"/>
        <v>4</v>
      </c>
      <c r="S30" s="8">
        <f t="shared" si="11"/>
        <v>3.75</v>
      </c>
    </row>
    <row r="31" spans="1:19" x14ac:dyDescent="0.25">
      <c r="A31" s="1" t="str">
        <f>'Alle Abteilungen'!$A$21</f>
        <v>Zeitaufwand</v>
      </c>
      <c r="B31">
        <v>2</v>
      </c>
      <c r="C31">
        <v>2</v>
      </c>
      <c r="D31">
        <v>3</v>
      </c>
      <c r="E31">
        <v>3</v>
      </c>
      <c r="F31">
        <v>4</v>
      </c>
      <c r="G31">
        <v>1</v>
      </c>
      <c r="Q31">
        <f t="shared" si="10"/>
        <v>15</v>
      </c>
      <c r="R31">
        <f t="shared" si="9"/>
        <v>6</v>
      </c>
      <c r="S31" s="8">
        <f t="shared" si="11"/>
        <v>2.5</v>
      </c>
    </row>
    <row r="32" spans="1:19" x14ac:dyDescent="0.25">
      <c r="A32" s="1" t="str">
        <f>'Alle Abteilungen'!$A$22</f>
        <v>Qualität der Poster/Broschüre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Q32">
        <f t="shared" si="10"/>
        <v>21</v>
      </c>
      <c r="R32">
        <f t="shared" si="9"/>
        <v>6</v>
      </c>
      <c r="S32" s="8">
        <f t="shared" si="11"/>
        <v>3.5</v>
      </c>
    </row>
    <row r="33" spans="1:19" x14ac:dyDescent="0.25">
      <c r="A33" s="1" t="str">
        <f>'Alle Abteilungen'!$A$23</f>
        <v>Akzeptanz Video sehen</v>
      </c>
      <c r="B33">
        <v>2</v>
      </c>
      <c r="C33">
        <v>3</v>
      </c>
      <c r="D33">
        <v>0</v>
      </c>
      <c r="E33">
        <v>3</v>
      </c>
      <c r="F33">
        <v>2</v>
      </c>
      <c r="G33">
        <v>1</v>
      </c>
      <c r="Q33">
        <f t="shared" si="10"/>
        <v>11</v>
      </c>
      <c r="R33">
        <f t="shared" si="9"/>
        <v>5</v>
      </c>
      <c r="S33" s="8">
        <f t="shared" si="11"/>
        <v>2.2000000000000002</v>
      </c>
    </row>
    <row r="34" spans="1:19" x14ac:dyDescent="0.25">
      <c r="A34" s="1" t="str">
        <f>'Alle Abteilungen'!$A$24</f>
        <v>Akzeptanz Video produzieren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  <c r="Q34">
        <f t="shared" si="10"/>
        <v>10</v>
      </c>
      <c r="R34">
        <f t="shared" si="9"/>
        <v>6</v>
      </c>
      <c r="S34" s="8">
        <f t="shared" si="11"/>
        <v>1.6666666666666667</v>
      </c>
    </row>
    <row r="35" spans="1:19" x14ac:dyDescent="0.25">
      <c r="A35" s="1" t="str">
        <f>'Alle Abteilungen'!$A$25</f>
        <v>Akzeptanz Video veröffentlichen</v>
      </c>
      <c r="B35">
        <v>1</v>
      </c>
      <c r="C35">
        <v>3</v>
      </c>
      <c r="D35">
        <v>2</v>
      </c>
      <c r="E35">
        <v>3</v>
      </c>
      <c r="F35">
        <v>1</v>
      </c>
      <c r="G35">
        <v>2</v>
      </c>
      <c r="Q35">
        <f t="shared" si="10"/>
        <v>12</v>
      </c>
      <c r="R35">
        <f t="shared" si="9"/>
        <v>6</v>
      </c>
      <c r="S35" s="8">
        <f t="shared" si="11"/>
        <v>2</v>
      </c>
    </row>
    <row r="36" spans="1:19" x14ac:dyDescent="0.25">
      <c r="A36" s="3"/>
    </row>
    <row r="37" spans="1:19" x14ac:dyDescent="0.25">
      <c r="A37" s="4" t="str">
        <f>'Alle Abteilungen'!G14</f>
        <v>6. Semester</v>
      </c>
      <c r="B37" s="9">
        <f>'Alle Abteilungen'!H14</f>
        <v>2</v>
      </c>
      <c r="C37" s="6" t="s">
        <v>18</v>
      </c>
      <c r="D37" s="6"/>
      <c r="E37" s="6"/>
      <c r="F37" s="6"/>
      <c r="G37" s="6"/>
      <c r="H37" s="6"/>
      <c r="I37" s="6"/>
      <c r="J37" s="6"/>
      <c r="K37" s="6"/>
      <c r="L37" s="6"/>
      <c r="Q37" s="5" t="s">
        <v>5</v>
      </c>
      <c r="R37" s="5" t="s">
        <v>24</v>
      </c>
      <c r="S37" s="4" t="s">
        <v>19</v>
      </c>
    </row>
    <row r="38" spans="1:19" x14ac:dyDescent="0.25">
      <c r="A38" s="1" t="str">
        <f>'Alle Abteilungen'!$A$18</f>
        <v>Sichtbarkeit der Poster</v>
      </c>
      <c r="B38">
        <v>3</v>
      </c>
      <c r="C38">
        <v>2</v>
      </c>
      <c r="Q38">
        <f t="shared" ref="Q38:Q45" si="12">SUM(B38:P38)</f>
        <v>5</v>
      </c>
      <c r="R38">
        <f t="shared" ref="R38:R45" si="13">$B$37-SUMIF(B38:P38,0,$B$25:$P$25)</f>
        <v>2</v>
      </c>
      <c r="S38" s="8">
        <f>Q38/R38</f>
        <v>2.5</v>
      </c>
    </row>
    <row r="39" spans="1:19" x14ac:dyDescent="0.25">
      <c r="A39" s="1" t="str">
        <f>'Alle Abteilungen'!$A$19</f>
        <v>Sichtbarkeit der Broschüre</v>
      </c>
      <c r="B39">
        <v>4</v>
      </c>
      <c r="C39">
        <v>1</v>
      </c>
      <c r="Q39">
        <f t="shared" si="12"/>
        <v>5</v>
      </c>
      <c r="R39">
        <f t="shared" si="13"/>
        <v>2</v>
      </c>
      <c r="S39" s="8">
        <f t="shared" ref="S39:S45" si="14">Q39/R39</f>
        <v>2.5</v>
      </c>
    </row>
    <row r="40" spans="1:19" x14ac:dyDescent="0.25">
      <c r="A40" s="1" t="str">
        <f>'Alle Abteilungen'!$A$20</f>
        <v>Wert der Präsentation</v>
      </c>
      <c r="B40">
        <v>3</v>
      </c>
      <c r="C40">
        <v>2</v>
      </c>
      <c r="Q40">
        <f t="shared" si="12"/>
        <v>5</v>
      </c>
      <c r="R40">
        <f t="shared" si="13"/>
        <v>2</v>
      </c>
      <c r="S40" s="8">
        <f t="shared" si="14"/>
        <v>2.5</v>
      </c>
    </row>
    <row r="41" spans="1:19" x14ac:dyDescent="0.25">
      <c r="A41" s="1" t="str">
        <f>'Alle Abteilungen'!$A$21</f>
        <v>Zeitaufwand</v>
      </c>
      <c r="B41">
        <v>2</v>
      </c>
      <c r="C41">
        <v>4</v>
      </c>
      <c r="Q41">
        <f t="shared" si="12"/>
        <v>6</v>
      </c>
      <c r="R41">
        <f t="shared" si="13"/>
        <v>2</v>
      </c>
      <c r="S41" s="8">
        <f t="shared" si="14"/>
        <v>3</v>
      </c>
    </row>
    <row r="42" spans="1:19" x14ac:dyDescent="0.25">
      <c r="A42" s="1" t="str">
        <f>'Alle Abteilungen'!$A$22</f>
        <v>Qualität der Poster/Broschüre</v>
      </c>
      <c r="B42">
        <v>3</v>
      </c>
      <c r="C42">
        <v>2</v>
      </c>
      <c r="Q42">
        <f t="shared" si="12"/>
        <v>5</v>
      </c>
      <c r="R42">
        <f t="shared" si="13"/>
        <v>2</v>
      </c>
      <c r="S42" s="8">
        <f t="shared" si="14"/>
        <v>2.5</v>
      </c>
    </row>
    <row r="43" spans="1:19" x14ac:dyDescent="0.25">
      <c r="A43" s="1" t="str">
        <f>'Alle Abteilungen'!$A$23</f>
        <v>Akzeptanz Video sehen</v>
      </c>
      <c r="B43">
        <v>3</v>
      </c>
      <c r="C43">
        <v>1</v>
      </c>
      <c r="Q43">
        <f t="shared" si="12"/>
        <v>4</v>
      </c>
      <c r="R43">
        <f t="shared" si="13"/>
        <v>2</v>
      </c>
      <c r="S43" s="8">
        <f t="shared" si="14"/>
        <v>2</v>
      </c>
    </row>
    <row r="44" spans="1:19" x14ac:dyDescent="0.25">
      <c r="A44" s="1" t="str">
        <f>'Alle Abteilungen'!$A$24</f>
        <v>Akzeptanz Video produzieren</v>
      </c>
      <c r="B44">
        <v>1</v>
      </c>
      <c r="C44">
        <v>1</v>
      </c>
      <c r="Q44">
        <f t="shared" si="12"/>
        <v>2</v>
      </c>
      <c r="R44">
        <f t="shared" si="13"/>
        <v>2</v>
      </c>
      <c r="S44" s="8">
        <f t="shared" si="14"/>
        <v>1</v>
      </c>
    </row>
    <row r="45" spans="1:19" x14ac:dyDescent="0.25">
      <c r="A45" s="1" t="str">
        <f>'Alle Abteilungen'!$A$25</f>
        <v>Akzeptanz Video veröffentlichen</v>
      </c>
      <c r="B45">
        <v>2</v>
      </c>
      <c r="C45">
        <v>3</v>
      </c>
      <c r="Q45">
        <f t="shared" si="12"/>
        <v>5</v>
      </c>
      <c r="R45">
        <f t="shared" si="13"/>
        <v>2</v>
      </c>
      <c r="S45" s="8">
        <f t="shared" si="14"/>
        <v>2.5</v>
      </c>
    </row>
  </sheetData>
  <mergeCells count="2">
    <mergeCell ref="B13:S13"/>
    <mergeCell ref="B14:S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4" sqref="A14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6" x14ac:dyDescent="0.25">
      <c r="A1" s="4" t="s">
        <v>16</v>
      </c>
      <c r="B1" s="6" t="s">
        <v>22</v>
      </c>
      <c r="C1" s="6"/>
      <c r="D1" s="6"/>
      <c r="E1" s="6"/>
      <c r="F1" s="6"/>
      <c r="G1" s="6"/>
      <c r="H1" s="9">
        <f>'Alle Abteilungen'!K15</f>
        <v>21</v>
      </c>
      <c r="I1" s="6"/>
      <c r="J1" s="6"/>
    </row>
    <row r="2" spans="1:16" x14ac:dyDescent="0.25">
      <c r="A2" s="4"/>
      <c r="B2" s="6" t="s">
        <v>27</v>
      </c>
      <c r="C2" s="6"/>
      <c r="D2" s="6"/>
    </row>
    <row r="3" spans="1:16" x14ac:dyDescent="0.25">
      <c r="A3" s="4" t="s">
        <v>26</v>
      </c>
      <c r="B3" s="10" t="s">
        <v>28</v>
      </c>
      <c r="C3" s="10" t="s">
        <v>29</v>
      </c>
      <c r="D3" s="10"/>
      <c r="M3" s="5" t="s">
        <v>5</v>
      </c>
      <c r="N3" s="5" t="s">
        <v>24</v>
      </c>
      <c r="O3" s="4" t="s">
        <v>19</v>
      </c>
    </row>
    <row r="4" spans="1:16" x14ac:dyDescent="0.25">
      <c r="A4" s="1" t="str">
        <f>'Alle Abteilungen'!$A$18</f>
        <v>Sichtbarkeit der Poster</v>
      </c>
      <c r="B4">
        <f>M16</f>
        <v>22</v>
      </c>
      <c r="C4">
        <f>M27</f>
        <v>21</v>
      </c>
      <c r="M4">
        <f>SUM(B4:L4)</f>
        <v>43</v>
      </c>
      <c r="N4">
        <f>N16+N27</f>
        <v>21</v>
      </c>
      <c r="O4" s="11">
        <f>M4/N4</f>
        <v>2.0476190476190474</v>
      </c>
    </row>
    <row r="5" spans="1:16" x14ac:dyDescent="0.25">
      <c r="A5" s="1" t="str">
        <f>'Alle Abteilungen'!$A$19</f>
        <v>Sichtbarkeit der Broschüre</v>
      </c>
      <c r="B5">
        <f t="shared" ref="B5:B11" si="0">M17</f>
        <v>16</v>
      </c>
      <c r="C5">
        <f t="shared" ref="C5:C11" si="1">M28</f>
        <v>20</v>
      </c>
      <c r="M5">
        <f t="shared" ref="M5:M11" si="2">SUM(B5:L5)</f>
        <v>36</v>
      </c>
      <c r="N5">
        <f t="shared" ref="N5:N11" si="3">N17+N28</f>
        <v>21</v>
      </c>
      <c r="O5" s="12">
        <f t="shared" ref="O5:O11" si="4">M5/N5</f>
        <v>1.7142857142857142</v>
      </c>
    </row>
    <row r="6" spans="1:16" x14ac:dyDescent="0.25">
      <c r="A6" s="1" t="str">
        <f>'Alle Abteilungen'!$A$20</f>
        <v>Wert der Präsentation</v>
      </c>
      <c r="B6">
        <f t="shared" si="0"/>
        <v>29</v>
      </c>
      <c r="C6">
        <f t="shared" si="1"/>
        <v>26</v>
      </c>
      <c r="M6">
        <f t="shared" si="2"/>
        <v>55</v>
      </c>
      <c r="N6">
        <f t="shared" si="3"/>
        <v>19</v>
      </c>
      <c r="O6" s="12">
        <f t="shared" si="4"/>
        <v>2.8947368421052633</v>
      </c>
    </row>
    <row r="7" spans="1:16" x14ac:dyDescent="0.25">
      <c r="A7" s="1" t="str">
        <f>'Alle Abteilungen'!$A$21</f>
        <v>Zeitaufwand</v>
      </c>
      <c r="B7">
        <f t="shared" si="0"/>
        <v>31</v>
      </c>
      <c r="C7">
        <f t="shared" si="1"/>
        <v>32</v>
      </c>
      <c r="M7">
        <f t="shared" si="2"/>
        <v>63</v>
      </c>
      <c r="N7">
        <f t="shared" si="3"/>
        <v>21</v>
      </c>
      <c r="O7" s="12">
        <f t="shared" si="4"/>
        <v>3</v>
      </c>
    </row>
    <row r="8" spans="1:16" x14ac:dyDescent="0.25">
      <c r="A8" s="1" t="str">
        <f>'Alle Abteilungen'!$A$22</f>
        <v>Qualität der Poster/Broschüre</v>
      </c>
      <c r="B8">
        <f t="shared" si="0"/>
        <v>29</v>
      </c>
      <c r="C8">
        <f t="shared" si="1"/>
        <v>31</v>
      </c>
      <c r="M8">
        <f t="shared" si="2"/>
        <v>60</v>
      </c>
      <c r="N8">
        <f t="shared" si="3"/>
        <v>21</v>
      </c>
      <c r="O8" s="12">
        <f t="shared" si="4"/>
        <v>2.8571428571428572</v>
      </c>
    </row>
    <row r="9" spans="1:16" x14ac:dyDescent="0.25">
      <c r="A9" s="1" t="str">
        <f>'Alle Abteilungen'!$A$23</f>
        <v>Akzeptanz Video sehen</v>
      </c>
      <c r="B9">
        <f t="shared" si="0"/>
        <v>24</v>
      </c>
      <c r="C9">
        <f t="shared" si="1"/>
        <v>32</v>
      </c>
      <c r="M9">
        <f t="shared" si="2"/>
        <v>56</v>
      </c>
      <c r="N9">
        <f t="shared" si="3"/>
        <v>21</v>
      </c>
      <c r="O9" s="12">
        <f t="shared" si="4"/>
        <v>2.6666666666666665</v>
      </c>
    </row>
    <row r="10" spans="1:16" x14ac:dyDescent="0.25">
      <c r="A10" s="1" t="str">
        <f>'Alle Abteilungen'!$A$24</f>
        <v>Akzeptanz Video produzieren</v>
      </c>
      <c r="B10">
        <f t="shared" si="0"/>
        <v>16</v>
      </c>
      <c r="C10">
        <f t="shared" si="1"/>
        <v>22</v>
      </c>
      <c r="M10">
        <f t="shared" si="2"/>
        <v>38</v>
      </c>
      <c r="N10">
        <f t="shared" si="3"/>
        <v>21</v>
      </c>
      <c r="O10" s="12">
        <f t="shared" si="4"/>
        <v>1.8095238095238095</v>
      </c>
    </row>
    <row r="11" spans="1:16" x14ac:dyDescent="0.25">
      <c r="A11" s="1" t="str">
        <f>'Alle Abteilungen'!$A$25</f>
        <v>Akzeptanz Video veröffentlichen</v>
      </c>
      <c r="B11">
        <f t="shared" si="0"/>
        <v>33</v>
      </c>
      <c r="C11">
        <f t="shared" si="1"/>
        <v>34</v>
      </c>
      <c r="M11">
        <f t="shared" si="2"/>
        <v>67</v>
      </c>
      <c r="N11">
        <f t="shared" si="3"/>
        <v>21</v>
      </c>
      <c r="O11" s="13">
        <f t="shared" si="4"/>
        <v>3.1904761904761907</v>
      </c>
    </row>
    <row r="12" spans="1:16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6" ht="30" x14ac:dyDescent="0.25">
      <c r="A13" s="20" t="str">
        <f>'Alle Abteilungen'!A59</f>
        <v>Kommentare der Befragten:
(schriftlich oder mündlich)</v>
      </c>
      <c r="B13" s="19" t="s">
        <v>51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16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6" x14ac:dyDescent="0.25">
      <c r="A15" s="4" t="str">
        <f>'Alle Abteilungen'!J12</f>
        <v>2. Semester</v>
      </c>
      <c r="B15" s="9">
        <f>'Alle Abteilungen'!K12</f>
        <v>10</v>
      </c>
      <c r="C15" s="6" t="s">
        <v>18</v>
      </c>
      <c r="D15" s="6"/>
      <c r="E15" s="6"/>
      <c r="F15" s="6"/>
      <c r="G15" s="6"/>
      <c r="H15" s="6"/>
      <c r="I15" s="6"/>
      <c r="J15" s="6"/>
      <c r="M15" s="5" t="s">
        <v>5</v>
      </c>
      <c r="N15" s="5" t="s">
        <v>24</v>
      </c>
      <c r="O15" s="4" t="s">
        <v>19</v>
      </c>
    </row>
    <row r="16" spans="1:16" x14ac:dyDescent="0.25">
      <c r="A16" s="1" t="str">
        <f>'Alle Abteilungen'!$A$18</f>
        <v>Sichtbarkeit der Poster</v>
      </c>
      <c r="B16">
        <v>2</v>
      </c>
      <c r="C16">
        <v>3</v>
      </c>
      <c r="D16">
        <v>3</v>
      </c>
      <c r="E16">
        <v>3</v>
      </c>
      <c r="F16">
        <v>2</v>
      </c>
      <c r="G16">
        <v>3</v>
      </c>
      <c r="H16">
        <v>2</v>
      </c>
      <c r="I16">
        <v>1</v>
      </c>
      <c r="J16">
        <v>1</v>
      </c>
      <c r="K16">
        <v>2</v>
      </c>
      <c r="M16">
        <f>SUM(B16:L16)</f>
        <v>22</v>
      </c>
      <c r="N16">
        <f t="shared" ref="N16:N23" si="5">$B$15-SUMIF(B16:L16,0,$B$24:$L$24)</f>
        <v>10</v>
      </c>
      <c r="O16" s="8">
        <f>M16/N16</f>
        <v>2.2000000000000002</v>
      </c>
    </row>
    <row r="17" spans="1:15" x14ac:dyDescent="0.25">
      <c r="A17" s="1" t="str">
        <f>'Alle Abteilungen'!$A$19</f>
        <v>Sichtbarkeit der Broschüre</v>
      </c>
      <c r="B17">
        <v>1</v>
      </c>
      <c r="C17">
        <v>1</v>
      </c>
      <c r="D17">
        <v>1</v>
      </c>
      <c r="E17">
        <v>3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M17">
        <f t="shared" ref="M17:M23" si="6">SUM(B17:L17)</f>
        <v>16</v>
      </c>
      <c r="N17">
        <f t="shared" si="5"/>
        <v>10</v>
      </c>
      <c r="O17" s="8">
        <f t="shared" ref="O17:O23" si="7">M17/N17</f>
        <v>1.6</v>
      </c>
    </row>
    <row r="18" spans="1:15" x14ac:dyDescent="0.25">
      <c r="A18" s="1" t="str">
        <f>'Alle Abteilungen'!$A$20</f>
        <v>Wert der Präsentation</v>
      </c>
      <c r="B18">
        <v>3</v>
      </c>
      <c r="C18">
        <v>3</v>
      </c>
      <c r="D18">
        <v>4</v>
      </c>
      <c r="E18">
        <v>3</v>
      </c>
      <c r="F18">
        <v>4</v>
      </c>
      <c r="G18">
        <v>3</v>
      </c>
      <c r="H18">
        <v>3</v>
      </c>
      <c r="I18">
        <v>3</v>
      </c>
      <c r="J18">
        <v>1</v>
      </c>
      <c r="K18">
        <v>2</v>
      </c>
      <c r="M18">
        <f t="shared" si="6"/>
        <v>29</v>
      </c>
      <c r="N18">
        <f t="shared" si="5"/>
        <v>10</v>
      </c>
      <c r="O18" s="8">
        <f t="shared" si="7"/>
        <v>2.9</v>
      </c>
    </row>
    <row r="19" spans="1:15" x14ac:dyDescent="0.25">
      <c r="A19" s="1" t="str">
        <f>'Alle Abteilungen'!$A$21</f>
        <v>Zeitaufwand</v>
      </c>
      <c r="B19">
        <v>3</v>
      </c>
      <c r="C19">
        <v>2</v>
      </c>
      <c r="D19">
        <v>2</v>
      </c>
      <c r="E19">
        <v>4</v>
      </c>
      <c r="F19">
        <v>3</v>
      </c>
      <c r="G19">
        <v>3</v>
      </c>
      <c r="H19">
        <v>3</v>
      </c>
      <c r="I19">
        <v>3</v>
      </c>
      <c r="J19">
        <v>4</v>
      </c>
      <c r="K19">
        <v>4</v>
      </c>
      <c r="M19">
        <f t="shared" si="6"/>
        <v>31</v>
      </c>
      <c r="N19">
        <f t="shared" si="5"/>
        <v>10</v>
      </c>
      <c r="O19" s="8">
        <f t="shared" si="7"/>
        <v>3.1</v>
      </c>
    </row>
    <row r="20" spans="1:15" x14ac:dyDescent="0.25">
      <c r="A20" s="1" t="str">
        <f>'Alle Abteilungen'!$A$22</f>
        <v>Qualität der Poster/Broschüre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3</v>
      </c>
      <c r="I20">
        <v>3</v>
      </c>
      <c r="J20">
        <v>3</v>
      </c>
      <c r="K20">
        <v>1</v>
      </c>
      <c r="M20">
        <f t="shared" si="6"/>
        <v>29</v>
      </c>
      <c r="N20">
        <f t="shared" si="5"/>
        <v>10</v>
      </c>
      <c r="O20" s="8">
        <f t="shared" si="7"/>
        <v>2.9</v>
      </c>
    </row>
    <row r="21" spans="1:15" x14ac:dyDescent="0.25">
      <c r="A21" s="1" t="str">
        <f>'Alle Abteilungen'!$A$23</f>
        <v>Akzeptanz Video sehen</v>
      </c>
      <c r="B21">
        <v>2</v>
      </c>
      <c r="C21">
        <v>2</v>
      </c>
      <c r="D21">
        <v>2</v>
      </c>
      <c r="E21">
        <v>3</v>
      </c>
      <c r="F21">
        <v>2</v>
      </c>
      <c r="G21">
        <v>2</v>
      </c>
      <c r="H21">
        <v>4</v>
      </c>
      <c r="I21">
        <v>2</v>
      </c>
      <c r="J21">
        <v>2</v>
      </c>
      <c r="K21">
        <v>3</v>
      </c>
      <c r="M21">
        <f t="shared" si="6"/>
        <v>24</v>
      </c>
      <c r="N21">
        <f t="shared" si="5"/>
        <v>10</v>
      </c>
      <c r="O21" s="8">
        <f t="shared" si="7"/>
        <v>2.4</v>
      </c>
    </row>
    <row r="22" spans="1:15" x14ac:dyDescent="0.25">
      <c r="A22" s="1" t="str">
        <f>'Alle Abteilungen'!$A$24</f>
        <v>Akzeptanz Video produzieren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K22">
        <v>3</v>
      </c>
      <c r="M22">
        <f t="shared" si="6"/>
        <v>16</v>
      </c>
      <c r="N22">
        <f t="shared" si="5"/>
        <v>10</v>
      </c>
      <c r="O22" s="8">
        <f t="shared" si="7"/>
        <v>1.6</v>
      </c>
    </row>
    <row r="23" spans="1:15" x14ac:dyDescent="0.25">
      <c r="A23" s="1" t="str">
        <f>'Alle Abteilungen'!$A$25</f>
        <v>Akzeptanz Video veröffentlichen</v>
      </c>
      <c r="B23">
        <v>2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4</v>
      </c>
      <c r="K23">
        <v>4</v>
      </c>
      <c r="M23">
        <f t="shared" si="6"/>
        <v>33</v>
      </c>
      <c r="N23">
        <f t="shared" si="5"/>
        <v>10</v>
      </c>
      <c r="O23" s="8">
        <f t="shared" si="7"/>
        <v>3.3</v>
      </c>
    </row>
    <row r="24" spans="1:15" hidden="1" x14ac:dyDescent="0.25">
      <c r="A24" s="2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5" x14ac:dyDescent="0.25">
      <c r="A25" s="3"/>
    </row>
    <row r="26" spans="1:15" x14ac:dyDescent="0.25">
      <c r="A26" s="4" t="str">
        <f>'Alle Abteilungen'!J13</f>
        <v>4. Semester</v>
      </c>
      <c r="B26" s="9">
        <f>'Alle Abteilungen'!K13</f>
        <v>11</v>
      </c>
      <c r="C26" s="6" t="s">
        <v>18</v>
      </c>
      <c r="D26" s="6"/>
      <c r="E26" s="6"/>
      <c r="F26" s="6"/>
      <c r="G26" s="6"/>
      <c r="H26" s="6"/>
      <c r="I26" s="6"/>
      <c r="J26" s="6"/>
      <c r="M26" s="5" t="s">
        <v>5</v>
      </c>
      <c r="N26" s="5" t="s">
        <v>24</v>
      </c>
      <c r="O26" s="4" t="s">
        <v>19</v>
      </c>
    </row>
    <row r="27" spans="1:15" x14ac:dyDescent="0.25">
      <c r="A27" s="1" t="str">
        <f>'Alle Abteilungen'!$A$18</f>
        <v>Sichtbarkeit der Poster</v>
      </c>
      <c r="B27">
        <v>3</v>
      </c>
      <c r="C27">
        <v>3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1</v>
      </c>
      <c r="L27">
        <v>3</v>
      </c>
      <c r="M27">
        <f>SUM(B27:L27)</f>
        <v>21</v>
      </c>
      <c r="N27">
        <f t="shared" ref="N27:N34" si="8">$B$26-SUMIF(B27:L27,0,$B$24:$L$24)</f>
        <v>11</v>
      </c>
      <c r="O27" s="8">
        <f>M27/N27</f>
        <v>1.9090909090909092</v>
      </c>
    </row>
    <row r="28" spans="1:15" x14ac:dyDescent="0.25">
      <c r="A28" s="1" t="str">
        <f>'Alle Abteilungen'!$A$19</f>
        <v>Sichtbarkeit der Broschüre</v>
      </c>
      <c r="B28">
        <v>1</v>
      </c>
      <c r="C28">
        <v>2</v>
      </c>
      <c r="D28">
        <v>1</v>
      </c>
      <c r="E28">
        <v>2</v>
      </c>
      <c r="F28">
        <v>1</v>
      </c>
      <c r="G28">
        <v>1</v>
      </c>
      <c r="H28">
        <v>3</v>
      </c>
      <c r="I28">
        <v>2</v>
      </c>
      <c r="J28">
        <v>4</v>
      </c>
      <c r="K28">
        <v>1</v>
      </c>
      <c r="L28">
        <v>2</v>
      </c>
      <c r="M28">
        <f t="shared" ref="M28:M34" si="9">SUM(B28:L28)</f>
        <v>20</v>
      </c>
      <c r="N28">
        <f t="shared" si="8"/>
        <v>11</v>
      </c>
      <c r="O28" s="8">
        <f t="shared" ref="O28:O34" si="10">M28/N28</f>
        <v>1.8181818181818181</v>
      </c>
    </row>
    <row r="29" spans="1:15" x14ac:dyDescent="0.25">
      <c r="A29" s="1" t="str">
        <f>'Alle Abteilungen'!$A$20</f>
        <v>Wert der Präsentation</v>
      </c>
      <c r="B29">
        <v>0</v>
      </c>
      <c r="C29">
        <v>4</v>
      </c>
      <c r="D29">
        <v>1</v>
      </c>
      <c r="E29">
        <v>3</v>
      </c>
      <c r="F29">
        <v>4</v>
      </c>
      <c r="G29">
        <v>3</v>
      </c>
      <c r="H29">
        <v>3</v>
      </c>
      <c r="I29">
        <v>4</v>
      </c>
      <c r="J29">
        <v>0</v>
      </c>
      <c r="K29">
        <v>1</v>
      </c>
      <c r="L29">
        <v>3</v>
      </c>
      <c r="M29">
        <f t="shared" si="9"/>
        <v>26</v>
      </c>
      <c r="N29">
        <f t="shared" si="8"/>
        <v>9</v>
      </c>
      <c r="O29" s="8">
        <f t="shared" si="10"/>
        <v>2.8888888888888888</v>
      </c>
    </row>
    <row r="30" spans="1:15" x14ac:dyDescent="0.25">
      <c r="A30" s="1" t="str">
        <f>'Alle Abteilungen'!$A$21</f>
        <v>Zeitaufwand</v>
      </c>
      <c r="B30">
        <v>2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1</v>
      </c>
      <c r="K30">
        <v>4</v>
      </c>
      <c r="L30">
        <v>3</v>
      </c>
      <c r="M30">
        <f t="shared" si="9"/>
        <v>32</v>
      </c>
      <c r="N30">
        <f t="shared" si="8"/>
        <v>11</v>
      </c>
      <c r="O30" s="8">
        <f t="shared" si="10"/>
        <v>2.9090909090909092</v>
      </c>
    </row>
    <row r="31" spans="1:15" x14ac:dyDescent="0.25">
      <c r="A31" s="1" t="str">
        <f>'Alle Abteilungen'!$A$22</f>
        <v>Qualität der Poster/Broschüre</v>
      </c>
      <c r="B31">
        <v>3</v>
      </c>
      <c r="C31">
        <v>2</v>
      </c>
      <c r="D31">
        <v>2</v>
      </c>
      <c r="E31">
        <v>2</v>
      </c>
      <c r="F31">
        <v>4</v>
      </c>
      <c r="G31">
        <v>4</v>
      </c>
      <c r="H31">
        <v>3</v>
      </c>
      <c r="I31">
        <v>4</v>
      </c>
      <c r="J31">
        <v>1</v>
      </c>
      <c r="K31">
        <v>3</v>
      </c>
      <c r="L31">
        <v>3</v>
      </c>
      <c r="M31">
        <f t="shared" si="9"/>
        <v>31</v>
      </c>
      <c r="N31">
        <f t="shared" si="8"/>
        <v>11</v>
      </c>
      <c r="O31" s="8">
        <f t="shared" si="10"/>
        <v>2.8181818181818183</v>
      </c>
    </row>
    <row r="32" spans="1:15" x14ac:dyDescent="0.25">
      <c r="A32" s="1" t="str">
        <f>'Alle Abteilungen'!$A$23</f>
        <v>Akzeptanz Video sehen</v>
      </c>
      <c r="B32">
        <v>2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M32">
        <f t="shared" si="9"/>
        <v>32</v>
      </c>
      <c r="N32">
        <f t="shared" si="8"/>
        <v>11</v>
      </c>
      <c r="O32" s="8">
        <f t="shared" si="10"/>
        <v>2.9090909090909092</v>
      </c>
    </row>
    <row r="33" spans="1:15" x14ac:dyDescent="0.25">
      <c r="A33" s="1" t="str">
        <f>'Alle Abteilungen'!$A$24</f>
        <v>Akzeptanz Video produzieren</v>
      </c>
      <c r="B33">
        <v>2</v>
      </c>
      <c r="C33">
        <v>3</v>
      </c>
      <c r="D33">
        <v>1</v>
      </c>
      <c r="E33">
        <v>3</v>
      </c>
      <c r="F33">
        <v>1</v>
      </c>
      <c r="G33">
        <v>1</v>
      </c>
      <c r="H33">
        <v>3</v>
      </c>
      <c r="I33">
        <v>2</v>
      </c>
      <c r="J33">
        <v>2</v>
      </c>
      <c r="K33">
        <v>2</v>
      </c>
      <c r="L33">
        <v>2</v>
      </c>
      <c r="M33">
        <f t="shared" si="9"/>
        <v>22</v>
      </c>
      <c r="N33">
        <f t="shared" si="8"/>
        <v>11</v>
      </c>
      <c r="O33" s="8">
        <f t="shared" si="10"/>
        <v>2</v>
      </c>
    </row>
    <row r="34" spans="1:15" x14ac:dyDescent="0.25">
      <c r="A34" s="1" t="str">
        <f>'Alle Abteilungen'!$A$25</f>
        <v>Akzeptanz Video veröffentlichen</v>
      </c>
      <c r="B34">
        <v>3</v>
      </c>
      <c r="C34">
        <v>4</v>
      </c>
      <c r="D34">
        <v>2</v>
      </c>
      <c r="E34">
        <v>3</v>
      </c>
      <c r="F34">
        <v>4</v>
      </c>
      <c r="G34">
        <v>4</v>
      </c>
      <c r="H34">
        <v>3</v>
      </c>
      <c r="I34">
        <v>4</v>
      </c>
      <c r="J34">
        <v>1</v>
      </c>
      <c r="K34">
        <v>3</v>
      </c>
      <c r="L34">
        <v>3</v>
      </c>
      <c r="M34">
        <f t="shared" si="9"/>
        <v>34</v>
      </c>
      <c r="N34">
        <f t="shared" si="8"/>
        <v>11</v>
      </c>
      <c r="O34" s="8">
        <f t="shared" si="10"/>
        <v>3.0909090909090908</v>
      </c>
    </row>
    <row r="35" spans="1:15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AC18" sqref="AC18"/>
    </sheetView>
  </sheetViews>
  <sheetFormatPr defaultColWidth="9.140625" defaultRowHeight="15" x14ac:dyDescent="0.25"/>
  <cols>
    <col min="1" max="1" width="33.28515625" customWidth="1"/>
    <col min="2" max="13" width="3.140625" customWidth="1"/>
    <col min="14" max="14" width="3" bestFit="1" customWidth="1"/>
    <col min="15" max="15" width="5.42578125" bestFit="1" customWidth="1"/>
    <col min="16" max="16" width="11" bestFit="1" customWidth="1"/>
    <col min="17" max="17" width="17.42578125" bestFit="1" customWidth="1"/>
  </cols>
  <sheetData>
    <row r="1" spans="1:17" x14ac:dyDescent="0.25">
      <c r="A1" s="4" t="s">
        <v>25</v>
      </c>
      <c r="B1" s="6" t="s">
        <v>22</v>
      </c>
      <c r="C1" s="6"/>
      <c r="D1" s="6"/>
      <c r="E1" s="6"/>
      <c r="F1" s="6"/>
      <c r="G1" s="6"/>
      <c r="H1" s="9">
        <f>'Alle Abteilungen'!N15</f>
        <v>29</v>
      </c>
      <c r="I1" s="6"/>
      <c r="J1" s="6"/>
      <c r="K1" s="6"/>
      <c r="L1" s="6"/>
    </row>
    <row r="2" spans="1:17" x14ac:dyDescent="0.25">
      <c r="A2" s="4"/>
      <c r="B2" s="6" t="s">
        <v>27</v>
      </c>
      <c r="C2" s="6"/>
      <c r="D2" s="6"/>
    </row>
    <row r="3" spans="1:17" x14ac:dyDescent="0.25">
      <c r="A3" s="4" t="s">
        <v>26</v>
      </c>
      <c r="B3" s="10" t="s">
        <v>28</v>
      </c>
      <c r="C3" s="10" t="s">
        <v>29</v>
      </c>
      <c r="D3" s="10" t="s">
        <v>30</v>
      </c>
      <c r="O3" s="5" t="s">
        <v>5</v>
      </c>
      <c r="P3" s="5" t="s">
        <v>24</v>
      </c>
      <c r="Q3" s="4" t="s">
        <v>19</v>
      </c>
    </row>
    <row r="4" spans="1:17" x14ac:dyDescent="0.25">
      <c r="A4" s="1" t="str">
        <f>'Alle Abteilungen'!$A$18</f>
        <v>Sichtbarkeit der Poster</v>
      </c>
      <c r="B4">
        <f>O15</f>
        <v>31</v>
      </c>
      <c r="C4">
        <f>O26</f>
        <v>17</v>
      </c>
      <c r="D4">
        <f>O36</f>
        <v>20</v>
      </c>
      <c r="O4">
        <f>SUM(B4:N4)</f>
        <v>68</v>
      </c>
      <c r="P4">
        <f t="shared" ref="P4:P11" si="0">P15+P26+P36</f>
        <v>29</v>
      </c>
      <c r="Q4" s="11">
        <f>O4/P4</f>
        <v>2.3448275862068964</v>
      </c>
    </row>
    <row r="5" spans="1:17" x14ac:dyDescent="0.25">
      <c r="A5" s="1" t="str">
        <f>'Alle Abteilungen'!$A$19</f>
        <v>Sichtbarkeit der Broschüre</v>
      </c>
      <c r="B5">
        <f t="shared" ref="B5:B10" si="1">O16</f>
        <v>21</v>
      </c>
      <c r="C5">
        <f t="shared" ref="C5:C11" si="2">O27</f>
        <v>12</v>
      </c>
      <c r="D5">
        <f t="shared" ref="D5:D11" si="3">O37</f>
        <v>11</v>
      </c>
      <c r="O5">
        <f t="shared" ref="O5:O11" si="4">SUM(B5:N5)</f>
        <v>44</v>
      </c>
      <c r="P5">
        <f t="shared" si="0"/>
        <v>29</v>
      </c>
      <c r="Q5" s="12">
        <f t="shared" ref="Q5:Q11" si="5">O5/P5</f>
        <v>1.5172413793103448</v>
      </c>
    </row>
    <row r="6" spans="1:17" x14ac:dyDescent="0.25">
      <c r="A6" s="1" t="str">
        <f>'Alle Abteilungen'!$A$20</f>
        <v>Wert der Präsentation</v>
      </c>
      <c r="B6">
        <f t="shared" si="1"/>
        <v>37</v>
      </c>
      <c r="C6">
        <f t="shared" si="2"/>
        <v>20</v>
      </c>
      <c r="D6">
        <f t="shared" si="3"/>
        <v>22</v>
      </c>
      <c r="O6">
        <f t="shared" si="4"/>
        <v>79</v>
      </c>
      <c r="P6">
        <f t="shared" si="0"/>
        <v>28</v>
      </c>
      <c r="Q6" s="12">
        <f t="shared" si="5"/>
        <v>2.8214285714285716</v>
      </c>
    </row>
    <row r="7" spans="1:17" x14ac:dyDescent="0.25">
      <c r="A7" s="1" t="str">
        <f>'Alle Abteilungen'!$A$21</f>
        <v>Zeitaufwand</v>
      </c>
      <c r="B7">
        <f t="shared" si="1"/>
        <v>28</v>
      </c>
      <c r="C7">
        <f t="shared" si="2"/>
        <v>23</v>
      </c>
      <c r="D7">
        <f t="shared" si="3"/>
        <v>15</v>
      </c>
      <c r="O7">
        <f t="shared" si="4"/>
        <v>66</v>
      </c>
      <c r="P7">
        <f t="shared" si="0"/>
        <v>29</v>
      </c>
      <c r="Q7" s="12">
        <f t="shared" si="5"/>
        <v>2.2758620689655173</v>
      </c>
    </row>
    <row r="8" spans="1:17" x14ac:dyDescent="0.25">
      <c r="A8" s="1" t="str">
        <f>'Alle Abteilungen'!$A$22</f>
        <v>Qualität der Poster/Broschüre</v>
      </c>
      <c r="B8">
        <f t="shared" si="1"/>
        <v>39</v>
      </c>
      <c r="C8">
        <f t="shared" si="2"/>
        <v>21</v>
      </c>
      <c r="D8">
        <f t="shared" si="3"/>
        <v>16</v>
      </c>
      <c r="O8">
        <f t="shared" si="4"/>
        <v>76</v>
      </c>
      <c r="P8">
        <f t="shared" si="0"/>
        <v>28</v>
      </c>
      <c r="Q8" s="12">
        <f t="shared" si="5"/>
        <v>2.7142857142857144</v>
      </c>
    </row>
    <row r="9" spans="1:17" x14ac:dyDescent="0.25">
      <c r="A9" s="1" t="str">
        <f>'Alle Abteilungen'!$A$23</f>
        <v>Akzeptanz Video sehen</v>
      </c>
      <c r="B9">
        <f t="shared" si="1"/>
        <v>35</v>
      </c>
      <c r="C9">
        <f t="shared" si="2"/>
        <v>21</v>
      </c>
      <c r="D9">
        <f t="shared" si="3"/>
        <v>18</v>
      </c>
      <c r="O9">
        <f t="shared" si="4"/>
        <v>74</v>
      </c>
      <c r="P9">
        <f t="shared" si="0"/>
        <v>28</v>
      </c>
      <c r="Q9" s="12">
        <f t="shared" si="5"/>
        <v>2.6428571428571428</v>
      </c>
    </row>
    <row r="10" spans="1:17" x14ac:dyDescent="0.25">
      <c r="A10" s="1" t="str">
        <f>'Alle Abteilungen'!$A$24</f>
        <v>Akzeptanz Video produzieren</v>
      </c>
      <c r="B10">
        <f t="shared" si="1"/>
        <v>27</v>
      </c>
      <c r="C10">
        <f t="shared" si="2"/>
        <v>17</v>
      </c>
      <c r="D10">
        <f t="shared" si="3"/>
        <v>11</v>
      </c>
      <c r="O10">
        <f t="shared" si="4"/>
        <v>55</v>
      </c>
      <c r="P10">
        <f t="shared" si="0"/>
        <v>29</v>
      </c>
      <c r="Q10" s="12">
        <f t="shared" si="5"/>
        <v>1.896551724137931</v>
      </c>
    </row>
    <row r="11" spans="1:17" x14ac:dyDescent="0.25">
      <c r="A11" s="1" t="str">
        <f>'Alle Abteilungen'!$A$25</f>
        <v>Akzeptanz Video veröffentlichen</v>
      </c>
      <c r="B11">
        <f>O22</f>
        <v>44</v>
      </c>
      <c r="C11">
        <f t="shared" si="2"/>
        <v>29</v>
      </c>
      <c r="D11">
        <f t="shared" si="3"/>
        <v>21</v>
      </c>
      <c r="O11">
        <f t="shared" si="4"/>
        <v>94</v>
      </c>
      <c r="P11">
        <f t="shared" si="0"/>
        <v>29</v>
      </c>
      <c r="Q11" s="13">
        <f t="shared" si="5"/>
        <v>3.2413793103448274</v>
      </c>
    </row>
    <row r="12" spans="1:1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</row>
    <row r="13" spans="1:1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7" x14ac:dyDescent="0.25">
      <c r="A14" s="4" t="str">
        <f>'Alle Abteilungen'!M12</f>
        <v>2. Semester</v>
      </c>
      <c r="B14" s="9">
        <f>'Alle Abteilungen'!N12</f>
        <v>13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O14" s="5" t="s">
        <v>5</v>
      </c>
      <c r="P14" s="5" t="s">
        <v>24</v>
      </c>
      <c r="Q14" s="4" t="s">
        <v>19</v>
      </c>
    </row>
    <row r="15" spans="1:17" x14ac:dyDescent="0.25">
      <c r="A15" s="1" t="str">
        <f>'Alle Abteilungen'!$A$18</f>
        <v>Sichtbarkeit der Poster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O15">
        <f>SUM(B15:N15)</f>
        <v>31</v>
      </c>
      <c r="P15">
        <f t="shared" ref="P15:P22" si="6">$B$14-SUMIF(B15:N15,0,$B$23:$N$23)</f>
        <v>13</v>
      </c>
      <c r="Q15" s="8">
        <f>O15/P15</f>
        <v>2.3846153846153846</v>
      </c>
    </row>
    <row r="16" spans="1:17" x14ac:dyDescent="0.25">
      <c r="A16" s="1" t="str">
        <f>'Alle Abteilungen'!$A$19</f>
        <v>Sichtbarkeit der Broschüre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O16">
        <f t="shared" ref="O16:O22" si="7">SUM(B16:N16)</f>
        <v>21</v>
      </c>
      <c r="P16">
        <f t="shared" si="6"/>
        <v>13</v>
      </c>
      <c r="Q16" s="8">
        <f t="shared" ref="Q16:Q22" si="8">O16/P16</f>
        <v>1.6153846153846154</v>
      </c>
    </row>
    <row r="17" spans="1:17" x14ac:dyDescent="0.25">
      <c r="A17" s="1" t="str">
        <f>'Alle Abteilungen'!$A$20</f>
        <v>Wert der Präsentation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O17">
        <f t="shared" si="7"/>
        <v>37</v>
      </c>
      <c r="P17">
        <f t="shared" si="6"/>
        <v>12</v>
      </c>
      <c r="Q17" s="8">
        <f t="shared" si="8"/>
        <v>3.0833333333333335</v>
      </c>
    </row>
    <row r="18" spans="1:17" x14ac:dyDescent="0.25">
      <c r="A18" s="1" t="str">
        <f>'Alle Abteilungen'!$A$21</f>
        <v>Zeitaufwand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O18">
        <f t="shared" si="7"/>
        <v>28</v>
      </c>
      <c r="P18">
        <f t="shared" si="6"/>
        <v>13</v>
      </c>
      <c r="Q18" s="8">
        <f t="shared" si="8"/>
        <v>2.1538461538461537</v>
      </c>
    </row>
    <row r="19" spans="1:17" x14ac:dyDescent="0.25">
      <c r="A19" s="1" t="str">
        <f>'Alle Abteilungen'!$A$22</f>
        <v>Qualität der Poster/Broschüre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O19">
        <f t="shared" si="7"/>
        <v>39</v>
      </c>
      <c r="P19">
        <f t="shared" si="6"/>
        <v>13</v>
      </c>
      <c r="Q19" s="8">
        <f t="shared" si="8"/>
        <v>3</v>
      </c>
    </row>
    <row r="20" spans="1:17" x14ac:dyDescent="0.25">
      <c r="A20" s="1" t="str">
        <f>'Alle Abteilungen'!$A$23</f>
        <v>Akzeptanz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O20">
        <f t="shared" si="7"/>
        <v>35</v>
      </c>
      <c r="P20">
        <f t="shared" si="6"/>
        <v>13</v>
      </c>
      <c r="Q20" s="8">
        <f t="shared" si="8"/>
        <v>2.6923076923076925</v>
      </c>
    </row>
    <row r="21" spans="1:17" x14ac:dyDescent="0.25">
      <c r="A21" s="1" t="str">
        <f>'Alle Abteilungen'!$A$24</f>
        <v>Akzeptanz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O21">
        <f t="shared" si="7"/>
        <v>27</v>
      </c>
      <c r="P21">
        <f t="shared" si="6"/>
        <v>13</v>
      </c>
      <c r="Q21" s="8">
        <f t="shared" si="8"/>
        <v>2.0769230769230771</v>
      </c>
    </row>
    <row r="22" spans="1:17" x14ac:dyDescent="0.25">
      <c r="A22" s="1" t="str">
        <f>'Alle Abteilungen'!$A$25</f>
        <v>Akzeptanz Video veröffentlichen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O22">
        <f t="shared" si="7"/>
        <v>44</v>
      </c>
      <c r="P22">
        <f t="shared" si="6"/>
        <v>13</v>
      </c>
      <c r="Q22" s="8">
        <f t="shared" si="8"/>
        <v>3.3846153846153846</v>
      </c>
    </row>
    <row r="23" spans="1:1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7" x14ac:dyDescent="0.25">
      <c r="A24" s="3"/>
    </row>
    <row r="25" spans="1:17" x14ac:dyDescent="0.25">
      <c r="A25" s="4" t="str">
        <f>'Alle Abteilungen'!M13</f>
        <v>4. Semester</v>
      </c>
      <c r="B25" s="9">
        <f>'Alle Abteilungen'!N13</f>
        <v>9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O25" s="5" t="s">
        <v>5</v>
      </c>
      <c r="P25" s="5" t="s">
        <v>24</v>
      </c>
      <c r="Q25" s="4" t="s">
        <v>19</v>
      </c>
    </row>
    <row r="26" spans="1:17" x14ac:dyDescent="0.25">
      <c r="A26" s="1" t="str">
        <f>'Alle Abteilungen'!$A$18</f>
        <v>Sichtbarkeit der Poster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O26">
        <f>SUM(B26:N26)</f>
        <v>17</v>
      </c>
      <c r="P26">
        <f t="shared" ref="P26:P33" si="9">$B$25-SUMIF(B26:N26,0,$B$23:$N$23)</f>
        <v>9</v>
      </c>
      <c r="Q26" s="8">
        <f>O26/P26</f>
        <v>1.8888888888888888</v>
      </c>
    </row>
    <row r="27" spans="1:17" x14ac:dyDescent="0.25">
      <c r="A27" s="1" t="str">
        <f>'Alle Abteilungen'!$A$19</f>
        <v>Sichtbarkeit der Broschüre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O27">
        <f t="shared" ref="O27:O33" si="10">SUM(B27:N27)</f>
        <v>12</v>
      </c>
      <c r="P27">
        <f t="shared" si="9"/>
        <v>9</v>
      </c>
      <c r="Q27" s="8">
        <f t="shared" ref="Q27:Q33" si="11">O27/P27</f>
        <v>1.3333333333333333</v>
      </c>
    </row>
    <row r="28" spans="1:17" x14ac:dyDescent="0.25">
      <c r="A28" s="1" t="str">
        <f>'Alle Abteilungen'!$A$20</f>
        <v>Wert der Präsentation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O28">
        <f t="shared" si="10"/>
        <v>20</v>
      </c>
      <c r="P28">
        <f t="shared" si="9"/>
        <v>9</v>
      </c>
      <c r="Q28" s="8">
        <f t="shared" si="11"/>
        <v>2.2222222222222223</v>
      </c>
    </row>
    <row r="29" spans="1:17" x14ac:dyDescent="0.25">
      <c r="A29" s="1" t="str">
        <f>'Alle Abteilungen'!$A$21</f>
        <v>Zeitaufwand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O29">
        <f t="shared" si="10"/>
        <v>23</v>
      </c>
      <c r="P29">
        <f t="shared" si="9"/>
        <v>9</v>
      </c>
      <c r="Q29" s="8">
        <f t="shared" si="11"/>
        <v>2.5555555555555554</v>
      </c>
    </row>
    <row r="30" spans="1:17" x14ac:dyDescent="0.25">
      <c r="A30" s="1" t="str">
        <f>'Alle Abteilungen'!$A$22</f>
        <v>Qualität der Poster/Broschüre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O30">
        <f t="shared" si="10"/>
        <v>21</v>
      </c>
      <c r="P30">
        <f t="shared" si="9"/>
        <v>8</v>
      </c>
      <c r="Q30" s="8">
        <f t="shared" si="11"/>
        <v>2.625</v>
      </c>
    </row>
    <row r="31" spans="1:17" x14ac:dyDescent="0.25">
      <c r="A31" s="1" t="str">
        <f>'Alle Abteilungen'!$A$23</f>
        <v>Akzeptanz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O31">
        <f t="shared" si="10"/>
        <v>21</v>
      </c>
      <c r="P31">
        <f t="shared" si="9"/>
        <v>8</v>
      </c>
      <c r="Q31" s="8">
        <f t="shared" si="11"/>
        <v>2.625</v>
      </c>
    </row>
    <row r="32" spans="1:17" x14ac:dyDescent="0.25">
      <c r="A32" s="1" t="str">
        <f>'Alle Abteilungen'!$A$24</f>
        <v>Akzeptanz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O32">
        <f t="shared" si="10"/>
        <v>17</v>
      </c>
      <c r="P32">
        <f t="shared" si="9"/>
        <v>9</v>
      </c>
      <c r="Q32" s="8">
        <f t="shared" si="11"/>
        <v>1.8888888888888888</v>
      </c>
    </row>
    <row r="33" spans="1:17" x14ac:dyDescent="0.25">
      <c r="A33" s="1" t="str">
        <f>'Alle Abteilungen'!$A$25</f>
        <v>Akzeptanz Video veröffentlichen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O33">
        <f t="shared" si="10"/>
        <v>29</v>
      </c>
      <c r="P33">
        <f t="shared" si="9"/>
        <v>9</v>
      </c>
      <c r="Q33" s="8">
        <f t="shared" si="11"/>
        <v>3.2222222222222223</v>
      </c>
    </row>
    <row r="34" spans="1:17" x14ac:dyDescent="0.25">
      <c r="A34" s="3"/>
    </row>
    <row r="35" spans="1:17" x14ac:dyDescent="0.25">
      <c r="A35" s="4" t="str">
        <f>'Alle Abteilungen'!M14</f>
        <v>6. Semester</v>
      </c>
      <c r="B35" s="9">
        <f>'Alle Abteilungen'!N14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O35" s="5" t="s">
        <v>5</v>
      </c>
      <c r="P35" s="5" t="s">
        <v>24</v>
      </c>
      <c r="Q35" s="4" t="s">
        <v>19</v>
      </c>
    </row>
    <row r="36" spans="1:17" x14ac:dyDescent="0.25">
      <c r="A36" s="1" t="str">
        <f>'Alle Abteilungen'!$A$18</f>
        <v>Sichtbarkeit der Poster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O36">
        <f t="shared" ref="O36:O43" si="12">SUM(B36:N36)</f>
        <v>20</v>
      </c>
      <c r="P36">
        <f t="shared" ref="P36:P43" si="13">$B$35-SUMIF(B36:N36,0,$B$23:$N$23)</f>
        <v>7</v>
      </c>
      <c r="Q36" s="8">
        <f>O36/P36</f>
        <v>2.8571428571428572</v>
      </c>
    </row>
    <row r="37" spans="1:17" x14ac:dyDescent="0.25">
      <c r="A37" s="1" t="str">
        <f>'Alle Abteilungen'!$A$19</f>
        <v>Sichtbarkeit der Broschüre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O37">
        <f t="shared" si="12"/>
        <v>11</v>
      </c>
      <c r="P37">
        <f t="shared" si="13"/>
        <v>7</v>
      </c>
      <c r="Q37" s="8">
        <f t="shared" ref="Q37:Q43" si="14">O37/P37</f>
        <v>1.5714285714285714</v>
      </c>
    </row>
    <row r="38" spans="1:17" x14ac:dyDescent="0.25">
      <c r="A38" s="1" t="str">
        <f>'Alle Abteilungen'!$A$20</f>
        <v>Wert der Präsentation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O38">
        <f t="shared" si="12"/>
        <v>22</v>
      </c>
      <c r="P38">
        <f t="shared" si="13"/>
        <v>7</v>
      </c>
      <c r="Q38" s="8">
        <f t="shared" si="14"/>
        <v>3.1428571428571428</v>
      </c>
    </row>
    <row r="39" spans="1:17" x14ac:dyDescent="0.25">
      <c r="A39" s="1" t="str">
        <f>'Alle Abteilungen'!$A$21</f>
        <v>Zeitaufwand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O39">
        <f t="shared" si="12"/>
        <v>15</v>
      </c>
      <c r="P39">
        <f t="shared" si="13"/>
        <v>7</v>
      </c>
      <c r="Q39" s="8">
        <f t="shared" si="14"/>
        <v>2.1428571428571428</v>
      </c>
    </row>
    <row r="40" spans="1:17" x14ac:dyDescent="0.25">
      <c r="A40" s="1" t="str">
        <f>'Alle Abteilungen'!$A$22</f>
        <v>Qualität der Poster/Broschüre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O40">
        <f t="shared" si="12"/>
        <v>16</v>
      </c>
      <c r="P40">
        <f t="shared" si="13"/>
        <v>7</v>
      </c>
      <c r="Q40" s="8">
        <f t="shared" si="14"/>
        <v>2.2857142857142856</v>
      </c>
    </row>
    <row r="41" spans="1:17" x14ac:dyDescent="0.25">
      <c r="A41" s="1" t="str">
        <f>'Alle Abteilungen'!$A$23</f>
        <v>Akzeptanz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O41">
        <f t="shared" si="12"/>
        <v>18</v>
      </c>
      <c r="P41">
        <f t="shared" si="13"/>
        <v>7</v>
      </c>
      <c r="Q41" s="8">
        <f t="shared" si="14"/>
        <v>2.5714285714285716</v>
      </c>
    </row>
    <row r="42" spans="1:17" x14ac:dyDescent="0.25">
      <c r="A42" s="1" t="str">
        <f>'Alle Abteilungen'!$A$24</f>
        <v>Akzeptanz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O42">
        <f t="shared" si="12"/>
        <v>11</v>
      </c>
      <c r="P42">
        <f t="shared" si="13"/>
        <v>7</v>
      </c>
      <c r="Q42" s="8">
        <f t="shared" si="14"/>
        <v>1.5714285714285714</v>
      </c>
    </row>
    <row r="43" spans="1:17" x14ac:dyDescent="0.25">
      <c r="A43" s="1" t="str">
        <f>'Alle Abteilungen'!$A$25</f>
        <v>Akzeptanz Video veröffentlichen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O43">
        <f t="shared" si="12"/>
        <v>21</v>
      </c>
      <c r="P43">
        <f t="shared" si="13"/>
        <v>7</v>
      </c>
      <c r="Q43" s="8">
        <f t="shared" si="14"/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A14" sqref="A14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23" width="3.140625" hidden="1" customWidth="1"/>
    <col min="24" max="24" width="3" hidden="1" customWidth="1"/>
    <col min="25" max="25" width="5.42578125" bestFit="1" customWidth="1"/>
    <col min="26" max="26" width="11" bestFit="1" customWidth="1"/>
    <col min="27" max="27" width="17.42578125" bestFit="1" customWidth="1"/>
  </cols>
  <sheetData>
    <row r="1" spans="1:27" x14ac:dyDescent="0.25">
      <c r="A1" s="4" t="s">
        <v>44</v>
      </c>
      <c r="B1" s="6" t="s">
        <v>22</v>
      </c>
      <c r="C1" s="6"/>
      <c r="D1" s="6"/>
      <c r="E1" s="6"/>
      <c r="F1" s="6"/>
      <c r="G1" s="6"/>
      <c r="H1" s="9">
        <f>'Alle Abteilungen'!Q15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7" x14ac:dyDescent="0.25">
      <c r="A2" s="4"/>
      <c r="B2" s="6" t="s">
        <v>27</v>
      </c>
      <c r="C2" s="6"/>
      <c r="D2" s="6"/>
    </row>
    <row r="3" spans="1:27" x14ac:dyDescent="0.25">
      <c r="A3" s="4" t="s">
        <v>26</v>
      </c>
      <c r="B3" s="10" t="s">
        <v>28</v>
      </c>
      <c r="C3" s="10" t="s">
        <v>29</v>
      </c>
      <c r="D3" s="10" t="s">
        <v>30</v>
      </c>
      <c r="Y3" s="5" t="s">
        <v>5</v>
      </c>
      <c r="Z3" s="5" t="s">
        <v>24</v>
      </c>
      <c r="AA3" s="4" t="s">
        <v>19</v>
      </c>
    </row>
    <row r="4" spans="1:27" x14ac:dyDescent="0.25">
      <c r="A4" s="1" t="str">
        <f>'Alle Abteilungen'!$A$18</f>
        <v>Sichtbarkeit der Poster</v>
      </c>
      <c r="B4">
        <f>Y16</f>
        <v>25</v>
      </c>
      <c r="C4">
        <f>Y27</f>
        <v>53</v>
      </c>
      <c r="D4">
        <f>Y37</f>
        <v>43</v>
      </c>
      <c r="Y4">
        <f>SUM(B4:X4)</f>
        <v>121</v>
      </c>
      <c r="Z4">
        <f t="shared" ref="Z4:Z11" si="0">Z16+Z27+Z37</f>
        <v>48</v>
      </c>
      <c r="AA4" s="11">
        <f>Y4/Z4</f>
        <v>2.5208333333333335</v>
      </c>
    </row>
    <row r="5" spans="1:27" x14ac:dyDescent="0.25">
      <c r="A5" s="1" t="str">
        <f>'Alle Abteilungen'!$A$19</f>
        <v>Sichtbarkeit der Broschüre</v>
      </c>
      <c r="B5">
        <f t="shared" ref="B5:B10" si="1">Y17</f>
        <v>20</v>
      </c>
      <c r="C5">
        <f t="shared" ref="C5:C11" si="2">Y28</f>
        <v>36</v>
      </c>
      <c r="D5">
        <f t="shared" ref="D5:D11" si="3">Y38</f>
        <v>38</v>
      </c>
      <c r="Y5">
        <f t="shared" ref="Y5:Y11" si="4">SUM(B5:X5)</f>
        <v>94</v>
      </c>
      <c r="Z5">
        <f t="shared" si="0"/>
        <v>48</v>
      </c>
      <c r="AA5" s="12">
        <f t="shared" ref="AA5:AA11" si="5">Y5/Z5</f>
        <v>1.9583333333333333</v>
      </c>
    </row>
    <row r="6" spans="1:27" x14ac:dyDescent="0.25">
      <c r="A6" s="1" t="str">
        <f>'Alle Abteilungen'!$A$20</f>
        <v>Wert der Präsentation</v>
      </c>
      <c r="B6">
        <f t="shared" si="1"/>
        <v>31</v>
      </c>
      <c r="C6">
        <f t="shared" si="2"/>
        <v>64</v>
      </c>
      <c r="D6">
        <f t="shared" si="3"/>
        <v>47</v>
      </c>
      <c r="Y6">
        <f t="shared" si="4"/>
        <v>142</v>
      </c>
      <c r="Z6">
        <f t="shared" si="0"/>
        <v>47</v>
      </c>
      <c r="AA6" s="12">
        <f t="shared" si="5"/>
        <v>3.021276595744681</v>
      </c>
    </row>
    <row r="7" spans="1:27" x14ac:dyDescent="0.25">
      <c r="A7" s="1" t="str">
        <f>'Alle Abteilungen'!$A$21</f>
        <v>Zeitaufwand</v>
      </c>
      <c r="B7">
        <f t="shared" si="1"/>
        <v>24</v>
      </c>
      <c r="C7">
        <f t="shared" si="2"/>
        <v>47</v>
      </c>
      <c r="D7">
        <f t="shared" si="3"/>
        <v>37</v>
      </c>
      <c r="Y7">
        <f t="shared" si="4"/>
        <v>108</v>
      </c>
      <c r="Z7">
        <f t="shared" si="0"/>
        <v>47</v>
      </c>
      <c r="AA7" s="12">
        <f t="shared" si="5"/>
        <v>2.2978723404255321</v>
      </c>
    </row>
    <row r="8" spans="1:27" x14ac:dyDescent="0.25">
      <c r="A8" s="1" t="str">
        <f>'Alle Abteilungen'!$A$22</f>
        <v>Qualität der Poster/Broschüre</v>
      </c>
      <c r="B8">
        <f t="shared" si="1"/>
        <v>28</v>
      </c>
      <c r="C8">
        <f t="shared" si="2"/>
        <v>64</v>
      </c>
      <c r="D8">
        <f t="shared" si="3"/>
        <v>42</v>
      </c>
      <c r="Y8">
        <f t="shared" si="4"/>
        <v>134</v>
      </c>
      <c r="Z8">
        <f t="shared" si="0"/>
        <v>48</v>
      </c>
      <c r="AA8" s="12">
        <f t="shared" si="5"/>
        <v>2.7916666666666665</v>
      </c>
    </row>
    <row r="9" spans="1:27" x14ac:dyDescent="0.25">
      <c r="A9" s="1" t="str">
        <f>'Alle Abteilungen'!$A$23</f>
        <v>Akzeptanz Video sehen</v>
      </c>
      <c r="B9">
        <f t="shared" si="1"/>
        <v>32</v>
      </c>
      <c r="C9">
        <f t="shared" si="2"/>
        <v>63</v>
      </c>
      <c r="D9">
        <f t="shared" si="3"/>
        <v>36</v>
      </c>
      <c r="Y9">
        <f t="shared" si="4"/>
        <v>131</v>
      </c>
      <c r="Z9">
        <f t="shared" si="0"/>
        <v>48</v>
      </c>
      <c r="AA9" s="12">
        <f t="shared" si="5"/>
        <v>2.7291666666666665</v>
      </c>
    </row>
    <row r="10" spans="1:27" x14ac:dyDescent="0.25">
      <c r="A10" s="1" t="str">
        <f>'Alle Abteilungen'!$A$24</f>
        <v>Akzeptanz Video produzieren</v>
      </c>
      <c r="B10">
        <f t="shared" si="1"/>
        <v>28</v>
      </c>
      <c r="C10">
        <f t="shared" si="2"/>
        <v>42</v>
      </c>
      <c r="D10">
        <f t="shared" si="3"/>
        <v>25</v>
      </c>
      <c r="Y10">
        <f t="shared" si="4"/>
        <v>95</v>
      </c>
      <c r="Z10">
        <f t="shared" si="0"/>
        <v>48</v>
      </c>
      <c r="AA10" s="12">
        <f t="shared" si="5"/>
        <v>1.9791666666666667</v>
      </c>
    </row>
    <row r="11" spans="1:27" x14ac:dyDescent="0.25">
      <c r="A11" s="1" t="str">
        <f>'Alle Abteilungen'!$A$25</f>
        <v>Akzeptanz Video veröffentlichen</v>
      </c>
      <c r="B11">
        <f>Y23</f>
        <v>34</v>
      </c>
      <c r="C11">
        <f t="shared" si="2"/>
        <v>64</v>
      </c>
      <c r="D11">
        <f t="shared" si="3"/>
        <v>38</v>
      </c>
      <c r="Y11">
        <f t="shared" si="4"/>
        <v>136</v>
      </c>
      <c r="Z11">
        <f t="shared" si="0"/>
        <v>48</v>
      </c>
      <c r="AA11" s="13">
        <f t="shared" si="5"/>
        <v>2.8333333333333335</v>
      </c>
    </row>
    <row r="12" spans="1:2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</row>
    <row r="13" spans="1:27" ht="44.25" customHeight="1" x14ac:dyDescent="0.25">
      <c r="A13" s="20" t="str">
        <f>'Alle Abteilungen'!A59</f>
        <v>Kommentare der Befragten:
(schriftlich oder mündlich)</v>
      </c>
      <c r="B13" s="23" t="s">
        <v>54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7" x14ac:dyDescent="0.25">
      <c r="A15" s="4" t="str">
        <f>'Alle Abteilungen'!P12</f>
        <v>2. Semester</v>
      </c>
      <c r="B15" s="9">
        <f>'Alle Abteilungen'!Q12</f>
        <v>11</v>
      </c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Y15" s="5" t="s">
        <v>5</v>
      </c>
      <c r="Z15" s="5" t="s">
        <v>24</v>
      </c>
      <c r="AA15" s="4" t="s">
        <v>19</v>
      </c>
    </row>
    <row r="16" spans="1:27" x14ac:dyDescent="0.25">
      <c r="A16" s="1" t="str">
        <f>'Alle Abteilungen'!$A$18</f>
        <v>Sichtbarkeit der Poster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  <c r="H16">
        <v>2</v>
      </c>
      <c r="I16">
        <v>3</v>
      </c>
      <c r="J16">
        <v>2</v>
      </c>
      <c r="K16">
        <v>2</v>
      </c>
      <c r="L16">
        <v>2</v>
      </c>
      <c r="Y16">
        <f>SUM(B16:X16)</f>
        <v>25</v>
      </c>
      <c r="Z16">
        <f t="shared" ref="Z16:Z23" si="6">$B$15-SUMIF(B16:X16,0,$B$24:$X$24)</f>
        <v>11</v>
      </c>
      <c r="AA16" s="8">
        <f>Y16/Z16</f>
        <v>2.2727272727272729</v>
      </c>
    </row>
    <row r="17" spans="1:27" x14ac:dyDescent="0.25">
      <c r="A17" s="1" t="str">
        <f>'Alle Abteilungen'!$A$19</f>
        <v>Sichtbarkeit der Broschüre</v>
      </c>
      <c r="B17">
        <v>1</v>
      </c>
      <c r="C17">
        <v>2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Y17">
        <f t="shared" ref="Y17:Y23" si="7">SUM(B17:X17)</f>
        <v>20</v>
      </c>
      <c r="Z17">
        <f t="shared" si="6"/>
        <v>11</v>
      </c>
      <c r="AA17" s="8">
        <f t="shared" ref="AA17:AA23" si="8">Y17/Z17</f>
        <v>1.8181818181818181</v>
      </c>
    </row>
    <row r="18" spans="1:27" x14ac:dyDescent="0.25">
      <c r="A18" s="1" t="str">
        <f>'Alle Abteilungen'!$A$20</f>
        <v>Wert der Präsentation</v>
      </c>
      <c r="B18">
        <v>3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4</v>
      </c>
      <c r="J18">
        <v>3</v>
      </c>
      <c r="K18">
        <v>3</v>
      </c>
      <c r="L18">
        <v>3</v>
      </c>
      <c r="Y18">
        <f t="shared" si="7"/>
        <v>31</v>
      </c>
      <c r="Z18">
        <f t="shared" si="6"/>
        <v>10</v>
      </c>
      <c r="AA18" s="8">
        <f t="shared" si="8"/>
        <v>3.1</v>
      </c>
    </row>
    <row r="19" spans="1:27" x14ac:dyDescent="0.25">
      <c r="A19" s="1" t="str">
        <f>'Alle Abteilungen'!$A$21</f>
        <v>Zeitaufwand</v>
      </c>
      <c r="B19">
        <v>2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2</v>
      </c>
      <c r="J19">
        <v>2</v>
      </c>
      <c r="K19">
        <v>0</v>
      </c>
      <c r="L19">
        <v>2</v>
      </c>
      <c r="Y19">
        <f t="shared" si="7"/>
        <v>24</v>
      </c>
      <c r="Z19">
        <f t="shared" si="6"/>
        <v>10</v>
      </c>
      <c r="AA19" s="8">
        <f t="shared" si="8"/>
        <v>2.4</v>
      </c>
    </row>
    <row r="20" spans="1:27" x14ac:dyDescent="0.25">
      <c r="A20" s="1" t="str">
        <f>'Alle Abteilungen'!$A$22</f>
        <v>Qualität der Poster/Broschüre</v>
      </c>
      <c r="B20">
        <v>3</v>
      </c>
      <c r="C20">
        <v>3</v>
      </c>
      <c r="D20">
        <v>2</v>
      </c>
      <c r="E20">
        <v>2</v>
      </c>
      <c r="F20">
        <v>2</v>
      </c>
      <c r="G20">
        <v>4</v>
      </c>
      <c r="H20">
        <v>1</v>
      </c>
      <c r="I20">
        <v>2</v>
      </c>
      <c r="J20">
        <v>3</v>
      </c>
      <c r="K20">
        <v>4</v>
      </c>
      <c r="L20">
        <v>2</v>
      </c>
      <c r="Y20">
        <f t="shared" si="7"/>
        <v>28</v>
      </c>
      <c r="Z20">
        <f t="shared" si="6"/>
        <v>11</v>
      </c>
      <c r="AA20" s="8">
        <f t="shared" si="8"/>
        <v>2.5454545454545454</v>
      </c>
    </row>
    <row r="21" spans="1:27" x14ac:dyDescent="0.25">
      <c r="A21" s="1" t="str">
        <f>'Alle Abteilungen'!$A$23</f>
        <v>Akzeptanz Video sehen</v>
      </c>
      <c r="B21">
        <v>3</v>
      </c>
      <c r="C21">
        <v>3</v>
      </c>
      <c r="D21">
        <v>4</v>
      </c>
      <c r="E21">
        <v>4</v>
      </c>
      <c r="F21">
        <v>1</v>
      </c>
      <c r="G21">
        <v>3</v>
      </c>
      <c r="H21">
        <v>2</v>
      </c>
      <c r="I21">
        <v>3</v>
      </c>
      <c r="J21">
        <v>3</v>
      </c>
      <c r="K21">
        <v>3</v>
      </c>
      <c r="L21">
        <v>3</v>
      </c>
      <c r="Y21">
        <f t="shared" si="7"/>
        <v>32</v>
      </c>
      <c r="Z21">
        <f t="shared" si="6"/>
        <v>11</v>
      </c>
      <c r="AA21" s="8">
        <f t="shared" si="8"/>
        <v>2.9090909090909092</v>
      </c>
    </row>
    <row r="22" spans="1:27" x14ac:dyDescent="0.25">
      <c r="A22" s="1" t="str">
        <f>'Alle Abteilungen'!$A$24</f>
        <v>Akzeptanz Video produzieren</v>
      </c>
      <c r="B22">
        <v>3</v>
      </c>
      <c r="C22">
        <v>4</v>
      </c>
      <c r="D22">
        <v>2</v>
      </c>
      <c r="E22">
        <v>3</v>
      </c>
      <c r="F22">
        <v>1</v>
      </c>
      <c r="G22">
        <v>4</v>
      </c>
      <c r="H22">
        <v>2</v>
      </c>
      <c r="I22">
        <v>1</v>
      </c>
      <c r="J22">
        <v>3</v>
      </c>
      <c r="K22">
        <v>2</v>
      </c>
      <c r="L22">
        <v>3</v>
      </c>
      <c r="Y22">
        <f t="shared" si="7"/>
        <v>28</v>
      </c>
      <c r="Z22">
        <f t="shared" si="6"/>
        <v>11</v>
      </c>
      <c r="AA22" s="8">
        <f t="shared" si="8"/>
        <v>2.5454545454545454</v>
      </c>
    </row>
    <row r="23" spans="1:27" x14ac:dyDescent="0.25">
      <c r="A23" s="1" t="str">
        <f>'Alle Abteilungen'!$A$25</f>
        <v>Akzeptanz Video veröffentlichen</v>
      </c>
      <c r="B23">
        <v>4</v>
      </c>
      <c r="C23">
        <v>4</v>
      </c>
      <c r="D23">
        <v>1</v>
      </c>
      <c r="E23">
        <v>3</v>
      </c>
      <c r="F23">
        <v>3</v>
      </c>
      <c r="G23">
        <v>3</v>
      </c>
      <c r="H23">
        <v>4</v>
      </c>
      <c r="I23">
        <v>2</v>
      </c>
      <c r="J23">
        <v>3</v>
      </c>
      <c r="K23">
        <v>3</v>
      </c>
      <c r="L23">
        <v>4</v>
      </c>
      <c r="Y23">
        <f t="shared" si="7"/>
        <v>34</v>
      </c>
      <c r="Z23">
        <f t="shared" si="6"/>
        <v>11</v>
      </c>
      <c r="AA23" s="8">
        <f t="shared" si="8"/>
        <v>3.0909090909090908</v>
      </c>
    </row>
    <row r="24" spans="1:27" hidden="1" x14ac:dyDescent="0.25">
      <c r="A24" s="2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</row>
    <row r="25" spans="1:27" x14ac:dyDescent="0.25">
      <c r="A25" s="3"/>
    </row>
    <row r="26" spans="1:27" x14ac:dyDescent="0.25">
      <c r="A26" s="4" t="str">
        <f>'Alle Abteilungen'!P13</f>
        <v>4. Semester</v>
      </c>
      <c r="B26" s="9">
        <f>'Alle Abteilungen'!Q13</f>
        <v>22</v>
      </c>
      <c r="C26" s="6" t="s">
        <v>18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Y26" s="5" t="s">
        <v>5</v>
      </c>
      <c r="Z26" s="5" t="s">
        <v>24</v>
      </c>
      <c r="AA26" s="4" t="s">
        <v>19</v>
      </c>
    </row>
    <row r="27" spans="1:27" x14ac:dyDescent="0.25">
      <c r="A27" s="1" t="str">
        <f>'Alle Abteilungen'!$A$18</f>
        <v>Sichtbarkeit der Poster</v>
      </c>
      <c r="B27">
        <v>3</v>
      </c>
      <c r="C27">
        <v>3</v>
      </c>
      <c r="D27">
        <v>3</v>
      </c>
      <c r="E27">
        <v>3</v>
      </c>
      <c r="F27">
        <v>3</v>
      </c>
      <c r="G27">
        <v>1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3</v>
      </c>
      <c r="S27">
        <v>2</v>
      </c>
      <c r="T27">
        <v>2</v>
      </c>
      <c r="U27">
        <v>3</v>
      </c>
      <c r="V27">
        <v>2</v>
      </c>
      <c r="W27">
        <v>3</v>
      </c>
      <c r="Y27">
        <f>SUM(B27:X27)</f>
        <v>53</v>
      </c>
      <c r="Z27">
        <f t="shared" ref="Z27:Z34" si="9">$B$26-SUMIF(B27:X27,0,$B$24:$X$24)</f>
        <v>22</v>
      </c>
      <c r="AA27" s="8">
        <f>Y27/Z27</f>
        <v>2.4090909090909092</v>
      </c>
    </row>
    <row r="28" spans="1:27" x14ac:dyDescent="0.25">
      <c r="A28" s="1" t="str">
        <f>'Alle Abteilungen'!$A$19</f>
        <v>Sichtbarkeit der Broschüre</v>
      </c>
      <c r="B28">
        <v>1</v>
      </c>
      <c r="C28">
        <v>1</v>
      </c>
      <c r="D28">
        <v>2</v>
      </c>
      <c r="E28">
        <v>4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2</v>
      </c>
      <c r="W28">
        <v>2</v>
      </c>
      <c r="Y28">
        <f t="shared" ref="Y28:Y34" si="10">SUM(B28:X28)</f>
        <v>36</v>
      </c>
      <c r="Z28">
        <f t="shared" si="9"/>
        <v>22</v>
      </c>
      <c r="AA28" s="8">
        <f t="shared" ref="AA28:AA34" si="11">Y28/Z28</f>
        <v>1.6363636363636365</v>
      </c>
    </row>
    <row r="29" spans="1:27" x14ac:dyDescent="0.25">
      <c r="A29" s="1" t="str">
        <f>'Alle Abteilungen'!$A$20</f>
        <v>Wert der Präsentation</v>
      </c>
      <c r="B29">
        <v>3</v>
      </c>
      <c r="C29">
        <v>2</v>
      </c>
      <c r="D29">
        <v>3</v>
      </c>
      <c r="E29">
        <v>4</v>
      </c>
      <c r="F29">
        <v>3</v>
      </c>
      <c r="G29">
        <v>2</v>
      </c>
      <c r="H29">
        <v>3</v>
      </c>
      <c r="I29">
        <v>3</v>
      </c>
      <c r="J29">
        <v>2</v>
      </c>
      <c r="K29">
        <v>3</v>
      </c>
      <c r="L29">
        <v>3</v>
      </c>
      <c r="M29">
        <v>4</v>
      </c>
      <c r="N29">
        <v>2</v>
      </c>
      <c r="O29">
        <v>3</v>
      </c>
      <c r="P29">
        <v>4</v>
      </c>
      <c r="Q29">
        <v>2</v>
      </c>
      <c r="R29">
        <v>2</v>
      </c>
      <c r="S29">
        <v>4</v>
      </c>
      <c r="T29">
        <v>3</v>
      </c>
      <c r="U29">
        <v>3</v>
      </c>
      <c r="V29">
        <v>3</v>
      </c>
      <c r="W29">
        <v>3</v>
      </c>
      <c r="Y29">
        <f t="shared" si="10"/>
        <v>64</v>
      </c>
      <c r="Z29">
        <f t="shared" si="9"/>
        <v>22</v>
      </c>
      <c r="AA29" s="8">
        <f t="shared" si="11"/>
        <v>2.9090909090909092</v>
      </c>
    </row>
    <row r="30" spans="1:27" x14ac:dyDescent="0.25">
      <c r="A30" s="1" t="str">
        <f>'Alle Abteilungen'!$A$21</f>
        <v>Zeitaufwand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v>2</v>
      </c>
      <c r="V30">
        <v>2</v>
      </c>
      <c r="W30">
        <v>3</v>
      </c>
      <c r="Y30">
        <f t="shared" si="10"/>
        <v>47</v>
      </c>
      <c r="Z30">
        <f t="shared" si="9"/>
        <v>22</v>
      </c>
      <c r="AA30" s="8">
        <f t="shared" si="11"/>
        <v>2.1363636363636362</v>
      </c>
    </row>
    <row r="31" spans="1:27" x14ac:dyDescent="0.25">
      <c r="A31" s="1" t="str">
        <f>'Alle Abteilungen'!$A$22</f>
        <v>Qualität der Poster/Broschüre</v>
      </c>
      <c r="B31">
        <v>4</v>
      </c>
      <c r="C31">
        <v>3</v>
      </c>
      <c r="D31">
        <v>3</v>
      </c>
      <c r="E31">
        <v>3</v>
      </c>
      <c r="F31">
        <v>3</v>
      </c>
      <c r="G31">
        <v>1</v>
      </c>
      <c r="H31">
        <v>3</v>
      </c>
      <c r="I31">
        <v>1</v>
      </c>
      <c r="J31">
        <v>3</v>
      </c>
      <c r="K31">
        <v>2</v>
      </c>
      <c r="L31">
        <v>4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Y31">
        <f t="shared" si="10"/>
        <v>64</v>
      </c>
      <c r="Z31">
        <f t="shared" si="9"/>
        <v>22</v>
      </c>
      <c r="AA31" s="8">
        <f t="shared" si="11"/>
        <v>2.9090909090909092</v>
      </c>
    </row>
    <row r="32" spans="1:27" x14ac:dyDescent="0.25">
      <c r="A32" s="1" t="str">
        <f>'Alle Abteilungen'!$A$23</f>
        <v>Akzeptanz Video sehen</v>
      </c>
      <c r="B32">
        <v>1</v>
      </c>
      <c r="C32">
        <v>1</v>
      </c>
      <c r="D32">
        <v>4</v>
      </c>
      <c r="E32">
        <v>3</v>
      </c>
      <c r="F32">
        <v>2</v>
      </c>
      <c r="G32">
        <v>4</v>
      </c>
      <c r="H32">
        <v>4</v>
      </c>
      <c r="I32">
        <v>4</v>
      </c>
      <c r="J32">
        <v>3</v>
      </c>
      <c r="K32">
        <v>4</v>
      </c>
      <c r="L32">
        <v>3</v>
      </c>
      <c r="M32">
        <v>2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1</v>
      </c>
      <c r="U32">
        <v>3</v>
      </c>
      <c r="V32">
        <v>4</v>
      </c>
      <c r="W32">
        <v>3</v>
      </c>
      <c r="Y32">
        <f t="shared" si="10"/>
        <v>63</v>
      </c>
      <c r="Z32">
        <f t="shared" si="9"/>
        <v>22</v>
      </c>
      <c r="AA32" s="8">
        <f t="shared" si="11"/>
        <v>2.8636363636363638</v>
      </c>
    </row>
    <row r="33" spans="1:27" x14ac:dyDescent="0.25">
      <c r="A33" s="1" t="str">
        <f>'Alle Abteilungen'!$A$24</f>
        <v>Akzeptanz Video produzieren</v>
      </c>
      <c r="B33">
        <v>1</v>
      </c>
      <c r="C33">
        <v>1</v>
      </c>
      <c r="D33">
        <v>2</v>
      </c>
      <c r="E33">
        <v>1</v>
      </c>
      <c r="F33">
        <v>2</v>
      </c>
      <c r="G33">
        <v>3</v>
      </c>
      <c r="H33">
        <v>3</v>
      </c>
      <c r="I33">
        <v>4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</v>
      </c>
      <c r="W33">
        <v>2</v>
      </c>
      <c r="Y33">
        <f t="shared" si="10"/>
        <v>42</v>
      </c>
      <c r="Z33">
        <f t="shared" si="9"/>
        <v>22</v>
      </c>
      <c r="AA33" s="8">
        <f t="shared" si="11"/>
        <v>1.9090909090909092</v>
      </c>
    </row>
    <row r="34" spans="1:27" x14ac:dyDescent="0.25">
      <c r="A34" s="1" t="str">
        <f>'Alle Abteilungen'!$A$25</f>
        <v>Akzeptanz Video veröffentlichen</v>
      </c>
      <c r="B34">
        <v>4</v>
      </c>
      <c r="C34">
        <v>3</v>
      </c>
      <c r="D34">
        <v>4</v>
      </c>
      <c r="E34">
        <v>1</v>
      </c>
      <c r="F34">
        <v>1</v>
      </c>
      <c r="G34">
        <v>3</v>
      </c>
      <c r="H34">
        <v>3</v>
      </c>
      <c r="I34">
        <v>4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>
        <v>3</v>
      </c>
      <c r="Q34">
        <v>4</v>
      </c>
      <c r="R34">
        <v>3</v>
      </c>
      <c r="S34">
        <v>3</v>
      </c>
      <c r="T34">
        <v>1</v>
      </c>
      <c r="U34">
        <v>4</v>
      </c>
      <c r="V34">
        <v>4</v>
      </c>
      <c r="W34">
        <v>2</v>
      </c>
      <c r="Y34">
        <f t="shared" si="10"/>
        <v>64</v>
      </c>
      <c r="Z34">
        <f t="shared" si="9"/>
        <v>22</v>
      </c>
      <c r="AA34" s="8">
        <f t="shared" si="11"/>
        <v>2.9090909090909092</v>
      </c>
    </row>
    <row r="35" spans="1:27" x14ac:dyDescent="0.25">
      <c r="A35" s="3"/>
    </row>
    <row r="36" spans="1:27" x14ac:dyDescent="0.25">
      <c r="A36" s="4" t="str">
        <f>'Alle Abteilungen'!P14</f>
        <v>6. Semester</v>
      </c>
      <c r="B36" s="9">
        <f>'Alle Abteilungen'!Q14</f>
        <v>15</v>
      </c>
      <c r="C36" s="6" t="s">
        <v>18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Y36" s="5" t="s">
        <v>5</v>
      </c>
      <c r="Z36" s="5" t="s">
        <v>24</v>
      </c>
      <c r="AA36" s="4" t="s">
        <v>19</v>
      </c>
    </row>
    <row r="37" spans="1:27" x14ac:dyDescent="0.25">
      <c r="A37" s="1" t="str">
        <f>'Alle Abteilungen'!$A$18</f>
        <v>Sichtbarkeit der Poster</v>
      </c>
      <c r="B37">
        <v>3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3</v>
      </c>
      <c r="Y37">
        <f t="shared" ref="Y37:Y44" si="12">SUM(B37:X37)</f>
        <v>43</v>
      </c>
      <c r="Z37">
        <f t="shared" ref="Z37:Z44" si="13">$B$36-SUMIF(B37:X37,0,$B$24:$X$24)</f>
        <v>15</v>
      </c>
      <c r="AA37" s="8">
        <f>Y37/Z37</f>
        <v>2.8666666666666667</v>
      </c>
    </row>
    <row r="38" spans="1:27" x14ac:dyDescent="0.25">
      <c r="A38" s="1" t="str">
        <f>'Alle Abteilungen'!$A$19</f>
        <v>Sichtbarkeit der Broschüre</v>
      </c>
      <c r="B38">
        <v>3</v>
      </c>
      <c r="C38">
        <v>2</v>
      </c>
      <c r="D38">
        <v>3</v>
      </c>
      <c r="E38">
        <v>2</v>
      </c>
      <c r="F38">
        <v>1</v>
      </c>
      <c r="G38">
        <v>4</v>
      </c>
      <c r="H38">
        <v>1</v>
      </c>
      <c r="I38">
        <v>3</v>
      </c>
      <c r="J38">
        <v>1</v>
      </c>
      <c r="K38">
        <v>1</v>
      </c>
      <c r="L38">
        <v>3</v>
      </c>
      <c r="M38">
        <v>3</v>
      </c>
      <c r="N38">
        <v>3</v>
      </c>
      <c r="O38">
        <v>4</v>
      </c>
      <c r="P38">
        <v>4</v>
      </c>
      <c r="Y38">
        <f t="shared" si="12"/>
        <v>38</v>
      </c>
      <c r="Z38">
        <f t="shared" si="13"/>
        <v>15</v>
      </c>
      <c r="AA38" s="8">
        <f t="shared" ref="AA38:AA44" si="14">Y38/Z38</f>
        <v>2.5333333333333332</v>
      </c>
    </row>
    <row r="39" spans="1:27" x14ac:dyDescent="0.25">
      <c r="A39" s="1" t="str">
        <f>'Alle Abteilungen'!$A$20</f>
        <v>Wert der Präsentation</v>
      </c>
      <c r="B39">
        <v>3</v>
      </c>
      <c r="C39">
        <v>2</v>
      </c>
      <c r="D39">
        <v>4</v>
      </c>
      <c r="E39">
        <v>2</v>
      </c>
      <c r="F39">
        <v>2</v>
      </c>
      <c r="G39">
        <v>3</v>
      </c>
      <c r="H39">
        <v>3</v>
      </c>
      <c r="I39">
        <v>4</v>
      </c>
      <c r="J39">
        <v>3</v>
      </c>
      <c r="K39">
        <v>4</v>
      </c>
      <c r="L39">
        <v>2</v>
      </c>
      <c r="M39">
        <v>3</v>
      </c>
      <c r="N39">
        <v>4</v>
      </c>
      <c r="O39">
        <v>4</v>
      </c>
      <c r="P39">
        <v>4</v>
      </c>
      <c r="Y39">
        <f t="shared" si="12"/>
        <v>47</v>
      </c>
      <c r="Z39">
        <f t="shared" si="13"/>
        <v>15</v>
      </c>
      <c r="AA39" s="8">
        <f t="shared" si="14"/>
        <v>3.1333333333333333</v>
      </c>
    </row>
    <row r="40" spans="1:27" x14ac:dyDescent="0.25">
      <c r="A40" s="1" t="str">
        <f>'Alle Abteilungen'!$A$21</f>
        <v>Zeitaufwand</v>
      </c>
      <c r="B40">
        <v>1</v>
      </c>
      <c r="C40">
        <v>3</v>
      </c>
      <c r="D40">
        <v>3</v>
      </c>
      <c r="E40">
        <v>3</v>
      </c>
      <c r="F40">
        <v>4</v>
      </c>
      <c r="G40">
        <v>2</v>
      </c>
      <c r="H40">
        <v>2</v>
      </c>
      <c r="I40">
        <v>3</v>
      </c>
      <c r="J40">
        <v>3</v>
      </c>
      <c r="K40">
        <v>3</v>
      </c>
      <c r="L40">
        <v>2</v>
      </c>
      <c r="M40">
        <v>3</v>
      </c>
      <c r="N40">
        <v>1</v>
      </c>
      <c r="O40">
        <v>2</v>
      </c>
      <c r="P40">
        <v>2</v>
      </c>
      <c r="Y40">
        <f t="shared" si="12"/>
        <v>37</v>
      </c>
      <c r="Z40">
        <f t="shared" si="13"/>
        <v>15</v>
      </c>
      <c r="AA40" s="8">
        <f t="shared" si="14"/>
        <v>2.4666666666666668</v>
      </c>
    </row>
    <row r="41" spans="1:27" x14ac:dyDescent="0.25">
      <c r="A41" s="1" t="str">
        <f>'Alle Abteilungen'!$A$22</f>
        <v>Qualität der Poster/Broschüre</v>
      </c>
      <c r="B41">
        <v>3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  <c r="L41">
        <v>3</v>
      </c>
      <c r="M41">
        <v>3</v>
      </c>
      <c r="N41">
        <v>4</v>
      </c>
      <c r="O41">
        <v>3</v>
      </c>
      <c r="P41">
        <v>3</v>
      </c>
      <c r="Y41">
        <f t="shared" si="12"/>
        <v>42</v>
      </c>
      <c r="Z41">
        <f t="shared" si="13"/>
        <v>15</v>
      </c>
      <c r="AA41" s="8">
        <f t="shared" si="14"/>
        <v>2.8</v>
      </c>
    </row>
    <row r="42" spans="1:27" x14ac:dyDescent="0.25">
      <c r="A42" s="1" t="str">
        <f>'Alle Abteilungen'!$A$23</f>
        <v>Akzeptanz Video sehen</v>
      </c>
      <c r="B42">
        <v>2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2</v>
      </c>
      <c r="J42">
        <v>1</v>
      </c>
      <c r="K42">
        <v>3</v>
      </c>
      <c r="L42">
        <v>1</v>
      </c>
      <c r="M42">
        <v>1</v>
      </c>
      <c r="N42">
        <v>1</v>
      </c>
      <c r="O42">
        <v>2</v>
      </c>
      <c r="P42">
        <v>2</v>
      </c>
      <c r="Y42">
        <f t="shared" si="12"/>
        <v>36</v>
      </c>
      <c r="Z42">
        <f t="shared" si="13"/>
        <v>15</v>
      </c>
      <c r="AA42" s="8">
        <f t="shared" si="14"/>
        <v>2.4</v>
      </c>
    </row>
    <row r="43" spans="1:27" x14ac:dyDescent="0.25">
      <c r="A43" s="1" t="str">
        <f>'Alle Abteilungen'!$A$24</f>
        <v>Akzeptanz Video produzieren</v>
      </c>
      <c r="B43">
        <v>1</v>
      </c>
      <c r="C43">
        <v>1</v>
      </c>
      <c r="D43">
        <v>2</v>
      </c>
      <c r="E43">
        <v>4</v>
      </c>
      <c r="F43">
        <v>2</v>
      </c>
      <c r="G43">
        <v>2</v>
      </c>
      <c r="H43">
        <v>3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Y43">
        <f t="shared" si="12"/>
        <v>25</v>
      </c>
      <c r="Z43">
        <f t="shared" si="13"/>
        <v>15</v>
      </c>
      <c r="AA43" s="8">
        <f t="shared" si="14"/>
        <v>1.6666666666666667</v>
      </c>
    </row>
    <row r="44" spans="1:27" x14ac:dyDescent="0.25">
      <c r="A44" s="1" t="str">
        <f>'Alle Abteilungen'!$A$25</f>
        <v>Akzeptanz Video veröffentlichen</v>
      </c>
      <c r="B44">
        <v>4</v>
      </c>
      <c r="C44">
        <v>1</v>
      </c>
      <c r="D44">
        <v>4</v>
      </c>
      <c r="E44">
        <v>3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3</v>
      </c>
      <c r="M44">
        <v>2</v>
      </c>
      <c r="N44">
        <v>1</v>
      </c>
      <c r="O44">
        <v>3</v>
      </c>
      <c r="P44">
        <v>1</v>
      </c>
      <c r="Y44">
        <f t="shared" si="12"/>
        <v>38</v>
      </c>
      <c r="Z44">
        <f t="shared" si="13"/>
        <v>15</v>
      </c>
      <c r="AA44" s="8">
        <f t="shared" si="14"/>
        <v>2.5333333333333332</v>
      </c>
    </row>
  </sheetData>
  <mergeCells count="1">
    <mergeCell ref="B13:AA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A14" sqref="A14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48</v>
      </c>
      <c r="B1" s="6" t="s">
        <v>22</v>
      </c>
      <c r="C1" s="6"/>
      <c r="D1" s="6"/>
      <c r="E1" s="6"/>
      <c r="F1" s="6"/>
      <c r="G1" s="6"/>
      <c r="H1" s="9">
        <f>'Alle Abteilungen'!T15</f>
        <v>20</v>
      </c>
      <c r="I1" s="6"/>
      <c r="J1" s="6"/>
      <c r="K1" s="6"/>
      <c r="L1" s="6"/>
      <c r="M1" s="6"/>
      <c r="N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/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Abteilungen'!$A$18</f>
        <v>Sichtbarkeit der Poster</v>
      </c>
      <c r="B4">
        <f>Q16</f>
        <v>10</v>
      </c>
      <c r="C4">
        <f>Q27</f>
        <v>37</v>
      </c>
      <c r="Q4">
        <f>SUM(B4:P4)</f>
        <v>47</v>
      </c>
      <c r="R4">
        <f>R16+R27</f>
        <v>20</v>
      </c>
      <c r="S4" s="11">
        <f>Q4/R4</f>
        <v>2.35</v>
      </c>
    </row>
    <row r="5" spans="1:19" x14ac:dyDescent="0.25">
      <c r="A5" s="1" t="str">
        <f>'Alle Abteilungen'!$A$19</f>
        <v>Sichtbarkeit der Broschüre</v>
      </c>
      <c r="B5">
        <f t="shared" ref="B5:B11" si="0">Q17</f>
        <v>11</v>
      </c>
      <c r="C5">
        <f t="shared" ref="C5:C11" si="1">Q28</f>
        <v>22</v>
      </c>
      <c r="Q5">
        <f t="shared" ref="Q5:Q11" si="2">SUM(B5:P5)</f>
        <v>33</v>
      </c>
      <c r="R5">
        <f>R17+R28</f>
        <v>20</v>
      </c>
      <c r="S5" s="12">
        <f t="shared" ref="S5:S11" si="3">Q5/R5</f>
        <v>1.65</v>
      </c>
    </row>
    <row r="6" spans="1:19" x14ac:dyDescent="0.25">
      <c r="A6" s="1" t="str">
        <f>'Alle Abteilungen'!$A$20</f>
        <v>Wert der Präsentation</v>
      </c>
      <c r="B6">
        <f t="shared" si="0"/>
        <v>13</v>
      </c>
      <c r="C6">
        <f t="shared" si="1"/>
        <v>39</v>
      </c>
      <c r="Q6">
        <f t="shared" si="2"/>
        <v>52</v>
      </c>
      <c r="R6">
        <f t="shared" ref="R6:R11" si="4">R18+R29</f>
        <v>17</v>
      </c>
      <c r="S6" s="12">
        <f t="shared" si="3"/>
        <v>3.0588235294117645</v>
      </c>
    </row>
    <row r="7" spans="1:19" x14ac:dyDescent="0.25">
      <c r="A7" s="1" t="str">
        <f>'Alle Abteilungen'!$A$21</f>
        <v>Zeitaufwand</v>
      </c>
      <c r="B7">
        <f t="shared" si="0"/>
        <v>11</v>
      </c>
      <c r="C7">
        <f t="shared" si="1"/>
        <v>38</v>
      </c>
      <c r="Q7">
        <f t="shared" si="2"/>
        <v>49</v>
      </c>
      <c r="R7">
        <f t="shared" si="4"/>
        <v>20</v>
      </c>
      <c r="S7" s="12">
        <f t="shared" si="3"/>
        <v>2.4500000000000002</v>
      </c>
    </row>
    <row r="8" spans="1:19" x14ac:dyDescent="0.25">
      <c r="A8" s="1" t="str">
        <f>'Alle Abteilungen'!$A$22</f>
        <v>Qualität der Poster/Broschüre</v>
      </c>
      <c r="B8">
        <f t="shared" si="0"/>
        <v>12</v>
      </c>
      <c r="C8">
        <f t="shared" si="1"/>
        <v>40</v>
      </c>
      <c r="Q8">
        <f t="shared" si="2"/>
        <v>52</v>
      </c>
      <c r="R8">
        <f t="shared" si="4"/>
        <v>20</v>
      </c>
      <c r="S8" s="12">
        <f t="shared" si="3"/>
        <v>2.6</v>
      </c>
    </row>
    <row r="9" spans="1:19" x14ac:dyDescent="0.25">
      <c r="A9" s="1" t="str">
        <f>'Alle Abteilungen'!$A$23</f>
        <v>Akzeptanz Video sehen</v>
      </c>
      <c r="B9">
        <f t="shared" si="0"/>
        <v>13.5</v>
      </c>
      <c r="C9">
        <f t="shared" si="1"/>
        <v>39</v>
      </c>
      <c r="Q9">
        <f t="shared" si="2"/>
        <v>52.5</v>
      </c>
      <c r="R9">
        <f t="shared" si="4"/>
        <v>20</v>
      </c>
      <c r="S9" s="12">
        <f t="shared" si="3"/>
        <v>2.625</v>
      </c>
    </row>
    <row r="10" spans="1:19" x14ac:dyDescent="0.25">
      <c r="A10" s="1" t="str">
        <f>'Alle Abteilungen'!$A$24</f>
        <v>Akzeptanz Video produzieren</v>
      </c>
      <c r="B10">
        <f t="shared" si="0"/>
        <v>12.5</v>
      </c>
      <c r="C10">
        <f t="shared" si="1"/>
        <v>33</v>
      </c>
      <c r="Q10">
        <f t="shared" si="2"/>
        <v>45.5</v>
      </c>
      <c r="R10">
        <f t="shared" si="4"/>
        <v>20</v>
      </c>
      <c r="S10" s="12">
        <f t="shared" si="3"/>
        <v>2.2749999999999999</v>
      </c>
    </row>
    <row r="11" spans="1:19" x14ac:dyDescent="0.25">
      <c r="A11" s="1" t="str">
        <f>'Alle Abteilungen'!$A$25</f>
        <v>Akzeptanz Video veröffentlichen</v>
      </c>
      <c r="B11">
        <f t="shared" si="0"/>
        <v>17</v>
      </c>
      <c r="C11">
        <f t="shared" si="1"/>
        <v>54</v>
      </c>
      <c r="Q11">
        <f t="shared" si="2"/>
        <v>71</v>
      </c>
      <c r="R11">
        <f t="shared" si="4"/>
        <v>20</v>
      </c>
      <c r="S11" s="13">
        <f t="shared" si="3"/>
        <v>3.55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</row>
    <row r="13" spans="1:19" ht="30" x14ac:dyDescent="0.25">
      <c r="A13" s="20" t="str">
        <f>'Alle Abteilungen'!A59</f>
        <v>Kommentare der Befragten:
(schriftlich oder mündlich)</v>
      </c>
      <c r="B13" s="19" t="s">
        <v>49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9" x14ac:dyDescent="0.25">
      <c r="A15" s="4" t="str">
        <f>'Alle Abteilungen'!S12</f>
        <v>2. Semester</v>
      </c>
      <c r="B15" s="9">
        <f>'Alle Abteilungen'!T12</f>
        <v>5</v>
      </c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Q15" s="5" t="s">
        <v>5</v>
      </c>
      <c r="R15" s="5" t="s">
        <v>24</v>
      </c>
      <c r="S15" s="4" t="s">
        <v>19</v>
      </c>
    </row>
    <row r="16" spans="1:19" x14ac:dyDescent="0.25">
      <c r="A16" s="1" t="str">
        <f>'Alle Abteilungen'!$A$18</f>
        <v>Sichtbarkeit der Poster</v>
      </c>
      <c r="B16">
        <v>2</v>
      </c>
      <c r="C16">
        <v>2</v>
      </c>
      <c r="D16">
        <v>2</v>
      </c>
      <c r="E16">
        <v>2</v>
      </c>
      <c r="F16">
        <v>2</v>
      </c>
      <c r="Q16">
        <f>SUM(B16:P16)</f>
        <v>10</v>
      </c>
      <c r="R16">
        <f t="shared" ref="R16:R23" si="5">$B$15-SUMIF(B16:P16,0,$B$24:$P$24)</f>
        <v>5</v>
      </c>
      <c r="S16" s="8">
        <f>Q16/R16</f>
        <v>2</v>
      </c>
    </row>
    <row r="17" spans="1:19" x14ac:dyDescent="0.25">
      <c r="A17" s="1" t="str">
        <f>'Alle Abteilungen'!$A$19</f>
        <v>Sichtbarkeit der Broschüre</v>
      </c>
      <c r="B17">
        <v>2</v>
      </c>
      <c r="C17">
        <v>1</v>
      </c>
      <c r="D17">
        <v>4</v>
      </c>
      <c r="E17">
        <v>2</v>
      </c>
      <c r="F17">
        <v>2</v>
      </c>
      <c r="Q17">
        <f t="shared" ref="Q17:Q23" si="6">SUM(B17:P17)</f>
        <v>11</v>
      </c>
      <c r="R17">
        <f t="shared" si="5"/>
        <v>5</v>
      </c>
      <c r="S17" s="8">
        <f t="shared" ref="S17:S23" si="7">Q17/R17</f>
        <v>2.2000000000000002</v>
      </c>
    </row>
    <row r="18" spans="1:19" x14ac:dyDescent="0.25">
      <c r="A18" s="1" t="str">
        <f>'Alle Abteilungen'!$A$20</f>
        <v>Wert der Präsentation</v>
      </c>
      <c r="B18">
        <v>2</v>
      </c>
      <c r="C18">
        <v>0</v>
      </c>
      <c r="D18">
        <v>4</v>
      </c>
      <c r="E18">
        <v>3</v>
      </c>
      <c r="F18">
        <v>4</v>
      </c>
      <c r="Q18">
        <f t="shared" si="6"/>
        <v>13</v>
      </c>
      <c r="R18">
        <f t="shared" si="5"/>
        <v>4</v>
      </c>
      <c r="S18" s="8">
        <f t="shared" si="7"/>
        <v>3.25</v>
      </c>
    </row>
    <row r="19" spans="1:19" x14ac:dyDescent="0.25">
      <c r="A19" s="1" t="str">
        <f>'Alle Abteilungen'!$A$21</f>
        <v>Zeitaufwand</v>
      </c>
      <c r="B19">
        <v>2</v>
      </c>
      <c r="C19">
        <v>2</v>
      </c>
      <c r="D19">
        <v>3</v>
      </c>
      <c r="E19">
        <v>2</v>
      </c>
      <c r="F19">
        <v>2</v>
      </c>
      <c r="Q19">
        <f t="shared" si="6"/>
        <v>11</v>
      </c>
      <c r="R19">
        <f t="shared" si="5"/>
        <v>5</v>
      </c>
      <c r="S19" s="8">
        <f t="shared" si="7"/>
        <v>2.2000000000000002</v>
      </c>
    </row>
    <row r="20" spans="1:19" x14ac:dyDescent="0.25">
      <c r="A20" s="1" t="str">
        <f>'Alle Abteilungen'!$A$22</f>
        <v>Qualität der Poster/Broschüre</v>
      </c>
      <c r="B20">
        <v>3</v>
      </c>
      <c r="C20">
        <v>3</v>
      </c>
      <c r="D20">
        <v>4</v>
      </c>
      <c r="E20">
        <v>1</v>
      </c>
      <c r="F20">
        <v>1</v>
      </c>
      <c r="Q20">
        <f t="shared" si="6"/>
        <v>12</v>
      </c>
      <c r="R20">
        <f t="shared" si="5"/>
        <v>5</v>
      </c>
      <c r="S20" s="8">
        <f t="shared" si="7"/>
        <v>2.4</v>
      </c>
    </row>
    <row r="21" spans="1:19" x14ac:dyDescent="0.25">
      <c r="A21" s="1" t="str">
        <f>'Alle Abteilungen'!$A$23</f>
        <v>Akzeptanz Video sehen</v>
      </c>
      <c r="B21">
        <v>4</v>
      </c>
      <c r="C21">
        <v>2</v>
      </c>
      <c r="D21">
        <v>2.5</v>
      </c>
      <c r="E21">
        <v>2</v>
      </c>
      <c r="F21">
        <v>3</v>
      </c>
      <c r="Q21">
        <f t="shared" si="6"/>
        <v>13.5</v>
      </c>
      <c r="R21">
        <f t="shared" si="5"/>
        <v>5</v>
      </c>
      <c r="S21" s="8">
        <f t="shared" si="7"/>
        <v>2.7</v>
      </c>
    </row>
    <row r="22" spans="1:19" x14ac:dyDescent="0.25">
      <c r="A22" s="1" t="str">
        <f>'Alle Abteilungen'!$A$24</f>
        <v>Akzeptanz Video produzieren</v>
      </c>
      <c r="B22">
        <v>4</v>
      </c>
      <c r="C22">
        <v>1</v>
      </c>
      <c r="D22">
        <v>2.5</v>
      </c>
      <c r="E22">
        <v>2</v>
      </c>
      <c r="F22">
        <v>3</v>
      </c>
      <c r="Q22">
        <f t="shared" si="6"/>
        <v>12.5</v>
      </c>
      <c r="R22">
        <f t="shared" si="5"/>
        <v>5</v>
      </c>
      <c r="S22" s="8">
        <f t="shared" si="7"/>
        <v>2.5</v>
      </c>
    </row>
    <row r="23" spans="1:19" x14ac:dyDescent="0.25">
      <c r="A23" s="1" t="str">
        <f>'Alle Abteilungen'!$A$25</f>
        <v>Akzeptanz Video veröffentlichen</v>
      </c>
      <c r="B23">
        <v>4</v>
      </c>
      <c r="C23">
        <v>3</v>
      </c>
      <c r="D23">
        <v>3</v>
      </c>
      <c r="E23">
        <v>3</v>
      </c>
      <c r="F23">
        <v>4</v>
      </c>
      <c r="Q23">
        <f t="shared" si="6"/>
        <v>17</v>
      </c>
      <c r="R23">
        <f t="shared" si="5"/>
        <v>5</v>
      </c>
      <c r="S23" s="8">
        <f t="shared" si="7"/>
        <v>3.4</v>
      </c>
    </row>
    <row r="24" spans="1:19" hidden="1" x14ac:dyDescent="0.25">
      <c r="A24" s="2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9" x14ac:dyDescent="0.25">
      <c r="A25" s="3"/>
    </row>
    <row r="26" spans="1:19" x14ac:dyDescent="0.25">
      <c r="A26" s="4" t="str">
        <f>'Alle Abteilungen'!S13</f>
        <v>4. Semester</v>
      </c>
      <c r="B26" s="9">
        <f>'Alle Abteilungen'!T13</f>
        <v>15</v>
      </c>
      <c r="C26" s="6" t="s">
        <v>18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Q26" s="5" t="s">
        <v>5</v>
      </c>
      <c r="R26" s="5" t="s">
        <v>24</v>
      </c>
      <c r="S26" s="4" t="s">
        <v>19</v>
      </c>
    </row>
    <row r="27" spans="1:19" x14ac:dyDescent="0.25">
      <c r="A27" s="1" t="str">
        <f>'Alle Abteilungen'!$A$18</f>
        <v>Sichtbarkeit der Poster</v>
      </c>
      <c r="B27">
        <v>4</v>
      </c>
      <c r="C27">
        <v>3</v>
      </c>
      <c r="D27">
        <v>3</v>
      </c>
      <c r="E27">
        <v>2</v>
      </c>
      <c r="F27">
        <v>3</v>
      </c>
      <c r="G27">
        <v>1</v>
      </c>
      <c r="H27">
        <v>2</v>
      </c>
      <c r="I27">
        <v>3</v>
      </c>
      <c r="J27">
        <v>4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f>SUM(B27:P27)</f>
        <v>37</v>
      </c>
      <c r="R27">
        <f t="shared" ref="R27:R34" si="8">$B$26-SUMIF(B27:P27,0,$B$24:$P$24)</f>
        <v>15</v>
      </c>
      <c r="S27" s="8">
        <f>Q27/R27</f>
        <v>2.4666666666666668</v>
      </c>
    </row>
    <row r="28" spans="1:19" x14ac:dyDescent="0.25">
      <c r="A28" s="1" t="str">
        <f>'Alle Abteilungen'!$A$19</f>
        <v>Sichtbarkeit der Broschüre</v>
      </c>
      <c r="B28">
        <v>3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2</v>
      </c>
      <c r="Q28">
        <f t="shared" ref="Q28:Q34" si="9">SUM(B28:P28)</f>
        <v>22</v>
      </c>
      <c r="R28">
        <f t="shared" si="8"/>
        <v>15</v>
      </c>
      <c r="S28" s="8">
        <f t="shared" ref="S28:S34" si="10">Q28/R28</f>
        <v>1.4666666666666666</v>
      </c>
    </row>
    <row r="29" spans="1:19" x14ac:dyDescent="0.25">
      <c r="A29" s="1" t="str">
        <f>'Alle Abteilungen'!$A$20</f>
        <v>Wert der Präsentation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4</v>
      </c>
      <c r="I29">
        <v>0</v>
      </c>
      <c r="J29">
        <v>0</v>
      </c>
      <c r="K29">
        <v>2</v>
      </c>
      <c r="L29">
        <v>2</v>
      </c>
      <c r="M29">
        <v>2</v>
      </c>
      <c r="N29">
        <v>3</v>
      </c>
      <c r="O29">
        <v>3</v>
      </c>
      <c r="P29">
        <v>4</v>
      </c>
      <c r="Q29">
        <f t="shared" si="9"/>
        <v>39</v>
      </c>
      <c r="R29">
        <f t="shared" si="8"/>
        <v>13</v>
      </c>
      <c r="S29" s="8">
        <f t="shared" si="10"/>
        <v>3</v>
      </c>
    </row>
    <row r="30" spans="1:19" x14ac:dyDescent="0.25">
      <c r="A30" s="1" t="str">
        <f>'Alle Abteilungen'!$A$21</f>
        <v>Zeitaufwand</v>
      </c>
      <c r="B30">
        <v>1</v>
      </c>
      <c r="C30">
        <v>2</v>
      </c>
      <c r="D30">
        <v>1</v>
      </c>
      <c r="E30">
        <v>3</v>
      </c>
      <c r="F30">
        <v>2</v>
      </c>
      <c r="G30">
        <v>4</v>
      </c>
      <c r="H30">
        <v>4</v>
      </c>
      <c r="I30">
        <v>3</v>
      </c>
      <c r="J30">
        <v>1</v>
      </c>
      <c r="K30">
        <v>1</v>
      </c>
      <c r="L30">
        <v>3</v>
      </c>
      <c r="M30">
        <v>3</v>
      </c>
      <c r="N30">
        <v>4</v>
      </c>
      <c r="O30">
        <v>3</v>
      </c>
      <c r="P30">
        <v>3</v>
      </c>
      <c r="Q30">
        <f t="shared" si="9"/>
        <v>38</v>
      </c>
      <c r="R30">
        <f t="shared" si="8"/>
        <v>15</v>
      </c>
      <c r="S30" s="8">
        <f t="shared" si="10"/>
        <v>2.5333333333333332</v>
      </c>
    </row>
    <row r="31" spans="1:19" x14ac:dyDescent="0.25">
      <c r="A31" s="1" t="str">
        <f>'Alle Abteilungen'!$A$22</f>
        <v>Qualität der Poster/Broschüre</v>
      </c>
      <c r="B31">
        <v>3</v>
      </c>
      <c r="C31">
        <v>2</v>
      </c>
      <c r="D31">
        <v>2</v>
      </c>
      <c r="E31">
        <v>4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1</v>
      </c>
      <c r="M31">
        <v>3</v>
      </c>
      <c r="N31">
        <v>2</v>
      </c>
      <c r="O31">
        <v>4</v>
      </c>
      <c r="P31">
        <v>2</v>
      </c>
      <c r="Q31">
        <f t="shared" si="9"/>
        <v>40</v>
      </c>
      <c r="R31">
        <f t="shared" si="8"/>
        <v>15</v>
      </c>
      <c r="S31" s="8">
        <f t="shared" si="10"/>
        <v>2.6666666666666665</v>
      </c>
    </row>
    <row r="32" spans="1:19" x14ac:dyDescent="0.25">
      <c r="A32" s="1" t="str">
        <f>'Alle Abteilungen'!$A$23</f>
        <v>Akzeptanz Video sehen</v>
      </c>
      <c r="B32">
        <v>1</v>
      </c>
      <c r="C32">
        <v>3</v>
      </c>
      <c r="D32">
        <v>2</v>
      </c>
      <c r="E32">
        <v>2</v>
      </c>
      <c r="F32">
        <v>3</v>
      </c>
      <c r="G32">
        <v>4</v>
      </c>
      <c r="H32">
        <v>4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3</v>
      </c>
      <c r="P32">
        <v>4</v>
      </c>
      <c r="Q32">
        <f t="shared" si="9"/>
        <v>39</v>
      </c>
      <c r="R32">
        <f t="shared" si="8"/>
        <v>15</v>
      </c>
      <c r="S32" s="8">
        <f t="shared" si="10"/>
        <v>2.6</v>
      </c>
    </row>
    <row r="33" spans="1:19" x14ac:dyDescent="0.25">
      <c r="A33" s="1" t="str">
        <f>'Alle Abteilungen'!$A$24</f>
        <v>Akzeptanz Video produzieren</v>
      </c>
      <c r="B33">
        <v>2</v>
      </c>
      <c r="C33">
        <v>3</v>
      </c>
      <c r="D33">
        <v>2</v>
      </c>
      <c r="E33">
        <v>2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3</v>
      </c>
      <c r="M33">
        <v>1</v>
      </c>
      <c r="N33">
        <v>2</v>
      </c>
      <c r="O33">
        <v>3</v>
      </c>
      <c r="P33">
        <v>3</v>
      </c>
      <c r="Q33">
        <f t="shared" si="9"/>
        <v>33</v>
      </c>
      <c r="R33">
        <f t="shared" si="8"/>
        <v>15</v>
      </c>
      <c r="S33" s="8">
        <f t="shared" si="10"/>
        <v>2.2000000000000002</v>
      </c>
    </row>
    <row r="34" spans="1:19" x14ac:dyDescent="0.25">
      <c r="A34" s="1" t="str">
        <f>'Alle Abteilungen'!$A$25</f>
        <v>Akzeptanz Video veröffentlichen</v>
      </c>
      <c r="B34">
        <v>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Q34">
        <f t="shared" si="9"/>
        <v>54</v>
      </c>
      <c r="R34">
        <f t="shared" si="8"/>
        <v>15</v>
      </c>
      <c r="S34" s="8">
        <f t="shared" si="10"/>
        <v>3.6</v>
      </c>
    </row>
    <row r="35" spans="1:19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P27" sqref="P27"/>
    </sheetView>
  </sheetViews>
  <sheetFormatPr defaultColWidth="9.140625" defaultRowHeight="15" x14ac:dyDescent="0.25"/>
  <cols>
    <col min="1" max="1" width="33.28515625" customWidth="1"/>
    <col min="2" max="16" width="3.140625" customWidth="1"/>
    <col min="17" max="22" width="3.140625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31</v>
      </c>
      <c r="B1" s="6" t="s">
        <v>22</v>
      </c>
      <c r="C1" s="6"/>
      <c r="D1" s="6"/>
      <c r="E1" s="6"/>
      <c r="F1" s="6"/>
      <c r="G1" s="6"/>
      <c r="H1" s="9">
        <f>'Alle Abteilungen'!W15</f>
        <v>37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28</v>
      </c>
      <c r="C3" s="10" t="s">
        <v>29</v>
      </c>
      <c r="D3" s="10" t="s">
        <v>40</v>
      </c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Abteilungen'!$A$18</f>
        <v>Sichtbarkeit der Poster</v>
      </c>
      <c r="B4">
        <f>W16</f>
        <v>37</v>
      </c>
      <c r="C4">
        <f t="shared" ref="C4:C11" si="0">W28</f>
        <v>24</v>
      </c>
      <c r="D4">
        <f t="shared" ref="D4:D11" si="1">W38</f>
        <v>20</v>
      </c>
      <c r="W4">
        <f t="shared" ref="W4:W11" si="2">SUM(B4:V4)</f>
        <v>81</v>
      </c>
      <c r="X4">
        <f>X16+X28+X38</f>
        <v>37</v>
      </c>
      <c r="Y4" s="11">
        <f>W4/X4</f>
        <v>2.189189189189189</v>
      </c>
    </row>
    <row r="5" spans="1:25" x14ac:dyDescent="0.25">
      <c r="A5" s="1" t="str">
        <f>'Alle Abteilungen'!$A$19</f>
        <v>Sichtbarkeit der Broschüre</v>
      </c>
      <c r="B5">
        <f t="shared" ref="B5:B11" si="3">W17</f>
        <v>29</v>
      </c>
      <c r="C5">
        <f t="shared" si="0"/>
        <v>21</v>
      </c>
      <c r="D5">
        <f t="shared" si="1"/>
        <v>15</v>
      </c>
      <c r="W5">
        <f t="shared" si="2"/>
        <v>65</v>
      </c>
      <c r="X5">
        <f t="shared" ref="X5:X11" si="4">X17+X29+X39</f>
        <v>37</v>
      </c>
      <c r="Y5" s="12">
        <f t="shared" ref="Y5:Y11" si="5">W5/X5</f>
        <v>1.7567567567567568</v>
      </c>
    </row>
    <row r="6" spans="1:25" x14ac:dyDescent="0.25">
      <c r="A6" s="1" t="str">
        <f>'Alle Abteilungen'!$A$20</f>
        <v>Wert der Präsentation</v>
      </c>
      <c r="B6">
        <f t="shared" si="3"/>
        <v>56</v>
      </c>
      <c r="C6">
        <f t="shared" si="0"/>
        <v>26</v>
      </c>
      <c r="D6">
        <f t="shared" si="1"/>
        <v>25</v>
      </c>
      <c r="W6">
        <f t="shared" si="2"/>
        <v>107</v>
      </c>
      <c r="X6">
        <f t="shared" si="4"/>
        <v>36</v>
      </c>
      <c r="Y6" s="12">
        <f t="shared" si="5"/>
        <v>2.9722222222222223</v>
      </c>
    </row>
    <row r="7" spans="1:25" x14ac:dyDescent="0.25">
      <c r="A7" s="1" t="str">
        <f>'Alle Abteilungen'!$A$21</f>
        <v>Zeitaufwand</v>
      </c>
      <c r="B7">
        <f t="shared" si="3"/>
        <v>46.5</v>
      </c>
      <c r="C7">
        <f t="shared" si="0"/>
        <v>24</v>
      </c>
      <c r="D7">
        <f t="shared" si="1"/>
        <v>19</v>
      </c>
      <c r="W7">
        <f t="shared" si="2"/>
        <v>89.5</v>
      </c>
      <c r="X7">
        <f t="shared" si="4"/>
        <v>36</v>
      </c>
      <c r="Y7" s="12">
        <f t="shared" si="5"/>
        <v>2.4861111111111112</v>
      </c>
    </row>
    <row r="8" spans="1:25" x14ac:dyDescent="0.25">
      <c r="A8" s="1" t="str">
        <f>'Alle Abteilungen'!$A$22</f>
        <v>Qualität der Poster/Broschüre</v>
      </c>
      <c r="B8">
        <f t="shared" si="3"/>
        <v>47</v>
      </c>
      <c r="C8">
        <f t="shared" si="0"/>
        <v>28</v>
      </c>
      <c r="D8">
        <f t="shared" si="1"/>
        <v>16</v>
      </c>
      <c r="W8">
        <f t="shared" si="2"/>
        <v>91</v>
      </c>
      <c r="X8">
        <f t="shared" si="4"/>
        <v>35</v>
      </c>
      <c r="Y8" s="12">
        <f t="shared" si="5"/>
        <v>2.6</v>
      </c>
    </row>
    <row r="9" spans="1:25" x14ac:dyDescent="0.25">
      <c r="A9" s="1" t="str">
        <f>'Alle Abteilungen'!$A$23</f>
        <v>Akzeptanz Video sehen</v>
      </c>
      <c r="B9">
        <f t="shared" si="3"/>
        <v>51</v>
      </c>
      <c r="C9">
        <f t="shared" si="0"/>
        <v>29</v>
      </c>
      <c r="D9">
        <f t="shared" si="1"/>
        <v>25</v>
      </c>
      <c r="W9">
        <f t="shared" si="2"/>
        <v>105</v>
      </c>
      <c r="X9">
        <f t="shared" si="4"/>
        <v>36</v>
      </c>
      <c r="Y9" s="12">
        <f t="shared" si="5"/>
        <v>2.9166666666666665</v>
      </c>
    </row>
    <row r="10" spans="1:25" x14ac:dyDescent="0.25">
      <c r="A10" s="1" t="str">
        <f>'Alle Abteilungen'!$A$24</f>
        <v>Akzeptanz Video produzieren</v>
      </c>
      <c r="B10">
        <f t="shared" si="3"/>
        <v>44.5</v>
      </c>
      <c r="C10">
        <f t="shared" si="0"/>
        <v>21</v>
      </c>
      <c r="D10">
        <f t="shared" si="1"/>
        <v>16</v>
      </c>
      <c r="W10">
        <f t="shared" si="2"/>
        <v>81.5</v>
      </c>
      <c r="X10">
        <f t="shared" si="4"/>
        <v>36</v>
      </c>
      <c r="Y10" s="12">
        <f t="shared" si="5"/>
        <v>2.2638888888888888</v>
      </c>
    </row>
    <row r="11" spans="1:25" x14ac:dyDescent="0.25">
      <c r="A11" s="1" t="str">
        <f>'Alle Abteilungen'!$A$25</f>
        <v>Akzeptanz Video veröffentlichen</v>
      </c>
      <c r="B11">
        <f t="shared" si="3"/>
        <v>62</v>
      </c>
      <c r="C11">
        <f t="shared" si="0"/>
        <v>30</v>
      </c>
      <c r="D11">
        <f t="shared" si="1"/>
        <v>28</v>
      </c>
      <c r="W11">
        <f t="shared" si="2"/>
        <v>120</v>
      </c>
      <c r="X11">
        <f t="shared" si="4"/>
        <v>37</v>
      </c>
      <c r="Y11" s="13">
        <f t="shared" si="5"/>
        <v>3.2432432432432434</v>
      </c>
    </row>
    <row r="12" spans="1:25" x14ac:dyDescent="0.25">
      <c r="A12" s="1"/>
      <c r="Y12" s="21"/>
    </row>
    <row r="13" spans="1:25" ht="30" x14ac:dyDescent="0.25">
      <c r="A13" s="20" t="str">
        <f>'Alle Abteilungen'!A59</f>
        <v>Kommentare der Befragten:
(schriftlich oder mündlich)</v>
      </c>
      <c r="B13" s="19" t="s">
        <v>55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25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5" x14ac:dyDescent="0.25">
      <c r="A15" s="4" t="str">
        <f>'Alle Abteilungen'!V12</f>
        <v>2. Semester</v>
      </c>
      <c r="B15" s="9">
        <f>'Alle Abteilungen'!W12</f>
        <v>20</v>
      </c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5" t="s">
        <v>5</v>
      </c>
      <c r="X15" s="5" t="s">
        <v>24</v>
      </c>
      <c r="Y15" s="4" t="s">
        <v>19</v>
      </c>
    </row>
    <row r="16" spans="1:25" x14ac:dyDescent="0.25">
      <c r="A16" s="1" t="str">
        <f>'Alle Abteilungen'!$A$18</f>
        <v>Sichtbarkeit der Poster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3</v>
      </c>
      <c r="Q16">
        <v>1</v>
      </c>
      <c r="R16">
        <v>2</v>
      </c>
      <c r="S16">
        <v>2</v>
      </c>
      <c r="T16">
        <v>2</v>
      </c>
      <c r="U16">
        <v>1</v>
      </c>
      <c r="W16">
        <f t="shared" ref="W16:W23" si="6">SUM(B16:U16)</f>
        <v>37</v>
      </c>
      <c r="X16">
        <f t="shared" ref="X16:X23" si="7">$B$15-SUMIF(B16:U16,0,$B$24:$V$24)</f>
        <v>20</v>
      </c>
      <c r="Y16" s="8">
        <f>W16/X16</f>
        <v>1.85</v>
      </c>
    </row>
    <row r="17" spans="1:25" x14ac:dyDescent="0.25">
      <c r="A17" s="1" t="str">
        <f>'Alle Abteilungen'!$A$19</f>
        <v>Sichtbarkeit der Broschüre</v>
      </c>
      <c r="B17">
        <v>1</v>
      </c>
      <c r="C17">
        <v>1</v>
      </c>
      <c r="D17">
        <v>4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1</v>
      </c>
      <c r="W17">
        <f t="shared" si="6"/>
        <v>29</v>
      </c>
      <c r="X17">
        <f t="shared" si="7"/>
        <v>20</v>
      </c>
      <c r="Y17" s="8">
        <f t="shared" ref="Y17:Y23" si="8">W17/X17</f>
        <v>1.45</v>
      </c>
    </row>
    <row r="18" spans="1:25" x14ac:dyDescent="0.25">
      <c r="A18" s="1" t="str">
        <f>'Alle Abteilungen'!$A$20</f>
        <v>Wert der Präsentation</v>
      </c>
      <c r="B18">
        <v>3</v>
      </c>
      <c r="C18">
        <v>2</v>
      </c>
      <c r="D18">
        <v>4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3</v>
      </c>
      <c r="L18">
        <v>3</v>
      </c>
      <c r="M18">
        <v>3</v>
      </c>
      <c r="N18">
        <v>3</v>
      </c>
      <c r="O18">
        <v>2</v>
      </c>
      <c r="P18">
        <v>4</v>
      </c>
      <c r="Q18">
        <v>2</v>
      </c>
      <c r="R18">
        <v>4</v>
      </c>
      <c r="S18">
        <v>4</v>
      </c>
      <c r="T18">
        <v>3</v>
      </c>
      <c r="U18">
        <v>2</v>
      </c>
      <c r="W18">
        <f t="shared" si="6"/>
        <v>56</v>
      </c>
      <c r="X18">
        <f t="shared" si="7"/>
        <v>20</v>
      </c>
      <c r="Y18" s="8">
        <f t="shared" si="8"/>
        <v>2.8</v>
      </c>
    </row>
    <row r="19" spans="1:25" x14ac:dyDescent="0.25">
      <c r="A19" s="1" t="str">
        <f>'Alle Abteilungen'!$A$21</f>
        <v>Zeitaufwand</v>
      </c>
      <c r="B19">
        <v>2</v>
      </c>
      <c r="C19">
        <v>2</v>
      </c>
      <c r="D19">
        <v>1.5</v>
      </c>
      <c r="E19">
        <v>1</v>
      </c>
      <c r="F19">
        <v>3</v>
      </c>
      <c r="G19">
        <v>1</v>
      </c>
      <c r="H19">
        <v>4</v>
      </c>
      <c r="I19">
        <v>4</v>
      </c>
      <c r="J19">
        <v>2</v>
      </c>
      <c r="K19">
        <v>3</v>
      </c>
      <c r="L19">
        <v>0</v>
      </c>
      <c r="M19">
        <v>2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3</v>
      </c>
      <c r="W19">
        <f t="shared" si="6"/>
        <v>46.5</v>
      </c>
      <c r="X19">
        <f t="shared" si="7"/>
        <v>19</v>
      </c>
      <c r="Y19" s="8">
        <f t="shared" si="8"/>
        <v>2.4473684210526314</v>
      </c>
    </row>
    <row r="20" spans="1:25" x14ac:dyDescent="0.25">
      <c r="A20" s="1" t="str">
        <f>'Alle Abteilungen'!$A$22</f>
        <v>Qualität der Poster/Broschüre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0</v>
      </c>
      <c r="I20">
        <v>3</v>
      </c>
      <c r="J20">
        <v>2</v>
      </c>
      <c r="K20">
        <v>3</v>
      </c>
      <c r="L20">
        <v>1</v>
      </c>
      <c r="M20">
        <v>0</v>
      </c>
      <c r="N20">
        <v>3</v>
      </c>
      <c r="O20">
        <v>3</v>
      </c>
      <c r="P20">
        <v>3</v>
      </c>
      <c r="Q20">
        <v>2</v>
      </c>
      <c r="R20">
        <v>4</v>
      </c>
      <c r="S20">
        <v>1</v>
      </c>
      <c r="T20">
        <v>3</v>
      </c>
      <c r="U20">
        <v>2</v>
      </c>
      <c r="W20">
        <f t="shared" si="6"/>
        <v>47</v>
      </c>
      <c r="X20">
        <f t="shared" si="7"/>
        <v>18</v>
      </c>
      <c r="Y20" s="8">
        <f t="shared" si="8"/>
        <v>2.6111111111111112</v>
      </c>
    </row>
    <row r="21" spans="1:25" x14ac:dyDescent="0.25">
      <c r="A21" s="1" t="str">
        <f>'Alle Abteilungen'!$A$23</f>
        <v>Akzeptanz Video sehen</v>
      </c>
      <c r="B21">
        <v>4</v>
      </c>
      <c r="C21">
        <v>3</v>
      </c>
      <c r="D21">
        <v>3</v>
      </c>
      <c r="E21">
        <v>3</v>
      </c>
      <c r="F21">
        <v>2</v>
      </c>
      <c r="G21">
        <v>2</v>
      </c>
      <c r="H21">
        <v>3</v>
      </c>
      <c r="I21">
        <v>3</v>
      </c>
      <c r="J21">
        <v>2</v>
      </c>
      <c r="K21">
        <v>2</v>
      </c>
      <c r="L21">
        <v>3</v>
      </c>
      <c r="M21">
        <v>0</v>
      </c>
      <c r="N21">
        <v>4</v>
      </c>
      <c r="O21">
        <v>4</v>
      </c>
      <c r="P21">
        <v>3</v>
      </c>
      <c r="Q21">
        <v>3</v>
      </c>
      <c r="R21">
        <v>1</v>
      </c>
      <c r="S21">
        <v>2</v>
      </c>
      <c r="T21">
        <v>2</v>
      </c>
      <c r="U21">
        <v>2</v>
      </c>
      <c r="W21">
        <f t="shared" si="6"/>
        <v>51</v>
      </c>
      <c r="X21">
        <f t="shared" si="7"/>
        <v>19</v>
      </c>
      <c r="Y21" s="8">
        <f t="shared" si="8"/>
        <v>2.6842105263157894</v>
      </c>
    </row>
    <row r="22" spans="1:25" x14ac:dyDescent="0.25">
      <c r="A22" s="1" t="str">
        <f>'Alle Abteilungen'!$A$24</f>
        <v>Akzeptanz Video produzieren</v>
      </c>
      <c r="B22">
        <v>2</v>
      </c>
      <c r="C22">
        <v>1</v>
      </c>
      <c r="D22">
        <v>3</v>
      </c>
      <c r="E22">
        <v>3</v>
      </c>
      <c r="F22">
        <v>3</v>
      </c>
      <c r="G22">
        <v>2</v>
      </c>
      <c r="H22">
        <v>2.5</v>
      </c>
      <c r="I22">
        <v>2</v>
      </c>
      <c r="J22">
        <v>1</v>
      </c>
      <c r="K22">
        <v>2</v>
      </c>
      <c r="L22">
        <v>0</v>
      </c>
      <c r="M22">
        <v>2</v>
      </c>
      <c r="N22">
        <v>3</v>
      </c>
      <c r="O22">
        <v>1</v>
      </c>
      <c r="P22">
        <v>2</v>
      </c>
      <c r="Q22">
        <v>3</v>
      </c>
      <c r="R22">
        <v>4</v>
      </c>
      <c r="S22">
        <v>3</v>
      </c>
      <c r="T22">
        <v>2</v>
      </c>
      <c r="U22">
        <v>3</v>
      </c>
      <c r="W22">
        <f t="shared" si="6"/>
        <v>44.5</v>
      </c>
      <c r="X22">
        <f t="shared" si="7"/>
        <v>19</v>
      </c>
      <c r="Y22" s="8">
        <f t="shared" si="8"/>
        <v>2.3421052631578947</v>
      </c>
    </row>
    <row r="23" spans="1:25" x14ac:dyDescent="0.25">
      <c r="A23" s="1" t="str">
        <f>'Alle Abteilungen'!$A$25</f>
        <v>Akzeptanz Video veröffentlichen</v>
      </c>
      <c r="B23">
        <v>4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4</v>
      </c>
      <c r="J23">
        <v>2</v>
      </c>
      <c r="K23">
        <v>2</v>
      </c>
      <c r="L23">
        <v>4</v>
      </c>
      <c r="M23">
        <v>2</v>
      </c>
      <c r="N23">
        <v>3</v>
      </c>
      <c r="O23">
        <v>3</v>
      </c>
      <c r="P23">
        <v>4</v>
      </c>
      <c r="Q23">
        <v>4</v>
      </c>
      <c r="R23">
        <v>1</v>
      </c>
      <c r="S23">
        <v>2</v>
      </c>
      <c r="T23">
        <v>3</v>
      </c>
      <c r="U23">
        <v>4</v>
      </c>
      <c r="W23">
        <f t="shared" si="6"/>
        <v>62</v>
      </c>
      <c r="X23">
        <f t="shared" si="7"/>
        <v>20</v>
      </c>
      <c r="Y23" s="8">
        <f t="shared" si="8"/>
        <v>3.1</v>
      </c>
    </row>
    <row r="24" spans="1:25" hidden="1" x14ac:dyDescent="0.25">
      <c r="A24" s="2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Y24" s="8"/>
    </row>
    <row r="25" spans="1:25" x14ac:dyDescent="0.25">
      <c r="A25" s="3"/>
    </row>
    <row r="26" spans="1:25" x14ac:dyDescent="0.25">
      <c r="A26" s="3"/>
    </row>
    <row r="27" spans="1:25" x14ac:dyDescent="0.25">
      <c r="A27" s="4" t="str">
        <f>'Alle Abteilungen'!V13</f>
        <v>4. Semester</v>
      </c>
      <c r="B27" s="9">
        <f>'Alle Abteilungen'!W13</f>
        <v>10</v>
      </c>
      <c r="C27" s="6" t="s">
        <v>18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5" t="s">
        <v>5</v>
      </c>
      <c r="X27" s="5" t="s">
        <v>24</v>
      </c>
      <c r="Y27" s="4" t="s">
        <v>19</v>
      </c>
    </row>
    <row r="28" spans="1:25" x14ac:dyDescent="0.25">
      <c r="A28" s="1" t="str">
        <f>'Alle Abteilungen'!$A$18</f>
        <v>Sichtbarkeit der Poster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4</v>
      </c>
      <c r="W28">
        <f t="shared" ref="W28:W35" si="9">SUM(B28:V28)</f>
        <v>24</v>
      </c>
      <c r="X28">
        <f t="shared" ref="X28:X35" si="10">$B$27-SUMIF(B28:V28,0,$B$24:$V$24)</f>
        <v>10</v>
      </c>
      <c r="Y28" s="8">
        <f>W28/X28</f>
        <v>2.4</v>
      </c>
    </row>
    <row r="29" spans="1:25" x14ac:dyDescent="0.25">
      <c r="A29" s="1" t="str">
        <f>'Alle Abteilungen'!$A$19</f>
        <v>Sichtbarkeit der Broschüre</v>
      </c>
      <c r="B29">
        <v>3</v>
      </c>
      <c r="C29">
        <v>1</v>
      </c>
      <c r="D29">
        <v>2</v>
      </c>
      <c r="E29">
        <v>4</v>
      </c>
      <c r="F29">
        <v>2</v>
      </c>
      <c r="G29">
        <v>1</v>
      </c>
      <c r="H29">
        <v>3</v>
      </c>
      <c r="I29">
        <v>3</v>
      </c>
      <c r="J29">
        <v>1</v>
      </c>
      <c r="K29">
        <v>1</v>
      </c>
      <c r="W29">
        <f t="shared" si="9"/>
        <v>21</v>
      </c>
      <c r="X29">
        <f t="shared" si="10"/>
        <v>10</v>
      </c>
      <c r="Y29" s="8">
        <f t="shared" ref="Y29:Y35" si="11">W29/X29</f>
        <v>2.1</v>
      </c>
    </row>
    <row r="30" spans="1:25" x14ac:dyDescent="0.25">
      <c r="A30" s="1" t="str">
        <f>'Alle Abteilungen'!$A$20</f>
        <v>Wert der Präsentation</v>
      </c>
      <c r="B30">
        <v>3</v>
      </c>
      <c r="C30">
        <v>4</v>
      </c>
      <c r="D30">
        <v>3</v>
      </c>
      <c r="E30">
        <v>0</v>
      </c>
      <c r="F30">
        <v>3</v>
      </c>
      <c r="G30">
        <v>2</v>
      </c>
      <c r="H30">
        <v>3</v>
      </c>
      <c r="I30">
        <v>4</v>
      </c>
      <c r="J30">
        <v>2</v>
      </c>
      <c r="K30">
        <v>2</v>
      </c>
      <c r="W30">
        <f t="shared" si="9"/>
        <v>26</v>
      </c>
      <c r="X30">
        <f t="shared" si="10"/>
        <v>9</v>
      </c>
      <c r="Y30" s="8">
        <f t="shared" si="11"/>
        <v>2.8888888888888888</v>
      </c>
    </row>
    <row r="31" spans="1:25" x14ac:dyDescent="0.25">
      <c r="A31" s="1" t="str">
        <f>'Alle Abteilungen'!$A$21</f>
        <v>Zeitaufwand</v>
      </c>
      <c r="B31">
        <v>2</v>
      </c>
      <c r="C31">
        <v>2</v>
      </c>
      <c r="D31">
        <v>4</v>
      </c>
      <c r="E31">
        <v>3</v>
      </c>
      <c r="F31">
        <v>3</v>
      </c>
      <c r="G31">
        <v>3</v>
      </c>
      <c r="H31">
        <v>2</v>
      </c>
      <c r="I31">
        <v>1</v>
      </c>
      <c r="J31">
        <v>2</v>
      </c>
      <c r="K31">
        <v>2</v>
      </c>
      <c r="W31">
        <f t="shared" si="9"/>
        <v>24</v>
      </c>
      <c r="X31">
        <f t="shared" si="10"/>
        <v>10</v>
      </c>
      <c r="Y31" s="8">
        <f t="shared" si="11"/>
        <v>2.4</v>
      </c>
    </row>
    <row r="32" spans="1:25" x14ac:dyDescent="0.25">
      <c r="A32" s="1" t="str">
        <f>'Alle Abteilungen'!$A$22</f>
        <v>Qualität der Poster/Broschüre</v>
      </c>
      <c r="B32">
        <v>2</v>
      </c>
      <c r="C32">
        <v>2</v>
      </c>
      <c r="D32">
        <v>3</v>
      </c>
      <c r="E32">
        <v>3</v>
      </c>
      <c r="F32">
        <v>3</v>
      </c>
      <c r="G32">
        <v>2</v>
      </c>
      <c r="H32">
        <v>4</v>
      </c>
      <c r="I32">
        <v>4</v>
      </c>
      <c r="J32">
        <v>3</v>
      </c>
      <c r="K32">
        <v>2</v>
      </c>
      <c r="W32">
        <f t="shared" si="9"/>
        <v>28</v>
      </c>
      <c r="X32">
        <f t="shared" si="10"/>
        <v>10</v>
      </c>
      <c r="Y32" s="8">
        <f t="shared" si="11"/>
        <v>2.8</v>
      </c>
    </row>
    <row r="33" spans="1:25" x14ac:dyDescent="0.25">
      <c r="A33" s="1" t="str">
        <f>'Alle Abteilungen'!$A$23</f>
        <v>Akzeptanz Video sehen</v>
      </c>
      <c r="B33">
        <v>3</v>
      </c>
      <c r="C33">
        <v>3</v>
      </c>
      <c r="D33">
        <v>4</v>
      </c>
      <c r="E33">
        <v>4</v>
      </c>
      <c r="F33">
        <v>3</v>
      </c>
      <c r="G33">
        <v>3</v>
      </c>
      <c r="H33">
        <v>3</v>
      </c>
      <c r="I33">
        <v>1</v>
      </c>
      <c r="J33">
        <v>2</v>
      </c>
      <c r="K33">
        <v>3</v>
      </c>
      <c r="W33">
        <f t="shared" si="9"/>
        <v>29</v>
      </c>
      <c r="X33">
        <f t="shared" si="10"/>
        <v>10</v>
      </c>
      <c r="Y33" s="8">
        <f t="shared" si="11"/>
        <v>2.9</v>
      </c>
    </row>
    <row r="34" spans="1:25" x14ac:dyDescent="0.25">
      <c r="A34" s="1" t="str">
        <f>'Alle Abteilungen'!$A$24</f>
        <v>Akzeptanz Video produzieren</v>
      </c>
      <c r="B34">
        <v>1</v>
      </c>
      <c r="C34">
        <v>1</v>
      </c>
      <c r="D34">
        <v>4</v>
      </c>
      <c r="E34">
        <v>4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W34">
        <f t="shared" si="9"/>
        <v>21</v>
      </c>
      <c r="X34">
        <f t="shared" si="10"/>
        <v>10</v>
      </c>
      <c r="Y34" s="8">
        <f t="shared" si="11"/>
        <v>2.1</v>
      </c>
    </row>
    <row r="35" spans="1:25" x14ac:dyDescent="0.25">
      <c r="A35" s="1" t="str">
        <f>'Alle Abteilungen'!$A$25</f>
        <v>Akzeptanz Video veröffentlichen</v>
      </c>
      <c r="B35">
        <v>2</v>
      </c>
      <c r="C35">
        <v>4</v>
      </c>
      <c r="D35">
        <v>4</v>
      </c>
      <c r="E35">
        <v>4</v>
      </c>
      <c r="F35">
        <v>2</v>
      </c>
      <c r="G35">
        <v>3</v>
      </c>
      <c r="H35">
        <v>3</v>
      </c>
      <c r="I35">
        <v>4</v>
      </c>
      <c r="J35">
        <v>2</v>
      </c>
      <c r="K35">
        <v>2</v>
      </c>
      <c r="W35">
        <f t="shared" si="9"/>
        <v>30</v>
      </c>
      <c r="X35">
        <f t="shared" si="10"/>
        <v>10</v>
      </c>
      <c r="Y35" s="8">
        <f t="shared" si="11"/>
        <v>3</v>
      </c>
    </row>
    <row r="36" spans="1:25" x14ac:dyDescent="0.25">
      <c r="A36" s="3"/>
    </row>
    <row r="37" spans="1:25" x14ac:dyDescent="0.25">
      <c r="A37" s="4" t="str">
        <f>'Alle Abteilungen'!V14</f>
        <v>6. + 8. Semester</v>
      </c>
      <c r="B37" s="9">
        <f>'Alle Abteilungen'!W14</f>
        <v>7</v>
      </c>
      <c r="C37" s="6" t="s">
        <v>18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W37" s="5" t="s">
        <v>5</v>
      </c>
      <c r="X37" s="5" t="s">
        <v>24</v>
      </c>
      <c r="Y37" s="4" t="s">
        <v>19</v>
      </c>
    </row>
    <row r="38" spans="1:25" x14ac:dyDescent="0.25">
      <c r="A38" s="1" t="str">
        <f>'Alle Abteilungen'!$A$18</f>
        <v>Sichtbarkeit der Poster</v>
      </c>
      <c r="B38">
        <v>4</v>
      </c>
      <c r="C38">
        <v>2</v>
      </c>
      <c r="D38">
        <v>3</v>
      </c>
      <c r="E38">
        <v>3</v>
      </c>
      <c r="F38">
        <v>3</v>
      </c>
      <c r="G38">
        <v>3</v>
      </c>
      <c r="H38">
        <v>2</v>
      </c>
      <c r="W38">
        <f t="shared" ref="W38:W45" si="12">SUM(B38:V38)</f>
        <v>20</v>
      </c>
      <c r="X38">
        <f t="shared" ref="X38:X45" si="13">$B$37-SUMIF(B38:V38,0,$B$24:$V$24)</f>
        <v>7</v>
      </c>
      <c r="Y38" s="8">
        <f>W38/X38</f>
        <v>2.8571428571428572</v>
      </c>
    </row>
    <row r="39" spans="1:25" x14ac:dyDescent="0.25">
      <c r="A39" s="1" t="str">
        <f>'Alle Abteilungen'!$A$19</f>
        <v>Sichtbarkeit der Broschüre</v>
      </c>
      <c r="B39">
        <v>3</v>
      </c>
      <c r="C39">
        <v>1</v>
      </c>
      <c r="D39">
        <v>1</v>
      </c>
      <c r="E39">
        <v>3</v>
      </c>
      <c r="F39">
        <v>1</v>
      </c>
      <c r="G39">
        <v>2</v>
      </c>
      <c r="H39">
        <v>4</v>
      </c>
      <c r="W39">
        <f t="shared" si="12"/>
        <v>15</v>
      </c>
      <c r="X39">
        <f t="shared" si="13"/>
        <v>7</v>
      </c>
      <c r="Y39" s="8">
        <f t="shared" ref="Y39:Y45" si="14">W39/X39</f>
        <v>2.1428571428571428</v>
      </c>
    </row>
    <row r="40" spans="1:25" x14ac:dyDescent="0.25">
      <c r="A40" s="1" t="str">
        <f>'Alle Abteilungen'!$A$20</f>
        <v>Wert der Präsentation</v>
      </c>
      <c r="B40">
        <v>4</v>
      </c>
      <c r="C40">
        <v>4</v>
      </c>
      <c r="D40">
        <v>4</v>
      </c>
      <c r="E40">
        <v>4</v>
      </c>
      <c r="F40">
        <v>3</v>
      </c>
      <c r="G40">
        <v>4</v>
      </c>
      <c r="H40">
        <v>2</v>
      </c>
      <c r="W40">
        <f t="shared" si="12"/>
        <v>25</v>
      </c>
      <c r="X40">
        <f t="shared" si="13"/>
        <v>7</v>
      </c>
      <c r="Y40" s="8">
        <f t="shared" si="14"/>
        <v>3.5714285714285716</v>
      </c>
    </row>
    <row r="41" spans="1:25" x14ac:dyDescent="0.25">
      <c r="A41" s="1" t="str">
        <f>'Alle Abteilungen'!$A$21</f>
        <v>Zeitaufwand</v>
      </c>
      <c r="B41">
        <v>2</v>
      </c>
      <c r="C41">
        <v>4</v>
      </c>
      <c r="D41">
        <v>2</v>
      </c>
      <c r="E41">
        <v>3</v>
      </c>
      <c r="F41">
        <v>3</v>
      </c>
      <c r="G41">
        <v>2</v>
      </c>
      <c r="H41">
        <v>3</v>
      </c>
      <c r="W41">
        <f t="shared" si="12"/>
        <v>19</v>
      </c>
      <c r="X41">
        <f t="shared" si="13"/>
        <v>7</v>
      </c>
      <c r="Y41" s="8">
        <f t="shared" si="14"/>
        <v>2.7142857142857144</v>
      </c>
    </row>
    <row r="42" spans="1:25" x14ac:dyDescent="0.25">
      <c r="A42" s="1" t="str">
        <f>'Alle Abteilungen'!$A$22</f>
        <v>Qualität der Poster/Broschüre</v>
      </c>
      <c r="B42">
        <v>3</v>
      </c>
      <c r="C42">
        <v>3</v>
      </c>
      <c r="D42">
        <v>1</v>
      </c>
      <c r="E42">
        <v>3</v>
      </c>
      <c r="F42">
        <v>3</v>
      </c>
      <c r="G42">
        <v>1</v>
      </c>
      <c r="H42">
        <v>2</v>
      </c>
      <c r="W42">
        <f t="shared" si="12"/>
        <v>16</v>
      </c>
      <c r="X42">
        <f t="shared" si="13"/>
        <v>7</v>
      </c>
      <c r="Y42" s="8">
        <f t="shared" si="14"/>
        <v>2.2857142857142856</v>
      </c>
    </row>
    <row r="43" spans="1:25" x14ac:dyDescent="0.25">
      <c r="A43" s="1" t="str">
        <f>'Alle Abteilungen'!$A$23</f>
        <v>Akzeptanz Video sehen</v>
      </c>
      <c r="B43">
        <v>4</v>
      </c>
      <c r="C43">
        <v>3</v>
      </c>
      <c r="D43">
        <v>3</v>
      </c>
      <c r="E43">
        <v>4</v>
      </c>
      <c r="F43">
        <v>4</v>
      </c>
      <c r="G43">
        <v>3</v>
      </c>
      <c r="H43">
        <v>4</v>
      </c>
      <c r="W43">
        <f t="shared" si="12"/>
        <v>25</v>
      </c>
      <c r="X43">
        <f t="shared" si="13"/>
        <v>7</v>
      </c>
      <c r="Y43" s="8">
        <f t="shared" si="14"/>
        <v>3.5714285714285716</v>
      </c>
    </row>
    <row r="44" spans="1:25" x14ac:dyDescent="0.25">
      <c r="A44" s="1" t="str">
        <f>'Alle Abteilungen'!$A$24</f>
        <v>Akzeptanz Video produzieren</v>
      </c>
      <c r="B44">
        <v>2</v>
      </c>
      <c r="C44">
        <v>3</v>
      </c>
      <c r="D44">
        <v>1</v>
      </c>
      <c r="E44">
        <v>4</v>
      </c>
      <c r="F44">
        <v>4</v>
      </c>
      <c r="G44">
        <v>1</v>
      </c>
      <c r="H44">
        <v>1</v>
      </c>
      <c r="W44">
        <f t="shared" si="12"/>
        <v>16</v>
      </c>
      <c r="X44">
        <f t="shared" si="13"/>
        <v>7</v>
      </c>
      <c r="Y44" s="8">
        <f t="shared" si="14"/>
        <v>2.2857142857142856</v>
      </c>
    </row>
    <row r="45" spans="1:25" x14ac:dyDescent="0.25">
      <c r="A45" s="1" t="str">
        <f>'Alle Abteilungen'!$A$25</f>
        <v>Akzeptanz Video veröffentlichen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W45">
        <f t="shared" si="12"/>
        <v>28</v>
      </c>
      <c r="X45">
        <f t="shared" si="13"/>
        <v>7</v>
      </c>
      <c r="Y45" s="8">
        <f t="shared" si="14"/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2012-03-02T10:17:20Z</dcterms:modified>
</cp:coreProperties>
</file>