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5315" windowHeight="12075" tabRatio="622"/>
  </bookViews>
  <sheets>
    <sheet name="Alle Abteilungen" sheetId="2" r:id="rId1"/>
    <sheet name="Bauingenieurwesen" sheetId="7" r:id="rId2"/>
    <sheet name="Landschaftsarchitektur" sheetId="11" r:id="rId3"/>
    <sheet name="Raumplanung" sheetId="9" r:id="rId4"/>
    <sheet name="Elektrotechnik" sheetId="5" r:id="rId5"/>
    <sheet name="Maschinentechnik" sheetId="10" r:id="rId6"/>
    <sheet name="EEU" sheetId="6" r:id="rId7"/>
    <sheet name="Informatik" sheetId="8" r:id="rId8"/>
  </sheets>
  <calcPr calcId="145621"/>
</workbook>
</file>

<file path=xl/calcChain.xml><?xml version="1.0" encoding="utf-8"?>
<calcChain xmlns="http://schemas.openxmlformats.org/spreadsheetml/2006/main">
  <c r="D63" i="2" l="1"/>
  <c r="D64" i="2"/>
  <c r="D61" i="2"/>
  <c r="D62" i="2"/>
  <c r="D60" i="2"/>
  <c r="D59" i="2"/>
  <c r="D58" i="2"/>
  <c r="D57" i="2"/>
  <c r="D54" i="2"/>
  <c r="D56" i="2"/>
  <c r="D55" i="2"/>
  <c r="A13" i="8"/>
  <c r="A13" i="6"/>
  <c r="A13" i="10"/>
  <c r="A13" i="9"/>
  <c r="A13" i="11"/>
  <c r="P11" i="2" l="1"/>
  <c r="P12" i="2"/>
  <c r="P13" i="2"/>
  <c r="P14" i="2"/>
  <c r="P15" i="2"/>
  <c r="P16" i="2"/>
  <c r="M11" i="2"/>
  <c r="M12" i="2"/>
  <c r="M13" i="2"/>
  <c r="M14" i="2"/>
  <c r="M15" i="2"/>
  <c r="M16" i="2"/>
  <c r="B37" i="11"/>
  <c r="R45" i="11" s="1"/>
  <c r="A37" i="11"/>
  <c r="A27" i="11"/>
  <c r="B27" i="11"/>
  <c r="R32" i="11" s="1"/>
  <c r="A16" i="11"/>
  <c r="B16" i="11"/>
  <c r="R20" i="11" s="1"/>
  <c r="Q45" i="11"/>
  <c r="A45" i="11"/>
  <c r="Q44" i="11"/>
  <c r="D10" i="11" s="1"/>
  <c r="A44" i="11"/>
  <c r="Q43" i="11"/>
  <c r="A43" i="11"/>
  <c r="Q42" i="11"/>
  <c r="A42" i="11"/>
  <c r="Q41" i="11"/>
  <c r="D7" i="11" s="1"/>
  <c r="A41" i="11"/>
  <c r="Q40" i="11"/>
  <c r="D6" i="11" s="1"/>
  <c r="A40" i="11"/>
  <c r="Q39" i="11"/>
  <c r="A39" i="11"/>
  <c r="Q38" i="11"/>
  <c r="D4" i="11" s="1"/>
  <c r="A38" i="11"/>
  <c r="Q35" i="11"/>
  <c r="A35" i="11"/>
  <c r="Q34" i="11"/>
  <c r="C10" i="11" s="1"/>
  <c r="A34" i="11"/>
  <c r="Q33" i="11"/>
  <c r="C9" i="11" s="1"/>
  <c r="A33" i="11"/>
  <c r="Q32" i="11"/>
  <c r="C8" i="11" s="1"/>
  <c r="A32" i="11"/>
  <c r="Q31" i="11"/>
  <c r="A31" i="11"/>
  <c r="Q30" i="11"/>
  <c r="C6" i="11" s="1"/>
  <c r="A30" i="11"/>
  <c r="Q29" i="11"/>
  <c r="C5" i="11" s="1"/>
  <c r="A29" i="11"/>
  <c r="Q28" i="11"/>
  <c r="C4" i="11" s="1"/>
  <c r="A28" i="11"/>
  <c r="Q24" i="11"/>
  <c r="B11" i="11" s="1"/>
  <c r="A24" i="11"/>
  <c r="Q23" i="11"/>
  <c r="A23" i="11"/>
  <c r="Q22" i="11"/>
  <c r="B9" i="11" s="1"/>
  <c r="A22" i="11"/>
  <c r="Q21" i="11"/>
  <c r="A21" i="11"/>
  <c r="Q20" i="11"/>
  <c r="B7" i="11" s="1"/>
  <c r="A20" i="11"/>
  <c r="Q19" i="11"/>
  <c r="B6" i="11" s="1"/>
  <c r="A19" i="11"/>
  <c r="Q18" i="11"/>
  <c r="A18" i="11"/>
  <c r="Q17" i="11"/>
  <c r="B4" i="11" s="1"/>
  <c r="A17" i="11"/>
  <c r="A11" i="11"/>
  <c r="B10" i="11"/>
  <c r="A10" i="11"/>
  <c r="A9" i="11"/>
  <c r="A8" i="11"/>
  <c r="A7" i="11"/>
  <c r="A6" i="11"/>
  <c r="A5" i="11"/>
  <c r="A4" i="11"/>
  <c r="B36" i="10"/>
  <c r="Z44" i="10" s="1"/>
  <c r="A36" i="10"/>
  <c r="B26" i="10"/>
  <c r="Z34" i="10" s="1"/>
  <c r="A26" i="10"/>
  <c r="A15" i="10"/>
  <c r="B15" i="10"/>
  <c r="Z19" i="10" s="1"/>
  <c r="Y44" i="10"/>
  <c r="A44" i="10"/>
  <c r="Y43" i="10"/>
  <c r="D10" i="10" s="1"/>
  <c r="A43" i="10"/>
  <c r="Y42" i="10"/>
  <c r="A42" i="10"/>
  <c r="Y41" i="10"/>
  <c r="D8" i="10" s="1"/>
  <c r="A41" i="10"/>
  <c r="Y40" i="10"/>
  <c r="D7" i="10" s="1"/>
  <c r="A40" i="10"/>
  <c r="Y39" i="10"/>
  <c r="D6" i="10" s="1"/>
  <c r="A39" i="10"/>
  <c r="Y38" i="10"/>
  <c r="A38" i="10"/>
  <c r="Y37" i="10"/>
  <c r="A37" i="10"/>
  <c r="Y34" i="10"/>
  <c r="C11" i="10" s="1"/>
  <c r="A34" i="10"/>
  <c r="Y33" i="10"/>
  <c r="A33" i="10"/>
  <c r="Y32" i="10"/>
  <c r="C9" i="10" s="1"/>
  <c r="A32" i="10"/>
  <c r="Y31" i="10"/>
  <c r="C8" i="10" s="1"/>
  <c r="A31" i="10"/>
  <c r="Y30" i="10"/>
  <c r="C7" i="10" s="1"/>
  <c r="A30" i="10"/>
  <c r="Y29" i="10"/>
  <c r="C6" i="10" s="1"/>
  <c r="A29" i="10"/>
  <c r="Y28" i="10"/>
  <c r="C5" i="10" s="1"/>
  <c r="A28" i="10"/>
  <c r="Y27" i="10"/>
  <c r="C4" i="10" s="1"/>
  <c r="A27" i="10"/>
  <c r="Y23" i="10"/>
  <c r="B11" i="10" s="1"/>
  <c r="A23" i="10"/>
  <c r="Y22" i="10"/>
  <c r="A22" i="10"/>
  <c r="Y21" i="10"/>
  <c r="B9" i="10" s="1"/>
  <c r="A21" i="10"/>
  <c r="Y20" i="10"/>
  <c r="A20" i="10"/>
  <c r="Y19" i="10"/>
  <c r="A19" i="10"/>
  <c r="Y18" i="10"/>
  <c r="A18" i="10"/>
  <c r="Y17" i="10"/>
  <c r="A17" i="10"/>
  <c r="Y16" i="10"/>
  <c r="A16" i="10"/>
  <c r="A11" i="10"/>
  <c r="C10" i="10"/>
  <c r="B10" i="10"/>
  <c r="A10" i="10"/>
  <c r="A9" i="10"/>
  <c r="A8" i="10"/>
  <c r="A7" i="10"/>
  <c r="B6" i="10"/>
  <c r="A6" i="10"/>
  <c r="A5" i="10"/>
  <c r="A4" i="10"/>
  <c r="N6" i="2"/>
  <c r="B26" i="9"/>
  <c r="N34" i="9" s="1"/>
  <c r="A26" i="9"/>
  <c r="B15" i="9"/>
  <c r="N17" i="9" s="1"/>
  <c r="A15" i="9"/>
  <c r="A23" i="9"/>
  <c r="A22" i="9"/>
  <c r="A21" i="9"/>
  <c r="A20" i="9"/>
  <c r="A19" i="9"/>
  <c r="A18" i="9"/>
  <c r="A17" i="9"/>
  <c r="A16" i="9"/>
  <c r="M34" i="9"/>
  <c r="A34" i="9"/>
  <c r="M33" i="9"/>
  <c r="C10" i="9" s="1"/>
  <c r="A33" i="9"/>
  <c r="N32" i="9"/>
  <c r="M32" i="9"/>
  <c r="C9" i="9" s="1"/>
  <c r="A32" i="9"/>
  <c r="M31" i="9"/>
  <c r="C8" i="9" s="1"/>
  <c r="A31" i="9"/>
  <c r="M30" i="9"/>
  <c r="A30" i="9"/>
  <c r="M29" i="9"/>
  <c r="C6" i="9" s="1"/>
  <c r="A29" i="9"/>
  <c r="M28" i="9"/>
  <c r="A28" i="9"/>
  <c r="M27" i="9"/>
  <c r="C4" i="9" s="1"/>
  <c r="A27" i="9"/>
  <c r="M23" i="9"/>
  <c r="B11" i="9" s="1"/>
  <c r="M22" i="9"/>
  <c r="B10" i="9" s="1"/>
  <c r="M21" i="9"/>
  <c r="M20" i="9"/>
  <c r="M19" i="9"/>
  <c r="M18" i="9"/>
  <c r="B6" i="9" s="1"/>
  <c r="M17" i="9"/>
  <c r="M16" i="9"/>
  <c r="A11" i="9"/>
  <c r="A10" i="9"/>
  <c r="A9" i="9"/>
  <c r="A8" i="9"/>
  <c r="A7" i="9"/>
  <c r="A6" i="9"/>
  <c r="A5" i="9"/>
  <c r="B4" i="9"/>
  <c r="A4" i="9"/>
  <c r="B25" i="7"/>
  <c r="X32" i="7" s="1"/>
  <c r="A25" i="7"/>
  <c r="D10" i="8"/>
  <c r="D11" i="8"/>
  <c r="B37" i="8"/>
  <c r="X43" i="8" s="1"/>
  <c r="A37" i="8"/>
  <c r="W45" i="8"/>
  <c r="A45" i="8"/>
  <c r="W44" i="8"/>
  <c r="A44" i="8"/>
  <c r="W43" i="8"/>
  <c r="D9" i="8" s="1"/>
  <c r="A43" i="8"/>
  <c r="W42" i="8"/>
  <c r="D8" i="8" s="1"/>
  <c r="A42" i="8"/>
  <c r="W41" i="8"/>
  <c r="D7" i="8" s="1"/>
  <c r="A41" i="8"/>
  <c r="W40" i="8"/>
  <c r="D6" i="8" s="1"/>
  <c r="A40" i="8"/>
  <c r="W39" i="8"/>
  <c r="D5" i="8" s="1"/>
  <c r="A39" i="8"/>
  <c r="W38" i="8"/>
  <c r="D4" i="8" s="1"/>
  <c r="A38" i="8"/>
  <c r="W6" i="2"/>
  <c r="H1" i="8" s="1"/>
  <c r="R38" i="11" l="1"/>
  <c r="R44" i="11"/>
  <c r="R41" i="11"/>
  <c r="R42" i="11"/>
  <c r="S42" i="11" s="1"/>
  <c r="R40" i="11"/>
  <c r="S40" i="11" s="1"/>
  <c r="R39" i="11"/>
  <c r="R43" i="11"/>
  <c r="S43" i="11" s="1"/>
  <c r="S39" i="11"/>
  <c r="R33" i="11"/>
  <c r="R30" i="11"/>
  <c r="S30" i="11" s="1"/>
  <c r="N29" i="9"/>
  <c r="O29" i="9" s="1"/>
  <c r="R35" i="11"/>
  <c r="S35" i="11" s="1"/>
  <c r="R24" i="11"/>
  <c r="S24" i="11" s="1"/>
  <c r="R31" i="11"/>
  <c r="S31" i="11" s="1"/>
  <c r="R18" i="11"/>
  <c r="S18" i="11" s="1"/>
  <c r="R28" i="11"/>
  <c r="S28" i="11" s="1"/>
  <c r="R22" i="11"/>
  <c r="S20" i="11"/>
  <c r="R23" i="11"/>
  <c r="S23" i="11" s="1"/>
  <c r="R34" i="11"/>
  <c r="S34" i="11" s="1"/>
  <c r="R29" i="11"/>
  <c r="S29" i="11" s="1"/>
  <c r="Q10" i="11"/>
  <c r="G16" i="2" s="1"/>
  <c r="C7" i="11"/>
  <c r="Q7" i="11" s="1"/>
  <c r="G13" i="2" s="1"/>
  <c r="S45" i="11"/>
  <c r="D8" i="11"/>
  <c r="D5" i="11"/>
  <c r="D9" i="11"/>
  <c r="Q9" i="11" s="1"/>
  <c r="G15" i="2" s="1"/>
  <c r="S41" i="11"/>
  <c r="S32" i="11"/>
  <c r="Q6" i="11"/>
  <c r="G12" i="2" s="1"/>
  <c r="Q4" i="11"/>
  <c r="G10" i="2" s="1"/>
  <c r="B5" i="11"/>
  <c r="S38" i="11"/>
  <c r="C11" i="11"/>
  <c r="S44" i="11"/>
  <c r="S33" i="11"/>
  <c r="D11" i="11"/>
  <c r="R17" i="11"/>
  <c r="R19" i="11"/>
  <c r="R21" i="11"/>
  <c r="B8" i="11"/>
  <c r="Y6" i="10"/>
  <c r="Z39" i="10"/>
  <c r="AA39" i="10" s="1"/>
  <c r="Z22" i="10"/>
  <c r="AA22" i="10" s="1"/>
  <c r="Z42" i="10"/>
  <c r="AA42" i="10" s="1"/>
  <c r="N22" i="9"/>
  <c r="N23" i="9"/>
  <c r="N11" i="9" s="1"/>
  <c r="Z37" i="10"/>
  <c r="AA37" i="10" s="1"/>
  <c r="Z40" i="10"/>
  <c r="AA40" i="10" s="1"/>
  <c r="Z20" i="10"/>
  <c r="AA20" i="10" s="1"/>
  <c r="Z43" i="10"/>
  <c r="AA43" i="10" s="1"/>
  <c r="Z17" i="10"/>
  <c r="AA17" i="10" s="1"/>
  <c r="Z38" i="10"/>
  <c r="AA38" i="10" s="1"/>
  <c r="N28" i="9"/>
  <c r="N5" i="9" s="1"/>
  <c r="N31" i="9"/>
  <c r="O31" i="9" s="1"/>
  <c r="Z41" i="10"/>
  <c r="AA41" i="10" s="1"/>
  <c r="Z21" i="10"/>
  <c r="AA21" i="10" s="1"/>
  <c r="Z23" i="10"/>
  <c r="Z11" i="10" s="1"/>
  <c r="Z18" i="10"/>
  <c r="AA18" i="10" s="1"/>
  <c r="N27" i="9"/>
  <c r="O27" i="9" s="1"/>
  <c r="N33" i="9"/>
  <c r="O33" i="9" s="1"/>
  <c r="Z16" i="10"/>
  <c r="AA19" i="10"/>
  <c r="AA44" i="10"/>
  <c r="N21" i="9"/>
  <c r="O21" i="9" s="1"/>
  <c r="Y10" i="10"/>
  <c r="D4" i="10"/>
  <c r="AA34" i="10"/>
  <c r="B7" i="10"/>
  <c r="Y7" i="10" s="1"/>
  <c r="D9" i="10"/>
  <c r="Y9" i="10" s="1"/>
  <c r="Z27" i="10"/>
  <c r="AA27" i="10" s="1"/>
  <c r="Z29" i="10"/>
  <c r="Z31" i="10"/>
  <c r="AA31" i="10" s="1"/>
  <c r="Z33" i="10"/>
  <c r="B5" i="10"/>
  <c r="B4" i="10"/>
  <c r="Y4" i="10" s="1"/>
  <c r="P10" i="2" s="1"/>
  <c r="D5" i="10"/>
  <c r="Z28" i="10"/>
  <c r="AA28" i="10" s="1"/>
  <c r="Z30" i="10"/>
  <c r="AA30" i="10" s="1"/>
  <c r="Z32" i="10"/>
  <c r="D11" i="10"/>
  <c r="Y11" i="10" s="1"/>
  <c r="P17" i="2" s="1"/>
  <c r="B8" i="10"/>
  <c r="Y8" i="10" s="1"/>
  <c r="X42" i="8"/>
  <c r="X41" i="8"/>
  <c r="X40" i="8"/>
  <c r="X39" i="8"/>
  <c r="X38" i="8"/>
  <c r="X45" i="8"/>
  <c r="N19" i="9"/>
  <c r="O19" i="9" s="1"/>
  <c r="M4" i="9"/>
  <c r="J10" i="2" s="1"/>
  <c r="X44" i="8"/>
  <c r="N30" i="9"/>
  <c r="O30" i="9" s="1"/>
  <c r="C5" i="9"/>
  <c r="C7" i="9"/>
  <c r="O34" i="9"/>
  <c r="B7" i="9"/>
  <c r="O17" i="9"/>
  <c r="M10" i="9"/>
  <c r="J16" i="2" s="1"/>
  <c r="M7" i="9"/>
  <c r="J13" i="2" s="1"/>
  <c r="B5" i="9"/>
  <c r="M5" i="9" s="1"/>
  <c r="J11" i="2" s="1"/>
  <c r="C11" i="9"/>
  <c r="B9" i="9"/>
  <c r="M9" i="9" s="1"/>
  <c r="J15" i="2" s="1"/>
  <c r="N16" i="9"/>
  <c r="N18" i="9"/>
  <c r="N20" i="9"/>
  <c r="M6" i="9"/>
  <c r="J12" i="2" s="1"/>
  <c r="O32" i="9"/>
  <c r="B8" i="9"/>
  <c r="M8" i="9" s="1"/>
  <c r="J14" i="2" s="1"/>
  <c r="W19" i="8"/>
  <c r="B7" i="8" s="1"/>
  <c r="B27" i="8"/>
  <c r="B15" i="8"/>
  <c r="X20" i="8" s="1"/>
  <c r="A27" i="8"/>
  <c r="W35" i="8"/>
  <c r="C11" i="8" s="1"/>
  <c r="A35" i="8"/>
  <c r="W34" i="8"/>
  <c r="C10" i="8" s="1"/>
  <c r="A34" i="8"/>
  <c r="W33" i="8"/>
  <c r="C9" i="8" s="1"/>
  <c r="A33" i="8"/>
  <c r="W32" i="8"/>
  <c r="C8" i="8" s="1"/>
  <c r="A32" i="8"/>
  <c r="W31" i="8"/>
  <c r="C7" i="8" s="1"/>
  <c r="A31" i="8"/>
  <c r="W30" i="8"/>
  <c r="C6" i="8" s="1"/>
  <c r="A30" i="8"/>
  <c r="W29" i="8"/>
  <c r="C5" i="8" s="1"/>
  <c r="A29" i="8"/>
  <c r="W28" i="8"/>
  <c r="C4" i="8" s="1"/>
  <c r="A28" i="8"/>
  <c r="A15" i="8"/>
  <c r="W23" i="8"/>
  <c r="B11" i="8" s="1"/>
  <c r="A23" i="8"/>
  <c r="W22" i="8"/>
  <c r="B10" i="8" s="1"/>
  <c r="A22" i="8"/>
  <c r="W21" i="8"/>
  <c r="B9" i="8" s="1"/>
  <c r="A21" i="8"/>
  <c r="W20" i="8"/>
  <c r="B8" i="8" s="1"/>
  <c r="A20" i="8"/>
  <c r="A19" i="8"/>
  <c r="W18" i="8"/>
  <c r="B6" i="8" s="1"/>
  <c r="A18" i="8"/>
  <c r="W17" i="8"/>
  <c r="B5" i="8" s="1"/>
  <c r="A17" i="8"/>
  <c r="W16" i="8"/>
  <c r="B4" i="8" s="1"/>
  <c r="A16" i="8"/>
  <c r="A11" i="8"/>
  <c r="A10" i="8"/>
  <c r="A9" i="8"/>
  <c r="A8" i="8"/>
  <c r="A7" i="8"/>
  <c r="A6" i="8"/>
  <c r="A5" i="8"/>
  <c r="A4" i="8"/>
  <c r="R8" i="11" l="1"/>
  <c r="R9" i="11"/>
  <c r="R6" i="11"/>
  <c r="N4" i="9"/>
  <c r="O4" i="9" s="1"/>
  <c r="N10" i="9"/>
  <c r="O10" i="9" s="1"/>
  <c r="R10" i="11"/>
  <c r="S10" i="11" s="1"/>
  <c r="N8" i="9"/>
  <c r="O8" i="9" s="1"/>
  <c r="R11" i="11"/>
  <c r="N6" i="9"/>
  <c r="O6" i="9" s="1"/>
  <c r="AA16" i="10"/>
  <c r="Z4" i="10"/>
  <c r="AA4" i="10" s="1"/>
  <c r="R7" i="11"/>
  <c r="S7" i="11" s="1"/>
  <c r="N9" i="9"/>
  <c r="O9" i="9" s="1"/>
  <c r="O22" i="9"/>
  <c r="O28" i="9"/>
  <c r="R4" i="11"/>
  <c r="S4" i="11" s="1"/>
  <c r="S22" i="11"/>
  <c r="S9" i="11"/>
  <c r="R5" i="11"/>
  <c r="S21" i="11"/>
  <c r="S6" i="11"/>
  <c r="Q5" i="11"/>
  <c r="G11" i="2" s="1"/>
  <c r="Q8" i="11"/>
  <c r="Q11" i="11"/>
  <c r="S19" i="11"/>
  <c r="S17" i="11"/>
  <c r="AA23" i="10"/>
  <c r="AA11" i="10"/>
  <c r="O23" i="9"/>
  <c r="Z8" i="10"/>
  <c r="AA8" i="10" s="1"/>
  <c r="Y5" i="10"/>
  <c r="Z6" i="10"/>
  <c r="AA6" i="10" s="1"/>
  <c r="AA29" i="10"/>
  <c r="AA32" i="10"/>
  <c r="Z9" i="10"/>
  <c r="AA9" i="10" s="1"/>
  <c r="Z10" i="10"/>
  <c r="AA10" i="10" s="1"/>
  <c r="AA33" i="10"/>
  <c r="Z7" i="10"/>
  <c r="AA7" i="10" s="1"/>
  <c r="Z5" i="10"/>
  <c r="X23" i="8"/>
  <c r="Y23" i="8" s="1"/>
  <c r="N7" i="9"/>
  <c r="O7" i="9" s="1"/>
  <c r="O16" i="9"/>
  <c r="M11" i="9"/>
  <c r="O20" i="9"/>
  <c r="O5" i="9"/>
  <c r="O18" i="9"/>
  <c r="X30" i="8"/>
  <c r="Y30" i="8" s="1"/>
  <c r="Y38" i="8"/>
  <c r="Y45" i="8"/>
  <c r="Y43" i="8"/>
  <c r="Y41" i="8"/>
  <c r="Y39" i="8"/>
  <c r="Y44" i="8"/>
  <c r="Y42" i="8"/>
  <c r="Y40" i="8"/>
  <c r="X21" i="8"/>
  <c r="X19" i="8"/>
  <c r="X35" i="8"/>
  <c r="X33" i="8"/>
  <c r="X31" i="8"/>
  <c r="X29" i="8"/>
  <c r="X18" i="8"/>
  <c r="X28" i="8"/>
  <c r="Y28" i="8" s="1"/>
  <c r="X34" i="8"/>
  <c r="X32" i="8"/>
  <c r="X8" i="8" s="1"/>
  <c r="X22" i="8"/>
  <c r="W10" i="8"/>
  <c r="V16" i="2" s="1"/>
  <c r="W8" i="8"/>
  <c r="V14" i="2" s="1"/>
  <c r="W6" i="8"/>
  <c r="V12" i="2" s="1"/>
  <c r="W4" i="8"/>
  <c r="V10" i="2" s="1"/>
  <c r="W5" i="8"/>
  <c r="V11" i="2" s="1"/>
  <c r="W7" i="8"/>
  <c r="V13" i="2" s="1"/>
  <c r="W9" i="8"/>
  <c r="V15" i="2" s="1"/>
  <c r="W11" i="8"/>
  <c r="V17" i="2" s="1"/>
  <c r="X16" i="8"/>
  <c r="X17" i="8"/>
  <c r="Y20" i="8"/>
  <c r="B14" i="7"/>
  <c r="X22" i="7" s="1"/>
  <c r="A14" i="7"/>
  <c r="W33" i="7"/>
  <c r="C11" i="7" s="1"/>
  <c r="A33" i="7"/>
  <c r="W32" i="7"/>
  <c r="C10" i="7" s="1"/>
  <c r="A32" i="7"/>
  <c r="X31" i="7"/>
  <c r="W31" i="7"/>
  <c r="C9" i="7" s="1"/>
  <c r="A31" i="7"/>
  <c r="X30" i="7"/>
  <c r="W30" i="7"/>
  <c r="C8" i="7" s="1"/>
  <c r="A30" i="7"/>
  <c r="X29" i="7"/>
  <c r="W29" i="7"/>
  <c r="C7" i="7" s="1"/>
  <c r="A29" i="7"/>
  <c r="X28" i="7"/>
  <c r="W28" i="7"/>
  <c r="C6" i="7" s="1"/>
  <c r="A28" i="7"/>
  <c r="X27" i="7"/>
  <c r="W27" i="7"/>
  <c r="C5" i="7" s="1"/>
  <c r="A27" i="7"/>
  <c r="X26" i="7"/>
  <c r="W26" i="7"/>
  <c r="C4" i="7" s="1"/>
  <c r="A26" i="7"/>
  <c r="X33" i="7"/>
  <c r="W22" i="7"/>
  <c r="A22" i="7"/>
  <c r="W21" i="7"/>
  <c r="A21" i="7"/>
  <c r="W20" i="7"/>
  <c r="B9" i="7" s="1"/>
  <c r="A20" i="7"/>
  <c r="W19" i="7"/>
  <c r="B8" i="7" s="1"/>
  <c r="A19" i="7"/>
  <c r="W18" i="7"/>
  <c r="B7" i="7" s="1"/>
  <c r="A18" i="7"/>
  <c r="W17" i="7"/>
  <c r="B6" i="7" s="1"/>
  <c r="A17" i="7"/>
  <c r="W16" i="7"/>
  <c r="B5" i="7" s="1"/>
  <c r="A16" i="7"/>
  <c r="W15" i="7"/>
  <c r="B4" i="7" s="1"/>
  <c r="W4" i="7" s="1"/>
  <c r="A15" i="7"/>
  <c r="B11" i="7"/>
  <c r="A11" i="7"/>
  <c r="B10" i="7"/>
  <c r="A10" i="7"/>
  <c r="A9" i="7"/>
  <c r="A8" i="7"/>
  <c r="A7" i="7"/>
  <c r="A6" i="7"/>
  <c r="A5" i="7"/>
  <c r="A4" i="7"/>
  <c r="O11" i="9" l="1"/>
  <c r="J17" i="2"/>
  <c r="S8" i="11"/>
  <c r="G14" i="2"/>
  <c r="W11" i="7"/>
  <c r="D17" i="2" s="1"/>
  <c r="W8" i="7"/>
  <c r="D14" i="2" s="1"/>
  <c r="W5" i="7"/>
  <c r="D11" i="2" s="1"/>
  <c r="W7" i="7"/>
  <c r="D13" i="2" s="1"/>
  <c r="W6" i="7"/>
  <c r="D12" i="2" s="1"/>
  <c r="D10" i="2"/>
  <c r="W9" i="7"/>
  <c r="D15" i="2" s="1"/>
  <c r="W10" i="7"/>
  <c r="D16" i="2" s="1"/>
  <c r="S11" i="11"/>
  <c r="G17" i="2"/>
  <c r="X5" i="8"/>
  <c r="X17" i="7"/>
  <c r="Y17" i="7" s="1"/>
  <c r="X20" i="7"/>
  <c r="Y20" i="7" s="1"/>
  <c r="X15" i="7"/>
  <c r="X21" i="7"/>
  <c r="Y21" i="7" s="1"/>
  <c r="X16" i="7"/>
  <c r="Y16" i="7" s="1"/>
  <c r="X19" i="7"/>
  <c r="X8" i="7" s="1"/>
  <c r="X18" i="7"/>
  <c r="Y18" i="7" s="1"/>
  <c r="S5" i="11"/>
  <c r="X11" i="8"/>
  <c r="Y16" i="8"/>
  <c r="X4" i="8"/>
  <c r="Y22" i="8"/>
  <c r="X10" i="8"/>
  <c r="X9" i="8"/>
  <c r="Y18" i="8"/>
  <c r="X6" i="8"/>
  <c r="X7" i="8"/>
  <c r="AA5" i="10"/>
  <c r="Y8" i="8"/>
  <c r="Y33" i="8"/>
  <c r="Y32" i="8"/>
  <c r="Y35" i="8"/>
  <c r="Y34" i="8"/>
  <c r="Y29" i="8"/>
  <c r="Y5" i="8"/>
  <c r="Y31" i="8"/>
  <c r="Y27" i="7"/>
  <c r="Y29" i="7"/>
  <c r="Y31" i="7"/>
  <c r="Y19" i="8"/>
  <c r="Y17" i="8"/>
  <c r="Y21" i="8"/>
  <c r="Y26" i="7"/>
  <c r="Y28" i="7"/>
  <c r="Y30" i="7"/>
  <c r="Y32" i="7"/>
  <c r="X11" i="7"/>
  <c r="Y22" i="7"/>
  <c r="Y33" i="7"/>
  <c r="A26" i="6"/>
  <c r="B26" i="6"/>
  <c r="R28" i="6" s="1"/>
  <c r="A15" i="6"/>
  <c r="B15" i="6"/>
  <c r="R22" i="6" s="1"/>
  <c r="Q34" i="6"/>
  <c r="C11" i="6" s="1"/>
  <c r="A34" i="6"/>
  <c r="Q33" i="6"/>
  <c r="C10" i="6" s="1"/>
  <c r="A33" i="6"/>
  <c r="Q32" i="6"/>
  <c r="C9" i="6" s="1"/>
  <c r="A32" i="6"/>
  <c r="Q31" i="6"/>
  <c r="C8" i="6" s="1"/>
  <c r="A31" i="6"/>
  <c r="Q30" i="6"/>
  <c r="C7" i="6" s="1"/>
  <c r="A30" i="6"/>
  <c r="Q29" i="6"/>
  <c r="C6" i="6" s="1"/>
  <c r="A29" i="6"/>
  <c r="Q28" i="6"/>
  <c r="C5" i="6" s="1"/>
  <c r="A28" i="6"/>
  <c r="Q27" i="6"/>
  <c r="C4" i="6" s="1"/>
  <c r="A27" i="6"/>
  <c r="Q23" i="6"/>
  <c r="B11" i="6" s="1"/>
  <c r="A23" i="6"/>
  <c r="Q22" i="6"/>
  <c r="B10" i="6" s="1"/>
  <c r="A22" i="6"/>
  <c r="Q21" i="6"/>
  <c r="A21" i="6"/>
  <c r="Q20" i="6"/>
  <c r="B8" i="6" s="1"/>
  <c r="A20" i="6"/>
  <c r="Q19" i="6"/>
  <c r="B7" i="6" s="1"/>
  <c r="A19" i="6"/>
  <c r="Q18" i="6"/>
  <c r="B6" i="6" s="1"/>
  <c r="A18" i="6"/>
  <c r="Q17" i="6"/>
  <c r="A17" i="6"/>
  <c r="Q16" i="6"/>
  <c r="B4" i="6" s="1"/>
  <c r="A16" i="6"/>
  <c r="A11" i="6"/>
  <c r="A10" i="6"/>
  <c r="A9" i="6"/>
  <c r="A8" i="6"/>
  <c r="A7" i="6"/>
  <c r="A6" i="6"/>
  <c r="A5" i="6"/>
  <c r="A4" i="6"/>
  <c r="A11" i="5"/>
  <c r="A10" i="5"/>
  <c r="A9" i="5"/>
  <c r="A8" i="5"/>
  <c r="A7" i="5"/>
  <c r="A6" i="5"/>
  <c r="A5" i="5"/>
  <c r="A4" i="5"/>
  <c r="B35" i="5"/>
  <c r="P36" i="5" s="1"/>
  <c r="B25" i="5"/>
  <c r="P26" i="5" s="1"/>
  <c r="A35" i="5"/>
  <c r="A25" i="5"/>
  <c r="A43" i="5"/>
  <c r="A42" i="5"/>
  <c r="A41" i="5"/>
  <c r="A40" i="5"/>
  <c r="A39" i="5"/>
  <c r="A38" i="5"/>
  <c r="A37" i="5"/>
  <c r="A36" i="5"/>
  <c r="A33" i="5"/>
  <c r="A32" i="5"/>
  <c r="A31" i="5"/>
  <c r="A30" i="5"/>
  <c r="A29" i="5"/>
  <c r="A28" i="5"/>
  <c r="A27" i="5"/>
  <c r="A26" i="5"/>
  <c r="A22" i="5"/>
  <c r="A21" i="5"/>
  <c r="A20" i="5"/>
  <c r="A19" i="5"/>
  <c r="A18" i="5"/>
  <c r="A17" i="5"/>
  <c r="A16" i="5"/>
  <c r="A15" i="5"/>
  <c r="O43" i="5"/>
  <c r="D11" i="5" s="1"/>
  <c r="O42" i="5"/>
  <c r="D10" i="5" s="1"/>
  <c r="O41" i="5"/>
  <c r="D9" i="5" s="1"/>
  <c r="O40" i="5"/>
  <c r="D8" i="5" s="1"/>
  <c r="O39" i="5"/>
  <c r="D7" i="5" s="1"/>
  <c r="O38" i="5"/>
  <c r="D6" i="5" s="1"/>
  <c r="O37" i="5"/>
  <c r="D5" i="5" s="1"/>
  <c r="O36" i="5"/>
  <c r="D4" i="5" s="1"/>
  <c r="O33" i="5"/>
  <c r="C11" i="5" s="1"/>
  <c r="O32" i="5"/>
  <c r="C10" i="5" s="1"/>
  <c r="O31" i="5"/>
  <c r="C9" i="5" s="1"/>
  <c r="O30" i="5"/>
  <c r="C8" i="5" s="1"/>
  <c r="O29" i="5"/>
  <c r="C7" i="5" s="1"/>
  <c r="O28" i="5"/>
  <c r="C6" i="5" s="1"/>
  <c r="O27" i="5"/>
  <c r="C5" i="5" s="1"/>
  <c r="O26" i="5"/>
  <c r="C4" i="5" s="1"/>
  <c r="B14" i="5"/>
  <c r="P15" i="5" s="1"/>
  <c r="A14" i="5"/>
  <c r="O22" i="5"/>
  <c r="B11" i="5" s="1"/>
  <c r="O21" i="5"/>
  <c r="B10" i="5" s="1"/>
  <c r="O20" i="5"/>
  <c r="B9" i="5" s="1"/>
  <c r="O19" i="5"/>
  <c r="B8" i="5" s="1"/>
  <c r="O18" i="5"/>
  <c r="B7" i="5" s="1"/>
  <c r="O17" i="5"/>
  <c r="B6" i="5" s="1"/>
  <c r="O16" i="5"/>
  <c r="B5" i="5" s="1"/>
  <c r="O15" i="5"/>
  <c r="B4" i="5" s="1"/>
  <c r="E6" i="2"/>
  <c r="H1" i="7" s="1"/>
  <c r="H6" i="2"/>
  <c r="H1" i="11" s="1"/>
  <c r="K6" i="2"/>
  <c r="H1" i="9" s="1"/>
  <c r="H1" i="5"/>
  <c r="Q6" i="2"/>
  <c r="T6" i="2"/>
  <c r="H1" i="6" s="1"/>
  <c r="X6" i="7" l="1"/>
  <c r="Y6" i="7" s="1"/>
  <c r="Q6" i="6"/>
  <c r="S12" i="2" s="1"/>
  <c r="Q8" i="6"/>
  <c r="S14" i="2" s="1"/>
  <c r="Q10" i="6"/>
  <c r="S16" i="2" s="1"/>
  <c r="Y15" i="7"/>
  <c r="X4" i="7"/>
  <c r="Y10" i="8"/>
  <c r="Y4" i="8"/>
  <c r="Y7" i="8"/>
  <c r="Y11" i="8"/>
  <c r="Y6" i="8"/>
  <c r="Y9" i="8"/>
  <c r="Y11" i="7"/>
  <c r="Y8" i="7"/>
  <c r="Y19" i="7"/>
  <c r="X9" i="7"/>
  <c r="X5" i="7"/>
  <c r="X7" i="7"/>
  <c r="X10" i="7"/>
  <c r="B6" i="2"/>
  <c r="H1" i="10"/>
  <c r="P4" i="5"/>
  <c r="O9" i="5"/>
  <c r="O7" i="5"/>
  <c r="O6" i="5"/>
  <c r="O5" i="5"/>
  <c r="R30" i="6"/>
  <c r="S30" i="6" s="1"/>
  <c r="R33" i="6"/>
  <c r="R10" i="6" s="1"/>
  <c r="S10" i="6" s="1"/>
  <c r="R31" i="6"/>
  <c r="S31" i="6" s="1"/>
  <c r="P17" i="5"/>
  <c r="Q17" i="5" s="1"/>
  <c r="O4" i="5"/>
  <c r="M10" i="2" s="1"/>
  <c r="O11" i="5"/>
  <c r="M17" i="2" s="1"/>
  <c r="O8" i="5"/>
  <c r="B9" i="6"/>
  <c r="Q9" i="6" s="1"/>
  <c r="S15" i="2" s="1"/>
  <c r="B5" i="6"/>
  <c r="Q5" i="6" s="1"/>
  <c r="S11" i="2" s="1"/>
  <c r="S28" i="6"/>
  <c r="R34" i="6"/>
  <c r="S34" i="6" s="1"/>
  <c r="R29" i="6"/>
  <c r="S29" i="6" s="1"/>
  <c r="R32" i="6"/>
  <c r="S32" i="6" s="1"/>
  <c r="R27" i="6"/>
  <c r="S27" i="6" s="1"/>
  <c r="Q4" i="6"/>
  <c r="S10" i="2" s="1"/>
  <c r="Q7" i="6"/>
  <c r="S13" i="2" s="1"/>
  <c r="S22" i="6"/>
  <c r="R17" i="6"/>
  <c r="R5" i="6" s="1"/>
  <c r="R19" i="6"/>
  <c r="R21" i="6"/>
  <c r="R23" i="6"/>
  <c r="Q11" i="6"/>
  <c r="S17" i="2" s="1"/>
  <c r="R16" i="6"/>
  <c r="R18" i="6"/>
  <c r="R20" i="6"/>
  <c r="O10" i="5"/>
  <c r="P43" i="5"/>
  <c r="Q43" i="5" s="1"/>
  <c r="P42" i="5"/>
  <c r="Q42" i="5" s="1"/>
  <c r="P39" i="5"/>
  <c r="Q39" i="5" s="1"/>
  <c r="P38" i="5"/>
  <c r="Q38" i="5" s="1"/>
  <c r="P37" i="5"/>
  <c r="Q37" i="5" s="1"/>
  <c r="P32" i="5"/>
  <c r="Q32" i="5" s="1"/>
  <c r="P33" i="5"/>
  <c r="Q33" i="5" s="1"/>
  <c r="P31" i="5"/>
  <c r="Q31" i="5" s="1"/>
  <c r="P41" i="5"/>
  <c r="Q41" i="5" s="1"/>
  <c r="P30" i="5"/>
  <c r="Q30" i="5" s="1"/>
  <c r="P40" i="5"/>
  <c r="Q40" i="5" s="1"/>
  <c r="P29" i="5"/>
  <c r="Q29" i="5" s="1"/>
  <c r="P28" i="5"/>
  <c r="Q28" i="5" s="1"/>
  <c r="P27" i="5"/>
  <c r="Q27" i="5" s="1"/>
  <c r="Q26" i="5"/>
  <c r="Q36" i="5"/>
  <c r="P22" i="5"/>
  <c r="Q15" i="5"/>
  <c r="P19" i="5"/>
  <c r="P21" i="5"/>
  <c r="P16" i="5"/>
  <c r="P18" i="5"/>
  <c r="P20" i="5"/>
  <c r="Y4" i="7" l="1"/>
  <c r="Y10" i="7"/>
  <c r="Y9" i="7"/>
  <c r="Y7" i="7"/>
  <c r="Y5" i="7"/>
  <c r="S33" i="6"/>
  <c r="R7" i="6"/>
  <c r="S7" i="6" s="1"/>
  <c r="R8" i="6"/>
  <c r="Q4" i="5"/>
  <c r="Q18" i="5"/>
  <c r="P7" i="5"/>
  <c r="Q7" i="5" s="1"/>
  <c r="Q21" i="5"/>
  <c r="P10" i="5"/>
  <c r="Q10" i="5" s="1"/>
  <c r="Q20" i="5"/>
  <c r="P9" i="5"/>
  <c r="Q9" i="5" s="1"/>
  <c r="Q16" i="5"/>
  <c r="P5" i="5"/>
  <c r="Q5" i="5" s="1"/>
  <c r="Q19" i="5"/>
  <c r="P8" i="5"/>
  <c r="Q8" i="5" s="1"/>
  <c r="Q22" i="5"/>
  <c r="P11" i="5"/>
  <c r="Q11" i="5" s="1"/>
  <c r="P6" i="5"/>
  <c r="Q6" i="5" s="1"/>
  <c r="R11" i="6"/>
  <c r="R9" i="6"/>
  <c r="S9" i="6" s="1"/>
  <c r="R6" i="6"/>
  <c r="R4" i="6"/>
  <c r="S20" i="6"/>
  <c r="S23" i="6"/>
  <c r="S21" i="6"/>
  <c r="S19" i="6"/>
  <c r="S18" i="6"/>
  <c r="S17" i="6"/>
  <c r="S5" i="6"/>
  <c r="S16" i="6"/>
  <c r="X11" i="2" l="1"/>
  <c r="Y11" i="2" s="1"/>
  <c r="X16" i="2"/>
  <c r="Y16" i="2" s="1"/>
  <c r="S4" i="6"/>
  <c r="X10" i="2"/>
  <c r="Y10" i="2" s="1"/>
  <c r="S6" i="6"/>
  <c r="X12" i="2"/>
  <c r="Y12" i="2" s="1"/>
  <c r="S8" i="6"/>
  <c r="X14" i="2"/>
  <c r="Y14" i="2" s="1"/>
  <c r="S11" i="6"/>
  <c r="X17" i="2"/>
  <c r="Y17" i="2" s="1"/>
  <c r="X13" i="2"/>
  <c r="Y13" i="2" s="1"/>
  <c r="X15" i="2"/>
  <c r="Y15" i="2" s="1"/>
</calcChain>
</file>

<file path=xl/sharedStrings.xml><?xml version="1.0" encoding="utf-8"?>
<sst xmlns="http://schemas.openxmlformats.org/spreadsheetml/2006/main" count="208" uniqueCount="59">
  <si>
    <t>Informatik</t>
  </si>
  <si>
    <t>4. Semester</t>
  </si>
  <si>
    <t>Landschaftsarchitektur</t>
  </si>
  <si>
    <t>2. Semester</t>
  </si>
  <si>
    <t>Elektrotechnik</t>
  </si>
  <si>
    <t>Total</t>
  </si>
  <si>
    <t>6. Semester</t>
  </si>
  <si>
    <t>Sichtbarkeit der Poster</t>
  </si>
  <si>
    <t>Sichtbarkeit der Broschüre</t>
  </si>
  <si>
    <t>Wert der Präsentation</t>
  </si>
  <si>
    <t>Zeitaufwand</t>
  </si>
  <si>
    <t>Qualität der Poster/Broschüre</t>
  </si>
  <si>
    <t>Akzeptanz Video sehen</t>
  </si>
  <si>
    <t>Akzeptanz Video produzieren</t>
  </si>
  <si>
    <t>Akzeptanz Video veröffentlichen</t>
  </si>
  <si>
    <t>Raumplanung</t>
  </si>
  <si>
    <t>Auswertung Raumplanung</t>
  </si>
  <si>
    <t>Auswertung aller Abteilungen</t>
  </si>
  <si>
    <t>Fragebögen</t>
  </si>
  <si>
    <t>Durchschnittswert</t>
  </si>
  <si>
    <t>Ausgefüllte Fragebögen</t>
  </si>
  <si>
    <t>Anz. Fragebögen</t>
  </si>
  <si>
    <t>Total Fragebögen</t>
  </si>
  <si>
    <t>Hilfzeile</t>
  </si>
  <si>
    <t>Anz. Felder</t>
  </si>
  <si>
    <t>Auswertung Elektrotechnik</t>
  </si>
  <si>
    <t>Alle Semester</t>
  </si>
  <si>
    <t>Semester</t>
  </si>
  <si>
    <t>2.</t>
  </si>
  <si>
    <t>4.</t>
  </si>
  <si>
    <t>6.</t>
  </si>
  <si>
    <t>Auswertung Informatik</t>
  </si>
  <si>
    <t>Auswertung Landschaftsarchitektur</t>
  </si>
  <si>
    <t>Total Informatik</t>
  </si>
  <si>
    <t>Total Bauingenieur</t>
  </si>
  <si>
    <t>Total Landschaftsarchitektur</t>
  </si>
  <si>
    <t>Total Raumplanung</t>
  </si>
  <si>
    <t>Total Elektrotechnik</t>
  </si>
  <si>
    <t>Total Maschinenbau</t>
  </si>
  <si>
    <t>6. + 8. Semester</t>
  </si>
  <si>
    <t>6.+8.</t>
  </si>
  <si>
    <t>Durchschnitt</t>
  </si>
  <si>
    <t>Auswertung Bauingenieurwesen</t>
  </si>
  <si>
    <t>Bauingenieurwesen</t>
  </si>
  <si>
    <t>Auswertung Maschinentechnik</t>
  </si>
  <si>
    <t>Maschinentechnik</t>
  </si>
  <si>
    <t>Erneuerbare Energien und Umwelttechnik </t>
  </si>
  <si>
    <t>Total EEU</t>
  </si>
  <si>
    <t>Auswertung Erneuerbare Energien und Umwelttechnik</t>
  </si>
  <si>
    <t>- Video als Ergänzung zu einem Poster, nicht als Ersatz</t>
  </si>
  <si>
    <r>
      <t>Kommentare der Befragten</t>
    </r>
    <r>
      <rPr>
        <sz val="9"/>
        <color theme="1"/>
        <rFont val="Calibri"/>
        <family val="2"/>
        <scheme val="minor"/>
      </rPr>
      <t>:
(schriftlich oder mündlich)</t>
    </r>
  </si>
  <si>
    <t>- Video würde sich eignen, um durch die 3D-Darstellungen auf dem PC zu "fliegen"</t>
  </si>
  <si>
    <t>- Zur Frage, ob Video anstelle Poster: Ich denke, dies ist auch sehr abhängig vom Studiengang, weil bei L (R denke ich auch) ist die Gestaltung des Posters auch ein wichtiger Teil der Arbeit.</t>
  </si>
  <si>
    <t>- Die Antworten beziehen sich auf die L-Arbeiten</t>
  </si>
  <si>
    <t>- Wie erkläre ich technische Zusammenhänge in einem Video? Video eignet sich für meine Arbeit nicht, zudem ist dessen Erstellung ein zu grosser Aufwand.</t>
  </si>
  <si>
    <t>- Der Vorteil der Poster ist, dass man sich rasch einen Überblick über die Arbeit verschaffen kann</t>
  </si>
  <si>
    <t>Allgemein (von Studenten aus verschiedenen Abteilungen)</t>
  </si>
  <si>
    <t>- Möchten kein Video produzieren, da sie kein Wissen über und keine Erfahrung mit den Tools, um Videos herzustellen, haben.</t>
  </si>
  <si>
    <t xml:space="preserve">- Zudem haben sie Angst, dass die Qualität des Inhalts des Videos nicht gut genug sein würde.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</si>
</sst>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/>
    <xf numFmtId="2" fontId="0" fillId="0" borderId="0" xfId="0" applyNumberFormat="1"/>
    <xf numFmtId="0" fontId="6" fillId="0" borderId="0" xfId="0" applyFont="1"/>
    <xf numFmtId="49" fontId="4" fillId="0" borderId="0" xfId="0" applyNumberFormat="1" applyFont="1"/>
    <xf numFmtId="2" fontId="0" fillId="0" borderId="1" xfId="0" applyNumberFormat="1" applyBorder="1"/>
    <xf numFmtId="2" fontId="0" fillId="0" borderId="2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3" fillId="0" borderId="6" xfId="0" applyFont="1" applyBorder="1"/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3" fillId="0" borderId="1" xfId="0" applyFont="1" applyBorder="1"/>
    <xf numFmtId="0" fontId="3" fillId="0" borderId="0" xfId="0" applyFont="1" applyAlignment="1">
      <alignment wrapText="1"/>
    </xf>
    <xf numFmtId="0" fontId="4" fillId="0" borderId="0" xfId="0" quotePrefix="1" applyFont="1"/>
    <xf numFmtId="0" fontId="0" fillId="0" borderId="0" xfId="0" applyAlignment="1">
      <alignment wrapText="1"/>
    </xf>
    <xf numFmtId="2" fontId="0" fillId="0" borderId="0" xfId="0" applyNumberFormat="1" applyBorder="1"/>
    <xf numFmtId="0" fontId="4" fillId="0" borderId="0" xfId="0" quotePrefix="1" applyFont="1" applyAlignment="1">
      <alignment horizontal="left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C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Vergleich</a:t>
            </a:r>
            <a:r>
              <a:rPr lang="de-CH" baseline="0"/>
              <a:t> der Studiengänge</a:t>
            </a:r>
            <a:endParaRPr lang="de-CH">
              <a:effectLst/>
            </a:endParaRP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'Alle Abteilungen'!$D$2</c:f>
              <c:strCache>
                <c:ptCount val="1"/>
                <c:pt idx="0">
                  <c:v>Bauingenieurwesen</c:v>
                </c:pt>
              </c:strCache>
            </c:strRef>
          </c:tx>
          <c:invertIfNegative val="0"/>
          <c:cat>
            <c:strRef>
              <c:f>'Alle Abteilungen'!$A$10:$A$17</c:f>
              <c:strCache>
                <c:ptCount val="8"/>
                <c:pt idx="0">
                  <c:v>Sichtbarkeit der Poster</c:v>
                </c:pt>
                <c:pt idx="1">
                  <c:v>Sichtbarkeit der Broschüre</c:v>
                </c:pt>
                <c:pt idx="2">
                  <c:v>Wert der Präsentation</c:v>
                </c:pt>
                <c:pt idx="3">
                  <c:v>Zeitaufwand</c:v>
                </c:pt>
                <c:pt idx="4">
                  <c:v>Qualität der Poster/Broschüre</c:v>
                </c:pt>
                <c:pt idx="5">
                  <c:v>Akzeptanz Video sehen</c:v>
                </c:pt>
                <c:pt idx="6">
                  <c:v>Akzeptanz Video produzieren</c:v>
                </c:pt>
                <c:pt idx="7">
                  <c:v>Akzeptanz Video veröffentlichen</c:v>
                </c:pt>
              </c:strCache>
            </c:strRef>
          </c:cat>
          <c:val>
            <c:numRef>
              <c:f>Bauingenieurwesen!$Y$4:$Y$11</c:f>
              <c:numCache>
                <c:formatCode>0.00</c:formatCode>
                <c:ptCount val="8"/>
                <c:pt idx="0">
                  <c:v>2.76</c:v>
                </c:pt>
                <c:pt idx="1">
                  <c:v>2.52</c:v>
                </c:pt>
                <c:pt idx="2">
                  <c:v>2.6</c:v>
                </c:pt>
                <c:pt idx="3">
                  <c:v>2.2799999999999998</c:v>
                </c:pt>
                <c:pt idx="4">
                  <c:v>2.68</c:v>
                </c:pt>
                <c:pt idx="5">
                  <c:v>2.2400000000000002</c:v>
                </c:pt>
                <c:pt idx="6">
                  <c:v>1.2916666666666667</c:v>
                </c:pt>
                <c:pt idx="7">
                  <c:v>2.52</c:v>
                </c:pt>
              </c:numCache>
            </c:numRef>
          </c:val>
        </c:ser>
        <c:ser>
          <c:idx val="1"/>
          <c:order val="1"/>
          <c:tx>
            <c:strRef>
              <c:f>'Alle Abteilungen'!$G$2</c:f>
              <c:strCache>
                <c:ptCount val="1"/>
                <c:pt idx="0">
                  <c:v>Landschaftsarchitektur</c:v>
                </c:pt>
              </c:strCache>
            </c:strRef>
          </c:tx>
          <c:invertIfNegative val="0"/>
          <c:cat>
            <c:strRef>
              <c:f>'Alle Abteilungen'!$A$10:$A$17</c:f>
              <c:strCache>
                <c:ptCount val="8"/>
                <c:pt idx="0">
                  <c:v>Sichtbarkeit der Poster</c:v>
                </c:pt>
                <c:pt idx="1">
                  <c:v>Sichtbarkeit der Broschüre</c:v>
                </c:pt>
                <c:pt idx="2">
                  <c:v>Wert der Präsentation</c:v>
                </c:pt>
                <c:pt idx="3">
                  <c:v>Zeitaufwand</c:v>
                </c:pt>
                <c:pt idx="4">
                  <c:v>Qualität der Poster/Broschüre</c:v>
                </c:pt>
                <c:pt idx="5">
                  <c:v>Akzeptanz Video sehen</c:v>
                </c:pt>
                <c:pt idx="6">
                  <c:v>Akzeptanz Video produzieren</c:v>
                </c:pt>
                <c:pt idx="7">
                  <c:v>Akzeptanz Video veröffentlichen</c:v>
                </c:pt>
              </c:strCache>
            </c:strRef>
          </c:cat>
          <c:val>
            <c:numRef>
              <c:f>Landschaftsarchitektur!$S$4:$S$11</c:f>
              <c:numCache>
                <c:formatCode>0.00</c:formatCode>
                <c:ptCount val="8"/>
                <c:pt idx="0">
                  <c:v>2.7826086956521738</c:v>
                </c:pt>
                <c:pt idx="1">
                  <c:v>1.7391304347826086</c:v>
                </c:pt>
                <c:pt idx="2">
                  <c:v>3.0952380952380953</c:v>
                </c:pt>
                <c:pt idx="3">
                  <c:v>2.1304347826086958</c:v>
                </c:pt>
                <c:pt idx="4">
                  <c:v>3.0454545454545454</c:v>
                </c:pt>
                <c:pt idx="5">
                  <c:v>2.2272727272727271</c:v>
                </c:pt>
                <c:pt idx="6">
                  <c:v>1.826086956521739</c:v>
                </c:pt>
                <c:pt idx="7">
                  <c:v>2.6086956521739131</c:v>
                </c:pt>
              </c:numCache>
            </c:numRef>
          </c:val>
        </c:ser>
        <c:ser>
          <c:idx val="2"/>
          <c:order val="2"/>
          <c:tx>
            <c:strRef>
              <c:f>'Alle Abteilungen'!$J$2</c:f>
              <c:strCache>
                <c:ptCount val="1"/>
                <c:pt idx="0">
                  <c:v>Raumplanung</c:v>
                </c:pt>
              </c:strCache>
            </c:strRef>
          </c:tx>
          <c:invertIfNegative val="0"/>
          <c:cat>
            <c:strRef>
              <c:f>'Alle Abteilungen'!$A$10:$A$17</c:f>
              <c:strCache>
                <c:ptCount val="8"/>
                <c:pt idx="0">
                  <c:v>Sichtbarkeit der Poster</c:v>
                </c:pt>
                <c:pt idx="1">
                  <c:v>Sichtbarkeit der Broschüre</c:v>
                </c:pt>
                <c:pt idx="2">
                  <c:v>Wert der Präsentation</c:v>
                </c:pt>
                <c:pt idx="3">
                  <c:v>Zeitaufwand</c:v>
                </c:pt>
                <c:pt idx="4">
                  <c:v>Qualität der Poster/Broschüre</c:v>
                </c:pt>
                <c:pt idx="5">
                  <c:v>Akzeptanz Video sehen</c:v>
                </c:pt>
                <c:pt idx="6">
                  <c:v>Akzeptanz Video produzieren</c:v>
                </c:pt>
                <c:pt idx="7">
                  <c:v>Akzeptanz Video veröffentlichen</c:v>
                </c:pt>
              </c:strCache>
            </c:strRef>
          </c:cat>
          <c:val>
            <c:numRef>
              <c:f>Raumplanung!$O$4:$O$11</c:f>
              <c:numCache>
                <c:formatCode>0.00</c:formatCode>
                <c:ptCount val="8"/>
                <c:pt idx="0">
                  <c:v>2.0476190476190474</c:v>
                </c:pt>
                <c:pt idx="1">
                  <c:v>1.7142857142857142</c:v>
                </c:pt>
                <c:pt idx="2">
                  <c:v>2.8947368421052633</c:v>
                </c:pt>
                <c:pt idx="3">
                  <c:v>3</c:v>
                </c:pt>
                <c:pt idx="4">
                  <c:v>2.8571428571428572</c:v>
                </c:pt>
                <c:pt idx="5">
                  <c:v>2.6666666666666665</c:v>
                </c:pt>
                <c:pt idx="6">
                  <c:v>1.8095238095238095</c:v>
                </c:pt>
                <c:pt idx="7">
                  <c:v>3.1904761904761907</c:v>
                </c:pt>
              </c:numCache>
            </c:numRef>
          </c:val>
        </c:ser>
        <c:ser>
          <c:idx val="3"/>
          <c:order val="3"/>
          <c:tx>
            <c:strRef>
              <c:f>'Alle Abteilungen'!$M$2</c:f>
              <c:strCache>
                <c:ptCount val="1"/>
                <c:pt idx="0">
                  <c:v>Elektrotechnik</c:v>
                </c:pt>
              </c:strCache>
            </c:strRef>
          </c:tx>
          <c:invertIfNegative val="0"/>
          <c:cat>
            <c:strRef>
              <c:f>'Alle Abteilungen'!$A$10:$A$17</c:f>
              <c:strCache>
                <c:ptCount val="8"/>
                <c:pt idx="0">
                  <c:v>Sichtbarkeit der Poster</c:v>
                </c:pt>
                <c:pt idx="1">
                  <c:v>Sichtbarkeit der Broschüre</c:v>
                </c:pt>
                <c:pt idx="2">
                  <c:v>Wert der Präsentation</c:v>
                </c:pt>
                <c:pt idx="3">
                  <c:v>Zeitaufwand</c:v>
                </c:pt>
                <c:pt idx="4">
                  <c:v>Qualität der Poster/Broschüre</c:v>
                </c:pt>
                <c:pt idx="5">
                  <c:v>Akzeptanz Video sehen</c:v>
                </c:pt>
                <c:pt idx="6">
                  <c:v>Akzeptanz Video produzieren</c:v>
                </c:pt>
                <c:pt idx="7">
                  <c:v>Akzeptanz Video veröffentlichen</c:v>
                </c:pt>
              </c:strCache>
            </c:strRef>
          </c:cat>
          <c:val>
            <c:numRef>
              <c:f>Elektrotechnik!$Q$4:$Q$11</c:f>
              <c:numCache>
                <c:formatCode>0.00</c:formatCode>
                <c:ptCount val="8"/>
                <c:pt idx="0">
                  <c:v>2.3448275862068964</c:v>
                </c:pt>
                <c:pt idx="1">
                  <c:v>1.5172413793103448</c:v>
                </c:pt>
                <c:pt idx="2">
                  <c:v>2.8214285714285716</c:v>
                </c:pt>
                <c:pt idx="3">
                  <c:v>2.2758620689655173</c:v>
                </c:pt>
                <c:pt idx="4">
                  <c:v>2.7142857142857144</c:v>
                </c:pt>
                <c:pt idx="5">
                  <c:v>2.6428571428571428</c:v>
                </c:pt>
                <c:pt idx="6">
                  <c:v>1.896551724137931</c:v>
                </c:pt>
                <c:pt idx="7">
                  <c:v>3.2413793103448274</c:v>
                </c:pt>
              </c:numCache>
            </c:numRef>
          </c:val>
        </c:ser>
        <c:ser>
          <c:idx val="4"/>
          <c:order val="4"/>
          <c:tx>
            <c:strRef>
              <c:f>'Alle Abteilungen'!$P$2</c:f>
              <c:strCache>
                <c:ptCount val="1"/>
                <c:pt idx="0">
                  <c:v>Maschinentechnik</c:v>
                </c:pt>
              </c:strCache>
            </c:strRef>
          </c:tx>
          <c:invertIfNegative val="0"/>
          <c:cat>
            <c:strRef>
              <c:f>'Alle Abteilungen'!$A$10:$A$17</c:f>
              <c:strCache>
                <c:ptCount val="8"/>
                <c:pt idx="0">
                  <c:v>Sichtbarkeit der Poster</c:v>
                </c:pt>
                <c:pt idx="1">
                  <c:v>Sichtbarkeit der Broschüre</c:v>
                </c:pt>
                <c:pt idx="2">
                  <c:v>Wert der Präsentation</c:v>
                </c:pt>
                <c:pt idx="3">
                  <c:v>Zeitaufwand</c:v>
                </c:pt>
                <c:pt idx="4">
                  <c:v>Qualität der Poster/Broschüre</c:v>
                </c:pt>
                <c:pt idx="5">
                  <c:v>Akzeptanz Video sehen</c:v>
                </c:pt>
                <c:pt idx="6">
                  <c:v>Akzeptanz Video produzieren</c:v>
                </c:pt>
                <c:pt idx="7">
                  <c:v>Akzeptanz Video veröffentlichen</c:v>
                </c:pt>
              </c:strCache>
            </c:strRef>
          </c:cat>
          <c:val>
            <c:numRef>
              <c:f>Maschinentechnik!$AA$4:$AA$11</c:f>
              <c:numCache>
                <c:formatCode>0.00</c:formatCode>
                <c:ptCount val="8"/>
                <c:pt idx="0">
                  <c:v>2.5208333333333335</c:v>
                </c:pt>
                <c:pt idx="1">
                  <c:v>1.9583333333333333</c:v>
                </c:pt>
                <c:pt idx="2">
                  <c:v>3.021276595744681</c:v>
                </c:pt>
                <c:pt idx="3">
                  <c:v>2.2978723404255321</c:v>
                </c:pt>
                <c:pt idx="4">
                  <c:v>2.7916666666666665</c:v>
                </c:pt>
                <c:pt idx="5">
                  <c:v>2.7291666666666665</c:v>
                </c:pt>
                <c:pt idx="6">
                  <c:v>1.9791666666666667</c:v>
                </c:pt>
                <c:pt idx="7">
                  <c:v>2.8333333333333335</c:v>
                </c:pt>
              </c:numCache>
            </c:numRef>
          </c:val>
        </c:ser>
        <c:ser>
          <c:idx val="5"/>
          <c:order val="5"/>
          <c:tx>
            <c:strRef>
              <c:f>'Alle Abteilungen'!$S$2</c:f>
              <c:strCache>
                <c:ptCount val="1"/>
                <c:pt idx="0">
                  <c:v>Erneuerbare Energien und Umwelttechnik </c:v>
                </c:pt>
              </c:strCache>
            </c:strRef>
          </c:tx>
          <c:invertIfNegative val="0"/>
          <c:cat>
            <c:strRef>
              <c:f>'Alle Abteilungen'!$A$10:$A$17</c:f>
              <c:strCache>
                <c:ptCount val="8"/>
                <c:pt idx="0">
                  <c:v>Sichtbarkeit der Poster</c:v>
                </c:pt>
                <c:pt idx="1">
                  <c:v>Sichtbarkeit der Broschüre</c:v>
                </c:pt>
                <c:pt idx="2">
                  <c:v>Wert der Präsentation</c:v>
                </c:pt>
                <c:pt idx="3">
                  <c:v>Zeitaufwand</c:v>
                </c:pt>
                <c:pt idx="4">
                  <c:v>Qualität der Poster/Broschüre</c:v>
                </c:pt>
                <c:pt idx="5">
                  <c:v>Akzeptanz Video sehen</c:v>
                </c:pt>
                <c:pt idx="6">
                  <c:v>Akzeptanz Video produzieren</c:v>
                </c:pt>
                <c:pt idx="7">
                  <c:v>Akzeptanz Video veröffentlichen</c:v>
                </c:pt>
              </c:strCache>
            </c:strRef>
          </c:cat>
          <c:val>
            <c:numRef>
              <c:f>EEU!$S$4:$S$11</c:f>
              <c:numCache>
                <c:formatCode>0.00</c:formatCode>
                <c:ptCount val="8"/>
                <c:pt idx="0">
                  <c:v>2.35</c:v>
                </c:pt>
                <c:pt idx="1">
                  <c:v>1.65</c:v>
                </c:pt>
                <c:pt idx="2">
                  <c:v>3.0588235294117645</c:v>
                </c:pt>
                <c:pt idx="3">
                  <c:v>2.4500000000000002</c:v>
                </c:pt>
                <c:pt idx="4">
                  <c:v>2.6</c:v>
                </c:pt>
                <c:pt idx="5">
                  <c:v>2.625</c:v>
                </c:pt>
                <c:pt idx="6">
                  <c:v>2.2749999999999999</c:v>
                </c:pt>
                <c:pt idx="7">
                  <c:v>3.55</c:v>
                </c:pt>
              </c:numCache>
            </c:numRef>
          </c:val>
        </c:ser>
        <c:ser>
          <c:idx val="6"/>
          <c:order val="6"/>
          <c:tx>
            <c:strRef>
              <c:f>'Alle Abteilungen'!$V$2</c:f>
              <c:strCache>
                <c:ptCount val="1"/>
                <c:pt idx="0">
                  <c:v>Informatik</c:v>
                </c:pt>
              </c:strCache>
            </c:strRef>
          </c:tx>
          <c:invertIfNegative val="0"/>
          <c:cat>
            <c:strRef>
              <c:f>'Alle Abteilungen'!$A$10:$A$17</c:f>
              <c:strCache>
                <c:ptCount val="8"/>
                <c:pt idx="0">
                  <c:v>Sichtbarkeit der Poster</c:v>
                </c:pt>
                <c:pt idx="1">
                  <c:v>Sichtbarkeit der Broschüre</c:v>
                </c:pt>
                <c:pt idx="2">
                  <c:v>Wert der Präsentation</c:v>
                </c:pt>
                <c:pt idx="3">
                  <c:v>Zeitaufwand</c:v>
                </c:pt>
                <c:pt idx="4">
                  <c:v>Qualität der Poster/Broschüre</c:v>
                </c:pt>
                <c:pt idx="5">
                  <c:v>Akzeptanz Video sehen</c:v>
                </c:pt>
                <c:pt idx="6">
                  <c:v>Akzeptanz Video produzieren</c:v>
                </c:pt>
                <c:pt idx="7">
                  <c:v>Akzeptanz Video veröffentlichen</c:v>
                </c:pt>
              </c:strCache>
            </c:strRef>
          </c:cat>
          <c:val>
            <c:numRef>
              <c:f>Informatik!$Y$4:$Y$11</c:f>
              <c:numCache>
                <c:formatCode>0.00</c:formatCode>
                <c:ptCount val="8"/>
                <c:pt idx="0">
                  <c:v>2.189189189189189</c:v>
                </c:pt>
                <c:pt idx="1">
                  <c:v>1.7567567567567568</c:v>
                </c:pt>
                <c:pt idx="2">
                  <c:v>2.9722222222222223</c:v>
                </c:pt>
                <c:pt idx="3">
                  <c:v>2.4861111111111112</c:v>
                </c:pt>
                <c:pt idx="4">
                  <c:v>2.6</c:v>
                </c:pt>
                <c:pt idx="5">
                  <c:v>2.9166666666666665</c:v>
                </c:pt>
                <c:pt idx="6">
                  <c:v>2.2638888888888888</c:v>
                </c:pt>
                <c:pt idx="7">
                  <c:v>3.2432432432432434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09588480"/>
        <c:axId val="109590016"/>
      </c:barChart>
      <c:catAx>
        <c:axId val="109588480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crossAx val="109590016"/>
        <c:crosses val="autoZero"/>
        <c:auto val="1"/>
        <c:lblAlgn val="ctr"/>
        <c:lblOffset val="100"/>
        <c:tickLblSkip val="1"/>
        <c:noMultiLvlLbl val="0"/>
      </c:catAx>
      <c:valAx>
        <c:axId val="109590016"/>
        <c:scaling>
          <c:orientation val="minMax"/>
          <c:max val="4"/>
          <c:min val="1"/>
        </c:scaling>
        <c:delete val="1"/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de-CH"/>
                  <a:t>trifft nicht zu</a:t>
                </a:r>
                <a:r>
                  <a:rPr lang="de-CH" baseline="0"/>
                  <a:t>                </a:t>
                </a:r>
                <a:r>
                  <a:rPr lang="de-CH"/>
                  <a:t>trifft eher nicht zu        </a:t>
                </a:r>
                <a:r>
                  <a:rPr lang="de-CH" baseline="0"/>
                  <a:t>     </a:t>
                </a:r>
                <a:r>
                  <a:rPr lang="de-CH"/>
                  <a:t> trifft eher zu</a:t>
                </a:r>
                <a:r>
                  <a:rPr lang="de-CH" baseline="0"/>
                  <a:t>                      </a:t>
                </a:r>
                <a:r>
                  <a:rPr lang="de-CH"/>
                  <a:t>trifft zu</a:t>
                </a:r>
              </a:p>
            </c:rich>
          </c:tx>
          <c:layout>
            <c:manualLayout>
              <c:xMode val="edge"/>
              <c:yMode val="edge"/>
              <c:x val="0.19491716355420841"/>
              <c:y val="8.3508467438328723E-2"/>
            </c:manualLayout>
          </c:layout>
          <c:overlay val="0"/>
        </c:title>
        <c:numFmt formatCode="0.00" sourceLinked="1"/>
        <c:majorTickMark val="none"/>
        <c:minorTickMark val="none"/>
        <c:tickLblPos val="nextTo"/>
        <c:crossAx val="109588480"/>
        <c:crosses val="autoZero"/>
        <c:crossBetween val="between"/>
        <c:majorUnit val="1"/>
        <c:minorUnit val="1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C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de-CH">
                <a:effectLst/>
              </a:rPr>
              <a:t>Total aller</a:t>
            </a:r>
            <a:r>
              <a:rPr lang="de-CH" baseline="0">
                <a:effectLst/>
              </a:rPr>
              <a:t> Studiengänge</a:t>
            </a:r>
            <a:endParaRPr lang="de-CH">
              <a:effectLst/>
            </a:endParaRP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'Alle Abteilungen'!$A$9</c:f>
              <c:strCache>
                <c:ptCount val="1"/>
                <c:pt idx="0">
                  <c:v>Auswertung aller Abteilungen</c:v>
                </c:pt>
              </c:strCache>
            </c:strRef>
          </c:tx>
          <c:invertIfNegative val="0"/>
          <c:cat>
            <c:strRef>
              <c:f>'Alle Abteilungen'!$A$10:$A$17</c:f>
              <c:strCache>
                <c:ptCount val="8"/>
                <c:pt idx="0">
                  <c:v>Sichtbarkeit der Poster</c:v>
                </c:pt>
                <c:pt idx="1">
                  <c:v>Sichtbarkeit der Broschüre</c:v>
                </c:pt>
                <c:pt idx="2">
                  <c:v>Wert der Präsentation</c:v>
                </c:pt>
                <c:pt idx="3">
                  <c:v>Zeitaufwand</c:v>
                </c:pt>
                <c:pt idx="4">
                  <c:v>Qualität der Poster/Broschüre</c:v>
                </c:pt>
                <c:pt idx="5">
                  <c:v>Akzeptanz Video sehen</c:v>
                </c:pt>
                <c:pt idx="6">
                  <c:v>Akzeptanz Video produzieren</c:v>
                </c:pt>
                <c:pt idx="7">
                  <c:v>Akzeptanz Video veröffentlichen</c:v>
                </c:pt>
              </c:strCache>
            </c:strRef>
          </c:cat>
          <c:val>
            <c:numRef>
              <c:f>'Alle Abteilungen'!$Y$10:$Y$17</c:f>
              <c:numCache>
                <c:formatCode>0.00</c:formatCode>
                <c:ptCount val="8"/>
                <c:pt idx="0">
                  <c:v>2.4285714285714284</c:v>
                </c:pt>
                <c:pt idx="1">
                  <c:v>1.8472906403940887</c:v>
                </c:pt>
                <c:pt idx="2">
                  <c:v>2.9274611398963732</c:v>
                </c:pt>
                <c:pt idx="3">
                  <c:v>2.3955223880597014</c:v>
                </c:pt>
                <c:pt idx="4">
                  <c:v>2.7487437185929648</c:v>
                </c:pt>
                <c:pt idx="5">
                  <c:v>2.6175000000000002</c:v>
                </c:pt>
                <c:pt idx="6">
                  <c:v>1.9303482587064678</c:v>
                </c:pt>
                <c:pt idx="7">
                  <c:v>3.0098522167487687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09615360"/>
        <c:axId val="109637632"/>
      </c:barChart>
      <c:catAx>
        <c:axId val="109615360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crossAx val="109637632"/>
        <c:crosses val="autoZero"/>
        <c:auto val="1"/>
        <c:lblAlgn val="ctr"/>
        <c:lblOffset val="100"/>
        <c:tickLblSkip val="1"/>
        <c:noMultiLvlLbl val="0"/>
      </c:catAx>
      <c:valAx>
        <c:axId val="109637632"/>
        <c:scaling>
          <c:orientation val="minMax"/>
          <c:max val="4"/>
          <c:min val="1"/>
        </c:scaling>
        <c:delete val="1"/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de-CH"/>
                  <a:t>trifft nicht zu</a:t>
                </a:r>
                <a:r>
                  <a:rPr lang="de-CH" baseline="0"/>
                  <a:t>                </a:t>
                </a:r>
                <a:r>
                  <a:rPr lang="de-CH"/>
                  <a:t>trifft eher nicht zu        </a:t>
                </a:r>
                <a:r>
                  <a:rPr lang="de-CH" baseline="0"/>
                  <a:t>     </a:t>
                </a:r>
                <a:r>
                  <a:rPr lang="de-CH"/>
                  <a:t> trifft eher zu</a:t>
                </a:r>
                <a:r>
                  <a:rPr lang="de-CH" baseline="0"/>
                  <a:t>                      </a:t>
                </a:r>
                <a:r>
                  <a:rPr lang="de-CH"/>
                  <a:t>trifft zu</a:t>
                </a:r>
              </a:p>
            </c:rich>
          </c:tx>
          <c:layout>
            <c:manualLayout>
              <c:xMode val="edge"/>
              <c:yMode val="edge"/>
              <c:x val="0.27644134794352887"/>
              <c:y val="0.11029410386201724"/>
            </c:manualLayout>
          </c:layout>
          <c:overlay val="0"/>
        </c:title>
        <c:numFmt formatCode="0.00" sourceLinked="1"/>
        <c:majorTickMark val="none"/>
        <c:minorTickMark val="none"/>
        <c:tickLblPos val="nextTo"/>
        <c:crossAx val="109615360"/>
        <c:crosses val="autoZero"/>
        <c:crossBetween val="between"/>
        <c:majorUnit val="1"/>
        <c:minorUnit val="1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C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Vergleich</a:t>
            </a:r>
            <a:r>
              <a:rPr lang="de-CH" baseline="0"/>
              <a:t> der Semester, </a:t>
            </a:r>
            <a:r>
              <a:rPr lang="de-CH" sz="1800" b="1" i="0" baseline="0">
                <a:effectLst/>
              </a:rPr>
              <a:t>Bauingenieurwesen</a:t>
            </a:r>
            <a:endParaRPr lang="de-CH">
              <a:effectLst/>
            </a:endParaRP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Bauingenieurwesen!$A$3</c:f>
              <c:strCache>
                <c:ptCount val="1"/>
                <c:pt idx="0">
                  <c:v>Alle Semester</c:v>
                </c:pt>
              </c:strCache>
            </c:strRef>
          </c:tx>
          <c:invertIfNegative val="0"/>
          <c:cat>
            <c:strRef>
              <c:f>Bauingenieurwesen!$A$4:$A$11</c:f>
              <c:strCache>
                <c:ptCount val="8"/>
                <c:pt idx="0">
                  <c:v>Sichtbarkeit der Poster</c:v>
                </c:pt>
                <c:pt idx="1">
                  <c:v>Sichtbarkeit der Broschüre</c:v>
                </c:pt>
                <c:pt idx="2">
                  <c:v>Wert der Präsentation</c:v>
                </c:pt>
                <c:pt idx="3">
                  <c:v>Zeitaufwand</c:v>
                </c:pt>
                <c:pt idx="4">
                  <c:v>Qualität der Poster/Broschüre</c:v>
                </c:pt>
                <c:pt idx="5">
                  <c:v>Akzeptanz Video sehen</c:v>
                </c:pt>
                <c:pt idx="6">
                  <c:v>Akzeptanz Video produzieren</c:v>
                </c:pt>
                <c:pt idx="7">
                  <c:v>Akzeptanz Video veröffentlichen</c:v>
                </c:pt>
              </c:strCache>
            </c:strRef>
          </c:cat>
          <c:val>
            <c:numRef>
              <c:f>Bauingenieurwesen!$Y$4:$Y$11</c:f>
              <c:numCache>
                <c:formatCode>0.00</c:formatCode>
                <c:ptCount val="8"/>
                <c:pt idx="0">
                  <c:v>2.76</c:v>
                </c:pt>
                <c:pt idx="1">
                  <c:v>2.52</c:v>
                </c:pt>
                <c:pt idx="2">
                  <c:v>2.6</c:v>
                </c:pt>
                <c:pt idx="3">
                  <c:v>2.2799999999999998</c:v>
                </c:pt>
                <c:pt idx="4">
                  <c:v>2.68</c:v>
                </c:pt>
                <c:pt idx="5">
                  <c:v>2.2400000000000002</c:v>
                </c:pt>
                <c:pt idx="6">
                  <c:v>1.2916666666666667</c:v>
                </c:pt>
                <c:pt idx="7">
                  <c:v>2.52</c:v>
                </c:pt>
              </c:numCache>
            </c:numRef>
          </c:val>
        </c:ser>
        <c:ser>
          <c:idx val="1"/>
          <c:order val="1"/>
          <c:tx>
            <c:strRef>
              <c:f>Bauingenieurwesen!$A$14</c:f>
              <c:strCache>
                <c:ptCount val="1"/>
                <c:pt idx="0">
                  <c:v>4. Semester</c:v>
                </c:pt>
              </c:strCache>
            </c:strRef>
          </c:tx>
          <c:invertIfNegative val="0"/>
          <c:cat>
            <c:strRef>
              <c:f>Bauingenieurwesen!$A$4:$A$11</c:f>
              <c:strCache>
                <c:ptCount val="8"/>
                <c:pt idx="0">
                  <c:v>Sichtbarkeit der Poster</c:v>
                </c:pt>
                <c:pt idx="1">
                  <c:v>Sichtbarkeit der Broschüre</c:v>
                </c:pt>
                <c:pt idx="2">
                  <c:v>Wert der Präsentation</c:v>
                </c:pt>
                <c:pt idx="3">
                  <c:v>Zeitaufwand</c:v>
                </c:pt>
                <c:pt idx="4">
                  <c:v>Qualität der Poster/Broschüre</c:v>
                </c:pt>
                <c:pt idx="5">
                  <c:v>Akzeptanz Video sehen</c:v>
                </c:pt>
                <c:pt idx="6">
                  <c:v>Akzeptanz Video produzieren</c:v>
                </c:pt>
                <c:pt idx="7">
                  <c:v>Akzeptanz Video veröffentlichen</c:v>
                </c:pt>
              </c:strCache>
            </c:strRef>
          </c:cat>
          <c:val>
            <c:numRef>
              <c:f>Bauingenieurwesen!$Y$15:$Y$22</c:f>
              <c:numCache>
                <c:formatCode>0.00</c:formatCode>
                <c:ptCount val="8"/>
                <c:pt idx="0">
                  <c:v>2.5</c:v>
                </c:pt>
                <c:pt idx="1">
                  <c:v>2.25</c:v>
                </c:pt>
                <c:pt idx="2">
                  <c:v>1.5</c:v>
                </c:pt>
                <c:pt idx="3">
                  <c:v>2.25</c:v>
                </c:pt>
                <c:pt idx="4">
                  <c:v>2.75</c:v>
                </c:pt>
                <c:pt idx="5">
                  <c:v>2.25</c:v>
                </c:pt>
                <c:pt idx="6">
                  <c:v>1.75</c:v>
                </c:pt>
                <c:pt idx="7">
                  <c:v>3.5</c:v>
                </c:pt>
              </c:numCache>
            </c:numRef>
          </c:val>
        </c:ser>
        <c:ser>
          <c:idx val="2"/>
          <c:order val="2"/>
          <c:tx>
            <c:strRef>
              <c:f>Bauingenieurwesen!$A$25</c:f>
              <c:strCache>
                <c:ptCount val="1"/>
                <c:pt idx="0">
                  <c:v>6. Semester</c:v>
                </c:pt>
              </c:strCache>
            </c:strRef>
          </c:tx>
          <c:invertIfNegative val="0"/>
          <c:cat>
            <c:strRef>
              <c:f>Bauingenieurwesen!$A$4:$A$11</c:f>
              <c:strCache>
                <c:ptCount val="8"/>
                <c:pt idx="0">
                  <c:v>Sichtbarkeit der Poster</c:v>
                </c:pt>
                <c:pt idx="1">
                  <c:v>Sichtbarkeit der Broschüre</c:v>
                </c:pt>
                <c:pt idx="2">
                  <c:v>Wert der Präsentation</c:v>
                </c:pt>
                <c:pt idx="3">
                  <c:v>Zeitaufwand</c:v>
                </c:pt>
                <c:pt idx="4">
                  <c:v>Qualität der Poster/Broschüre</c:v>
                </c:pt>
                <c:pt idx="5">
                  <c:v>Akzeptanz Video sehen</c:v>
                </c:pt>
                <c:pt idx="6">
                  <c:v>Akzeptanz Video produzieren</c:v>
                </c:pt>
                <c:pt idx="7">
                  <c:v>Akzeptanz Video veröffentlichen</c:v>
                </c:pt>
              </c:strCache>
            </c:strRef>
          </c:cat>
          <c:val>
            <c:numRef>
              <c:f>Bauingenieurwesen!$Y$26:$Y$33</c:f>
              <c:numCache>
                <c:formatCode>0.00</c:formatCode>
                <c:ptCount val="8"/>
                <c:pt idx="0">
                  <c:v>2.8095238095238093</c:v>
                </c:pt>
                <c:pt idx="1">
                  <c:v>2.5714285714285716</c:v>
                </c:pt>
                <c:pt idx="2">
                  <c:v>2.8095238095238093</c:v>
                </c:pt>
                <c:pt idx="3">
                  <c:v>2.2857142857142856</c:v>
                </c:pt>
                <c:pt idx="4">
                  <c:v>2.6666666666666665</c:v>
                </c:pt>
                <c:pt idx="5">
                  <c:v>2.2380952380952381</c:v>
                </c:pt>
                <c:pt idx="6">
                  <c:v>1.2</c:v>
                </c:pt>
                <c:pt idx="7">
                  <c:v>2.3333333333333335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17548928"/>
        <c:axId val="117550464"/>
      </c:barChart>
      <c:catAx>
        <c:axId val="117548928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crossAx val="117550464"/>
        <c:crosses val="autoZero"/>
        <c:auto val="1"/>
        <c:lblAlgn val="ctr"/>
        <c:lblOffset val="100"/>
        <c:tickLblSkip val="1"/>
        <c:noMultiLvlLbl val="0"/>
      </c:catAx>
      <c:valAx>
        <c:axId val="117550464"/>
        <c:scaling>
          <c:orientation val="minMax"/>
          <c:max val="4"/>
          <c:min val="1"/>
        </c:scaling>
        <c:delete val="1"/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de-CH"/>
                  <a:t>trifft nicht zu</a:t>
                </a:r>
                <a:r>
                  <a:rPr lang="de-CH" baseline="0"/>
                  <a:t>                </a:t>
                </a:r>
                <a:r>
                  <a:rPr lang="de-CH"/>
                  <a:t>trifft eher nicht zu        </a:t>
                </a:r>
                <a:r>
                  <a:rPr lang="de-CH" baseline="0"/>
                  <a:t>     </a:t>
                </a:r>
                <a:r>
                  <a:rPr lang="de-CH"/>
                  <a:t> trifft eher zu</a:t>
                </a:r>
                <a:r>
                  <a:rPr lang="de-CH" baseline="0"/>
                  <a:t>                      </a:t>
                </a:r>
                <a:r>
                  <a:rPr lang="de-CH"/>
                  <a:t>trifft zu</a:t>
                </a:r>
              </a:p>
            </c:rich>
          </c:tx>
          <c:layout>
            <c:manualLayout>
              <c:xMode val="edge"/>
              <c:yMode val="edge"/>
              <c:x val="0.26388267093419121"/>
              <c:y val="0.14153726898127372"/>
            </c:manualLayout>
          </c:layout>
          <c:overlay val="0"/>
        </c:title>
        <c:numFmt formatCode="0.00" sourceLinked="1"/>
        <c:majorTickMark val="none"/>
        <c:minorTickMark val="none"/>
        <c:tickLblPos val="nextTo"/>
        <c:crossAx val="117548928"/>
        <c:crosses val="autoZero"/>
        <c:crossBetween val="between"/>
        <c:majorUnit val="1"/>
        <c:minorUnit val="1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C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CH"/>
              <a:t>Auswertung Bauingenieurwesen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Bauingenieurwesen!$A$3</c:f>
              <c:strCache>
                <c:ptCount val="1"/>
                <c:pt idx="0">
                  <c:v>Alle Semester</c:v>
                </c:pt>
              </c:strCache>
            </c:strRef>
          </c:tx>
          <c:invertIfNegative val="0"/>
          <c:cat>
            <c:strRef>
              <c:f>Bauingenieurwesen!$A$4:$A$11</c:f>
              <c:strCache>
                <c:ptCount val="8"/>
                <c:pt idx="0">
                  <c:v>Sichtbarkeit der Poster</c:v>
                </c:pt>
                <c:pt idx="1">
                  <c:v>Sichtbarkeit der Broschüre</c:v>
                </c:pt>
                <c:pt idx="2">
                  <c:v>Wert der Präsentation</c:v>
                </c:pt>
                <c:pt idx="3">
                  <c:v>Zeitaufwand</c:v>
                </c:pt>
                <c:pt idx="4">
                  <c:v>Qualität der Poster/Broschüre</c:v>
                </c:pt>
                <c:pt idx="5">
                  <c:v>Akzeptanz Video sehen</c:v>
                </c:pt>
                <c:pt idx="6">
                  <c:v>Akzeptanz Video produzieren</c:v>
                </c:pt>
                <c:pt idx="7">
                  <c:v>Akzeptanz Video veröffentlichen</c:v>
                </c:pt>
              </c:strCache>
            </c:strRef>
          </c:cat>
          <c:val>
            <c:numRef>
              <c:f>Bauingenieurwesen!$Y$4:$Y$11</c:f>
              <c:numCache>
                <c:formatCode>0.00</c:formatCode>
                <c:ptCount val="8"/>
                <c:pt idx="0">
                  <c:v>2.76</c:v>
                </c:pt>
                <c:pt idx="1">
                  <c:v>2.52</c:v>
                </c:pt>
                <c:pt idx="2">
                  <c:v>2.6</c:v>
                </c:pt>
                <c:pt idx="3">
                  <c:v>2.2799999999999998</c:v>
                </c:pt>
                <c:pt idx="4">
                  <c:v>2.68</c:v>
                </c:pt>
                <c:pt idx="5">
                  <c:v>2.2400000000000002</c:v>
                </c:pt>
                <c:pt idx="6">
                  <c:v>1.2916666666666667</c:v>
                </c:pt>
                <c:pt idx="7">
                  <c:v>2.52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17714944"/>
        <c:axId val="117716480"/>
      </c:barChart>
      <c:catAx>
        <c:axId val="117714944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crossAx val="117716480"/>
        <c:crosses val="autoZero"/>
        <c:auto val="1"/>
        <c:lblAlgn val="ctr"/>
        <c:lblOffset val="100"/>
        <c:tickLblSkip val="1"/>
        <c:noMultiLvlLbl val="0"/>
      </c:catAx>
      <c:valAx>
        <c:axId val="117716480"/>
        <c:scaling>
          <c:orientation val="minMax"/>
          <c:max val="4"/>
          <c:min val="1"/>
        </c:scaling>
        <c:delete val="1"/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de-CH"/>
                  <a:t>trifft nicht zu</a:t>
                </a:r>
                <a:r>
                  <a:rPr lang="de-CH" baseline="0"/>
                  <a:t>                </a:t>
                </a:r>
                <a:r>
                  <a:rPr lang="de-CH"/>
                  <a:t>trifft eher nicht zu        </a:t>
                </a:r>
                <a:r>
                  <a:rPr lang="de-CH" baseline="0"/>
                  <a:t>     </a:t>
                </a:r>
                <a:r>
                  <a:rPr lang="de-CH"/>
                  <a:t> trifft eher zu</a:t>
                </a:r>
                <a:r>
                  <a:rPr lang="de-CH" baseline="0"/>
                  <a:t>                      </a:t>
                </a:r>
                <a:r>
                  <a:rPr lang="de-CH"/>
                  <a:t>trifft zu</a:t>
                </a:r>
              </a:p>
            </c:rich>
          </c:tx>
          <c:layout>
            <c:manualLayout>
              <c:xMode val="edge"/>
              <c:yMode val="edge"/>
              <c:x val="0.26388267093419121"/>
              <c:y val="0.14153726898127372"/>
            </c:manualLayout>
          </c:layout>
          <c:overlay val="0"/>
        </c:title>
        <c:numFmt formatCode="0.00" sourceLinked="1"/>
        <c:majorTickMark val="none"/>
        <c:minorTickMark val="none"/>
        <c:tickLblPos val="nextTo"/>
        <c:crossAx val="117714944"/>
        <c:crosses val="autoZero"/>
        <c:crossBetween val="between"/>
        <c:majorUnit val="1"/>
        <c:minorUnit val="1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C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Vergleich</a:t>
            </a:r>
            <a:r>
              <a:rPr lang="de-CH" baseline="0"/>
              <a:t> der Semester, </a:t>
            </a:r>
            <a:r>
              <a:rPr lang="de-CH" sz="1800" b="1" i="0" baseline="0">
                <a:effectLst/>
              </a:rPr>
              <a:t>Landschaftsarchitektur</a:t>
            </a:r>
            <a:endParaRPr lang="de-CH">
              <a:effectLst/>
            </a:endParaRP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Landschaftsarchitektur!$A$3</c:f>
              <c:strCache>
                <c:ptCount val="1"/>
                <c:pt idx="0">
                  <c:v>Alle Semester</c:v>
                </c:pt>
              </c:strCache>
            </c:strRef>
          </c:tx>
          <c:invertIfNegative val="0"/>
          <c:cat>
            <c:strRef>
              <c:f>Landschaftsarchitektur!$A$4:$A$11</c:f>
              <c:strCache>
                <c:ptCount val="8"/>
                <c:pt idx="0">
                  <c:v>Sichtbarkeit der Poster</c:v>
                </c:pt>
                <c:pt idx="1">
                  <c:v>Sichtbarkeit der Broschüre</c:v>
                </c:pt>
                <c:pt idx="2">
                  <c:v>Wert der Präsentation</c:v>
                </c:pt>
                <c:pt idx="3">
                  <c:v>Zeitaufwand</c:v>
                </c:pt>
                <c:pt idx="4">
                  <c:v>Qualität der Poster/Broschüre</c:v>
                </c:pt>
                <c:pt idx="5">
                  <c:v>Akzeptanz Video sehen</c:v>
                </c:pt>
                <c:pt idx="6">
                  <c:v>Akzeptanz Video produzieren</c:v>
                </c:pt>
                <c:pt idx="7">
                  <c:v>Akzeptanz Video veröffentlichen</c:v>
                </c:pt>
              </c:strCache>
            </c:strRef>
          </c:cat>
          <c:val>
            <c:numRef>
              <c:f>Landschaftsarchitektur!$S$4:$S$11</c:f>
              <c:numCache>
                <c:formatCode>0.00</c:formatCode>
                <c:ptCount val="8"/>
                <c:pt idx="0">
                  <c:v>2.7826086956521738</c:v>
                </c:pt>
                <c:pt idx="1">
                  <c:v>1.7391304347826086</c:v>
                </c:pt>
                <c:pt idx="2">
                  <c:v>3.0952380952380953</c:v>
                </c:pt>
                <c:pt idx="3">
                  <c:v>2.1304347826086958</c:v>
                </c:pt>
                <c:pt idx="4">
                  <c:v>3.0454545454545454</c:v>
                </c:pt>
                <c:pt idx="5">
                  <c:v>2.2272727272727271</c:v>
                </c:pt>
                <c:pt idx="6">
                  <c:v>1.826086956521739</c:v>
                </c:pt>
                <c:pt idx="7">
                  <c:v>2.6086956521739131</c:v>
                </c:pt>
              </c:numCache>
            </c:numRef>
          </c:val>
        </c:ser>
        <c:ser>
          <c:idx val="1"/>
          <c:order val="1"/>
          <c:tx>
            <c:strRef>
              <c:f>Landschaftsarchitektur!$A$16</c:f>
              <c:strCache>
                <c:ptCount val="1"/>
                <c:pt idx="0">
                  <c:v>2. Semester</c:v>
                </c:pt>
              </c:strCache>
            </c:strRef>
          </c:tx>
          <c:invertIfNegative val="0"/>
          <c:cat>
            <c:strRef>
              <c:f>Landschaftsarchitektur!$A$4:$A$11</c:f>
              <c:strCache>
                <c:ptCount val="8"/>
                <c:pt idx="0">
                  <c:v>Sichtbarkeit der Poster</c:v>
                </c:pt>
                <c:pt idx="1">
                  <c:v>Sichtbarkeit der Broschüre</c:v>
                </c:pt>
                <c:pt idx="2">
                  <c:v>Wert der Präsentation</c:v>
                </c:pt>
                <c:pt idx="3">
                  <c:v>Zeitaufwand</c:v>
                </c:pt>
                <c:pt idx="4">
                  <c:v>Qualität der Poster/Broschüre</c:v>
                </c:pt>
                <c:pt idx="5">
                  <c:v>Akzeptanz Video sehen</c:v>
                </c:pt>
                <c:pt idx="6">
                  <c:v>Akzeptanz Video produzieren</c:v>
                </c:pt>
                <c:pt idx="7">
                  <c:v>Akzeptanz Video veröffentlichen</c:v>
                </c:pt>
              </c:strCache>
            </c:strRef>
          </c:cat>
          <c:val>
            <c:numRef>
              <c:f>Landschaftsarchitektur!$S$17:$S$24</c:f>
              <c:numCache>
                <c:formatCode>0.00</c:formatCode>
                <c:ptCount val="8"/>
                <c:pt idx="0">
                  <c:v>2.5333333333333332</c:v>
                </c:pt>
                <c:pt idx="1">
                  <c:v>1.5333333333333334</c:v>
                </c:pt>
                <c:pt idx="2">
                  <c:v>3</c:v>
                </c:pt>
                <c:pt idx="3">
                  <c:v>1.8666666666666667</c:v>
                </c:pt>
                <c:pt idx="4">
                  <c:v>2.9285714285714284</c:v>
                </c:pt>
                <c:pt idx="5">
                  <c:v>2.2666666666666666</c:v>
                </c:pt>
                <c:pt idx="6">
                  <c:v>2</c:v>
                </c:pt>
                <c:pt idx="7">
                  <c:v>2.8666666666666667</c:v>
                </c:pt>
              </c:numCache>
            </c:numRef>
          </c:val>
        </c:ser>
        <c:ser>
          <c:idx val="2"/>
          <c:order val="2"/>
          <c:tx>
            <c:strRef>
              <c:f>Landschaftsarchitektur!$A$27</c:f>
              <c:strCache>
                <c:ptCount val="1"/>
                <c:pt idx="0">
                  <c:v>4. Semester</c:v>
                </c:pt>
              </c:strCache>
            </c:strRef>
          </c:tx>
          <c:invertIfNegative val="0"/>
          <c:cat>
            <c:strRef>
              <c:f>Landschaftsarchitektur!$A$4:$A$11</c:f>
              <c:strCache>
                <c:ptCount val="8"/>
                <c:pt idx="0">
                  <c:v>Sichtbarkeit der Poster</c:v>
                </c:pt>
                <c:pt idx="1">
                  <c:v>Sichtbarkeit der Broschüre</c:v>
                </c:pt>
                <c:pt idx="2">
                  <c:v>Wert der Präsentation</c:v>
                </c:pt>
                <c:pt idx="3">
                  <c:v>Zeitaufwand</c:v>
                </c:pt>
                <c:pt idx="4">
                  <c:v>Qualität der Poster/Broschüre</c:v>
                </c:pt>
                <c:pt idx="5">
                  <c:v>Akzeptanz Video sehen</c:v>
                </c:pt>
                <c:pt idx="6">
                  <c:v>Akzeptanz Video produzieren</c:v>
                </c:pt>
                <c:pt idx="7">
                  <c:v>Akzeptanz Video veröffentlichen</c:v>
                </c:pt>
              </c:strCache>
            </c:strRef>
          </c:cat>
          <c:val>
            <c:numRef>
              <c:f>Landschaftsarchitektur!$S$28:$S$35</c:f>
              <c:numCache>
                <c:formatCode>0.00</c:formatCode>
                <c:ptCount val="8"/>
                <c:pt idx="0">
                  <c:v>3.5</c:v>
                </c:pt>
                <c:pt idx="1">
                  <c:v>2</c:v>
                </c:pt>
                <c:pt idx="2">
                  <c:v>3.75</c:v>
                </c:pt>
                <c:pt idx="3">
                  <c:v>2.5</c:v>
                </c:pt>
                <c:pt idx="4">
                  <c:v>3.5</c:v>
                </c:pt>
                <c:pt idx="5">
                  <c:v>2.2000000000000002</c:v>
                </c:pt>
                <c:pt idx="6">
                  <c:v>1.6666666666666667</c:v>
                </c:pt>
                <c:pt idx="7">
                  <c:v>2</c:v>
                </c:pt>
              </c:numCache>
            </c:numRef>
          </c:val>
        </c:ser>
        <c:ser>
          <c:idx val="3"/>
          <c:order val="3"/>
          <c:tx>
            <c:strRef>
              <c:f>Landschaftsarchitektur!$A$37</c:f>
              <c:strCache>
                <c:ptCount val="1"/>
                <c:pt idx="0">
                  <c:v>6. Semester</c:v>
                </c:pt>
              </c:strCache>
            </c:strRef>
          </c:tx>
          <c:invertIfNegative val="0"/>
          <c:cat>
            <c:strRef>
              <c:f>Landschaftsarchitektur!$A$4:$A$11</c:f>
              <c:strCache>
                <c:ptCount val="8"/>
                <c:pt idx="0">
                  <c:v>Sichtbarkeit der Poster</c:v>
                </c:pt>
                <c:pt idx="1">
                  <c:v>Sichtbarkeit der Broschüre</c:v>
                </c:pt>
                <c:pt idx="2">
                  <c:v>Wert der Präsentation</c:v>
                </c:pt>
                <c:pt idx="3">
                  <c:v>Zeitaufwand</c:v>
                </c:pt>
                <c:pt idx="4">
                  <c:v>Qualität der Poster/Broschüre</c:v>
                </c:pt>
                <c:pt idx="5">
                  <c:v>Akzeptanz Video sehen</c:v>
                </c:pt>
                <c:pt idx="6">
                  <c:v>Akzeptanz Video produzieren</c:v>
                </c:pt>
                <c:pt idx="7">
                  <c:v>Akzeptanz Video veröffentlichen</c:v>
                </c:pt>
              </c:strCache>
            </c:strRef>
          </c:cat>
          <c:val>
            <c:numRef>
              <c:f>Landschaftsarchitektur!$S$38:$S$45</c:f>
              <c:numCache>
                <c:formatCode>0.00</c:formatCode>
                <c:ptCount val="8"/>
                <c:pt idx="0">
                  <c:v>2.5</c:v>
                </c:pt>
                <c:pt idx="1">
                  <c:v>2.5</c:v>
                </c:pt>
                <c:pt idx="2">
                  <c:v>2.5</c:v>
                </c:pt>
                <c:pt idx="3">
                  <c:v>3</c:v>
                </c:pt>
                <c:pt idx="4">
                  <c:v>2.5</c:v>
                </c:pt>
                <c:pt idx="5">
                  <c:v>2</c:v>
                </c:pt>
                <c:pt idx="6">
                  <c:v>1</c:v>
                </c:pt>
                <c:pt idx="7">
                  <c:v>2.5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18044928"/>
        <c:axId val="118054912"/>
      </c:barChart>
      <c:catAx>
        <c:axId val="118044928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crossAx val="118054912"/>
        <c:crosses val="autoZero"/>
        <c:auto val="1"/>
        <c:lblAlgn val="ctr"/>
        <c:lblOffset val="100"/>
        <c:tickLblSkip val="1"/>
        <c:noMultiLvlLbl val="0"/>
      </c:catAx>
      <c:valAx>
        <c:axId val="118054912"/>
        <c:scaling>
          <c:orientation val="minMax"/>
          <c:max val="4"/>
          <c:min val="1"/>
        </c:scaling>
        <c:delete val="1"/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de-CH"/>
                  <a:t>trifft nicht zu</a:t>
                </a:r>
                <a:r>
                  <a:rPr lang="de-CH" baseline="0"/>
                  <a:t>                </a:t>
                </a:r>
                <a:r>
                  <a:rPr lang="de-CH"/>
                  <a:t>trifft eher nicht zu        </a:t>
                </a:r>
                <a:r>
                  <a:rPr lang="de-CH" baseline="0"/>
                  <a:t>     </a:t>
                </a:r>
                <a:r>
                  <a:rPr lang="de-CH"/>
                  <a:t> trifft eher zu</a:t>
                </a:r>
                <a:r>
                  <a:rPr lang="de-CH" baseline="0"/>
                  <a:t>                      </a:t>
                </a:r>
                <a:r>
                  <a:rPr lang="de-CH"/>
                  <a:t>trifft zu</a:t>
                </a:r>
              </a:p>
            </c:rich>
          </c:tx>
          <c:layout>
            <c:manualLayout>
              <c:xMode val="edge"/>
              <c:yMode val="edge"/>
              <c:x val="0.26388267093419121"/>
              <c:y val="0.14153726898127372"/>
            </c:manualLayout>
          </c:layout>
          <c:overlay val="0"/>
        </c:title>
        <c:numFmt formatCode="0.00" sourceLinked="1"/>
        <c:majorTickMark val="none"/>
        <c:minorTickMark val="none"/>
        <c:tickLblPos val="nextTo"/>
        <c:crossAx val="118044928"/>
        <c:crosses val="autoZero"/>
        <c:crossBetween val="between"/>
        <c:majorUnit val="1"/>
        <c:minorUnit val="1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C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CH"/>
              <a:t>Auswertung Landschaftsarchitektur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Landschaftsarchitektur!$A$3</c:f>
              <c:strCache>
                <c:ptCount val="1"/>
                <c:pt idx="0">
                  <c:v>Alle Semester</c:v>
                </c:pt>
              </c:strCache>
            </c:strRef>
          </c:tx>
          <c:invertIfNegative val="0"/>
          <c:cat>
            <c:strRef>
              <c:f>Landschaftsarchitektur!$A$4:$A$11</c:f>
              <c:strCache>
                <c:ptCount val="8"/>
                <c:pt idx="0">
                  <c:v>Sichtbarkeit der Poster</c:v>
                </c:pt>
                <c:pt idx="1">
                  <c:v>Sichtbarkeit der Broschüre</c:v>
                </c:pt>
                <c:pt idx="2">
                  <c:v>Wert der Präsentation</c:v>
                </c:pt>
                <c:pt idx="3">
                  <c:v>Zeitaufwand</c:v>
                </c:pt>
                <c:pt idx="4">
                  <c:v>Qualität der Poster/Broschüre</c:v>
                </c:pt>
                <c:pt idx="5">
                  <c:v>Akzeptanz Video sehen</c:v>
                </c:pt>
                <c:pt idx="6">
                  <c:v>Akzeptanz Video produzieren</c:v>
                </c:pt>
                <c:pt idx="7">
                  <c:v>Akzeptanz Video veröffentlichen</c:v>
                </c:pt>
              </c:strCache>
            </c:strRef>
          </c:cat>
          <c:val>
            <c:numRef>
              <c:f>Landschaftsarchitektur!$S$4:$S$11</c:f>
              <c:numCache>
                <c:formatCode>0.00</c:formatCode>
                <c:ptCount val="8"/>
                <c:pt idx="0">
                  <c:v>2.7826086956521738</c:v>
                </c:pt>
                <c:pt idx="1">
                  <c:v>1.7391304347826086</c:v>
                </c:pt>
                <c:pt idx="2">
                  <c:v>3.0952380952380953</c:v>
                </c:pt>
                <c:pt idx="3">
                  <c:v>2.1304347826086958</c:v>
                </c:pt>
                <c:pt idx="4">
                  <c:v>3.0454545454545454</c:v>
                </c:pt>
                <c:pt idx="5">
                  <c:v>2.2272727272727271</c:v>
                </c:pt>
                <c:pt idx="6">
                  <c:v>1.826086956521739</c:v>
                </c:pt>
                <c:pt idx="7">
                  <c:v>2.6086956521739131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18084352"/>
        <c:axId val="118085888"/>
      </c:barChart>
      <c:catAx>
        <c:axId val="118084352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crossAx val="118085888"/>
        <c:crosses val="autoZero"/>
        <c:auto val="1"/>
        <c:lblAlgn val="ctr"/>
        <c:lblOffset val="100"/>
        <c:tickLblSkip val="1"/>
        <c:noMultiLvlLbl val="0"/>
      </c:catAx>
      <c:valAx>
        <c:axId val="118085888"/>
        <c:scaling>
          <c:orientation val="minMax"/>
          <c:max val="4"/>
          <c:min val="1"/>
        </c:scaling>
        <c:delete val="1"/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de-CH"/>
                  <a:t>trifft nicht zu</a:t>
                </a:r>
                <a:r>
                  <a:rPr lang="de-CH" baseline="0"/>
                  <a:t>                </a:t>
                </a:r>
                <a:r>
                  <a:rPr lang="de-CH"/>
                  <a:t>trifft eher nicht zu        </a:t>
                </a:r>
                <a:r>
                  <a:rPr lang="de-CH" baseline="0"/>
                  <a:t>     </a:t>
                </a:r>
                <a:r>
                  <a:rPr lang="de-CH"/>
                  <a:t> trifft eher zu</a:t>
                </a:r>
                <a:r>
                  <a:rPr lang="de-CH" baseline="0"/>
                  <a:t>                      </a:t>
                </a:r>
                <a:r>
                  <a:rPr lang="de-CH"/>
                  <a:t>trifft zu</a:t>
                </a:r>
              </a:p>
            </c:rich>
          </c:tx>
          <c:layout>
            <c:manualLayout>
              <c:xMode val="edge"/>
              <c:yMode val="edge"/>
              <c:x val="0.26388267093419121"/>
              <c:y val="0.14153726898127372"/>
            </c:manualLayout>
          </c:layout>
          <c:overlay val="0"/>
        </c:title>
        <c:numFmt formatCode="0.00" sourceLinked="1"/>
        <c:majorTickMark val="none"/>
        <c:minorTickMark val="none"/>
        <c:tickLblPos val="nextTo"/>
        <c:crossAx val="118084352"/>
        <c:crosses val="autoZero"/>
        <c:crossBetween val="between"/>
        <c:majorUnit val="1"/>
        <c:minorUnit val="1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C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Vergleich</a:t>
            </a:r>
            <a:r>
              <a:rPr lang="de-CH" baseline="0"/>
              <a:t> der Semester, </a:t>
            </a:r>
            <a:r>
              <a:rPr lang="de-CH" sz="1800" b="1" i="0" baseline="0">
                <a:effectLst/>
              </a:rPr>
              <a:t>Raumplanung</a:t>
            </a:r>
            <a:endParaRPr lang="de-CH">
              <a:effectLst/>
            </a:endParaRP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Raumplanung!$A$3</c:f>
              <c:strCache>
                <c:ptCount val="1"/>
                <c:pt idx="0">
                  <c:v>Alle Semester</c:v>
                </c:pt>
              </c:strCache>
            </c:strRef>
          </c:tx>
          <c:invertIfNegative val="0"/>
          <c:cat>
            <c:strRef>
              <c:f>Raumplanung!$A$4:$A$11</c:f>
              <c:strCache>
                <c:ptCount val="8"/>
                <c:pt idx="0">
                  <c:v>Sichtbarkeit der Poster</c:v>
                </c:pt>
                <c:pt idx="1">
                  <c:v>Sichtbarkeit der Broschüre</c:v>
                </c:pt>
                <c:pt idx="2">
                  <c:v>Wert der Präsentation</c:v>
                </c:pt>
                <c:pt idx="3">
                  <c:v>Zeitaufwand</c:v>
                </c:pt>
                <c:pt idx="4">
                  <c:v>Qualität der Poster/Broschüre</c:v>
                </c:pt>
                <c:pt idx="5">
                  <c:v>Akzeptanz Video sehen</c:v>
                </c:pt>
                <c:pt idx="6">
                  <c:v>Akzeptanz Video produzieren</c:v>
                </c:pt>
                <c:pt idx="7">
                  <c:v>Akzeptanz Video veröffentlichen</c:v>
                </c:pt>
              </c:strCache>
            </c:strRef>
          </c:cat>
          <c:val>
            <c:numRef>
              <c:f>Raumplanung!$O$4:$O$11</c:f>
              <c:numCache>
                <c:formatCode>0.00</c:formatCode>
                <c:ptCount val="8"/>
                <c:pt idx="0">
                  <c:v>2.0476190476190474</c:v>
                </c:pt>
                <c:pt idx="1">
                  <c:v>1.7142857142857142</c:v>
                </c:pt>
                <c:pt idx="2">
                  <c:v>2.8947368421052633</c:v>
                </c:pt>
                <c:pt idx="3">
                  <c:v>3</c:v>
                </c:pt>
                <c:pt idx="4">
                  <c:v>2.8571428571428572</c:v>
                </c:pt>
                <c:pt idx="5">
                  <c:v>2.6666666666666665</c:v>
                </c:pt>
                <c:pt idx="6">
                  <c:v>1.8095238095238095</c:v>
                </c:pt>
                <c:pt idx="7">
                  <c:v>3.1904761904761907</c:v>
                </c:pt>
              </c:numCache>
            </c:numRef>
          </c:val>
        </c:ser>
        <c:ser>
          <c:idx val="1"/>
          <c:order val="1"/>
          <c:tx>
            <c:strRef>
              <c:f>Raumplanung!$A$15</c:f>
              <c:strCache>
                <c:ptCount val="1"/>
                <c:pt idx="0">
                  <c:v>2. Semester</c:v>
                </c:pt>
              </c:strCache>
            </c:strRef>
          </c:tx>
          <c:invertIfNegative val="0"/>
          <c:cat>
            <c:strRef>
              <c:f>Raumplanung!$A$4:$A$11</c:f>
              <c:strCache>
                <c:ptCount val="8"/>
                <c:pt idx="0">
                  <c:v>Sichtbarkeit der Poster</c:v>
                </c:pt>
                <c:pt idx="1">
                  <c:v>Sichtbarkeit der Broschüre</c:v>
                </c:pt>
                <c:pt idx="2">
                  <c:v>Wert der Präsentation</c:v>
                </c:pt>
                <c:pt idx="3">
                  <c:v>Zeitaufwand</c:v>
                </c:pt>
                <c:pt idx="4">
                  <c:v>Qualität der Poster/Broschüre</c:v>
                </c:pt>
                <c:pt idx="5">
                  <c:v>Akzeptanz Video sehen</c:v>
                </c:pt>
                <c:pt idx="6">
                  <c:v>Akzeptanz Video produzieren</c:v>
                </c:pt>
                <c:pt idx="7">
                  <c:v>Akzeptanz Video veröffentlichen</c:v>
                </c:pt>
              </c:strCache>
            </c:strRef>
          </c:cat>
          <c:val>
            <c:numRef>
              <c:f>Raumplanung!$O$16:$O$23</c:f>
              <c:numCache>
                <c:formatCode>0.00</c:formatCode>
                <c:ptCount val="8"/>
                <c:pt idx="0">
                  <c:v>2.2000000000000002</c:v>
                </c:pt>
                <c:pt idx="1">
                  <c:v>1.6</c:v>
                </c:pt>
                <c:pt idx="2">
                  <c:v>2.9</c:v>
                </c:pt>
                <c:pt idx="3">
                  <c:v>3.1</c:v>
                </c:pt>
                <c:pt idx="4">
                  <c:v>2.9</c:v>
                </c:pt>
                <c:pt idx="5">
                  <c:v>2.4</c:v>
                </c:pt>
                <c:pt idx="6">
                  <c:v>1.6</c:v>
                </c:pt>
                <c:pt idx="7">
                  <c:v>3.3</c:v>
                </c:pt>
              </c:numCache>
            </c:numRef>
          </c:val>
        </c:ser>
        <c:ser>
          <c:idx val="2"/>
          <c:order val="2"/>
          <c:tx>
            <c:strRef>
              <c:f>Raumplanung!$A$26</c:f>
              <c:strCache>
                <c:ptCount val="1"/>
                <c:pt idx="0">
                  <c:v>4. Semester</c:v>
                </c:pt>
              </c:strCache>
            </c:strRef>
          </c:tx>
          <c:invertIfNegative val="0"/>
          <c:cat>
            <c:strRef>
              <c:f>Raumplanung!$A$4:$A$11</c:f>
              <c:strCache>
                <c:ptCount val="8"/>
                <c:pt idx="0">
                  <c:v>Sichtbarkeit der Poster</c:v>
                </c:pt>
                <c:pt idx="1">
                  <c:v>Sichtbarkeit der Broschüre</c:v>
                </c:pt>
                <c:pt idx="2">
                  <c:v>Wert der Präsentation</c:v>
                </c:pt>
                <c:pt idx="3">
                  <c:v>Zeitaufwand</c:v>
                </c:pt>
                <c:pt idx="4">
                  <c:v>Qualität der Poster/Broschüre</c:v>
                </c:pt>
                <c:pt idx="5">
                  <c:v>Akzeptanz Video sehen</c:v>
                </c:pt>
                <c:pt idx="6">
                  <c:v>Akzeptanz Video produzieren</c:v>
                </c:pt>
                <c:pt idx="7">
                  <c:v>Akzeptanz Video veröffentlichen</c:v>
                </c:pt>
              </c:strCache>
            </c:strRef>
          </c:cat>
          <c:val>
            <c:numRef>
              <c:f>Raumplanung!$O$27:$O$34</c:f>
              <c:numCache>
                <c:formatCode>0.00</c:formatCode>
                <c:ptCount val="8"/>
                <c:pt idx="0">
                  <c:v>1.9090909090909092</c:v>
                </c:pt>
                <c:pt idx="1">
                  <c:v>1.8181818181818181</c:v>
                </c:pt>
                <c:pt idx="2">
                  <c:v>2.8888888888888888</c:v>
                </c:pt>
                <c:pt idx="3">
                  <c:v>2.9090909090909092</c:v>
                </c:pt>
                <c:pt idx="4">
                  <c:v>2.8181818181818183</c:v>
                </c:pt>
                <c:pt idx="5">
                  <c:v>2.9090909090909092</c:v>
                </c:pt>
                <c:pt idx="6">
                  <c:v>2</c:v>
                </c:pt>
                <c:pt idx="7">
                  <c:v>3.0909090909090908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17821824"/>
        <c:axId val="117823360"/>
      </c:barChart>
      <c:catAx>
        <c:axId val="117821824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crossAx val="117823360"/>
        <c:crosses val="autoZero"/>
        <c:auto val="1"/>
        <c:lblAlgn val="ctr"/>
        <c:lblOffset val="100"/>
        <c:tickLblSkip val="1"/>
        <c:noMultiLvlLbl val="0"/>
      </c:catAx>
      <c:valAx>
        <c:axId val="117823360"/>
        <c:scaling>
          <c:orientation val="minMax"/>
          <c:max val="4"/>
          <c:min val="1"/>
        </c:scaling>
        <c:delete val="1"/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de-CH"/>
                  <a:t>trifft nicht zu</a:t>
                </a:r>
                <a:r>
                  <a:rPr lang="de-CH" baseline="0"/>
                  <a:t>                </a:t>
                </a:r>
                <a:r>
                  <a:rPr lang="de-CH"/>
                  <a:t>trifft eher nicht zu        </a:t>
                </a:r>
                <a:r>
                  <a:rPr lang="de-CH" baseline="0"/>
                  <a:t>     </a:t>
                </a:r>
                <a:r>
                  <a:rPr lang="de-CH"/>
                  <a:t> trifft eher zu</a:t>
                </a:r>
                <a:r>
                  <a:rPr lang="de-CH" baseline="0"/>
                  <a:t>                      </a:t>
                </a:r>
                <a:r>
                  <a:rPr lang="de-CH"/>
                  <a:t>trifft zu</a:t>
                </a:r>
              </a:p>
            </c:rich>
          </c:tx>
          <c:layout>
            <c:manualLayout>
              <c:xMode val="edge"/>
              <c:yMode val="edge"/>
              <c:x val="0.26388267093419121"/>
              <c:y val="0.14153726898127372"/>
            </c:manualLayout>
          </c:layout>
          <c:overlay val="0"/>
        </c:title>
        <c:numFmt formatCode="0.00" sourceLinked="1"/>
        <c:majorTickMark val="none"/>
        <c:minorTickMark val="none"/>
        <c:tickLblPos val="nextTo"/>
        <c:crossAx val="117821824"/>
        <c:crosses val="autoZero"/>
        <c:crossBetween val="between"/>
        <c:majorUnit val="1"/>
        <c:minorUnit val="1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C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CH"/>
              <a:t>Auswertung Raumplanung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Raumplanung!$A$3</c:f>
              <c:strCache>
                <c:ptCount val="1"/>
                <c:pt idx="0">
                  <c:v>Alle Semester</c:v>
                </c:pt>
              </c:strCache>
            </c:strRef>
          </c:tx>
          <c:invertIfNegative val="0"/>
          <c:cat>
            <c:strRef>
              <c:f>Raumplanung!$A$4:$A$11</c:f>
              <c:strCache>
                <c:ptCount val="8"/>
                <c:pt idx="0">
                  <c:v>Sichtbarkeit der Poster</c:v>
                </c:pt>
                <c:pt idx="1">
                  <c:v>Sichtbarkeit der Broschüre</c:v>
                </c:pt>
                <c:pt idx="2">
                  <c:v>Wert der Präsentation</c:v>
                </c:pt>
                <c:pt idx="3">
                  <c:v>Zeitaufwand</c:v>
                </c:pt>
                <c:pt idx="4">
                  <c:v>Qualität der Poster/Broschüre</c:v>
                </c:pt>
                <c:pt idx="5">
                  <c:v>Akzeptanz Video sehen</c:v>
                </c:pt>
                <c:pt idx="6">
                  <c:v>Akzeptanz Video produzieren</c:v>
                </c:pt>
                <c:pt idx="7">
                  <c:v>Akzeptanz Video veröffentlichen</c:v>
                </c:pt>
              </c:strCache>
            </c:strRef>
          </c:cat>
          <c:val>
            <c:numRef>
              <c:f>Raumplanung!$O$4:$O$11</c:f>
              <c:numCache>
                <c:formatCode>0.00</c:formatCode>
                <c:ptCount val="8"/>
                <c:pt idx="0">
                  <c:v>2.0476190476190474</c:v>
                </c:pt>
                <c:pt idx="1">
                  <c:v>1.7142857142857142</c:v>
                </c:pt>
                <c:pt idx="2">
                  <c:v>2.8947368421052633</c:v>
                </c:pt>
                <c:pt idx="3">
                  <c:v>3</c:v>
                </c:pt>
                <c:pt idx="4">
                  <c:v>2.8571428571428572</c:v>
                </c:pt>
                <c:pt idx="5">
                  <c:v>2.6666666666666665</c:v>
                </c:pt>
                <c:pt idx="6">
                  <c:v>1.8095238095238095</c:v>
                </c:pt>
                <c:pt idx="7">
                  <c:v>3.1904761904761907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17844224"/>
        <c:axId val="117854208"/>
      </c:barChart>
      <c:catAx>
        <c:axId val="117844224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crossAx val="117854208"/>
        <c:crosses val="autoZero"/>
        <c:auto val="1"/>
        <c:lblAlgn val="ctr"/>
        <c:lblOffset val="100"/>
        <c:tickLblSkip val="1"/>
        <c:noMultiLvlLbl val="0"/>
      </c:catAx>
      <c:valAx>
        <c:axId val="117854208"/>
        <c:scaling>
          <c:orientation val="minMax"/>
          <c:max val="4"/>
          <c:min val="1"/>
        </c:scaling>
        <c:delete val="1"/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de-CH"/>
                  <a:t>trifft nicht zu</a:t>
                </a:r>
                <a:r>
                  <a:rPr lang="de-CH" baseline="0"/>
                  <a:t>                </a:t>
                </a:r>
                <a:r>
                  <a:rPr lang="de-CH"/>
                  <a:t>trifft eher nicht zu        </a:t>
                </a:r>
                <a:r>
                  <a:rPr lang="de-CH" baseline="0"/>
                  <a:t>     </a:t>
                </a:r>
                <a:r>
                  <a:rPr lang="de-CH"/>
                  <a:t> trifft eher zu</a:t>
                </a:r>
                <a:r>
                  <a:rPr lang="de-CH" baseline="0"/>
                  <a:t>                      </a:t>
                </a:r>
                <a:r>
                  <a:rPr lang="de-CH"/>
                  <a:t>trifft zu</a:t>
                </a:r>
              </a:p>
            </c:rich>
          </c:tx>
          <c:layout>
            <c:manualLayout>
              <c:xMode val="edge"/>
              <c:yMode val="edge"/>
              <c:x val="0.26388267093419121"/>
              <c:y val="0.14153726898127372"/>
            </c:manualLayout>
          </c:layout>
          <c:overlay val="0"/>
        </c:title>
        <c:numFmt formatCode="0.00" sourceLinked="1"/>
        <c:majorTickMark val="none"/>
        <c:minorTickMark val="none"/>
        <c:tickLblPos val="nextTo"/>
        <c:crossAx val="117844224"/>
        <c:crosses val="autoZero"/>
        <c:crossBetween val="between"/>
        <c:majorUnit val="1"/>
        <c:minorUnit val="1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C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CH"/>
              <a:t>E, Vergleich</a:t>
            </a:r>
            <a:r>
              <a:rPr lang="de-CH" baseline="0"/>
              <a:t> der Semester</a:t>
            </a:r>
            <a:endParaRPr lang="de-CH"/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Elektrotechnik!$A$3</c:f>
              <c:strCache>
                <c:ptCount val="1"/>
                <c:pt idx="0">
                  <c:v>Alle Semester</c:v>
                </c:pt>
              </c:strCache>
            </c:strRef>
          </c:tx>
          <c:invertIfNegative val="0"/>
          <c:cat>
            <c:strRef>
              <c:f>Elektrotechnik!$A$4:$A$11</c:f>
              <c:strCache>
                <c:ptCount val="8"/>
                <c:pt idx="0">
                  <c:v>Sichtbarkeit der Poster</c:v>
                </c:pt>
                <c:pt idx="1">
                  <c:v>Sichtbarkeit der Broschüre</c:v>
                </c:pt>
                <c:pt idx="2">
                  <c:v>Wert der Präsentation</c:v>
                </c:pt>
                <c:pt idx="3">
                  <c:v>Zeitaufwand</c:v>
                </c:pt>
                <c:pt idx="4">
                  <c:v>Qualität der Poster/Broschüre</c:v>
                </c:pt>
                <c:pt idx="5">
                  <c:v>Akzeptanz Video sehen</c:v>
                </c:pt>
                <c:pt idx="6">
                  <c:v>Akzeptanz Video produzieren</c:v>
                </c:pt>
                <c:pt idx="7">
                  <c:v>Akzeptanz Video veröffentlichen</c:v>
                </c:pt>
              </c:strCache>
            </c:strRef>
          </c:cat>
          <c:val>
            <c:numRef>
              <c:f>Elektrotechnik!$Q$4:$Q$11</c:f>
              <c:numCache>
                <c:formatCode>0.00</c:formatCode>
                <c:ptCount val="8"/>
                <c:pt idx="0">
                  <c:v>2.3448275862068964</c:v>
                </c:pt>
                <c:pt idx="1">
                  <c:v>1.5172413793103448</c:v>
                </c:pt>
                <c:pt idx="2">
                  <c:v>2.8214285714285716</c:v>
                </c:pt>
                <c:pt idx="3">
                  <c:v>2.2758620689655173</c:v>
                </c:pt>
                <c:pt idx="4">
                  <c:v>2.7142857142857144</c:v>
                </c:pt>
                <c:pt idx="5">
                  <c:v>2.6428571428571428</c:v>
                </c:pt>
                <c:pt idx="6">
                  <c:v>1.896551724137931</c:v>
                </c:pt>
                <c:pt idx="7">
                  <c:v>3.2413793103448274</c:v>
                </c:pt>
              </c:numCache>
            </c:numRef>
          </c:val>
        </c:ser>
        <c:ser>
          <c:idx val="1"/>
          <c:order val="1"/>
          <c:tx>
            <c:strRef>
              <c:f>Elektrotechnik!$A$14</c:f>
              <c:strCache>
                <c:ptCount val="1"/>
                <c:pt idx="0">
                  <c:v>2. Semester</c:v>
                </c:pt>
              </c:strCache>
            </c:strRef>
          </c:tx>
          <c:invertIfNegative val="0"/>
          <c:cat>
            <c:strRef>
              <c:f>Elektrotechnik!$A$4:$A$11</c:f>
              <c:strCache>
                <c:ptCount val="8"/>
                <c:pt idx="0">
                  <c:v>Sichtbarkeit der Poster</c:v>
                </c:pt>
                <c:pt idx="1">
                  <c:v>Sichtbarkeit der Broschüre</c:v>
                </c:pt>
                <c:pt idx="2">
                  <c:v>Wert der Präsentation</c:v>
                </c:pt>
                <c:pt idx="3">
                  <c:v>Zeitaufwand</c:v>
                </c:pt>
                <c:pt idx="4">
                  <c:v>Qualität der Poster/Broschüre</c:v>
                </c:pt>
                <c:pt idx="5">
                  <c:v>Akzeptanz Video sehen</c:v>
                </c:pt>
                <c:pt idx="6">
                  <c:v>Akzeptanz Video produzieren</c:v>
                </c:pt>
                <c:pt idx="7">
                  <c:v>Akzeptanz Video veröffentlichen</c:v>
                </c:pt>
              </c:strCache>
            </c:strRef>
          </c:cat>
          <c:val>
            <c:numRef>
              <c:f>Elektrotechnik!$Q$15:$Q$22</c:f>
              <c:numCache>
                <c:formatCode>0.00</c:formatCode>
                <c:ptCount val="8"/>
                <c:pt idx="0">
                  <c:v>2.3846153846153846</c:v>
                </c:pt>
                <c:pt idx="1">
                  <c:v>1.6153846153846154</c:v>
                </c:pt>
                <c:pt idx="2">
                  <c:v>3.0833333333333335</c:v>
                </c:pt>
                <c:pt idx="3">
                  <c:v>2.1538461538461537</c:v>
                </c:pt>
                <c:pt idx="4">
                  <c:v>3</c:v>
                </c:pt>
                <c:pt idx="5">
                  <c:v>2.6923076923076925</c:v>
                </c:pt>
                <c:pt idx="6">
                  <c:v>2.0769230769230771</c:v>
                </c:pt>
                <c:pt idx="7">
                  <c:v>3.3846153846153846</c:v>
                </c:pt>
              </c:numCache>
            </c:numRef>
          </c:val>
        </c:ser>
        <c:ser>
          <c:idx val="2"/>
          <c:order val="2"/>
          <c:tx>
            <c:strRef>
              <c:f>Elektrotechnik!$A$25</c:f>
              <c:strCache>
                <c:ptCount val="1"/>
                <c:pt idx="0">
                  <c:v>4. Semester</c:v>
                </c:pt>
              </c:strCache>
            </c:strRef>
          </c:tx>
          <c:invertIfNegative val="0"/>
          <c:cat>
            <c:strRef>
              <c:f>Elektrotechnik!$A$4:$A$11</c:f>
              <c:strCache>
                <c:ptCount val="8"/>
                <c:pt idx="0">
                  <c:v>Sichtbarkeit der Poster</c:v>
                </c:pt>
                <c:pt idx="1">
                  <c:v>Sichtbarkeit der Broschüre</c:v>
                </c:pt>
                <c:pt idx="2">
                  <c:v>Wert der Präsentation</c:v>
                </c:pt>
                <c:pt idx="3">
                  <c:v>Zeitaufwand</c:v>
                </c:pt>
                <c:pt idx="4">
                  <c:v>Qualität der Poster/Broschüre</c:v>
                </c:pt>
                <c:pt idx="5">
                  <c:v>Akzeptanz Video sehen</c:v>
                </c:pt>
                <c:pt idx="6">
                  <c:v>Akzeptanz Video produzieren</c:v>
                </c:pt>
                <c:pt idx="7">
                  <c:v>Akzeptanz Video veröffentlichen</c:v>
                </c:pt>
              </c:strCache>
            </c:strRef>
          </c:cat>
          <c:val>
            <c:numRef>
              <c:f>Elektrotechnik!$Q$26:$Q$33</c:f>
              <c:numCache>
                <c:formatCode>0.00</c:formatCode>
                <c:ptCount val="8"/>
                <c:pt idx="0">
                  <c:v>1.8888888888888888</c:v>
                </c:pt>
                <c:pt idx="1">
                  <c:v>1.3333333333333333</c:v>
                </c:pt>
                <c:pt idx="2">
                  <c:v>2.2222222222222223</c:v>
                </c:pt>
                <c:pt idx="3">
                  <c:v>2.5555555555555554</c:v>
                </c:pt>
                <c:pt idx="4">
                  <c:v>2.625</c:v>
                </c:pt>
                <c:pt idx="5">
                  <c:v>2.625</c:v>
                </c:pt>
                <c:pt idx="6">
                  <c:v>1.8888888888888888</c:v>
                </c:pt>
                <c:pt idx="7">
                  <c:v>3.2222222222222223</c:v>
                </c:pt>
              </c:numCache>
            </c:numRef>
          </c:val>
        </c:ser>
        <c:ser>
          <c:idx val="3"/>
          <c:order val="3"/>
          <c:tx>
            <c:strRef>
              <c:f>Elektrotechnik!$A$35</c:f>
              <c:strCache>
                <c:ptCount val="1"/>
                <c:pt idx="0">
                  <c:v>6. Semester</c:v>
                </c:pt>
              </c:strCache>
            </c:strRef>
          </c:tx>
          <c:invertIfNegative val="0"/>
          <c:cat>
            <c:strRef>
              <c:f>Elektrotechnik!$A$4:$A$11</c:f>
              <c:strCache>
                <c:ptCount val="8"/>
                <c:pt idx="0">
                  <c:v>Sichtbarkeit der Poster</c:v>
                </c:pt>
                <c:pt idx="1">
                  <c:v>Sichtbarkeit der Broschüre</c:v>
                </c:pt>
                <c:pt idx="2">
                  <c:v>Wert der Präsentation</c:v>
                </c:pt>
                <c:pt idx="3">
                  <c:v>Zeitaufwand</c:v>
                </c:pt>
                <c:pt idx="4">
                  <c:v>Qualität der Poster/Broschüre</c:v>
                </c:pt>
                <c:pt idx="5">
                  <c:v>Akzeptanz Video sehen</c:v>
                </c:pt>
                <c:pt idx="6">
                  <c:v>Akzeptanz Video produzieren</c:v>
                </c:pt>
                <c:pt idx="7">
                  <c:v>Akzeptanz Video veröffentlichen</c:v>
                </c:pt>
              </c:strCache>
            </c:strRef>
          </c:cat>
          <c:val>
            <c:numRef>
              <c:f>Elektrotechnik!$Q$36:$Q$43</c:f>
              <c:numCache>
                <c:formatCode>0.00</c:formatCode>
                <c:ptCount val="8"/>
                <c:pt idx="0">
                  <c:v>2.8571428571428572</c:v>
                </c:pt>
                <c:pt idx="1">
                  <c:v>1.5714285714285714</c:v>
                </c:pt>
                <c:pt idx="2">
                  <c:v>3.1428571428571428</c:v>
                </c:pt>
                <c:pt idx="3">
                  <c:v>2.1428571428571428</c:v>
                </c:pt>
                <c:pt idx="4">
                  <c:v>2.2857142857142856</c:v>
                </c:pt>
                <c:pt idx="5">
                  <c:v>2.5714285714285716</c:v>
                </c:pt>
                <c:pt idx="6">
                  <c:v>1.5714285714285714</c:v>
                </c:pt>
                <c:pt idx="7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18000640"/>
        <c:axId val="118006528"/>
      </c:barChart>
      <c:catAx>
        <c:axId val="118000640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crossAx val="118006528"/>
        <c:crosses val="autoZero"/>
        <c:auto val="1"/>
        <c:lblAlgn val="ctr"/>
        <c:lblOffset val="100"/>
        <c:tickLblSkip val="1"/>
        <c:noMultiLvlLbl val="0"/>
      </c:catAx>
      <c:valAx>
        <c:axId val="118006528"/>
        <c:scaling>
          <c:orientation val="minMax"/>
          <c:max val="4"/>
          <c:min val="1"/>
        </c:scaling>
        <c:delete val="1"/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de-CH"/>
                  <a:t>trifft nicht zu</a:t>
                </a:r>
                <a:r>
                  <a:rPr lang="de-CH" baseline="0"/>
                  <a:t>                </a:t>
                </a:r>
                <a:r>
                  <a:rPr lang="de-CH"/>
                  <a:t>trifft eher nicht zu        </a:t>
                </a:r>
                <a:r>
                  <a:rPr lang="de-CH" baseline="0"/>
                  <a:t>     </a:t>
                </a:r>
                <a:r>
                  <a:rPr lang="de-CH"/>
                  <a:t> trifft eher zu</a:t>
                </a:r>
                <a:r>
                  <a:rPr lang="de-CH" baseline="0"/>
                  <a:t>                      </a:t>
                </a:r>
                <a:r>
                  <a:rPr lang="de-CH"/>
                  <a:t>trifft zu</a:t>
                </a:r>
              </a:p>
            </c:rich>
          </c:tx>
          <c:layout>
            <c:manualLayout>
              <c:xMode val="edge"/>
              <c:yMode val="edge"/>
              <c:x val="0.26388267093419121"/>
              <c:y val="0.14153726898127372"/>
            </c:manualLayout>
          </c:layout>
          <c:overlay val="0"/>
        </c:title>
        <c:numFmt formatCode="0.00" sourceLinked="1"/>
        <c:majorTickMark val="none"/>
        <c:minorTickMark val="none"/>
        <c:tickLblPos val="nextTo"/>
        <c:crossAx val="118000640"/>
        <c:crosses val="autoZero"/>
        <c:crossBetween val="between"/>
        <c:majorUnit val="1"/>
        <c:minorUnit val="1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C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CH"/>
              <a:t>Auswertung Elektrotechnik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Elektrotechnik!$A$3</c:f>
              <c:strCache>
                <c:ptCount val="1"/>
                <c:pt idx="0">
                  <c:v>Alle Semester</c:v>
                </c:pt>
              </c:strCache>
            </c:strRef>
          </c:tx>
          <c:invertIfNegative val="0"/>
          <c:cat>
            <c:strRef>
              <c:f>Elektrotechnik!$A$4:$A$11</c:f>
              <c:strCache>
                <c:ptCount val="8"/>
                <c:pt idx="0">
                  <c:v>Sichtbarkeit der Poster</c:v>
                </c:pt>
                <c:pt idx="1">
                  <c:v>Sichtbarkeit der Broschüre</c:v>
                </c:pt>
                <c:pt idx="2">
                  <c:v>Wert der Präsentation</c:v>
                </c:pt>
                <c:pt idx="3">
                  <c:v>Zeitaufwand</c:v>
                </c:pt>
                <c:pt idx="4">
                  <c:v>Qualität der Poster/Broschüre</c:v>
                </c:pt>
                <c:pt idx="5">
                  <c:v>Akzeptanz Video sehen</c:v>
                </c:pt>
                <c:pt idx="6">
                  <c:v>Akzeptanz Video produzieren</c:v>
                </c:pt>
                <c:pt idx="7">
                  <c:v>Akzeptanz Video veröffentlichen</c:v>
                </c:pt>
              </c:strCache>
            </c:strRef>
          </c:cat>
          <c:val>
            <c:numRef>
              <c:f>Elektrotechnik!$Q$4:$Q$11</c:f>
              <c:numCache>
                <c:formatCode>0.00</c:formatCode>
                <c:ptCount val="8"/>
                <c:pt idx="0">
                  <c:v>2.3448275862068964</c:v>
                </c:pt>
                <c:pt idx="1">
                  <c:v>1.5172413793103448</c:v>
                </c:pt>
                <c:pt idx="2">
                  <c:v>2.8214285714285716</c:v>
                </c:pt>
                <c:pt idx="3">
                  <c:v>2.2758620689655173</c:v>
                </c:pt>
                <c:pt idx="4">
                  <c:v>2.7142857142857144</c:v>
                </c:pt>
                <c:pt idx="5">
                  <c:v>2.6428571428571428</c:v>
                </c:pt>
                <c:pt idx="6">
                  <c:v>1.896551724137931</c:v>
                </c:pt>
                <c:pt idx="7">
                  <c:v>3.2413793103448274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18025216"/>
        <c:axId val="118113024"/>
      </c:barChart>
      <c:catAx>
        <c:axId val="118025216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crossAx val="118113024"/>
        <c:crosses val="autoZero"/>
        <c:auto val="1"/>
        <c:lblAlgn val="ctr"/>
        <c:lblOffset val="100"/>
        <c:tickLblSkip val="1"/>
        <c:noMultiLvlLbl val="0"/>
      </c:catAx>
      <c:valAx>
        <c:axId val="118113024"/>
        <c:scaling>
          <c:orientation val="minMax"/>
          <c:max val="4"/>
          <c:min val="1"/>
        </c:scaling>
        <c:delete val="1"/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de-CH"/>
                  <a:t>trifft nicht zu</a:t>
                </a:r>
                <a:r>
                  <a:rPr lang="de-CH" baseline="0"/>
                  <a:t>                </a:t>
                </a:r>
                <a:r>
                  <a:rPr lang="de-CH"/>
                  <a:t>trifft eher nicht zu        </a:t>
                </a:r>
                <a:r>
                  <a:rPr lang="de-CH" baseline="0"/>
                  <a:t>     </a:t>
                </a:r>
                <a:r>
                  <a:rPr lang="de-CH"/>
                  <a:t> trifft eher zu</a:t>
                </a:r>
                <a:r>
                  <a:rPr lang="de-CH" baseline="0"/>
                  <a:t>                      </a:t>
                </a:r>
                <a:r>
                  <a:rPr lang="de-CH"/>
                  <a:t>trifft zu</a:t>
                </a:r>
              </a:p>
            </c:rich>
          </c:tx>
          <c:layout>
            <c:manualLayout>
              <c:xMode val="edge"/>
              <c:yMode val="edge"/>
              <c:x val="0.26388267093419121"/>
              <c:y val="0.14153726898127372"/>
            </c:manualLayout>
          </c:layout>
          <c:overlay val="0"/>
        </c:title>
        <c:numFmt formatCode="0.00" sourceLinked="1"/>
        <c:majorTickMark val="none"/>
        <c:minorTickMark val="none"/>
        <c:tickLblPos val="nextTo"/>
        <c:crossAx val="118025216"/>
        <c:crosses val="autoZero"/>
        <c:crossBetween val="between"/>
        <c:majorUnit val="1"/>
        <c:minorUnit val="1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C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CH"/>
              <a:t>Vergleich</a:t>
            </a:r>
            <a:r>
              <a:rPr lang="de-CH" baseline="0"/>
              <a:t> der Semester, Maschinentechnik</a:t>
            </a:r>
            <a:endParaRPr lang="de-CH"/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Maschinentechnik!$A$3</c:f>
              <c:strCache>
                <c:ptCount val="1"/>
                <c:pt idx="0">
                  <c:v>Alle Semester</c:v>
                </c:pt>
              </c:strCache>
            </c:strRef>
          </c:tx>
          <c:invertIfNegative val="0"/>
          <c:cat>
            <c:strRef>
              <c:f>Maschinentechnik!$A$4:$A$11</c:f>
              <c:strCache>
                <c:ptCount val="8"/>
                <c:pt idx="0">
                  <c:v>Sichtbarkeit der Poster</c:v>
                </c:pt>
                <c:pt idx="1">
                  <c:v>Sichtbarkeit der Broschüre</c:v>
                </c:pt>
                <c:pt idx="2">
                  <c:v>Wert der Präsentation</c:v>
                </c:pt>
                <c:pt idx="3">
                  <c:v>Zeitaufwand</c:v>
                </c:pt>
                <c:pt idx="4">
                  <c:v>Qualität der Poster/Broschüre</c:v>
                </c:pt>
                <c:pt idx="5">
                  <c:v>Akzeptanz Video sehen</c:v>
                </c:pt>
                <c:pt idx="6">
                  <c:v>Akzeptanz Video produzieren</c:v>
                </c:pt>
                <c:pt idx="7">
                  <c:v>Akzeptanz Video veröffentlichen</c:v>
                </c:pt>
              </c:strCache>
            </c:strRef>
          </c:cat>
          <c:val>
            <c:numRef>
              <c:f>Maschinentechnik!$AA$4:$AA$11</c:f>
              <c:numCache>
                <c:formatCode>0.00</c:formatCode>
                <c:ptCount val="8"/>
                <c:pt idx="0">
                  <c:v>2.5208333333333335</c:v>
                </c:pt>
                <c:pt idx="1">
                  <c:v>1.9583333333333333</c:v>
                </c:pt>
                <c:pt idx="2">
                  <c:v>3.021276595744681</c:v>
                </c:pt>
                <c:pt idx="3">
                  <c:v>2.2978723404255321</c:v>
                </c:pt>
                <c:pt idx="4">
                  <c:v>2.7916666666666665</c:v>
                </c:pt>
                <c:pt idx="5">
                  <c:v>2.7291666666666665</c:v>
                </c:pt>
                <c:pt idx="6">
                  <c:v>1.9791666666666667</c:v>
                </c:pt>
                <c:pt idx="7">
                  <c:v>2.8333333333333335</c:v>
                </c:pt>
              </c:numCache>
            </c:numRef>
          </c:val>
        </c:ser>
        <c:ser>
          <c:idx val="1"/>
          <c:order val="1"/>
          <c:tx>
            <c:strRef>
              <c:f>Maschinentechnik!$A$15</c:f>
              <c:strCache>
                <c:ptCount val="1"/>
                <c:pt idx="0">
                  <c:v>2. Semester</c:v>
                </c:pt>
              </c:strCache>
            </c:strRef>
          </c:tx>
          <c:invertIfNegative val="0"/>
          <c:cat>
            <c:strRef>
              <c:f>Maschinentechnik!$A$4:$A$11</c:f>
              <c:strCache>
                <c:ptCount val="8"/>
                <c:pt idx="0">
                  <c:v>Sichtbarkeit der Poster</c:v>
                </c:pt>
                <c:pt idx="1">
                  <c:v>Sichtbarkeit der Broschüre</c:v>
                </c:pt>
                <c:pt idx="2">
                  <c:v>Wert der Präsentation</c:v>
                </c:pt>
                <c:pt idx="3">
                  <c:v>Zeitaufwand</c:v>
                </c:pt>
                <c:pt idx="4">
                  <c:v>Qualität der Poster/Broschüre</c:v>
                </c:pt>
                <c:pt idx="5">
                  <c:v>Akzeptanz Video sehen</c:v>
                </c:pt>
                <c:pt idx="6">
                  <c:v>Akzeptanz Video produzieren</c:v>
                </c:pt>
                <c:pt idx="7">
                  <c:v>Akzeptanz Video veröffentlichen</c:v>
                </c:pt>
              </c:strCache>
            </c:strRef>
          </c:cat>
          <c:val>
            <c:numRef>
              <c:f>Maschinentechnik!$AA$16:$AA$23</c:f>
              <c:numCache>
                <c:formatCode>0.00</c:formatCode>
                <c:ptCount val="8"/>
                <c:pt idx="0">
                  <c:v>2.2727272727272729</c:v>
                </c:pt>
                <c:pt idx="1">
                  <c:v>1.8181818181818181</c:v>
                </c:pt>
                <c:pt idx="2">
                  <c:v>3.1</c:v>
                </c:pt>
                <c:pt idx="3">
                  <c:v>2.4</c:v>
                </c:pt>
                <c:pt idx="4">
                  <c:v>2.5454545454545454</c:v>
                </c:pt>
                <c:pt idx="5">
                  <c:v>2.9090909090909092</c:v>
                </c:pt>
                <c:pt idx="6">
                  <c:v>2.5454545454545454</c:v>
                </c:pt>
                <c:pt idx="7">
                  <c:v>3.0909090909090908</c:v>
                </c:pt>
              </c:numCache>
            </c:numRef>
          </c:val>
        </c:ser>
        <c:ser>
          <c:idx val="2"/>
          <c:order val="2"/>
          <c:tx>
            <c:strRef>
              <c:f>Maschinentechnik!$A$26</c:f>
              <c:strCache>
                <c:ptCount val="1"/>
                <c:pt idx="0">
                  <c:v>4. Semester</c:v>
                </c:pt>
              </c:strCache>
            </c:strRef>
          </c:tx>
          <c:invertIfNegative val="0"/>
          <c:cat>
            <c:strRef>
              <c:f>Maschinentechnik!$A$4:$A$11</c:f>
              <c:strCache>
                <c:ptCount val="8"/>
                <c:pt idx="0">
                  <c:v>Sichtbarkeit der Poster</c:v>
                </c:pt>
                <c:pt idx="1">
                  <c:v>Sichtbarkeit der Broschüre</c:v>
                </c:pt>
                <c:pt idx="2">
                  <c:v>Wert der Präsentation</c:v>
                </c:pt>
                <c:pt idx="3">
                  <c:v>Zeitaufwand</c:v>
                </c:pt>
                <c:pt idx="4">
                  <c:v>Qualität der Poster/Broschüre</c:v>
                </c:pt>
                <c:pt idx="5">
                  <c:v>Akzeptanz Video sehen</c:v>
                </c:pt>
                <c:pt idx="6">
                  <c:v>Akzeptanz Video produzieren</c:v>
                </c:pt>
                <c:pt idx="7">
                  <c:v>Akzeptanz Video veröffentlichen</c:v>
                </c:pt>
              </c:strCache>
            </c:strRef>
          </c:cat>
          <c:val>
            <c:numRef>
              <c:f>Maschinentechnik!$AA$27:$AA$34</c:f>
              <c:numCache>
                <c:formatCode>0.00</c:formatCode>
                <c:ptCount val="8"/>
                <c:pt idx="0">
                  <c:v>2.4090909090909092</c:v>
                </c:pt>
                <c:pt idx="1">
                  <c:v>1.6363636363636365</c:v>
                </c:pt>
                <c:pt idx="2">
                  <c:v>2.9090909090909092</c:v>
                </c:pt>
                <c:pt idx="3">
                  <c:v>2.1363636363636362</c:v>
                </c:pt>
                <c:pt idx="4">
                  <c:v>2.9090909090909092</c:v>
                </c:pt>
                <c:pt idx="5">
                  <c:v>2.8636363636363638</c:v>
                </c:pt>
                <c:pt idx="6">
                  <c:v>1.9090909090909092</c:v>
                </c:pt>
                <c:pt idx="7">
                  <c:v>2.9090909090909092</c:v>
                </c:pt>
              </c:numCache>
            </c:numRef>
          </c:val>
        </c:ser>
        <c:ser>
          <c:idx val="3"/>
          <c:order val="3"/>
          <c:tx>
            <c:strRef>
              <c:f>Maschinentechnik!$A$36</c:f>
              <c:strCache>
                <c:ptCount val="1"/>
                <c:pt idx="0">
                  <c:v>6. Semester</c:v>
                </c:pt>
              </c:strCache>
            </c:strRef>
          </c:tx>
          <c:invertIfNegative val="0"/>
          <c:cat>
            <c:strRef>
              <c:f>Maschinentechnik!$A$4:$A$11</c:f>
              <c:strCache>
                <c:ptCount val="8"/>
                <c:pt idx="0">
                  <c:v>Sichtbarkeit der Poster</c:v>
                </c:pt>
                <c:pt idx="1">
                  <c:v>Sichtbarkeit der Broschüre</c:v>
                </c:pt>
                <c:pt idx="2">
                  <c:v>Wert der Präsentation</c:v>
                </c:pt>
                <c:pt idx="3">
                  <c:v>Zeitaufwand</c:v>
                </c:pt>
                <c:pt idx="4">
                  <c:v>Qualität der Poster/Broschüre</c:v>
                </c:pt>
                <c:pt idx="5">
                  <c:v>Akzeptanz Video sehen</c:v>
                </c:pt>
                <c:pt idx="6">
                  <c:v>Akzeptanz Video produzieren</c:v>
                </c:pt>
                <c:pt idx="7">
                  <c:v>Akzeptanz Video veröffentlichen</c:v>
                </c:pt>
              </c:strCache>
            </c:strRef>
          </c:cat>
          <c:val>
            <c:numRef>
              <c:f>Maschinentechnik!$AA$37:$AA$44</c:f>
              <c:numCache>
                <c:formatCode>0.00</c:formatCode>
                <c:ptCount val="8"/>
                <c:pt idx="0">
                  <c:v>2.8666666666666667</c:v>
                </c:pt>
                <c:pt idx="1">
                  <c:v>2.5333333333333332</c:v>
                </c:pt>
                <c:pt idx="2">
                  <c:v>3.1333333333333333</c:v>
                </c:pt>
                <c:pt idx="3">
                  <c:v>2.4666666666666668</c:v>
                </c:pt>
                <c:pt idx="4">
                  <c:v>2.8</c:v>
                </c:pt>
                <c:pt idx="5">
                  <c:v>2.4</c:v>
                </c:pt>
                <c:pt idx="6">
                  <c:v>1.6666666666666667</c:v>
                </c:pt>
                <c:pt idx="7">
                  <c:v>2.5333333333333332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18185984"/>
        <c:axId val="118187520"/>
      </c:barChart>
      <c:catAx>
        <c:axId val="118185984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crossAx val="118187520"/>
        <c:crosses val="autoZero"/>
        <c:auto val="1"/>
        <c:lblAlgn val="ctr"/>
        <c:lblOffset val="100"/>
        <c:tickLblSkip val="1"/>
        <c:noMultiLvlLbl val="0"/>
      </c:catAx>
      <c:valAx>
        <c:axId val="118187520"/>
        <c:scaling>
          <c:orientation val="minMax"/>
          <c:max val="4"/>
          <c:min val="1"/>
        </c:scaling>
        <c:delete val="1"/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de-CH"/>
                  <a:t>trifft nicht zu</a:t>
                </a:r>
                <a:r>
                  <a:rPr lang="de-CH" baseline="0"/>
                  <a:t>                </a:t>
                </a:r>
                <a:r>
                  <a:rPr lang="de-CH"/>
                  <a:t>trifft eher nicht zu        </a:t>
                </a:r>
                <a:r>
                  <a:rPr lang="de-CH" baseline="0"/>
                  <a:t>     </a:t>
                </a:r>
                <a:r>
                  <a:rPr lang="de-CH"/>
                  <a:t> trifft eher zu</a:t>
                </a:r>
                <a:r>
                  <a:rPr lang="de-CH" baseline="0"/>
                  <a:t>                      </a:t>
                </a:r>
                <a:r>
                  <a:rPr lang="de-CH"/>
                  <a:t>trifft zu</a:t>
                </a:r>
              </a:p>
            </c:rich>
          </c:tx>
          <c:layout>
            <c:manualLayout>
              <c:xMode val="edge"/>
              <c:yMode val="edge"/>
              <c:x val="0.26388267093419121"/>
              <c:y val="0.14153726898127372"/>
            </c:manualLayout>
          </c:layout>
          <c:overlay val="0"/>
        </c:title>
        <c:numFmt formatCode="0.00" sourceLinked="1"/>
        <c:majorTickMark val="none"/>
        <c:minorTickMark val="none"/>
        <c:tickLblPos val="nextTo"/>
        <c:crossAx val="118185984"/>
        <c:crosses val="autoZero"/>
        <c:crossBetween val="between"/>
        <c:majorUnit val="1"/>
        <c:minorUnit val="1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C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CH"/>
              <a:t>Auswertung Maschinentechnik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Maschinentechnik!$A$3</c:f>
              <c:strCache>
                <c:ptCount val="1"/>
                <c:pt idx="0">
                  <c:v>Alle Semester</c:v>
                </c:pt>
              </c:strCache>
            </c:strRef>
          </c:tx>
          <c:invertIfNegative val="0"/>
          <c:cat>
            <c:strRef>
              <c:f>Maschinentechnik!$A$4:$A$11</c:f>
              <c:strCache>
                <c:ptCount val="8"/>
                <c:pt idx="0">
                  <c:v>Sichtbarkeit der Poster</c:v>
                </c:pt>
                <c:pt idx="1">
                  <c:v>Sichtbarkeit der Broschüre</c:v>
                </c:pt>
                <c:pt idx="2">
                  <c:v>Wert der Präsentation</c:v>
                </c:pt>
                <c:pt idx="3">
                  <c:v>Zeitaufwand</c:v>
                </c:pt>
                <c:pt idx="4">
                  <c:v>Qualität der Poster/Broschüre</c:v>
                </c:pt>
                <c:pt idx="5">
                  <c:v>Akzeptanz Video sehen</c:v>
                </c:pt>
                <c:pt idx="6">
                  <c:v>Akzeptanz Video produzieren</c:v>
                </c:pt>
                <c:pt idx="7">
                  <c:v>Akzeptanz Video veröffentlichen</c:v>
                </c:pt>
              </c:strCache>
            </c:strRef>
          </c:cat>
          <c:val>
            <c:numRef>
              <c:f>Maschinentechnik!$AA$4:$AA$11</c:f>
              <c:numCache>
                <c:formatCode>0.00</c:formatCode>
                <c:ptCount val="8"/>
                <c:pt idx="0">
                  <c:v>2.5208333333333335</c:v>
                </c:pt>
                <c:pt idx="1">
                  <c:v>1.9583333333333333</c:v>
                </c:pt>
                <c:pt idx="2">
                  <c:v>3.021276595744681</c:v>
                </c:pt>
                <c:pt idx="3">
                  <c:v>2.2978723404255321</c:v>
                </c:pt>
                <c:pt idx="4">
                  <c:v>2.7916666666666665</c:v>
                </c:pt>
                <c:pt idx="5">
                  <c:v>2.7291666666666665</c:v>
                </c:pt>
                <c:pt idx="6">
                  <c:v>1.9791666666666667</c:v>
                </c:pt>
                <c:pt idx="7">
                  <c:v>2.8333333333333335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18212480"/>
        <c:axId val="118214016"/>
      </c:barChart>
      <c:catAx>
        <c:axId val="118212480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crossAx val="118214016"/>
        <c:crosses val="autoZero"/>
        <c:auto val="1"/>
        <c:lblAlgn val="ctr"/>
        <c:lblOffset val="100"/>
        <c:tickLblSkip val="1"/>
        <c:noMultiLvlLbl val="0"/>
      </c:catAx>
      <c:valAx>
        <c:axId val="118214016"/>
        <c:scaling>
          <c:orientation val="minMax"/>
          <c:max val="4"/>
          <c:min val="1"/>
        </c:scaling>
        <c:delete val="1"/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de-CH"/>
                  <a:t>trifft nicht zu</a:t>
                </a:r>
                <a:r>
                  <a:rPr lang="de-CH" baseline="0"/>
                  <a:t>                </a:t>
                </a:r>
                <a:r>
                  <a:rPr lang="de-CH"/>
                  <a:t>trifft eher nicht zu        </a:t>
                </a:r>
                <a:r>
                  <a:rPr lang="de-CH" baseline="0"/>
                  <a:t>     </a:t>
                </a:r>
                <a:r>
                  <a:rPr lang="de-CH"/>
                  <a:t> trifft eher zu</a:t>
                </a:r>
                <a:r>
                  <a:rPr lang="de-CH" baseline="0"/>
                  <a:t>                      </a:t>
                </a:r>
                <a:r>
                  <a:rPr lang="de-CH"/>
                  <a:t>trifft zu</a:t>
                </a:r>
              </a:p>
            </c:rich>
          </c:tx>
          <c:layout>
            <c:manualLayout>
              <c:xMode val="edge"/>
              <c:yMode val="edge"/>
              <c:x val="0.26388267093419121"/>
              <c:y val="0.14153726898127372"/>
            </c:manualLayout>
          </c:layout>
          <c:overlay val="0"/>
        </c:title>
        <c:numFmt formatCode="0.00" sourceLinked="1"/>
        <c:majorTickMark val="none"/>
        <c:minorTickMark val="none"/>
        <c:tickLblPos val="nextTo"/>
        <c:crossAx val="118212480"/>
        <c:crosses val="autoZero"/>
        <c:crossBetween val="between"/>
        <c:majorUnit val="1"/>
        <c:minorUnit val="1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C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Vergleich</a:t>
            </a:r>
            <a:r>
              <a:rPr lang="de-CH" baseline="0"/>
              <a:t> der Semester, </a:t>
            </a:r>
            <a:r>
              <a:rPr lang="de-CH" sz="1800" b="1" i="0" baseline="0">
                <a:effectLst/>
              </a:rPr>
              <a:t>Erneuerbare Energien und Umwelttechnik</a:t>
            </a:r>
            <a:endParaRPr lang="de-CH">
              <a:effectLst/>
            </a:endParaRP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EEU!$A$3</c:f>
              <c:strCache>
                <c:ptCount val="1"/>
                <c:pt idx="0">
                  <c:v>Alle Semester</c:v>
                </c:pt>
              </c:strCache>
            </c:strRef>
          </c:tx>
          <c:invertIfNegative val="0"/>
          <c:cat>
            <c:strRef>
              <c:f>EEU!$A$4:$A$11</c:f>
              <c:strCache>
                <c:ptCount val="8"/>
                <c:pt idx="0">
                  <c:v>Sichtbarkeit der Poster</c:v>
                </c:pt>
                <c:pt idx="1">
                  <c:v>Sichtbarkeit der Broschüre</c:v>
                </c:pt>
                <c:pt idx="2">
                  <c:v>Wert der Präsentation</c:v>
                </c:pt>
                <c:pt idx="3">
                  <c:v>Zeitaufwand</c:v>
                </c:pt>
                <c:pt idx="4">
                  <c:v>Qualität der Poster/Broschüre</c:v>
                </c:pt>
                <c:pt idx="5">
                  <c:v>Akzeptanz Video sehen</c:v>
                </c:pt>
                <c:pt idx="6">
                  <c:v>Akzeptanz Video produzieren</c:v>
                </c:pt>
                <c:pt idx="7">
                  <c:v>Akzeptanz Video veröffentlichen</c:v>
                </c:pt>
              </c:strCache>
            </c:strRef>
          </c:cat>
          <c:val>
            <c:numRef>
              <c:f>EEU!$S$4:$S$11</c:f>
              <c:numCache>
                <c:formatCode>0.00</c:formatCode>
                <c:ptCount val="8"/>
                <c:pt idx="0">
                  <c:v>2.35</c:v>
                </c:pt>
                <c:pt idx="1">
                  <c:v>1.65</c:v>
                </c:pt>
                <c:pt idx="2">
                  <c:v>3.0588235294117645</c:v>
                </c:pt>
                <c:pt idx="3">
                  <c:v>2.4500000000000002</c:v>
                </c:pt>
                <c:pt idx="4">
                  <c:v>2.6</c:v>
                </c:pt>
                <c:pt idx="5">
                  <c:v>2.625</c:v>
                </c:pt>
                <c:pt idx="6">
                  <c:v>2.2749999999999999</c:v>
                </c:pt>
                <c:pt idx="7">
                  <c:v>3.55</c:v>
                </c:pt>
              </c:numCache>
            </c:numRef>
          </c:val>
        </c:ser>
        <c:ser>
          <c:idx val="1"/>
          <c:order val="1"/>
          <c:tx>
            <c:strRef>
              <c:f>EEU!$A$15</c:f>
              <c:strCache>
                <c:ptCount val="1"/>
                <c:pt idx="0">
                  <c:v>2. Semester</c:v>
                </c:pt>
              </c:strCache>
            </c:strRef>
          </c:tx>
          <c:invertIfNegative val="0"/>
          <c:cat>
            <c:strRef>
              <c:f>EEU!$A$4:$A$11</c:f>
              <c:strCache>
                <c:ptCount val="8"/>
                <c:pt idx="0">
                  <c:v>Sichtbarkeit der Poster</c:v>
                </c:pt>
                <c:pt idx="1">
                  <c:v>Sichtbarkeit der Broschüre</c:v>
                </c:pt>
                <c:pt idx="2">
                  <c:v>Wert der Präsentation</c:v>
                </c:pt>
                <c:pt idx="3">
                  <c:v>Zeitaufwand</c:v>
                </c:pt>
                <c:pt idx="4">
                  <c:v>Qualität der Poster/Broschüre</c:v>
                </c:pt>
                <c:pt idx="5">
                  <c:v>Akzeptanz Video sehen</c:v>
                </c:pt>
                <c:pt idx="6">
                  <c:v>Akzeptanz Video produzieren</c:v>
                </c:pt>
                <c:pt idx="7">
                  <c:v>Akzeptanz Video veröffentlichen</c:v>
                </c:pt>
              </c:strCache>
            </c:strRef>
          </c:cat>
          <c:val>
            <c:numRef>
              <c:f>EEU!$S$16:$S$23</c:f>
              <c:numCache>
                <c:formatCode>0.00</c:formatCode>
                <c:ptCount val="8"/>
                <c:pt idx="0">
                  <c:v>2</c:v>
                </c:pt>
                <c:pt idx="1">
                  <c:v>2.2000000000000002</c:v>
                </c:pt>
                <c:pt idx="2">
                  <c:v>3.25</c:v>
                </c:pt>
                <c:pt idx="3">
                  <c:v>2.2000000000000002</c:v>
                </c:pt>
                <c:pt idx="4">
                  <c:v>2.4</c:v>
                </c:pt>
                <c:pt idx="5">
                  <c:v>2.7</c:v>
                </c:pt>
                <c:pt idx="6">
                  <c:v>2.5</c:v>
                </c:pt>
                <c:pt idx="7">
                  <c:v>3.4</c:v>
                </c:pt>
              </c:numCache>
            </c:numRef>
          </c:val>
        </c:ser>
        <c:ser>
          <c:idx val="2"/>
          <c:order val="2"/>
          <c:tx>
            <c:strRef>
              <c:f>EEU!$A$26</c:f>
              <c:strCache>
                <c:ptCount val="1"/>
                <c:pt idx="0">
                  <c:v>4. Semester</c:v>
                </c:pt>
              </c:strCache>
            </c:strRef>
          </c:tx>
          <c:invertIfNegative val="0"/>
          <c:cat>
            <c:strRef>
              <c:f>EEU!$A$4:$A$11</c:f>
              <c:strCache>
                <c:ptCount val="8"/>
                <c:pt idx="0">
                  <c:v>Sichtbarkeit der Poster</c:v>
                </c:pt>
                <c:pt idx="1">
                  <c:v>Sichtbarkeit der Broschüre</c:v>
                </c:pt>
                <c:pt idx="2">
                  <c:v>Wert der Präsentation</c:v>
                </c:pt>
                <c:pt idx="3">
                  <c:v>Zeitaufwand</c:v>
                </c:pt>
                <c:pt idx="4">
                  <c:v>Qualität der Poster/Broschüre</c:v>
                </c:pt>
                <c:pt idx="5">
                  <c:v>Akzeptanz Video sehen</c:v>
                </c:pt>
                <c:pt idx="6">
                  <c:v>Akzeptanz Video produzieren</c:v>
                </c:pt>
                <c:pt idx="7">
                  <c:v>Akzeptanz Video veröffentlichen</c:v>
                </c:pt>
              </c:strCache>
            </c:strRef>
          </c:cat>
          <c:val>
            <c:numRef>
              <c:f>EEU!$S$27:$S$34</c:f>
              <c:numCache>
                <c:formatCode>0.00</c:formatCode>
                <c:ptCount val="8"/>
                <c:pt idx="0">
                  <c:v>2.4666666666666668</c:v>
                </c:pt>
                <c:pt idx="1">
                  <c:v>1.4666666666666666</c:v>
                </c:pt>
                <c:pt idx="2">
                  <c:v>3</c:v>
                </c:pt>
                <c:pt idx="3">
                  <c:v>2.5333333333333332</c:v>
                </c:pt>
                <c:pt idx="4">
                  <c:v>2.6666666666666665</c:v>
                </c:pt>
                <c:pt idx="5">
                  <c:v>2.6</c:v>
                </c:pt>
                <c:pt idx="6">
                  <c:v>2.2000000000000002</c:v>
                </c:pt>
                <c:pt idx="7">
                  <c:v>3.6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20391552"/>
        <c:axId val="120393088"/>
      </c:barChart>
      <c:catAx>
        <c:axId val="120391552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crossAx val="120393088"/>
        <c:crosses val="autoZero"/>
        <c:auto val="1"/>
        <c:lblAlgn val="ctr"/>
        <c:lblOffset val="100"/>
        <c:tickLblSkip val="1"/>
        <c:noMultiLvlLbl val="0"/>
      </c:catAx>
      <c:valAx>
        <c:axId val="120393088"/>
        <c:scaling>
          <c:orientation val="minMax"/>
          <c:max val="4"/>
          <c:min val="1"/>
        </c:scaling>
        <c:delete val="1"/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de-CH"/>
                  <a:t>trifft nicht zu</a:t>
                </a:r>
                <a:r>
                  <a:rPr lang="de-CH" baseline="0"/>
                  <a:t>                </a:t>
                </a:r>
                <a:r>
                  <a:rPr lang="de-CH"/>
                  <a:t>trifft eher nicht zu        </a:t>
                </a:r>
                <a:r>
                  <a:rPr lang="de-CH" baseline="0"/>
                  <a:t>     </a:t>
                </a:r>
                <a:r>
                  <a:rPr lang="de-CH"/>
                  <a:t> trifft eher zu</a:t>
                </a:r>
                <a:r>
                  <a:rPr lang="de-CH" baseline="0"/>
                  <a:t>                      </a:t>
                </a:r>
                <a:r>
                  <a:rPr lang="de-CH"/>
                  <a:t>trifft zu</a:t>
                </a:r>
              </a:p>
            </c:rich>
          </c:tx>
          <c:layout>
            <c:manualLayout>
              <c:xMode val="edge"/>
              <c:yMode val="edge"/>
              <c:x val="0.26388267093419121"/>
              <c:y val="0.20371343478438253"/>
            </c:manualLayout>
          </c:layout>
          <c:overlay val="0"/>
        </c:title>
        <c:numFmt formatCode="0.00" sourceLinked="1"/>
        <c:majorTickMark val="none"/>
        <c:minorTickMark val="none"/>
        <c:tickLblPos val="nextTo"/>
        <c:crossAx val="120391552"/>
        <c:crosses val="autoZero"/>
        <c:crossBetween val="between"/>
        <c:majorUnit val="1"/>
        <c:minorUnit val="1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C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CH"/>
              <a:t>Auswertung</a:t>
            </a:r>
            <a:r>
              <a:rPr lang="de-CH" baseline="0"/>
              <a:t> Erneuerbare Energien und Umwelttechnik</a:t>
            </a:r>
            <a:endParaRPr lang="de-CH"/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EEU!$A$3</c:f>
              <c:strCache>
                <c:ptCount val="1"/>
                <c:pt idx="0">
                  <c:v>Alle Semester</c:v>
                </c:pt>
              </c:strCache>
            </c:strRef>
          </c:tx>
          <c:invertIfNegative val="0"/>
          <c:cat>
            <c:strRef>
              <c:f>EEU!$A$4:$A$11</c:f>
              <c:strCache>
                <c:ptCount val="8"/>
                <c:pt idx="0">
                  <c:v>Sichtbarkeit der Poster</c:v>
                </c:pt>
                <c:pt idx="1">
                  <c:v>Sichtbarkeit der Broschüre</c:v>
                </c:pt>
                <c:pt idx="2">
                  <c:v>Wert der Präsentation</c:v>
                </c:pt>
                <c:pt idx="3">
                  <c:v>Zeitaufwand</c:v>
                </c:pt>
                <c:pt idx="4">
                  <c:v>Qualität der Poster/Broschüre</c:v>
                </c:pt>
                <c:pt idx="5">
                  <c:v>Akzeptanz Video sehen</c:v>
                </c:pt>
                <c:pt idx="6">
                  <c:v>Akzeptanz Video produzieren</c:v>
                </c:pt>
                <c:pt idx="7">
                  <c:v>Akzeptanz Video veröffentlichen</c:v>
                </c:pt>
              </c:strCache>
            </c:strRef>
          </c:cat>
          <c:val>
            <c:numRef>
              <c:f>EEU!$S$4:$S$11</c:f>
              <c:numCache>
                <c:formatCode>0.00</c:formatCode>
                <c:ptCount val="8"/>
                <c:pt idx="0">
                  <c:v>2.35</c:v>
                </c:pt>
                <c:pt idx="1">
                  <c:v>1.65</c:v>
                </c:pt>
                <c:pt idx="2">
                  <c:v>3.0588235294117645</c:v>
                </c:pt>
                <c:pt idx="3">
                  <c:v>2.4500000000000002</c:v>
                </c:pt>
                <c:pt idx="4">
                  <c:v>2.6</c:v>
                </c:pt>
                <c:pt idx="5">
                  <c:v>2.625</c:v>
                </c:pt>
                <c:pt idx="6">
                  <c:v>2.2749999999999999</c:v>
                </c:pt>
                <c:pt idx="7">
                  <c:v>3.55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20442880"/>
        <c:axId val="120444416"/>
      </c:barChart>
      <c:catAx>
        <c:axId val="120442880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crossAx val="120444416"/>
        <c:crosses val="autoZero"/>
        <c:auto val="1"/>
        <c:lblAlgn val="ctr"/>
        <c:lblOffset val="100"/>
        <c:tickLblSkip val="1"/>
        <c:noMultiLvlLbl val="0"/>
      </c:catAx>
      <c:valAx>
        <c:axId val="120444416"/>
        <c:scaling>
          <c:orientation val="minMax"/>
          <c:max val="4"/>
          <c:min val="1"/>
        </c:scaling>
        <c:delete val="1"/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de-CH"/>
                  <a:t>trifft nicht zu</a:t>
                </a:r>
                <a:r>
                  <a:rPr lang="de-CH" baseline="0"/>
                  <a:t>                </a:t>
                </a:r>
                <a:r>
                  <a:rPr lang="de-CH"/>
                  <a:t>trifft eher nicht zu        </a:t>
                </a:r>
                <a:r>
                  <a:rPr lang="de-CH" baseline="0"/>
                  <a:t>     </a:t>
                </a:r>
                <a:r>
                  <a:rPr lang="de-CH"/>
                  <a:t> trifft eher zu</a:t>
                </a:r>
                <a:r>
                  <a:rPr lang="de-CH" baseline="0"/>
                  <a:t>                      </a:t>
                </a:r>
                <a:r>
                  <a:rPr lang="de-CH"/>
                  <a:t>trifft zu</a:t>
                </a:r>
              </a:p>
            </c:rich>
          </c:tx>
          <c:layout>
            <c:manualLayout>
              <c:xMode val="edge"/>
              <c:yMode val="edge"/>
              <c:x val="0.26388267093419121"/>
              <c:y val="0.20371343478438253"/>
            </c:manualLayout>
          </c:layout>
          <c:overlay val="0"/>
        </c:title>
        <c:numFmt formatCode="0.00" sourceLinked="1"/>
        <c:majorTickMark val="none"/>
        <c:minorTickMark val="none"/>
        <c:tickLblPos val="nextTo"/>
        <c:crossAx val="120442880"/>
        <c:crosses val="autoZero"/>
        <c:crossBetween val="between"/>
        <c:majorUnit val="1"/>
        <c:minorUnit val="1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C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CH"/>
              <a:t>Vergleich</a:t>
            </a:r>
            <a:r>
              <a:rPr lang="de-CH" baseline="0"/>
              <a:t> der Semester, </a:t>
            </a:r>
            <a:r>
              <a:rPr lang="de-CH" sz="1800" b="1" i="0" u="none" strike="noStrike" baseline="0">
                <a:effectLst/>
              </a:rPr>
              <a:t>Informatik</a:t>
            </a:r>
            <a:endParaRPr lang="de-CH"/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Informatik!$A$3</c:f>
              <c:strCache>
                <c:ptCount val="1"/>
                <c:pt idx="0">
                  <c:v>Alle Semester</c:v>
                </c:pt>
              </c:strCache>
            </c:strRef>
          </c:tx>
          <c:invertIfNegative val="0"/>
          <c:val>
            <c:numRef>
              <c:f>Informatik!$Y$4:$Y$11</c:f>
              <c:numCache>
                <c:formatCode>0.00</c:formatCode>
                <c:ptCount val="8"/>
                <c:pt idx="0">
                  <c:v>2.189189189189189</c:v>
                </c:pt>
                <c:pt idx="1">
                  <c:v>1.7567567567567568</c:v>
                </c:pt>
                <c:pt idx="2">
                  <c:v>2.9722222222222223</c:v>
                </c:pt>
                <c:pt idx="3">
                  <c:v>2.4861111111111112</c:v>
                </c:pt>
                <c:pt idx="4">
                  <c:v>2.6</c:v>
                </c:pt>
                <c:pt idx="5">
                  <c:v>2.9166666666666665</c:v>
                </c:pt>
                <c:pt idx="6">
                  <c:v>2.2638888888888888</c:v>
                </c:pt>
                <c:pt idx="7">
                  <c:v>3.2432432432432434</c:v>
                </c:pt>
              </c:numCache>
            </c:numRef>
          </c:val>
        </c:ser>
        <c:ser>
          <c:idx val="1"/>
          <c:order val="1"/>
          <c:tx>
            <c:strRef>
              <c:f>Informatik!$A$15</c:f>
              <c:strCache>
                <c:ptCount val="1"/>
                <c:pt idx="0">
                  <c:v>2. Semester</c:v>
                </c:pt>
              </c:strCache>
            </c:strRef>
          </c:tx>
          <c:invertIfNegative val="0"/>
          <c:cat>
            <c:strRef>
              <c:f>EEU!$A$4:$A$11</c:f>
              <c:strCache>
                <c:ptCount val="8"/>
                <c:pt idx="0">
                  <c:v>Sichtbarkeit der Poster</c:v>
                </c:pt>
                <c:pt idx="1">
                  <c:v>Sichtbarkeit der Broschüre</c:v>
                </c:pt>
                <c:pt idx="2">
                  <c:v>Wert der Präsentation</c:v>
                </c:pt>
                <c:pt idx="3">
                  <c:v>Zeitaufwand</c:v>
                </c:pt>
                <c:pt idx="4">
                  <c:v>Qualität der Poster/Broschüre</c:v>
                </c:pt>
                <c:pt idx="5">
                  <c:v>Akzeptanz Video sehen</c:v>
                </c:pt>
                <c:pt idx="6">
                  <c:v>Akzeptanz Video produzieren</c:v>
                </c:pt>
                <c:pt idx="7">
                  <c:v>Akzeptanz Video veröffentlichen</c:v>
                </c:pt>
              </c:strCache>
            </c:strRef>
          </c:cat>
          <c:val>
            <c:numRef>
              <c:f>Informatik!$Y$16:$Y$23</c:f>
              <c:numCache>
                <c:formatCode>0.00</c:formatCode>
                <c:ptCount val="8"/>
                <c:pt idx="0">
                  <c:v>1.85</c:v>
                </c:pt>
                <c:pt idx="1">
                  <c:v>1.45</c:v>
                </c:pt>
                <c:pt idx="2">
                  <c:v>2.8</c:v>
                </c:pt>
                <c:pt idx="3">
                  <c:v>2.4473684210526314</c:v>
                </c:pt>
                <c:pt idx="4">
                  <c:v>2.6111111111111112</c:v>
                </c:pt>
                <c:pt idx="5">
                  <c:v>2.6842105263157894</c:v>
                </c:pt>
                <c:pt idx="6">
                  <c:v>2.3421052631578947</c:v>
                </c:pt>
                <c:pt idx="7">
                  <c:v>3.1</c:v>
                </c:pt>
              </c:numCache>
            </c:numRef>
          </c:val>
        </c:ser>
        <c:ser>
          <c:idx val="2"/>
          <c:order val="2"/>
          <c:tx>
            <c:strRef>
              <c:f>Informatik!$A$27</c:f>
              <c:strCache>
                <c:ptCount val="1"/>
                <c:pt idx="0">
                  <c:v>4. Semester</c:v>
                </c:pt>
              </c:strCache>
            </c:strRef>
          </c:tx>
          <c:invertIfNegative val="0"/>
          <c:val>
            <c:numRef>
              <c:f>Informatik!$Y$28:$Y$35</c:f>
              <c:numCache>
                <c:formatCode>0.00</c:formatCode>
                <c:ptCount val="8"/>
                <c:pt idx="0">
                  <c:v>2.4</c:v>
                </c:pt>
                <c:pt idx="1">
                  <c:v>2.1</c:v>
                </c:pt>
                <c:pt idx="2">
                  <c:v>2.8888888888888888</c:v>
                </c:pt>
                <c:pt idx="3">
                  <c:v>2.4</c:v>
                </c:pt>
                <c:pt idx="4">
                  <c:v>2.8</c:v>
                </c:pt>
                <c:pt idx="5">
                  <c:v>2.9</c:v>
                </c:pt>
                <c:pt idx="6">
                  <c:v>2.1</c:v>
                </c:pt>
                <c:pt idx="7">
                  <c:v>3</c:v>
                </c:pt>
              </c:numCache>
            </c:numRef>
          </c:val>
        </c:ser>
        <c:ser>
          <c:idx val="3"/>
          <c:order val="3"/>
          <c:tx>
            <c:strRef>
              <c:f>Informatik!$A$37</c:f>
              <c:strCache>
                <c:ptCount val="1"/>
                <c:pt idx="0">
                  <c:v>6. + 8. Semester</c:v>
                </c:pt>
              </c:strCache>
            </c:strRef>
          </c:tx>
          <c:invertIfNegative val="0"/>
          <c:val>
            <c:numRef>
              <c:f>Informatik!$Y$38:$Y$45</c:f>
              <c:numCache>
                <c:formatCode>0.00</c:formatCode>
                <c:ptCount val="8"/>
                <c:pt idx="0">
                  <c:v>2.8571428571428572</c:v>
                </c:pt>
                <c:pt idx="1">
                  <c:v>2.1428571428571428</c:v>
                </c:pt>
                <c:pt idx="2">
                  <c:v>3.5714285714285716</c:v>
                </c:pt>
                <c:pt idx="3">
                  <c:v>2.7142857142857144</c:v>
                </c:pt>
                <c:pt idx="4">
                  <c:v>2.2857142857142856</c:v>
                </c:pt>
                <c:pt idx="5">
                  <c:v>3.5714285714285716</c:v>
                </c:pt>
                <c:pt idx="6">
                  <c:v>2.2857142857142856</c:v>
                </c:pt>
                <c:pt idx="7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20488704"/>
        <c:axId val="120490240"/>
      </c:barChart>
      <c:catAx>
        <c:axId val="120488704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crossAx val="120490240"/>
        <c:crosses val="autoZero"/>
        <c:auto val="1"/>
        <c:lblAlgn val="ctr"/>
        <c:lblOffset val="100"/>
        <c:tickLblSkip val="1"/>
        <c:noMultiLvlLbl val="0"/>
      </c:catAx>
      <c:valAx>
        <c:axId val="120490240"/>
        <c:scaling>
          <c:orientation val="minMax"/>
          <c:max val="4"/>
          <c:min val="1"/>
        </c:scaling>
        <c:delete val="1"/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de-CH"/>
                  <a:t>trifft nicht zu</a:t>
                </a:r>
                <a:r>
                  <a:rPr lang="de-CH" baseline="0"/>
                  <a:t>                </a:t>
                </a:r>
                <a:r>
                  <a:rPr lang="de-CH"/>
                  <a:t>trifft eher nicht zu        </a:t>
                </a:r>
                <a:r>
                  <a:rPr lang="de-CH" baseline="0"/>
                  <a:t>     </a:t>
                </a:r>
                <a:r>
                  <a:rPr lang="de-CH"/>
                  <a:t> trifft eher zu</a:t>
                </a:r>
                <a:r>
                  <a:rPr lang="de-CH" baseline="0"/>
                  <a:t>                      </a:t>
                </a:r>
                <a:r>
                  <a:rPr lang="de-CH"/>
                  <a:t>trifft zu</a:t>
                </a:r>
              </a:p>
            </c:rich>
          </c:tx>
          <c:layout>
            <c:manualLayout>
              <c:xMode val="edge"/>
              <c:yMode val="edge"/>
              <c:x val="0.26388267093419121"/>
              <c:y val="0.14153726898127372"/>
            </c:manualLayout>
          </c:layout>
          <c:overlay val="0"/>
        </c:title>
        <c:numFmt formatCode="0.00" sourceLinked="1"/>
        <c:majorTickMark val="none"/>
        <c:minorTickMark val="none"/>
        <c:tickLblPos val="nextTo"/>
        <c:crossAx val="120488704"/>
        <c:crosses val="autoZero"/>
        <c:crossBetween val="between"/>
        <c:majorUnit val="1"/>
        <c:minorUnit val="1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C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CH"/>
              <a:t>Auswertung Informatik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Informatik!$A$3</c:f>
              <c:strCache>
                <c:ptCount val="1"/>
                <c:pt idx="0">
                  <c:v>Alle Semester</c:v>
                </c:pt>
              </c:strCache>
            </c:strRef>
          </c:tx>
          <c:invertIfNegative val="0"/>
          <c:cat>
            <c:strRef>
              <c:f>Informatik!$A$4:$A$11</c:f>
              <c:strCache>
                <c:ptCount val="8"/>
                <c:pt idx="0">
                  <c:v>Sichtbarkeit der Poster</c:v>
                </c:pt>
                <c:pt idx="1">
                  <c:v>Sichtbarkeit der Broschüre</c:v>
                </c:pt>
                <c:pt idx="2">
                  <c:v>Wert der Präsentation</c:v>
                </c:pt>
                <c:pt idx="3">
                  <c:v>Zeitaufwand</c:v>
                </c:pt>
                <c:pt idx="4">
                  <c:v>Qualität der Poster/Broschüre</c:v>
                </c:pt>
                <c:pt idx="5">
                  <c:v>Akzeptanz Video sehen</c:v>
                </c:pt>
                <c:pt idx="6">
                  <c:v>Akzeptanz Video produzieren</c:v>
                </c:pt>
                <c:pt idx="7">
                  <c:v>Akzeptanz Video veröffentlichen</c:v>
                </c:pt>
              </c:strCache>
            </c:strRef>
          </c:cat>
          <c:val>
            <c:numRef>
              <c:f>Informatik!$Y$4:$Y$11</c:f>
              <c:numCache>
                <c:formatCode>0.00</c:formatCode>
                <c:ptCount val="8"/>
                <c:pt idx="0">
                  <c:v>2.189189189189189</c:v>
                </c:pt>
                <c:pt idx="1">
                  <c:v>1.7567567567567568</c:v>
                </c:pt>
                <c:pt idx="2">
                  <c:v>2.9722222222222223</c:v>
                </c:pt>
                <c:pt idx="3">
                  <c:v>2.4861111111111112</c:v>
                </c:pt>
                <c:pt idx="4">
                  <c:v>2.6</c:v>
                </c:pt>
                <c:pt idx="5">
                  <c:v>2.9166666666666665</c:v>
                </c:pt>
                <c:pt idx="6">
                  <c:v>2.2638888888888888</c:v>
                </c:pt>
                <c:pt idx="7">
                  <c:v>3.2432432432432434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20515200"/>
        <c:axId val="120525184"/>
      </c:barChart>
      <c:catAx>
        <c:axId val="120515200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crossAx val="120525184"/>
        <c:crosses val="autoZero"/>
        <c:auto val="1"/>
        <c:lblAlgn val="ctr"/>
        <c:lblOffset val="100"/>
        <c:tickLblSkip val="1"/>
        <c:noMultiLvlLbl val="0"/>
      </c:catAx>
      <c:valAx>
        <c:axId val="120525184"/>
        <c:scaling>
          <c:orientation val="minMax"/>
          <c:max val="4"/>
          <c:min val="1"/>
        </c:scaling>
        <c:delete val="1"/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de-CH"/>
                  <a:t>trifft nicht zu</a:t>
                </a:r>
                <a:r>
                  <a:rPr lang="de-CH" baseline="0"/>
                  <a:t>                </a:t>
                </a:r>
                <a:r>
                  <a:rPr lang="de-CH"/>
                  <a:t>trifft eher nicht zu        </a:t>
                </a:r>
                <a:r>
                  <a:rPr lang="de-CH" baseline="0"/>
                  <a:t>     </a:t>
                </a:r>
                <a:r>
                  <a:rPr lang="de-CH"/>
                  <a:t> trifft eher zu</a:t>
                </a:r>
                <a:r>
                  <a:rPr lang="de-CH" baseline="0"/>
                  <a:t>                      </a:t>
                </a:r>
                <a:r>
                  <a:rPr lang="de-CH"/>
                  <a:t>trifft zu</a:t>
                </a:r>
              </a:p>
            </c:rich>
          </c:tx>
          <c:layout>
            <c:manualLayout>
              <c:xMode val="edge"/>
              <c:yMode val="edge"/>
              <c:x val="0.26388267093419121"/>
              <c:y val="0.14153726898127372"/>
            </c:manualLayout>
          </c:layout>
          <c:overlay val="0"/>
        </c:title>
        <c:numFmt formatCode="0.00" sourceLinked="1"/>
        <c:majorTickMark val="none"/>
        <c:minorTickMark val="none"/>
        <c:tickLblPos val="nextTo"/>
        <c:crossAx val="120515200"/>
        <c:crosses val="autoZero"/>
        <c:crossBetween val="between"/>
        <c:majorUnit val="1"/>
        <c:minorUnit val="1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819150</xdr:colOff>
      <xdr:row>18</xdr:row>
      <xdr:rowOff>28575</xdr:rowOff>
    </xdr:from>
    <xdr:to>
      <xdr:col>24</xdr:col>
      <xdr:colOff>314326</xdr:colOff>
      <xdr:row>49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104776</xdr:colOff>
      <xdr:row>17</xdr:row>
      <xdr:rowOff>180975</xdr:rowOff>
    </xdr:from>
    <xdr:to>
      <xdr:col>9</xdr:col>
      <xdr:colOff>476250</xdr:colOff>
      <xdr:row>36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9525</xdr:colOff>
      <xdr:row>19</xdr:row>
      <xdr:rowOff>180975</xdr:rowOff>
    </xdr:from>
    <xdr:to>
      <xdr:col>35</xdr:col>
      <xdr:colOff>361951</xdr:colOff>
      <xdr:row>40</xdr:row>
      <xdr:rowOff>47625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0</xdr:colOff>
      <xdr:row>0</xdr:row>
      <xdr:rowOff>9525</xdr:rowOff>
    </xdr:from>
    <xdr:to>
      <xdr:col>35</xdr:col>
      <xdr:colOff>352426</xdr:colOff>
      <xdr:row>19</xdr:row>
      <xdr:rowOff>66675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22</xdr:row>
      <xdr:rowOff>0</xdr:rowOff>
    </xdr:from>
    <xdr:to>
      <xdr:col>29</xdr:col>
      <xdr:colOff>352426</xdr:colOff>
      <xdr:row>42</xdr:row>
      <xdr:rowOff>57150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9525</xdr:colOff>
      <xdr:row>0</xdr:row>
      <xdr:rowOff>28575</xdr:rowOff>
    </xdr:from>
    <xdr:to>
      <xdr:col>29</xdr:col>
      <xdr:colOff>361951</xdr:colOff>
      <xdr:row>21</xdr:row>
      <xdr:rowOff>85725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</xdr:colOff>
      <xdr:row>21</xdr:row>
      <xdr:rowOff>142875</xdr:rowOff>
    </xdr:from>
    <xdr:to>
      <xdr:col>25</xdr:col>
      <xdr:colOff>361951</xdr:colOff>
      <xdr:row>42</xdr:row>
      <xdr:rowOff>9525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9525</xdr:colOff>
      <xdr:row>0</xdr:row>
      <xdr:rowOff>19050</xdr:rowOff>
    </xdr:from>
    <xdr:to>
      <xdr:col>25</xdr:col>
      <xdr:colOff>361951</xdr:colOff>
      <xdr:row>20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600075</xdr:colOff>
      <xdr:row>20</xdr:row>
      <xdr:rowOff>47625</xdr:rowOff>
    </xdr:from>
    <xdr:to>
      <xdr:col>27</xdr:col>
      <xdr:colOff>342901</xdr:colOff>
      <xdr:row>40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19050</xdr:colOff>
      <xdr:row>0</xdr:row>
      <xdr:rowOff>19050</xdr:rowOff>
    </xdr:from>
    <xdr:to>
      <xdr:col>27</xdr:col>
      <xdr:colOff>371476</xdr:colOff>
      <xdr:row>19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0</xdr:colOff>
      <xdr:row>21</xdr:row>
      <xdr:rowOff>0</xdr:rowOff>
    </xdr:from>
    <xdr:to>
      <xdr:col>37</xdr:col>
      <xdr:colOff>352426</xdr:colOff>
      <xdr:row>41</xdr:row>
      <xdr:rowOff>57150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19050</xdr:colOff>
      <xdr:row>0</xdr:row>
      <xdr:rowOff>19050</xdr:rowOff>
    </xdr:from>
    <xdr:to>
      <xdr:col>37</xdr:col>
      <xdr:colOff>371476</xdr:colOff>
      <xdr:row>20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9525</xdr:colOff>
      <xdr:row>21</xdr:row>
      <xdr:rowOff>38100</xdr:rowOff>
    </xdr:from>
    <xdr:to>
      <xdr:col>29</xdr:col>
      <xdr:colOff>361951</xdr:colOff>
      <xdr:row>41</xdr:row>
      <xdr:rowOff>95250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600075</xdr:colOff>
      <xdr:row>0</xdr:row>
      <xdr:rowOff>28575</xdr:rowOff>
    </xdr:from>
    <xdr:to>
      <xdr:col>29</xdr:col>
      <xdr:colOff>342901</xdr:colOff>
      <xdr:row>20</xdr:row>
      <xdr:rowOff>85725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600075</xdr:colOff>
      <xdr:row>22</xdr:row>
      <xdr:rowOff>114300</xdr:rowOff>
    </xdr:from>
    <xdr:to>
      <xdr:col>35</xdr:col>
      <xdr:colOff>342901</xdr:colOff>
      <xdr:row>42</xdr:row>
      <xdr:rowOff>171450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600075</xdr:colOff>
      <xdr:row>0</xdr:row>
      <xdr:rowOff>28575</xdr:rowOff>
    </xdr:from>
    <xdr:to>
      <xdr:col>35</xdr:col>
      <xdr:colOff>342901</xdr:colOff>
      <xdr:row>21</xdr:row>
      <xdr:rowOff>85725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"/>
  <sheetViews>
    <sheetView tabSelected="1" topLeftCell="A36" workbookViewId="0">
      <selection activeCell="D54" sqref="D54"/>
    </sheetView>
  </sheetViews>
  <sheetFormatPr defaultColWidth="9.140625" defaultRowHeight="15" x14ac:dyDescent="0.25"/>
  <cols>
    <col min="1" max="1" width="26.42578125" customWidth="1"/>
    <col min="2" max="2" width="4" bestFit="1" customWidth="1"/>
    <col min="3" max="3" width="2" bestFit="1" customWidth="1"/>
    <col min="4" max="4" width="18.5703125" customWidth="1"/>
    <col min="5" max="5" width="3.5703125" bestFit="1" customWidth="1"/>
    <col min="6" max="6" width="2" bestFit="1" customWidth="1"/>
    <col min="7" max="7" width="20.7109375" customWidth="1"/>
    <col min="8" max="8" width="3.5703125" customWidth="1"/>
    <col min="9" max="9" width="2" customWidth="1"/>
    <col min="10" max="10" width="18.5703125" customWidth="1"/>
    <col min="11" max="11" width="3.5703125" customWidth="1"/>
    <col min="12" max="12" width="2" customWidth="1"/>
    <col min="13" max="13" width="18.5703125" customWidth="1"/>
    <col min="14" max="14" width="3.5703125" customWidth="1"/>
    <col min="15" max="15" width="2" customWidth="1"/>
    <col min="16" max="16" width="18.5703125" customWidth="1"/>
    <col min="17" max="17" width="3.5703125" customWidth="1"/>
    <col min="18" max="18" width="2" customWidth="1"/>
    <col min="19" max="19" width="20.7109375" customWidth="1"/>
    <col min="20" max="20" width="3.5703125" customWidth="1"/>
    <col min="21" max="21" width="2" customWidth="1"/>
    <col min="22" max="22" width="18.5703125" customWidth="1"/>
    <col min="23" max="23" width="3.5703125" bestFit="1" customWidth="1"/>
    <col min="24" max="24" width="11" bestFit="1" customWidth="1"/>
    <col min="25" max="25" width="12.140625" bestFit="1" customWidth="1"/>
  </cols>
  <sheetData>
    <row r="1" spans="1:25" ht="15.75" x14ac:dyDescent="0.25">
      <c r="A1" s="7" t="s">
        <v>20</v>
      </c>
    </row>
    <row r="2" spans="1:25" ht="30" x14ac:dyDescent="0.25">
      <c r="D2" s="4" t="s">
        <v>43</v>
      </c>
      <c r="G2" s="4" t="s">
        <v>2</v>
      </c>
      <c r="J2" s="4" t="s">
        <v>15</v>
      </c>
      <c r="M2" s="4" t="s">
        <v>4</v>
      </c>
      <c r="P2" s="4" t="s">
        <v>45</v>
      </c>
      <c r="S2" s="20" t="s">
        <v>46</v>
      </c>
      <c r="V2" s="4" t="s">
        <v>0</v>
      </c>
    </row>
    <row r="3" spans="1:25" x14ac:dyDescent="0.25">
      <c r="D3" t="s">
        <v>1</v>
      </c>
      <c r="E3">
        <v>4</v>
      </c>
      <c r="G3" t="s">
        <v>3</v>
      </c>
      <c r="H3">
        <v>15</v>
      </c>
      <c r="J3" t="s">
        <v>3</v>
      </c>
      <c r="K3">
        <v>10</v>
      </c>
      <c r="M3" t="s">
        <v>3</v>
      </c>
      <c r="N3">
        <v>13</v>
      </c>
      <c r="P3" t="s">
        <v>3</v>
      </c>
      <c r="Q3">
        <v>11</v>
      </c>
      <c r="S3" t="s">
        <v>3</v>
      </c>
      <c r="T3">
        <v>5</v>
      </c>
      <c r="V3" t="s">
        <v>3</v>
      </c>
      <c r="W3">
        <v>20</v>
      </c>
    </row>
    <row r="4" spans="1:25" x14ac:dyDescent="0.25">
      <c r="D4" t="s">
        <v>6</v>
      </c>
      <c r="E4">
        <v>21</v>
      </c>
      <c r="G4" t="s">
        <v>1</v>
      </c>
      <c r="H4">
        <v>6</v>
      </c>
      <c r="J4" t="s">
        <v>1</v>
      </c>
      <c r="K4">
        <v>11</v>
      </c>
      <c r="M4" t="s">
        <v>1</v>
      </c>
      <c r="N4">
        <v>9</v>
      </c>
      <c r="P4" t="s">
        <v>1</v>
      </c>
      <c r="Q4">
        <v>22</v>
      </c>
      <c r="S4" t="s">
        <v>1</v>
      </c>
      <c r="T4">
        <v>15</v>
      </c>
      <c r="V4" t="s">
        <v>1</v>
      </c>
      <c r="W4">
        <v>10</v>
      </c>
    </row>
    <row r="5" spans="1:25" x14ac:dyDescent="0.25">
      <c r="E5" s="14"/>
      <c r="G5" t="s">
        <v>6</v>
      </c>
      <c r="H5" s="14">
        <v>2</v>
      </c>
      <c r="K5" s="14"/>
      <c r="M5" t="s">
        <v>6</v>
      </c>
      <c r="N5" s="14">
        <v>7</v>
      </c>
      <c r="P5" t="s">
        <v>6</v>
      </c>
      <c r="Q5" s="14">
        <v>15</v>
      </c>
      <c r="T5" s="14"/>
      <c r="V5" t="s">
        <v>39</v>
      </c>
      <c r="W5" s="14">
        <v>7</v>
      </c>
    </row>
    <row r="6" spans="1:25" x14ac:dyDescent="0.25">
      <c r="A6" s="15" t="s">
        <v>22</v>
      </c>
      <c r="B6" s="16">
        <f>SUM(W6,E6,H6,K6,N6,Q6,T6)</f>
        <v>203</v>
      </c>
      <c r="C6" s="6"/>
      <c r="D6" s="6" t="s">
        <v>21</v>
      </c>
      <c r="E6" s="9">
        <f>SUM(E3:E4)</f>
        <v>25</v>
      </c>
      <c r="F6" s="6"/>
      <c r="G6" s="6" t="s">
        <v>21</v>
      </c>
      <c r="H6" s="9">
        <f>SUM(H3:H5)</f>
        <v>23</v>
      </c>
      <c r="I6" s="6"/>
      <c r="J6" s="6" t="s">
        <v>21</v>
      </c>
      <c r="K6" s="9">
        <f>SUM(K3:K5)</f>
        <v>21</v>
      </c>
      <c r="M6" s="6" t="s">
        <v>21</v>
      </c>
      <c r="N6" s="9">
        <f>SUM(N3:N5)</f>
        <v>29</v>
      </c>
      <c r="P6" s="6" t="s">
        <v>21</v>
      </c>
      <c r="Q6" s="9">
        <f>SUM(Q3:Q5)</f>
        <v>48</v>
      </c>
      <c r="S6" s="6" t="s">
        <v>21</v>
      </c>
      <c r="T6" s="9">
        <f>SUM(T3:T5)</f>
        <v>20</v>
      </c>
      <c r="V6" s="6" t="s">
        <v>21</v>
      </c>
      <c r="W6" s="9">
        <f>SUM(W3:W5)</f>
        <v>37</v>
      </c>
    </row>
    <row r="9" spans="1:25" ht="15.75" x14ac:dyDescent="0.25">
      <c r="A9" s="7" t="s">
        <v>17</v>
      </c>
      <c r="D9" s="5" t="s">
        <v>34</v>
      </c>
      <c r="G9" s="5" t="s">
        <v>35</v>
      </c>
      <c r="J9" s="5" t="s">
        <v>36</v>
      </c>
      <c r="M9" s="5" t="s">
        <v>37</v>
      </c>
      <c r="P9" s="5" t="s">
        <v>38</v>
      </c>
      <c r="S9" s="5" t="s">
        <v>47</v>
      </c>
      <c r="V9" s="5" t="s">
        <v>33</v>
      </c>
      <c r="X9" s="5" t="s">
        <v>24</v>
      </c>
      <c r="Y9" s="19" t="s">
        <v>41</v>
      </c>
    </row>
    <row r="10" spans="1:25" x14ac:dyDescent="0.25">
      <c r="A10" s="17" t="s">
        <v>7</v>
      </c>
      <c r="D10">
        <f>Bauingenieurwesen!W4</f>
        <v>69</v>
      </c>
      <c r="G10">
        <f>Landschaftsarchitektur!Q4</f>
        <v>64</v>
      </c>
      <c r="J10">
        <f>Raumplanung!M4</f>
        <v>43</v>
      </c>
      <c r="M10">
        <f>Elektrotechnik!O4</f>
        <v>68</v>
      </c>
      <c r="P10">
        <f>Maschinentechnik!Y4</f>
        <v>121</v>
      </c>
      <c r="S10">
        <f>EEU!Q4</f>
        <v>47</v>
      </c>
      <c r="V10">
        <f>Informatik!W4</f>
        <v>81</v>
      </c>
      <c r="X10">
        <f>Bauingenieurwesen!X4+Landschaftsarchitektur!R4+Raumplanung!N4+Elektrotechnik!P4+Maschinentechnik!Z4+EEU!R4+Informatik!X4</f>
        <v>203</v>
      </c>
      <c r="Y10" s="12">
        <f>(D10+G10+J10+M10+P10+S10+V10)/X10</f>
        <v>2.4285714285714284</v>
      </c>
    </row>
    <row r="11" spans="1:25" x14ac:dyDescent="0.25">
      <c r="A11" s="17" t="s">
        <v>8</v>
      </c>
      <c r="D11">
        <f>Bauingenieurwesen!W5</f>
        <v>63</v>
      </c>
      <c r="G11">
        <f>Landschaftsarchitektur!Q5</f>
        <v>40</v>
      </c>
      <c r="J11">
        <f>Raumplanung!M5</f>
        <v>36</v>
      </c>
      <c r="M11">
        <f>Elektrotechnik!O5</f>
        <v>44</v>
      </c>
      <c r="P11">
        <f>Maschinentechnik!Y5</f>
        <v>94</v>
      </c>
      <c r="S11">
        <f>EEU!Q5</f>
        <v>33</v>
      </c>
      <c r="V11">
        <f>Informatik!W5</f>
        <v>65</v>
      </c>
      <c r="X11">
        <f>Bauingenieurwesen!X5+Landschaftsarchitektur!R5+Raumplanung!N5+Elektrotechnik!P5+Maschinentechnik!Z5+EEU!R5+Informatik!X5</f>
        <v>203</v>
      </c>
      <c r="Y11" s="12">
        <f t="shared" ref="Y11:Y17" si="0">(D11+G11+J11+M11+P11+S11+V11)/X11</f>
        <v>1.8472906403940887</v>
      </c>
    </row>
    <row r="12" spans="1:25" x14ac:dyDescent="0.25">
      <c r="A12" s="18" t="s">
        <v>9</v>
      </c>
      <c r="D12">
        <f>Bauingenieurwesen!W6</f>
        <v>65</v>
      </c>
      <c r="G12">
        <f>Landschaftsarchitektur!Q6</f>
        <v>65</v>
      </c>
      <c r="J12">
        <f>Raumplanung!M6</f>
        <v>55</v>
      </c>
      <c r="M12">
        <f>Elektrotechnik!O6</f>
        <v>79</v>
      </c>
      <c r="P12">
        <f>Maschinentechnik!Y6</f>
        <v>142</v>
      </c>
      <c r="S12">
        <f>EEU!Q6</f>
        <v>52</v>
      </c>
      <c r="V12">
        <f>Informatik!W6</f>
        <v>107</v>
      </c>
      <c r="X12">
        <f>Bauingenieurwesen!X6+Landschaftsarchitektur!R6+Raumplanung!N6+Elektrotechnik!P6+Maschinentechnik!Z6+EEU!R6+Informatik!X6</f>
        <v>193</v>
      </c>
      <c r="Y12" s="12">
        <f t="shared" si="0"/>
        <v>2.9274611398963732</v>
      </c>
    </row>
    <row r="13" spans="1:25" x14ac:dyDescent="0.25">
      <c r="A13" s="17" t="s">
        <v>10</v>
      </c>
      <c r="D13">
        <f>Bauingenieurwesen!W7</f>
        <v>57</v>
      </c>
      <c r="G13">
        <f>Landschaftsarchitektur!Q7</f>
        <v>49</v>
      </c>
      <c r="J13">
        <f>Raumplanung!M7</f>
        <v>63</v>
      </c>
      <c r="M13">
        <f>Elektrotechnik!O7</f>
        <v>66</v>
      </c>
      <c r="P13">
        <f>Maschinentechnik!Y7</f>
        <v>108</v>
      </c>
      <c r="S13">
        <f>EEU!Q7</f>
        <v>49</v>
      </c>
      <c r="V13">
        <f>Informatik!W7</f>
        <v>89.5</v>
      </c>
      <c r="X13">
        <f>Bauingenieurwesen!X7+Landschaftsarchitektur!R7+Raumplanung!N7+Elektrotechnik!P7+Maschinentechnik!Z7+EEU!R7+Informatik!X7</f>
        <v>201</v>
      </c>
      <c r="Y13" s="12">
        <f t="shared" si="0"/>
        <v>2.3955223880597014</v>
      </c>
    </row>
    <row r="14" spans="1:25" x14ac:dyDescent="0.25">
      <c r="A14" s="17" t="s">
        <v>11</v>
      </c>
      <c r="D14">
        <f>Bauingenieurwesen!W8</f>
        <v>67</v>
      </c>
      <c r="G14">
        <f>Landschaftsarchitektur!Q8</f>
        <v>67</v>
      </c>
      <c r="J14">
        <f>Raumplanung!M8</f>
        <v>60</v>
      </c>
      <c r="M14">
        <f>Elektrotechnik!O8</f>
        <v>76</v>
      </c>
      <c r="P14">
        <f>Maschinentechnik!Y8</f>
        <v>134</v>
      </c>
      <c r="S14">
        <f>EEU!Q8</f>
        <v>52</v>
      </c>
      <c r="V14">
        <f>Informatik!W8</f>
        <v>91</v>
      </c>
      <c r="X14">
        <f>Bauingenieurwesen!X8+Landschaftsarchitektur!R8+Raumplanung!N8+Elektrotechnik!P8+Maschinentechnik!Z8+EEU!R8+Informatik!X8</f>
        <v>199</v>
      </c>
      <c r="Y14" s="12">
        <f t="shared" si="0"/>
        <v>2.7487437185929648</v>
      </c>
    </row>
    <row r="15" spans="1:25" x14ac:dyDescent="0.25">
      <c r="A15" s="18" t="s">
        <v>12</v>
      </c>
      <c r="D15">
        <f>Bauingenieurwesen!W9</f>
        <v>56</v>
      </c>
      <c r="G15">
        <f>Landschaftsarchitektur!Q9</f>
        <v>49</v>
      </c>
      <c r="J15">
        <f>Raumplanung!M9</f>
        <v>56</v>
      </c>
      <c r="M15">
        <f>Elektrotechnik!O9</f>
        <v>74</v>
      </c>
      <c r="P15">
        <f>Maschinentechnik!Y9</f>
        <v>131</v>
      </c>
      <c r="S15">
        <f>EEU!Q9</f>
        <v>52.5</v>
      </c>
      <c r="V15">
        <f>Informatik!W9</f>
        <v>105</v>
      </c>
      <c r="X15">
        <f>Bauingenieurwesen!X9+Landschaftsarchitektur!R9+Raumplanung!N9+Elektrotechnik!P9+Maschinentechnik!Z9+EEU!R9+Informatik!X9</f>
        <v>200</v>
      </c>
      <c r="Y15" s="12">
        <f t="shared" si="0"/>
        <v>2.6175000000000002</v>
      </c>
    </row>
    <row r="16" spans="1:25" x14ac:dyDescent="0.25">
      <c r="A16" s="17" t="s">
        <v>13</v>
      </c>
      <c r="D16">
        <f>Bauingenieurwesen!W10</f>
        <v>31</v>
      </c>
      <c r="G16">
        <f>Landschaftsarchitektur!Q10</f>
        <v>42</v>
      </c>
      <c r="J16">
        <f>Raumplanung!M10</f>
        <v>38</v>
      </c>
      <c r="M16">
        <f>Elektrotechnik!O10</f>
        <v>55</v>
      </c>
      <c r="P16">
        <f>Maschinentechnik!Y10</f>
        <v>95</v>
      </c>
      <c r="S16">
        <f>EEU!Q10</f>
        <v>45.5</v>
      </c>
      <c r="V16">
        <f>Informatik!W10</f>
        <v>81.5</v>
      </c>
      <c r="X16">
        <f>Bauingenieurwesen!X10+Landschaftsarchitektur!R10+Raumplanung!N10+Elektrotechnik!P10+Maschinentechnik!Z10+EEU!R10+Informatik!X10</f>
        <v>201</v>
      </c>
      <c r="Y16" s="12">
        <f t="shared" si="0"/>
        <v>1.9303482587064678</v>
      </c>
    </row>
    <row r="17" spans="1:25" x14ac:dyDescent="0.25">
      <c r="A17" s="17" t="s">
        <v>14</v>
      </c>
      <c r="D17">
        <f>Bauingenieurwesen!W11</f>
        <v>63</v>
      </c>
      <c r="G17">
        <f>Landschaftsarchitektur!Q11</f>
        <v>60</v>
      </c>
      <c r="J17">
        <f>Raumplanung!M11</f>
        <v>67</v>
      </c>
      <c r="M17">
        <f>Elektrotechnik!O11</f>
        <v>94</v>
      </c>
      <c r="P17">
        <f>Maschinentechnik!Y11</f>
        <v>136</v>
      </c>
      <c r="S17">
        <f>EEU!Q11</f>
        <v>71</v>
      </c>
      <c r="V17">
        <f>Informatik!W11</f>
        <v>120</v>
      </c>
      <c r="X17">
        <f>Bauingenieurwesen!X11+Landschaftsarchitektur!R11+Raumplanung!N11+Elektrotechnik!P11+Maschinentechnik!Z11+EEU!R11+Informatik!X11</f>
        <v>203</v>
      </c>
      <c r="Y17" s="13">
        <f t="shared" si="0"/>
        <v>3.0098522167487687</v>
      </c>
    </row>
    <row r="18" spans="1:25" x14ac:dyDescent="0.25">
      <c r="A18" s="2"/>
    </row>
    <row r="19" spans="1:25" x14ac:dyDescent="0.25">
      <c r="A19" s="3"/>
    </row>
    <row r="20" spans="1:25" x14ac:dyDescent="0.25">
      <c r="A20" s="1"/>
    </row>
    <row r="21" spans="1:25" x14ac:dyDescent="0.25">
      <c r="A21" s="2"/>
    </row>
    <row r="22" spans="1:25" x14ac:dyDescent="0.25">
      <c r="A22" s="2"/>
    </row>
    <row r="23" spans="1:25" x14ac:dyDescent="0.25">
      <c r="A23" s="3"/>
    </row>
    <row r="24" spans="1:25" x14ac:dyDescent="0.25">
      <c r="A24" s="1"/>
    </row>
    <row r="25" spans="1:25" x14ac:dyDescent="0.25">
      <c r="A25" s="2"/>
    </row>
    <row r="26" spans="1:25" x14ac:dyDescent="0.25">
      <c r="A26" s="3"/>
    </row>
    <row r="27" spans="1:25" x14ac:dyDescent="0.25">
      <c r="A27" s="1"/>
    </row>
    <row r="28" spans="1:25" x14ac:dyDescent="0.25">
      <c r="A28" s="2"/>
    </row>
    <row r="29" spans="1:25" x14ac:dyDescent="0.25">
      <c r="A29" s="3"/>
    </row>
    <row r="30" spans="1:25" x14ac:dyDescent="0.25">
      <c r="A30" s="1"/>
    </row>
    <row r="31" spans="1:25" x14ac:dyDescent="0.25">
      <c r="A31" s="2"/>
    </row>
    <row r="32" spans="1:25" x14ac:dyDescent="0.25">
      <c r="A32" s="3"/>
    </row>
    <row r="51" spans="1:25" ht="27.75" x14ac:dyDescent="0.25">
      <c r="A51" s="22" t="s">
        <v>50</v>
      </c>
      <c r="D51" s="4" t="s">
        <v>56</v>
      </c>
      <c r="Y51" s="23"/>
    </row>
    <row r="52" spans="1:25" x14ac:dyDescent="0.25">
      <c r="A52" s="17"/>
      <c r="D52" s="25" t="s">
        <v>57</v>
      </c>
      <c r="Y52" s="23"/>
    </row>
    <row r="53" spans="1:25" x14ac:dyDescent="0.25">
      <c r="A53" s="17"/>
      <c r="D53" s="25" t="s">
        <v>58</v>
      </c>
      <c r="Y53" s="23"/>
    </row>
    <row r="54" spans="1:25" x14ac:dyDescent="0.25">
      <c r="A54" s="17"/>
      <c r="D54" s="4" t="str">
        <f>G2</f>
        <v>Landschaftsarchitektur</v>
      </c>
      <c r="Y54" s="23"/>
    </row>
    <row r="55" spans="1:25" x14ac:dyDescent="0.25">
      <c r="D55" t="str">
        <f>Landschaftsarchitektur!B13</f>
        <v>- Zur Frage, ob Video anstelle Poster: Ich denke, dies ist auch sehr abhängig vom Studiengang, weil bei L (R denke ich auch) ist die Gestaltung des Posters auch ein wichtiger Teil der Arbeit.</v>
      </c>
    </row>
    <row r="56" spans="1:25" x14ac:dyDescent="0.25">
      <c r="D56" t="str">
        <f>Landschaftsarchitektur!B14</f>
        <v>- Die Antworten beziehen sich auf die L-Arbeiten</v>
      </c>
    </row>
    <row r="57" spans="1:25" x14ac:dyDescent="0.25">
      <c r="D57" s="4" t="str">
        <f>J2</f>
        <v>Raumplanung</v>
      </c>
    </row>
    <row r="58" spans="1:25" x14ac:dyDescent="0.25">
      <c r="D58" t="str">
        <f>Raumplanung!B13</f>
        <v>- Video würde sich eignen, um durch die 3D-Darstellungen auf dem PC zu "fliegen"</v>
      </c>
    </row>
    <row r="59" spans="1:25" x14ac:dyDescent="0.25">
      <c r="D59" s="4" t="str">
        <f>'Alle Abteilungen'!P2</f>
        <v>Maschinentechnik</v>
      </c>
    </row>
    <row r="60" spans="1:25" x14ac:dyDescent="0.25">
      <c r="D60" t="str">
        <f>Maschinentechnik!B13</f>
        <v>- Wie erkläre ich technische Zusammenhänge in einem Video? Video eignet sich für meine Arbeit nicht, zudem ist dessen Erstellung ein zu grosser Aufwand.</v>
      </c>
    </row>
    <row r="61" spans="1:25" x14ac:dyDescent="0.25">
      <c r="D61" s="4" t="str">
        <f>S2</f>
        <v>Erneuerbare Energien und Umwelttechnik </v>
      </c>
    </row>
    <row r="62" spans="1:25" x14ac:dyDescent="0.25">
      <c r="D62" t="str">
        <f>EEU!B13</f>
        <v>- Video als Ergänzung zu einem Poster, nicht als Ersatz</v>
      </c>
    </row>
    <row r="63" spans="1:25" x14ac:dyDescent="0.25">
      <c r="D63" s="4" t="str">
        <f>V2</f>
        <v>Informatik</v>
      </c>
    </row>
    <row r="64" spans="1:25" x14ac:dyDescent="0.25">
      <c r="D64" t="str">
        <f>Informatik!B13</f>
        <v>- Der Vorteil der Poster ist, dass man sich rasch einen Überblick über die Arbeit verschaffen kann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workbookViewId="0">
      <selection activeCell="AK15" sqref="AK15"/>
    </sheetView>
  </sheetViews>
  <sheetFormatPr defaultColWidth="9.140625" defaultRowHeight="15" x14ac:dyDescent="0.25"/>
  <cols>
    <col min="1" max="1" width="33.28515625" customWidth="1"/>
    <col min="2" max="9" width="3.140625" customWidth="1"/>
    <col min="10" max="21" width="3.140625" hidden="1" customWidth="1"/>
    <col min="22" max="22" width="3" hidden="1" customWidth="1"/>
    <col min="23" max="23" width="5.42578125" bestFit="1" customWidth="1"/>
    <col min="24" max="24" width="11" bestFit="1" customWidth="1"/>
    <col min="25" max="25" width="17.42578125" bestFit="1" customWidth="1"/>
  </cols>
  <sheetData>
    <row r="1" spans="1:25" x14ac:dyDescent="0.25">
      <c r="A1" s="4" t="s">
        <v>42</v>
      </c>
      <c r="B1" s="6" t="s">
        <v>22</v>
      </c>
      <c r="C1" s="6"/>
      <c r="D1" s="6"/>
      <c r="E1" s="6"/>
      <c r="F1" s="6"/>
      <c r="G1" s="6"/>
      <c r="H1" s="9">
        <f>'Alle Abteilungen'!E6</f>
        <v>25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5" x14ac:dyDescent="0.25">
      <c r="A2" s="4"/>
      <c r="B2" s="6" t="s">
        <v>27</v>
      </c>
      <c r="C2" s="6"/>
      <c r="D2" s="6"/>
    </row>
    <row r="3" spans="1:25" x14ac:dyDescent="0.25">
      <c r="A3" s="4" t="s">
        <v>26</v>
      </c>
      <c r="B3" s="10" t="s">
        <v>29</v>
      </c>
      <c r="C3" s="10" t="s">
        <v>30</v>
      </c>
      <c r="D3" s="10"/>
      <c r="W3" s="5" t="s">
        <v>5</v>
      </c>
      <c r="X3" s="5" t="s">
        <v>24</v>
      </c>
      <c r="Y3" s="4" t="s">
        <v>19</v>
      </c>
    </row>
    <row r="4" spans="1:25" x14ac:dyDescent="0.25">
      <c r="A4" s="1" t="str">
        <f>'Alle Abteilungen'!$A$10</f>
        <v>Sichtbarkeit der Poster</v>
      </c>
      <c r="B4">
        <f>W15</f>
        <v>10</v>
      </c>
      <c r="C4">
        <f>W26</f>
        <v>59</v>
      </c>
      <c r="W4">
        <f t="shared" ref="W4:W11" si="0">SUM(B4:V4)</f>
        <v>69</v>
      </c>
      <c r="X4">
        <f>X15+X26</f>
        <v>25</v>
      </c>
      <c r="Y4" s="11">
        <f>W4/X4</f>
        <v>2.76</v>
      </c>
    </row>
    <row r="5" spans="1:25" x14ac:dyDescent="0.25">
      <c r="A5" s="1" t="str">
        <f>'Alle Abteilungen'!$A$11</f>
        <v>Sichtbarkeit der Broschüre</v>
      </c>
      <c r="B5">
        <f t="shared" ref="B5:B11" si="1">W16</f>
        <v>9</v>
      </c>
      <c r="C5">
        <f t="shared" ref="C5:C11" si="2">W27</f>
        <v>54</v>
      </c>
      <c r="W5">
        <f t="shared" si="0"/>
        <v>63</v>
      </c>
      <c r="X5">
        <f>X16+X27</f>
        <v>25</v>
      </c>
      <c r="Y5" s="12">
        <f t="shared" ref="Y5:Y11" si="3">W5/X5</f>
        <v>2.52</v>
      </c>
    </row>
    <row r="6" spans="1:25" x14ac:dyDescent="0.25">
      <c r="A6" s="1" t="str">
        <f>'Alle Abteilungen'!$A$12</f>
        <v>Wert der Präsentation</v>
      </c>
      <c r="B6">
        <f t="shared" si="1"/>
        <v>6</v>
      </c>
      <c r="C6">
        <f t="shared" si="2"/>
        <v>59</v>
      </c>
      <c r="W6">
        <f t="shared" si="0"/>
        <v>65</v>
      </c>
      <c r="X6">
        <f t="shared" ref="X6:X11" si="4">X17+X28</f>
        <v>25</v>
      </c>
      <c r="Y6" s="12">
        <f t="shared" si="3"/>
        <v>2.6</v>
      </c>
    </row>
    <row r="7" spans="1:25" x14ac:dyDescent="0.25">
      <c r="A7" s="1" t="str">
        <f>'Alle Abteilungen'!$A$13</f>
        <v>Zeitaufwand</v>
      </c>
      <c r="B7">
        <f t="shared" si="1"/>
        <v>9</v>
      </c>
      <c r="C7">
        <f t="shared" si="2"/>
        <v>48</v>
      </c>
      <c r="W7">
        <f t="shared" si="0"/>
        <v>57</v>
      </c>
      <c r="X7">
        <f t="shared" si="4"/>
        <v>25</v>
      </c>
      <c r="Y7" s="12">
        <f t="shared" si="3"/>
        <v>2.2799999999999998</v>
      </c>
    </row>
    <row r="8" spans="1:25" x14ac:dyDescent="0.25">
      <c r="A8" s="1" t="str">
        <f>'Alle Abteilungen'!$A$14</f>
        <v>Qualität der Poster/Broschüre</v>
      </c>
      <c r="B8">
        <f t="shared" si="1"/>
        <v>11</v>
      </c>
      <c r="C8">
        <f t="shared" si="2"/>
        <v>56</v>
      </c>
      <c r="W8">
        <f t="shared" si="0"/>
        <v>67</v>
      </c>
      <c r="X8">
        <f t="shared" si="4"/>
        <v>25</v>
      </c>
      <c r="Y8" s="12">
        <f t="shared" si="3"/>
        <v>2.68</v>
      </c>
    </row>
    <row r="9" spans="1:25" x14ac:dyDescent="0.25">
      <c r="A9" s="1" t="str">
        <f>'Alle Abteilungen'!$A$15</f>
        <v>Akzeptanz Video sehen</v>
      </c>
      <c r="B9">
        <f t="shared" si="1"/>
        <v>9</v>
      </c>
      <c r="C9">
        <f t="shared" si="2"/>
        <v>47</v>
      </c>
      <c r="W9">
        <f t="shared" si="0"/>
        <v>56</v>
      </c>
      <c r="X9">
        <f t="shared" si="4"/>
        <v>25</v>
      </c>
      <c r="Y9" s="12">
        <f t="shared" si="3"/>
        <v>2.2400000000000002</v>
      </c>
    </row>
    <row r="10" spans="1:25" x14ac:dyDescent="0.25">
      <c r="A10" s="1" t="str">
        <f>'Alle Abteilungen'!$A$16</f>
        <v>Akzeptanz Video produzieren</v>
      </c>
      <c r="B10">
        <f t="shared" si="1"/>
        <v>7</v>
      </c>
      <c r="C10">
        <f t="shared" si="2"/>
        <v>24</v>
      </c>
      <c r="W10">
        <f t="shared" si="0"/>
        <v>31</v>
      </c>
      <c r="X10">
        <f t="shared" si="4"/>
        <v>24</v>
      </c>
      <c r="Y10" s="12">
        <f t="shared" si="3"/>
        <v>1.2916666666666667</v>
      </c>
    </row>
    <row r="11" spans="1:25" x14ac:dyDescent="0.25">
      <c r="A11" s="1" t="str">
        <f>'Alle Abteilungen'!$A$17</f>
        <v>Akzeptanz Video veröffentlichen</v>
      </c>
      <c r="B11">
        <f t="shared" si="1"/>
        <v>14</v>
      </c>
      <c r="C11">
        <f t="shared" si="2"/>
        <v>49</v>
      </c>
      <c r="W11">
        <f t="shared" si="0"/>
        <v>63</v>
      </c>
      <c r="X11">
        <f t="shared" si="4"/>
        <v>25</v>
      </c>
      <c r="Y11" s="13">
        <f t="shared" si="3"/>
        <v>2.52</v>
      </c>
    </row>
    <row r="12" spans="1:25" x14ac:dyDescent="0.25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V12" s="6"/>
    </row>
    <row r="13" spans="1:25" x14ac:dyDescent="0.25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5" x14ac:dyDescent="0.25">
      <c r="A14" s="4" t="str">
        <f>'Alle Abteilungen'!D3</f>
        <v>4. Semester</v>
      </c>
      <c r="B14" s="9">
        <f>'Alle Abteilungen'!E3</f>
        <v>4</v>
      </c>
      <c r="C14" s="6" t="s">
        <v>18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W14" s="5" t="s">
        <v>5</v>
      </c>
      <c r="X14" s="5" t="s">
        <v>24</v>
      </c>
      <c r="Y14" s="4" t="s">
        <v>19</v>
      </c>
    </row>
    <row r="15" spans="1:25" x14ac:dyDescent="0.25">
      <c r="A15" s="1" t="str">
        <f>'Alle Abteilungen'!$A$10</f>
        <v>Sichtbarkeit der Poster</v>
      </c>
      <c r="B15">
        <v>3</v>
      </c>
      <c r="C15">
        <v>2</v>
      </c>
      <c r="D15">
        <v>3</v>
      </c>
      <c r="E15">
        <v>2</v>
      </c>
      <c r="W15">
        <f t="shared" ref="W15:W22" si="5">SUM(B15:V15)</f>
        <v>10</v>
      </c>
      <c r="X15">
        <f t="shared" ref="X15:X22" si="6">$B$14-SUMIF(B15:V15,0,$B$23:$V$23)</f>
        <v>4</v>
      </c>
      <c r="Y15" s="8">
        <f>W15/X15</f>
        <v>2.5</v>
      </c>
    </row>
    <row r="16" spans="1:25" x14ac:dyDescent="0.25">
      <c r="A16" s="1" t="str">
        <f>'Alle Abteilungen'!$A$11</f>
        <v>Sichtbarkeit der Broschüre</v>
      </c>
      <c r="B16">
        <v>2</v>
      </c>
      <c r="C16">
        <v>2</v>
      </c>
      <c r="D16">
        <v>3</v>
      </c>
      <c r="E16">
        <v>2</v>
      </c>
      <c r="W16">
        <f t="shared" si="5"/>
        <v>9</v>
      </c>
      <c r="X16">
        <f t="shared" si="6"/>
        <v>4</v>
      </c>
      <c r="Y16" s="8">
        <f t="shared" ref="Y16:Y22" si="7">W16/X16</f>
        <v>2.25</v>
      </c>
    </row>
    <row r="17" spans="1:25" x14ac:dyDescent="0.25">
      <c r="A17" s="1" t="str">
        <f>'Alle Abteilungen'!$A$12</f>
        <v>Wert der Präsentation</v>
      </c>
      <c r="B17">
        <v>2</v>
      </c>
      <c r="C17">
        <v>1</v>
      </c>
      <c r="D17">
        <v>2</v>
      </c>
      <c r="E17">
        <v>1</v>
      </c>
      <c r="W17">
        <f t="shared" si="5"/>
        <v>6</v>
      </c>
      <c r="X17">
        <f t="shared" si="6"/>
        <v>4</v>
      </c>
      <c r="Y17" s="8">
        <f t="shared" si="7"/>
        <v>1.5</v>
      </c>
    </row>
    <row r="18" spans="1:25" x14ac:dyDescent="0.25">
      <c r="A18" s="1" t="str">
        <f>'Alle Abteilungen'!$A$13</f>
        <v>Zeitaufwand</v>
      </c>
      <c r="B18">
        <v>2</v>
      </c>
      <c r="C18">
        <v>4</v>
      </c>
      <c r="D18">
        <v>1</v>
      </c>
      <c r="E18">
        <v>2</v>
      </c>
      <c r="W18">
        <f t="shared" si="5"/>
        <v>9</v>
      </c>
      <c r="X18">
        <f t="shared" si="6"/>
        <v>4</v>
      </c>
      <c r="Y18" s="8">
        <f t="shared" si="7"/>
        <v>2.25</v>
      </c>
    </row>
    <row r="19" spans="1:25" x14ac:dyDescent="0.25">
      <c r="A19" s="1" t="str">
        <f>'Alle Abteilungen'!$A$14</f>
        <v>Qualität der Poster/Broschüre</v>
      </c>
      <c r="B19">
        <v>3</v>
      </c>
      <c r="C19">
        <v>1</v>
      </c>
      <c r="D19">
        <v>4</v>
      </c>
      <c r="E19">
        <v>3</v>
      </c>
      <c r="W19">
        <f t="shared" si="5"/>
        <v>11</v>
      </c>
      <c r="X19">
        <f t="shared" si="6"/>
        <v>4</v>
      </c>
      <c r="Y19" s="8">
        <f t="shared" si="7"/>
        <v>2.75</v>
      </c>
    </row>
    <row r="20" spans="1:25" x14ac:dyDescent="0.25">
      <c r="A20" s="1" t="str">
        <f>'Alle Abteilungen'!$A$15</f>
        <v>Akzeptanz Video sehen</v>
      </c>
      <c r="B20">
        <v>3</v>
      </c>
      <c r="C20">
        <v>2</v>
      </c>
      <c r="D20">
        <v>3</v>
      </c>
      <c r="E20">
        <v>1</v>
      </c>
      <c r="W20">
        <f t="shared" si="5"/>
        <v>9</v>
      </c>
      <c r="X20">
        <f t="shared" si="6"/>
        <v>4</v>
      </c>
      <c r="Y20" s="8">
        <f t="shared" si="7"/>
        <v>2.25</v>
      </c>
    </row>
    <row r="21" spans="1:25" x14ac:dyDescent="0.25">
      <c r="A21" s="1" t="str">
        <f>'Alle Abteilungen'!$A$16</f>
        <v>Akzeptanz Video produzieren</v>
      </c>
      <c r="B21">
        <v>3</v>
      </c>
      <c r="C21">
        <v>1</v>
      </c>
      <c r="D21">
        <v>2</v>
      </c>
      <c r="E21">
        <v>1</v>
      </c>
      <c r="W21">
        <f t="shared" si="5"/>
        <v>7</v>
      </c>
      <c r="X21">
        <f t="shared" si="6"/>
        <v>4</v>
      </c>
      <c r="Y21" s="8">
        <f t="shared" si="7"/>
        <v>1.75</v>
      </c>
    </row>
    <row r="22" spans="1:25" x14ac:dyDescent="0.25">
      <c r="A22" s="1" t="str">
        <f>'Alle Abteilungen'!$A$17</f>
        <v>Akzeptanz Video veröffentlichen</v>
      </c>
      <c r="B22">
        <v>3</v>
      </c>
      <c r="C22">
        <v>3</v>
      </c>
      <c r="D22">
        <v>4</v>
      </c>
      <c r="E22">
        <v>4</v>
      </c>
      <c r="W22">
        <f t="shared" si="5"/>
        <v>14</v>
      </c>
      <c r="X22">
        <f t="shared" si="6"/>
        <v>4</v>
      </c>
      <c r="Y22" s="8">
        <f t="shared" si="7"/>
        <v>3.5</v>
      </c>
    </row>
    <row r="23" spans="1:25" hidden="1" x14ac:dyDescent="0.25">
      <c r="A23" s="2" t="s">
        <v>23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 spans="1:25" x14ac:dyDescent="0.25">
      <c r="A24" s="3"/>
    </row>
    <row r="25" spans="1:25" x14ac:dyDescent="0.25">
      <c r="A25" s="4" t="str">
        <f>'Alle Abteilungen'!D4</f>
        <v>6. Semester</v>
      </c>
      <c r="B25" s="9">
        <f>'Alle Abteilungen'!E4</f>
        <v>21</v>
      </c>
      <c r="C25" s="6" t="s">
        <v>18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W25" s="5" t="s">
        <v>5</v>
      </c>
      <c r="X25" s="5" t="s">
        <v>24</v>
      </c>
      <c r="Y25" s="4" t="s">
        <v>19</v>
      </c>
    </row>
    <row r="26" spans="1:25" x14ac:dyDescent="0.25">
      <c r="A26" s="1" t="str">
        <f>'Alle Abteilungen'!$A$10</f>
        <v>Sichtbarkeit der Poster</v>
      </c>
      <c r="B26">
        <v>3</v>
      </c>
      <c r="C26">
        <v>4</v>
      </c>
      <c r="D26">
        <v>3</v>
      </c>
      <c r="E26">
        <v>3</v>
      </c>
      <c r="F26">
        <v>2</v>
      </c>
      <c r="G26">
        <v>3</v>
      </c>
      <c r="H26">
        <v>3</v>
      </c>
      <c r="I26">
        <v>3</v>
      </c>
      <c r="J26">
        <v>4</v>
      </c>
      <c r="K26">
        <v>3</v>
      </c>
      <c r="L26">
        <v>3</v>
      </c>
      <c r="M26">
        <v>1</v>
      </c>
      <c r="N26">
        <v>4</v>
      </c>
      <c r="O26">
        <v>2</v>
      </c>
      <c r="P26">
        <v>3</v>
      </c>
      <c r="Q26">
        <v>2</v>
      </c>
      <c r="R26">
        <v>2</v>
      </c>
      <c r="S26">
        <v>2</v>
      </c>
      <c r="T26">
        <v>4</v>
      </c>
      <c r="U26">
        <v>3</v>
      </c>
      <c r="V26">
        <v>2</v>
      </c>
      <c r="W26">
        <f t="shared" ref="W26:W33" si="8">SUM(B26:V26)</f>
        <v>59</v>
      </c>
      <c r="X26">
        <f t="shared" ref="X26:X33" si="9">$B$25-SUMIF(B26:V26,0,$B$23:$V$23)</f>
        <v>21</v>
      </c>
      <c r="Y26" s="8">
        <f>W26/X26</f>
        <v>2.8095238095238093</v>
      </c>
    </row>
    <row r="27" spans="1:25" x14ac:dyDescent="0.25">
      <c r="A27" s="1" t="str">
        <f>'Alle Abteilungen'!$A$11</f>
        <v>Sichtbarkeit der Broschüre</v>
      </c>
      <c r="B27">
        <v>4</v>
      </c>
      <c r="C27">
        <v>4</v>
      </c>
      <c r="D27">
        <v>4</v>
      </c>
      <c r="E27">
        <v>3</v>
      </c>
      <c r="F27">
        <v>3</v>
      </c>
      <c r="G27">
        <v>2</v>
      </c>
      <c r="H27">
        <v>3</v>
      </c>
      <c r="I27">
        <v>2</v>
      </c>
      <c r="J27">
        <v>2</v>
      </c>
      <c r="K27">
        <v>1</v>
      </c>
      <c r="L27">
        <v>3</v>
      </c>
      <c r="M27">
        <v>3</v>
      </c>
      <c r="N27">
        <v>1</v>
      </c>
      <c r="O27">
        <v>3</v>
      </c>
      <c r="P27">
        <v>3</v>
      </c>
      <c r="Q27">
        <v>2</v>
      </c>
      <c r="R27">
        <v>2</v>
      </c>
      <c r="S27">
        <v>1</v>
      </c>
      <c r="T27">
        <v>3</v>
      </c>
      <c r="U27">
        <v>4</v>
      </c>
      <c r="V27">
        <v>1</v>
      </c>
      <c r="W27">
        <f t="shared" si="8"/>
        <v>54</v>
      </c>
      <c r="X27">
        <f t="shared" si="9"/>
        <v>21</v>
      </c>
      <c r="Y27" s="8">
        <f t="shared" ref="Y27:Y33" si="10">W27/X27</f>
        <v>2.5714285714285716</v>
      </c>
    </row>
    <row r="28" spans="1:25" x14ac:dyDescent="0.25">
      <c r="A28" s="1" t="str">
        <f>'Alle Abteilungen'!$A$12</f>
        <v>Wert der Präsentation</v>
      </c>
      <c r="B28">
        <v>3</v>
      </c>
      <c r="C28">
        <v>3</v>
      </c>
      <c r="D28">
        <v>3</v>
      </c>
      <c r="E28">
        <v>4</v>
      </c>
      <c r="F28">
        <v>3</v>
      </c>
      <c r="G28">
        <v>2</v>
      </c>
      <c r="H28">
        <v>3</v>
      </c>
      <c r="I28">
        <v>2</v>
      </c>
      <c r="J28">
        <v>3</v>
      </c>
      <c r="K28">
        <v>3</v>
      </c>
      <c r="L28">
        <v>2</v>
      </c>
      <c r="M28">
        <v>2</v>
      </c>
      <c r="N28">
        <v>3</v>
      </c>
      <c r="O28">
        <v>2</v>
      </c>
      <c r="P28">
        <v>3</v>
      </c>
      <c r="Q28">
        <v>1</v>
      </c>
      <c r="R28">
        <v>3</v>
      </c>
      <c r="S28">
        <v>4</v>
      </c>
      <c r="T28">
        <v>4</v>
      </c>
      <c r="U28">
        <v>4</v>
      </c>
      <c r="V28">
        <v>2</v>
      </c>
      <c r="W28">
        <f t="shared" si="8"/>
        <v>59</v>
      </c>
      <c r="X28">
        <f t="shared" si="9"/>
        <v>21</v>
      </c>
      <c r="Y28" s="8">
        <f t="shared" si="10"/>
        <v>2.8095238095238093</v>
      </c>
    </row>
    <row r="29" spans="1:25" x14ac:dyDescent="0.25">
      <c r="A29" s="1" t="str">
        <f>'Alle Abteilungen'!$A$13</f>
        <v>Zeitaufwand</v>
      </c>
      <c r="B29">
        <v>2</v>
      </c>
      <c r="C29">
        <v>2</v>
      </c>
      <c r="D29">
        <v>2</v>
      </c>
      <c r="E29">
        <v>2</v>
      </c>
      <c r="F29">
        <v>3</v>
      </c>
      <c r="G29">
        <v>1</v>
      </c>
      <c r="H29">
        <v>2</v>
      </c>
      <c r="I29">
        <v>3</v>
      </c>
      <c r="J29">
        <v>1</v>
      </c>
      <c r="K29">
        <v>2</v>
      </c>
      <c r="L29">
        <v>2</v>
      </c>
      <c r="M29">
        <v>3</v>
      </c>
      <c r="N29">
        <v>2</v>
      </c>
      <c r="O29">
        <v>3</v>
      </c>
      <c r="P29">
        <v>4</v>
      </c>
      <c r="Q29">
        <v>3</v>
      </c>
      <c r="R29">
        <v>3</v>
      </c>
      <c r="S29">
        <v>2</v>
      </c>
      <c r="T29">
        <v>3</v>
      </c>
      <c r="U29">
        <v>1</v>
      </c>
      <c r="V29">
        <v>2</v>
      </c>
      <c r="W29">
        <f t="shared" si="8"/>
        <v>48</v>
      </c>
      <c r="X29">
        <f t="shared" si="9"/>
        <v>21</v>
      </c>
      <c r="Y29" s="8">
        <f t="shared" si="10"/>
        <v>2.2857142857142856</v>
      </c>
    </row>
    <row r="30" spans="1:25" x14ac:dyDescent="0.25">
      <c r="A30" s="1" t="str">
        <f>'Alle Abteilungen'!$A$14</f>
        <v>Qualität der Poster/Broschüre</v>
      </c>
      <c r="B30">
        <v>3</v>
      </c>
      <c r="C30">
        <v>3</v>
      </c>
      <c r="D30">
        <v>2</v>
      </c>
      <c r="E30">
        <v>3</v>
      </c>
      <c r="F30">
        <v>3</v>
      </c>
      <c r="G30">
        <v>2</v>
      </c>
      <c r="H30">
        <v>4</v>
      </c>
      <c r="I30">
        <v>3</v>
      </c>
      <c r="J30">
        <v>3</v>
      </c>
      <c r="K30">
        <v>2</v>
      </c>
      <c r="L30">
        <v>3</v>
      </c>
      <c r="M30">
        <v>2</v>
      </c>
      <c r="N30">
        <v>4</v>
      </c>
      <c r="O30">
        <v>2</v>
      </c>
      <c r="P30">
        <v>3</v>
      </c>
      <c r="Q30">
        <v>1</v>
      </c>
      <c r="R30">
        <v>3</v>
      </c>
      <c r="S30">
        <v>1</v>
      </c>
      <c r="T30">
        <v>3</v>
      </c>
      <c r="U30">
        <v>3</v>
      </c>
      <c r="V30">
        <v>3</v>
      </c>
      <c r="W30">
        <f t="shared" si="8"/>
        <v>56</v>
      </c>
      <c r="X30">
        <f t="shared" si="9"/>
        <v>21</v>
      </c>
      <c r="Y30" s="8">
        <f t="shared" si="10"/>
        <v>2.6666666666666665</v>
      </c>
    </row>
    <row r="31" spans="1:25" x14ac:dyDescent="0.25">
      <c r="A31" s="1" t="str">
        <f>'Alle Abteilungen'!$A$15</f>
        <v>Akzeptanz Video sehen</v>
      </c>
      <c r="B31">
        <v>2</v>
      </c>
      <c r="C31">
        <v>2</v>
      </c>
      <c r="D31">
        <v>2</v>
      </c>
      <c r="E31">
        <v>2</v>
      </c>
      <c r="F31">
        <v>3</v>
      </c>
      <c r="G31">
        <v>2</v>
      </c>
      <c r="H31">
        <v>2</v>
      </c>
      <c r="I31">
        <v>2</v>
      </c>
      <c r="J31">
        <v>2</v>
      </c>
      <c r="K31">
        <v>1</v>
      </c>
      <c r="L31">
        <v>2</v>
      </c>
      <c r="M31">
        <v>3</v>
      </c>
      <c r="N31">
        <v>3</v>
      </c>
      <c r="O31">
        <v>2</v>
      </c>
      <c r="P31">
        <v>1</v>
      </c>
      <c r="Q31">
        <v>2</v>
      </c>
      <c r="R31">
        <v>4</v>
      </c>
      <c r="S31">
        <v>1</v>
      </c>
      <c r="T31">
        <v>4</v>
      </c>
      <c r="U31">
        <v>3</v>
      </c>
      <c r="V31">
        <v>2</v>
      </c>
      <c r="W31">
        <f t="shared" si="8"/>
        <v>47</v>
      </c>
      <c r="X31">
        <f t="shared" si="9"/>
        <v>21</v>
      </c>
      <c r="Y31" s="8">
        <f t="shared" si="10"/>
        <v>2.2380952380952381</v>
      </c>
    </row>
    <row r="32" spans="1:25" x14ac:dyDescent="0.25">
      <c r="A32" s="1" t="str">
        <f>'Alle Abteilungen'!$A$16</f>
        <v>Akzeptanz Video produzieren</v>
      </c>
      <c r="B32">
        <v>1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  <c r="L32">
        <v>2</v>
      </c>
      <c r="M32">
        <v>2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3</v>
      </c>
      <c r="U32">
        <v>1</v>
      </c>
      <c r="V32">
        <v>1</v>
      </c>
      <c r="W32">
        <f t="shared" si="8"/>
        <v>24</v>
      </c>
      <c r="X32">
        <f t="shared" si="9"/>
        <v>20</v>
      </c>
      <c r="Y32" s="8">
        <f t="shared" si="10"/>
        <v>1.2</v>
      </c>
    </row>
    <row r="33" spans="1:25" x14ac:dyDescent="0.25">
      <c r="A33" s="1" t="str">
        <f>'Alle Abteilungen'!$A$17</f>
        <v>Akzeptanz Video veröffentlichen</v>
      </c>
      <c r="B33">
        <v>2</v>
      </c>
      <c r="C33">
        <v>2</v>
      </c>
      <c r="D33">
        <v>3</v>
      </c>
      <c r="E33">
        <v>3</v>
      </c>
      <c r="F33">
        <v>4</v>
      </c>
      <c r="G33">
        <v>4</v>
      </c>
      <c r="H33">
        <v>3</v>
      </c>
      <c r="I33">
        <v>2</v>
      </c>
      <c r="J33">
        <v>1</v>
      </c>
      <c r="K33">
        <v>1</v>
      </c>
      <c r="L33">
        <v>2</v>
      </c>
      <c r="M33">
        <v>3</v>
      </c>
      <c r="N33">
        <v>4</v>
      </c>
      <c r="O33">
        <v>1</v>
      </c>
      <c r="P33">
        <v>1</v>
      </c>
      <c r="Q33">
        <v>1</v>
      </c>
      <c r="R33">
        <v>2</v>
      </c>
      <c r="S33">
        <v>1</v>
      </c>
      <c r="T33">
        <v>3</v>
      </c>
      <c r="U33">
        <v>4</v>
      </c>
      <c r="V33">
        <v>2</v>
      </c>
      <c r="W33">
        <f t="shared" si="8"/>
        <v>49</v>
      </c>
      <c r="X33">
        <f t="shared" si="9"/>
        <v>21</v>
      </c>
      <c r="Y33" s="8">
        <f t="shared" si="10"/>
        <v>2.3333333333333335</v>
      </c>
    </row>
    <row r="34" spans="1:25" x14ac:dyDescent="0.25">
      <c r="A34" s="3"/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"/>
  <sheetViews>
    <sheetView workbookViewId="0">
      <selection activeCell="A14" sqref="A14"/>
    </sheetView>
  </sheetViews>
  <sheetFormatPr defaultColWidth="9.140625" defaultRowHeight="15" x14ac:dyDescent="0.25"/>
  <cols>
    <col min="1" max="1" width="33.28515625" customWidth="1"/>
    <col min="2" max="15" width="3.140625" customWidth="1"/>
    <col min="16" max="16" width="3" bestFit="1" customWidth="1"/>
    <col min="17" max="17" width="5.42578125" bestFit="1" customWidth="1"/>
    <col min="18" max="18" width="11" bestFit="1" customWidth="1"/>
    <col min="19" max="19" width="17.42578125" bestFit="1" customWidth="1"/>
  </cols>
  <sheetData>
    <row r="1" spans="1:19" x14ac:dyDescent="0.25">
      <c r="A1" s="4" t="s">
        <v>32</v>
      </c>
      <c r="B1" s="6" t="s">
        <v>22</v>
      </c>
      <c r="C1" s="6"/>
      <c r="D1" s="6"/>
      <c r="E1" s="6"/>
      <c r="F1" s="6"/>
      <c r="G1" s="6"/>
      <c r="H1" s="9">
        <f>'Alle Abteilungen'!H6</f>
        <v>23</v>
      </c>
      <c r="I1" s="6"/>
      <c r="J1" s="6"/>
      <c r="K1" s="6"/>
      <c r="L1" s="6"/>
    </row>
    <row r="2" spans="1:19" x14ac:dyDescent="0.25">
      <c r="A2" s="4"/>
      <c r="B2" s="6" t="s">
        <v>27</v>
      </c>
      <c r="C2" s="6"/>
      <c r="D2" s="6"/>
    </row>
    <row r="3" spans="1:19" x14ac:dyDescent="0.25">
      <c r="A3" s="4" t="s">
        <v>26</v>
      </c>
      <c r="B3" s="10" t="s">
        <v>28</v>
      </c>
      <c r="C3" s="10" t="s">
        <v>29</v>
      </c>
      <c r="D3" s="10" t="s">
        <v>30</v>
      </c>
      <c r="Q3" s="5" t="s">
        <v>5</v>
      </c>
      <c r="R3" s="5" t="s">
        <v>24</v>
      </c>
      <c r="S3" s="4" t="s">
        <v>19</v>
      </c>
    </row>
    <row r="4" spans="1:19" x14ac:dyDescent="0.25">
      <c r="A4" s="1" t="str">
        <f>'Alle Abteilungen'!$A$10</f>
        <v>Sichtbarkeit der Poster</v>
      </c>
      <c r="B4">
        <f>Q17</f>
        <v>38</v>
      </c>
      <c r="C4">
        <f>Q28</f>
        <v>21</v>
      </c>
      <c r="D4">
        <f>Q38</f>
        <v>5</v>
      </c>
      <c r="Q4">
        <f>SUM(B4:P4)</f>
        <v>64</v>
      </c>
      <c r="R4">
        <f t="shared" ref="R4:R11" si="0">R17+R28+R38</f>
        <v>23</v>
      </c>
      <c r="S4" s="11">
        <f>Q4/R4</f>
        <v>2.7826086956521738</v>
      </c>
    </row>
    <row r="5" spans="1:19" x14ac:dyDescent="0.25">
      <c r="A5" s="1" t="str">
        <f>'Alle Abteilungen'!$A$11</f>
        <v>Sichtbarkeit der Broschüre</v>
      </c>
      <c r="B5">
        <f t="shared" ref="B5:B10" si="1">Q18</f>
        <v>23</v>
      </c>
      <c r="C5">
        <f t="shared" ref="C5:C11" si="2">Q29</f>
        <v>12</v>
      </c>
      <c r="D5">
        <f t="shared" ref="D5:D11" si="3">Q39</f>
        <v>5</v>
      </c>
      <c r="Q5">
        <f t="shared" ref="Q5:Q11" si="4">SUM(B5:P5)</f>
        <v>40</v>
      </c>
      <c r="R5">
        <f t="shared" si="0"/>
        <v>23</v>
      </c>
      <c r="S5" s="12">
        <f t="shared" ref="S5:S11" si="5">Q5/R5</f>
        <v>1.7391304347826086</v>
      </c>
    </row>
    <row r="6" spans="1:19" x14ac:dyDescent="0.25">
      <c r="A6" s="1" t="str">
        <f>'Alle Abteilungen'!$A$12</f>
        <v>Wert der Präsentation</v>
      </c>
      <c r="B6">
        <f t="shared" si="1"/>
        <v>45</v>
      </c>
      <c r="C6">
        <f t="shared" si="2"/>
        <v>15</v>
      </c>
      <c r="D6">
        <f t="shared" si="3"/>
        <v>5</v>
      </c>
      <c r="Q6">
        <f t="shared" si="4"/>
        <v>65</v>
      </c>
      <c r="R6">
        <f t="shared" si="0"/>
        <v>21</v>
      </c>
      <c r="S6" s="12">
        <f t="shared" si="5"/>
        <v>3.0952380952380953</v>
      </c>
    </row>
    <row r="7" spans="1:19" x14ac:dyDescent="0.25">
      <c r="A7" s="1" t="str">
        <f>'Alle Abteilungen'!$A$13</f>
        <v>Zeitaufwand</v>
      </c>
      <c r="B7">
        <f t="shared" si="1"/>
        <v>28</v>
      </c>
      <c r="C7">
        <f t="shared" si="2"/>
        <v>15</v>
      </c>
      <c r="D7">
        <f t="shared" si="3"/>
        <v>6</v>
      </c>
      <c r="Q7">
        <f t="shared" si="4"/>
        <v>49</v>
      </c>
      <c r="R7">
        <f t="shared" si="0"/>
        <v>23</v>
      </c>
      <c r="S7" s="12">
        <f t="shared" si="5"/>
        <v>2.1304347826086958</v>
      </c>
    </row>
    <row r="8" spans="1:19" x14ac:dyDescent="0.25">
      <c r="A8" s="1" t="str">
        <f>'Alle Abteilungen'!$A$14</f>
        <v>Qualität der Poster/Broschüre</v>
      </c>
      <c r="B8">
        <f t="shared" si="1"/>
        <v>41</v>
      </c>
      <c r="C8">
        <f t="shared" si="2"/>
        <v>21</v>
      </c>
      <c r="D8">
        <f t="shared" si="3"/>
        <v>5</v>
      </c>
      <c r="Q8">
        <f t="shared" si="4"/>
        <v>67</v>
      </c>
      <c r="R8">
        <f t="shared" si="0"/>
        <v>22</v>
      </c>
      <c r="S8" s="12">
        <f t="shared" si="5"/>
        <v>3.0454545454545454</v>
      </c>
    </row>
    <row r="9" spans="1:19" x14ac:dyDescent="0.25">
      <c r="A9" s="1" t="str">
        <f>'Alle Abteilungen'!$A$15</f>
        <v>Akzeptanz Video sehen</v>
      </c>
      <c r="B9">
        <f t="shared" si="1"/>
        <v>34</v>
      </c>
      <c r="C9">
        <f t="shared" si="2"/>
        <v>11</v>
      </c>
      <c r="D9">
        <f t="shared" si="3"/>
        <v>4</v>
      </c>
      <c r="Q9">
        <f t="shared" si="4"/>
        <v>49</v>
      </c>
      <c r="R9">
        <f t="shared" si="0"/>
        <v>22</v>
      </c>
      <c r="S9" s="12">
        <f t="shared" si="5"/>
        <v>2.2272727272727271</v>
      </c>
    </row>
    <row r="10" spans="1:19" x14ac:dyDescent="0.25">
      <c r="A10" s="1" t="str">
        <f>'Alle Abteilungen'!$A$16</f>
        <v>Akzeptanz Video produzieren</v>
      </c>
      <c r="B10">
        <f t="shared" si="1"/>
        <v>30</v>
      </c>
      <c r="C10">
        <f t="shared" si="2"/>
        <v>10</v>
      </c>
      <c r="D10">
        <f t="shared" si="3"/>
        <v>2</v>
      </c>
      <c r="Q10">
        <f t="shared" si="4"/>
        <v>42</v>
      </c>
      <c r="R10">
        <f t="shared" si="0"/>
        <v>23</v>
      </c>
      <c r="S10" s="12">
        <f t="shared" si="5"/>
        <v>1.826086956521739</v>
      </c>
    </row>
    <row r="11" spans="1:19" x14ac:dyDescent="0.25">
      <c r="A11" s="1" t="str">
        <f>'Alle Abteilungen'!$A$17</f>
        <v>Akzeptanz Video veröffentlichen</v>
      </c>
      <c r="B11">
        <f>Q24</f>
        <v>43</v>
      </c>
      <c r="C11">
        <f t="shared" si="2"/>
        <v>12</v>
      </c>
      <c r="D11">
        <f t="shared" si="3"/>
        <v>5</v>
      </c>
      <c r="Q11">
        <f t="shared" si="4"/>
        <v>60</v>
      </c>
      <c r="R11">
        <f t="shared" si="0"/>
        <v>23</v>
      </c>
      <c r="S11" s="13">
        <f t="shared" si="5"/>
        <v>2.6086956521739131</v>
      </c>
    </row>
    <row r="12" spans="1:19" x14ac:dyDescent="0.25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P12" s="6"/>
    </row>
    <row r="13" spans="1:19" ht="45" customHeight="1" x14ac:dyDescent="0.25">
      <c r="A13" s="22" t="str">
        <f>'Alle Abteilungen'!A51</f>
        <v>Kommentare der Befragten:
(schriftlich oder mündlich)</v>
      </c>
      <c r="B13" s="24" t="s">
        <v>52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</row>
    <row r="14" spans="1:19" x14ac:dyDescent="0.25">
      <c r="A14" s="22"/>
      <c r="B14" s="24" t="s">
        <v>53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</row>
    <row r="15" spans="1:19" x14ac:dyDescent="0.25">
      <c r="A15" s="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9" x14ac:dyDescent="0.25">
      <c r="A16" s="4" t="str">
        <f>'Alle Abteilungen'!G3</f>
        <v>2. Semester</v>
      </c>
      <c r="B16" s="9">
        <f>'Alle Abteilungen'!H3</f>
        <v>15</v>
      </c>
      <c r="C16" s="6" t="s">
        <v>18</v>
      </c>
      <c r="D16" s="6"/>
      <c r="E16" s="6"/>
      <c r="F16" s="6"/>
      <c r="G16" s="6"/>
      <c r="H16" s="6"/>
      <c r="I16" s="6"/>
      <c r="J16" s="6"/>
      <c r="K16" s="6"/>
      <c r="L16" s="6"/>
      <c r="Q16" s="5" t="s">
        <v>5</v>
      </c>
      <c r="R16" s="5" t="s">
        <v>24</v>
      </c>
      <c r="S16" s="4" t="s">
        <v>19</v>
      </c>
    </row>
    <row r="17" spans="1:19" x14ac:dyDescent="0.25">
      <c r="A17" s="1" t="str">
        <f>'Alle Abteilungen'!$A$10</f>
        <v>Sichtbarkeit der Poster</v>
      </c>
      <c r="B17">
        <v>3</v>
      </c>
      <c r="C17">
        <v>2</v>
      </c>
      <c r="D17">
        <v>2</v>
      </c>
      <c r="E17">
        <v>3</v>
      </c>
      <c r="F17">
        <v>2</v>
      </c>
      <c r="G17">
        <v>2</v>
      </c>
      <c r="H17">
        <v>1</v>
      </c>
      <c r="I17">
        <v>2</v>
      </c>
      <c r="J17">
        <v>3</v>
      </c>
      <c r="K17">
        <v>3</v>
      </c>
      <c r="L17">
        <v>3</v>
      </c>
      <c r="M17">
        <v>3</v>
      </c>
      <c r="N17">
        <v>2</v>
      </c>
      <c r="O17">
        <v>4</v>
      </c>
      <c r="P17">
        <v>3</v>
      </c>
      <c r="Q17">
        <f>SUM(B17:P17)</f>
        <v>38</v>
      </c>
      <c r="R17">
        <f t="shared" ref="R17:R24" si="6">$B$16-SUMIF(B17:P17,0,$B$25:$P$25)</f>
        <v>15</v>
      </c>
      <c r="S17" s="8">
        <f>Q17/R17</f>
        <v>2.5333333333333332</v>
      </c>
    </row>
    <row r="18" spans="1:19" x14ac:dyDescent="0.25">
      <c r="A18" s="1" t="str">
        <f>'Alle Abteilungen'!$A$11</f>
        <v>Sichtbarkeit der Broschüre</v>
      </c>
      <c r="B18">
        <v>2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3</v>
      </c>
      <c r="K18">
        <v>2</v>
      </c>
      <c r="L18">
        <v>2</v>
      </c>
      <c r="M18">
        <v>1</v>
      </c>
      <c r="N18">
        <v>2</v>
      </c>
      <c r="O18">
        <v>2</v>
      </c>
      <c r="P18">
        <v>2</v>
      </c>
      <c r="Q18">
        <f t="shared" ref="Q18:Q24" si="7">SUM(B18:P18)</f>
        <v>23</v>
      </c>
      <c r="R18">
        <f t="shared" si="6"/>
        <v>15</v>
      </c>
      <c r="S18" s="8">
        <f t="shared" ref="S18:S24" si="8">Q18/R18</f>
        <v>1.5333333333333334</v>
      </c>
    </row>
    <row r="19" spans="1:19" x14ac:dyDescent="0.25">
      <c r="A19" s="1" t="str">
        <f>'Alle Abteilungen'!$A$12</f>
        <v>Wert der Präsentation</v>
      </c>
      <c r="B19">
        <v>3</v>
      </c>
      <c r="C19">
        <v>2</v>
      </c>
      <c r="D19">
        <v>3</v>
      </c>
      <c r="E19">
        <v>4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f t="shared" si="7"/>
        <v>45</v>
      </c>
      <c r="R19">
        <f t="shared" si="6"/>
        <v>15</v>
      </c>
      <c r="S19" s="8">
        <f t="shared" si="8"/>
        <v>3</v>
      </c>
    </row>
    <row r="20" spans="1:19" x14ac:dyDescent="0.25">
      <c r="A20" s="1" t="str">
        <f>'Alle Abteilungen'!$A$13</f>
        <v>Zeitaufwand</v>
      </c>
      <c r="B20">
        <v>2</v>
      </c>
      <c r="C20">
        <v>2</v>
      </c>
      <c r="D20">
        <v>2</v>
      </c>
      <c r="E20">
        <v>1</v>
      </c>
      <c r="F20">
        <v>2</v>
      </c>
      <c r="G20">
        <v>2</v>
      </c>
      <c r="H20">
        <v>2</v>
      </c>
      <c r="I20">
        <v>3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f t="shared" si="7"/>
        <v>28</v>
      </c>
      <c r="R20">
        <f t="shared" si="6"/>
        <v>15</v>
      </c>
      <c r="S20" s="8">
        <f t="shared" si="8"/>
        <v>1.8666666666666667</v>
      </c>
    </row>
    <row r="21" spans="1:19" x14ac:dyDescent="0.25">
      <c r="A21" s="1" t="str">
        <f>'Alle Abteilungen'!$A$14</f>
        <v>Qualität der Poster/Broschüre</v>
      </c>
      <c r="B21">
        <v>4</v>
      </c>
      <c r="C21">
        <v>1</v>
      </c>
      <c r="D21">
        <v>3</v>
      </c>
      <c r="E21">
        <v>4</v>
      </c>
      <c r="F21">
        <v>3</v>
      </c>
      <c r="G21">
        <v>2</v>
      </c>
      <c r="H21">
        <v>2</v>
      </c>
      <c r="I21">
        <v>0</v>
      </c>
      <c r="J21">
        <v>2</v>
      </c>
      <c r="K21">
        <v>3</v>
      </c>
      <c r="L21">
        <v>3</v>
      </c>
      <c r="M21">
        <v>3</v>
      </c>
      <c r="N21">
        <v>4</v>
      </c>
      <c r="O21">
        <v>3</v>
      </c>
      <c r="P21">
        <v>4</v>
      </c>
      <c r="Q21">
        <f t="shared" si="7"/>
        <v>41</v>
      </c>
      <c r="R21">
        <f t="shared" si="6"/>
        <v>14</v>
      </c>
      <c r="S21" s="8">
        <f t="shared" si="8"/>
        <v>2.9285714285714284</v>
      </c>
    </row>
    <row r="22" spans="1:19" x14ac:dyDescent="0.25">
      <c r="A22" s="1" t="str">
        <f>'Alle Abteilungen'!$A$15</f>
        <v>Akzeptanz Video sehen</v>
      </c>
      <c r="B22">
        <v>3</v>
      </c>
      <c r="C22">
        <v>3</v>
      </c>
      <c r="D22">
        <v>3</v>
      </c>
      <c r="E22">
        <v>3</v>
      </c>
      <c r="F22">
        <v>3</v>
      </c>
      <c r="G22">
        <v>1</v>
      </c>
      <c r="H22">
        <v>3</v>
      </c>
      <c r="I22">
        <v>2</v>
      </c>
      <c r="J22">
        <v>1</v>
      </c>
      <c r="K22">
        <v>2</v>
      </c>
      <c r="L22">
        <v>1</v>
      </c>
      <c r="M22">
        <v>2</v>
      </c>
      <c r="N22">
        <v>2</v>
      </c>
      <c r="O22">
        <v>2</v>
      </c>
      <c r="P22">
        <v>3</v>
      </c>
      <c r="Q22">
        <f t="shared" si="7"/>
        <v>34</v>
      </c>
      <c r="R22">
        <f t="shared" si="6"/>
        <v>15</v>
      </c>
      <c r="S22" s="8">
        <f t="shared" si="8"/>
        <v>2.2666666666666666</v>
      </c>
    </row>
    <row r="23" spans="1:19" x14ac:dyDescent="0.25">
      <c r="A23" s="1" t="str">
        <f>'Alle Abteilungen'!$A$16</f>
        <v>Akzeptanz Video produzieren</v>
      </c>
      <c r="B23">
        <v>2</v>
      </c>
      <c r="C23">
        <v>2</v>
      </c>
      <c r="D23">
        <v>2</v>
      </c>
      <c r="E23">
        <v>3</v>
      </c>
      <c r="F23">
        <v>2</v>
      </c>
      <c r="G23">
        <v>1</v>
      </c>
      <c r="H23">
        <v>3</v>
      </c>
      <c r="I23">
        <v>2</v>
      </c>
      <c r="J23">
        <v>2</v>
      </c>
      <c r="K23">
        <v>2</v>
      </c>
      <c r="L23">
        <v>1</v>
      </c>
      <c r="M23">
        <v>1</v>
      </c>
      <c r="N23">
        <v>4</v>
      </c>
      <c r="O23">
        <v>1</v>
      </c>
      <c r="P23">
        <v>2</v>
      </c>
      <c r="Q23">
        <f t="shared" si="7"/>
        <v>30</v>
      </c>
      <c r="R23">
        <f t="shared" si="6"/>
        <v>15</v>
      </c>
      <c r="S23" s="8">
        <f t="shared" si="8"/>
        <v>2</v>
      </c>
    </row>
    <row r="24" spans="1:19" x14ac:dyDescent="0.25">
      <c r="A24" s="1" t="str">
        <f>'Alle Abteilungen'!$A$17</f>
        <v>Akzeptanz Video veröffentlichen</v>
      </c>
      <c r="B24">
        <v>4</v>
      </c>
      <c r="C24">
        <v>4</v>
      </c>
      <c r="D24">
        <v>3</v>
      </c>
      <c r="E24">
        <v>2</v>
      </c>
      <c r="F24">
        <v>3</v>
      </c>
      <c r="G24">
        <v>4</v>
      </c>
      <c r="H24">
        <v>2</v>
      </c>
      <c r="I24">
        <v>2</v>
      </c>
      <c r="J24">
        <v>3</v>
      </c>
      <c r="K24">
        <v>3</v>
      </c>
      <c r="L24">
        <v>2</v>
      </c>
      <c r="M24">
        <v>3</v>
      </c>
      <c r="N24">
        <v>4</v>
      </c>
      <c r="O24">
        <v>2</v>
      </c>
      <c r="P24">
        <v>2</v>
      </c>
      <c r="Q24">
        <f t="shared" si="7"/>
        <v>43</v>
      </c>
      <c r="R24">
        <f t="shared" si="6"/>
        <v>15</v>
      </c>
      <c r="S24" s="8">
        <f t="shared" si="8"/>
        <v>2.8666666666666667</v>
      </c>
    </row>
    <row r="25" spans="1:19" hidden="1" x14ac:dyDescent="0.25">
      <c r="A25" s="2" t="s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S25" s="8"/>
    </row>
    <row r="26" spans="1:19" x14ac:dyDescent="0.25">
      <c r="A26" s="3"/>
    </row>
    <row r="27" spans="1:19" x14ac:dyDescent="0.25">
      <c r="A27" s="4" t="str">
        <f>'Alle Abteilungen'!G4</f>
        <v>4. Semester</v>
      </c>
      <c r="B27" s="9">
        <f>'Alle Abteilungen'!H4</f>
        <v>6</v>
      </c>
      <c r="C27" s="6" t="s">
        <v>18</v>
      </c>
      <c r="D27" s="6"/>
      <c r="E27" s="6"/>
      <c r="F27" s="6"/>
      <c r="G27" s="6"/>
      <c r="H27" s="6"/>
      <c r="I27" s="6"/>
      <c r="J27" s="6"/>
      <c r="K27" s="6"/>
      <c r="L27" s="6"/>
      <c r="Q27" s="5" t="s">
        <v>5</v>
      </c>
      <c r="R27" s="5" t="s">
        <v>24</v>
      </c>
      <c r="S27" s="4" t="s">
        <v>19</v>
      </c>
    </row>
    <row r="28" spans="1:19" x14ac:dyDescent="0.25">
      <c r="A28" s="1" t="str">
        <f>'Alle Abteilungen'!$A$10</f>
        <v>Sichtbarkeit der Poster</v>
      </c>
      <c r="B28">
        <v>4</v>
      </c>
      <c r="C28">
        <v>3</v>
      </c>
      <c r="D28">
        <v>4</v>
      </c>
      <c r="E28">
        <v>4</v>
      </c>
      <c r="F28">
        <v>3</v>
      </c>
      <c r="G28">
        <v>3</v>
      </c>
      <c r="Q28">
        <f>SUM(B28:P28)</f>
        <v>21</v>
      </c>
      <c r="R28">
        <f t="shared" ref="R28:R35" si="9">$B$27-SUMIF(B28:P28,0,$B$25:$P$25)</f>
        <v>6</v>
      </c>
      <c r="S28" s="8">
        <f>Q28/R28</f>
        <v>3.5</v>
      </c>
    </row>
    <row r="29" spans="1:19" x14ac:dyDescent="0.25">
      <c r="A29" s="1" t="str">
        <f>'Alle Abteilungen'!$A$11</f>
        <v>Sichtbarkeit der Broschüre</v>
      </c>
      <c r="B29">
        <v>1</v>
      </c>
      <c r="C29">
        <v>2</v>
      </c>
      <c r="D29">
        <v>2</v>
      </c>
      <c r="E29">
        <v>4</v>
      </c>
      <c r="F29">
        <v>2</v>
      </c>
      <c r="G29">
        <v>1</v>
      </c>
      <c r="Q29">
        <f t="shared" ref="Q29:Q35" si="10">SUM(B29:P29)</f>
        <v>12</v>
      </c>
      <c r="R29">
        <f t="shared" si="9"/>
        <v>6</v>
      </c>
      <c r="S29" s="8">
        <f t="shared" ref="S29:S35" si="11">Q29/R29</f>
        <v>2</v>
      </c>
    </row>
    <row r="30" spans="1:19" x14ac:dyDescent="0.25">
      <c r="A30" s="1" t="str">
        <f>'Alle Abteilungen'!$A$12</f>
        <v>Wert der Präsentation</v>
      </c>
      <c r="B30">
        <v>4</v>
      </c>
      <c r="C30">
        <v>4</v>
      </c>
      <c r="D30">
        <v>0</v>
      </c>
      <c r="E30">
        <v>4</v>
      </c>
      <c r="F30">
        <v>0</v>
      </c>
      <c r="G30">
        <v>3</v>
      </c>
      <c r="Q30">
        <f t="shared" si="10"/>
        <v>15</v>
      </c>
      <c r="R30">
        <f t="shared" si="9"/>
        <v>4</v>
      </c>
      <c r="S30" s="8">
        <f t="shared" si="11"/>
        <v>3.75</v>
      </c>
    </row>
    <row r="31" spans="1:19" x14ac:dyDescent="0.25">
      <c r="A31" s="1" t="str">
        <f>'Alle Abteilungen'!$A$13</f>
        <v>Zeitaufwand</v>
      </c>
      <c r="B31">
        <v>2</v>
      </c>
      <c r="C31">
        <v>2</v>
      </c>
      <c r="D31">
        <v>3</v>
      </c>
      <c r="E31">
        <v>3</v>
      </c>
      <c r="F31">
        <v>4</v>
      </c>
      <c r="G31">
        <v>1</v>
      </c>
      <c r="Q31">
        <f t="shared" si="10"/>
        <v>15</v>
      </c>
      <c r="R31">
        <f t="shared" si="9"/>
        <v>6</v>
      </c>
      <c r="S31" s="8">
        <f t="shared" si="11"/>
        <v>2.5</v>
      </c>
    </row>
    <row r="32" spans="1:19" x14ac:dyDescent="0.25">
      <c r="A32" s="1" t="str">
        <f>'Alle Abteilungen'!$A$14</f>
        <v>Qualität der Poster/Broschüre</v>
      </c>
      <c r="B32">
        <v>3</v>
      </c>
      <c r="C32">
        <v>3</v>
      </c>
      <c r="D32">
        <v>4</v>
      </c>
      <c r="E32">
        <v>3</v>
      </c>
      <c r="F32">
        <v>4</v>
      </c>
      <c r="G32">
        <v>4</v>
      </c>
      <c r="Q32">
        <f t="shared" si="10"/>
        <v>21</v>
      </c>
      <c r="R32">
        <f t="shared" si="9"/>
        <v>6</v>
      </c>
      <c r="S32" s="8">
        <f t="shared" si="11"/>
        <v>3.5</v>
      </c>
    </row>
    <row r="33" spans="1:19" x14ac:dyDescent="0.25">
      <c r="A33" s="1" t="str">
        <f>'Alle Abteilungen'!$A$15</f>
        <v>Akzeptanz Video sehen</v>
      </c>
      <c r="B33">
        <v>2</v>
      </c>
      <c r="C33">
        <v>3</v>
      </c>
      <c r="D33">
        <v>0</v>
      </c>
      <c r="E33">
        <v>3</v>
      </c>
      <c r="F33">
        <v>2</v>
      </c>
      <c r="G33">
        <v>1</v>
      </c>
      <c r="Q33">
        <f t="shared" si="10"/>
        <v>11</v>
      </c>
      <c r="R33">
        <f t="shared" si="9"/>
        <v>5</v>
      </c>
      <c r="S33" s="8">
        <f t="shared" si="11"/>
        <v>2.2000000000000002</v>
      </c>
    </row>
    <row r="34" spans="1:19" x14ac:dyDescent="0.25">
      <c r="A34" s="1" t="str">
        <f>'Alle Abteilungen'!$A$16</f>
        <v>Akzeptanz Video produzieren</v>
      </c>
      <c r="B34">
        <v>2</v>
      </c>
      <c r="C34">
        <v>2</v>
      </c>
      <c r="D34">
        <v>2</v>
      </c>
      <c r="E34">
        <v>2</v>
      </c>
      <c r="F34">
        <v>1</v>
      </c>
      <c r="G34">
        <v>1</v>
      </c>
      <c r="Q34">
        <f t="shared" si="10"/>
        <v>10</v>
      </c>
      <c r="R34">
        <f t="shared" si="9"/>
        <v>6</v>
      </c>
      <c r="S34" s="8">
        <f t="shared" si="11"/>
        <v>1.6666666666666667</v>
      </c>
    </row>
    <row r="35" spans="1:19" x14ac:dyDescent="0.25">
      <c r="A35" s="1" t="str">
        <f>'Alle Abteilungen'!$A$17</f>
        <v>Akzeptanz Video veröffentlichen</v>
      </c>
      <c r="B35">
        <v>1</v>
      </c>
      <c r="C35">
        <v>3</v>
      </c>
      <c r="D35">
        <v>2</v>
      </c>
      <c r="E35">
        <v>3</v>
      </c>
      <c r="F35">
        <v>1</v>
      </c>
      <c r="G35">
        <v>2</v>
      </c>
      <c r="Q35">
        <f t="shared" si="10"/>
        <v>12</v>
      </c>
      <c r="R35">
        <f t="shared" si="9"/>
        <v>6</v>
      </c>
      <c r="S35" s="8">
        <f t="shared" si="11"/>
        <v>2</v>
      </c>
    </row>
    <row r="36" spans="1:19" x14ac:dyDescent="0.25">
      <c r="A36" s="3"/>
    </row>
    <row r="37" spans="1:19" x14ac:dyDescent="0.25">
      <c r="A37" s="4" t="str">
        <f>'Alle Abteilungen'!G5</f>
        <v>6. Semester</v>
      </c>
      <c r="B37" s="9">
        <f>'Alle Abteilungen'!H5</f>
        <v>2</v>
      </c>
      <c r="C37" s="6" t="s">
        <v>18</v>
      </c>
      <c r="D37" s="6"/>
      <c r="E37" s="6"/>
      <c r="F37" s="6"/>
      <c r="G37" s="6"/>
      <c r="H37" s="6"/>
      <c r="I37" s="6"/>
      <c r="J37" s="6"/>
      <c r="K37" s="6"/>
      <c r="L37" s="6"/>
      <c r="Q37" s="5" t="s">
        <v>5</v>
      </c>
      <c r="R37" s="5" t="s">
        <v>24</v>
      </c>
      <c r="S37" s="4" t="s">
        <v>19</v>
      </c>
    </row>
    <row r="38" spans="1:19" x14ac:dyDescent="0.25">
      <c r="A38" s="1" t="str">
        <f>'Alle Abteilungen'!$A$10</f>
        <v>Sichtbarkeit der Poster</v>
      </c>
      <c r="B38">
        <v>3</v>
      </c>
      <c r="C38">
        <v>2</v>
      </c>
      <c r="Q38">
        <f t="shared" ref="Q38:Q45" si="12">SUM(B38:P38)</f>
        <v>5</v>
      </c>
      <c r="R38">
        <f t="shared" ref="R38:R45" si="13">$B$37-SUMIF(B38:P38,0,$B$25:$P$25)</f>
        <v>2</v>
      </c>
      <c r="S38" s="8">
        <f>Q38/R38</f>
        <v>2.5</v>
      </c>
    </row>
    <row r="39" spans="1:19" x14ac:dyDescent="0.25">
      <c r="A39" s="1" t="str">
        <f>'Alle Abteilungen'!$A$11</f>
        <v>Sichtbarkeit der Broschüre</v>
      </c>
      <c r="B39">
        <v>4</v>
      </c>
      <c r="C39">
        <v>1</v>
      </c>
      <c r="Q39">
        <f t="shared" si="12"/>
        <v>5</v>
      </c>
      <c r="R39">
        <f t="shared" si="13"/>
        <v>2</v>
      </c>
      <c r="S39" s="8">
        <f t="shared" ref="S39:S45" si="14">Q39/R39</f>
        <v>2.5</v>
      </c>
    </row>
    <row r="40" spans="1:19" x14ac:dyDescent="0.25">
      <c r="A40" s="1" t="str">
        <f>'Alle Abteilungen'!$A$12</f>
        <v>Wert der Präsentation</v>
      </c>
      <c r="B40">
        <v>3</v>
      </c>
      <c r="C40">
        <v>2</v>
      </c>
      <c r="Q40">
        <f t="shared" si="12"/>
        <v>5</v>
      </c>
      <c r="R40">
        <f t="shared" si="13"/>
        <v>2</v>
      </c>
      <c r="S40" s="8">
        <f t="shared" si="14"/>
        <v>2.5</v>
      </c>
    </row>
    <row r="41" spans="1:19" x14ac:dyDescent="0.25">
      <c r="A41" s="1" t="str">
        <f>'Alle Abteilungen'!$A$13</f>
        <v>Zeitaufwand</v>
      </c>
      <c r="B41">
        <v>2</v>
      </c>
      <c r="C41">
        <v>4</v>
      </c>
      <c r="Q41">
        <f t="shared" si="12"/>
        <v>6</v>
      </c>
      <c r="R41">
        <f t="shared" si="13"/>
        <v>2</v>
      </c>
      <c r="S41" s="8">
        <f t="shared" si="14"/>
        <v>3</v>
      </c>
    </row>
    <row r="42" spans="1:19" x14ac:dyDescent="0.25">
      <c r="A42" s="1" t="str">
        <f>'Alle Abteilungen'!$A$14</f>
        <v>Qualität der Poster/Broschüre</v>
      </c>
      <c r="B42">
        <v>3</v>
      </c>
      <c r="C42">
        <v>2</v>
      </c>
      <c r="Q42">
        <f t="shared" si="12"/>
        <v>5</v>
      </c>
      <c r="R42">
        <f t="shared" si="13"/>
        <v>2</v>
      </c>
      <c r="S42" s="8">
        <f t="shared" si="14"/>
        <v>2.5</v>
      </c>
    </row>
    <row r="43" spans="1:19" x14ac:dyDescent="0.25">
      <c r="A43" s="1" t="str">
        <f>'Alle Abteilungen'!$A$15</f>
        <v>Akzeptanz Video sehen</v>
      </c>
      <c r="B43">
        <v>3</v>
      </c>
      <c r="C43">
        <v>1</v>
      </c>
      <c r="Q43">
        <f t="shared" si="12"/>
        <v>4</v>
      </c>
      <c r="R43">
        <f t="shared" si="13"/>
        <v>2</v>
      </c>
      <c r="S43" s="8">
        <f t="shared" si="14"/>
        <v>2</v>
      </c>
    </row>
    <row r="44" spans="1:19" x14ac:dyDescent="0.25">
      <c r="A44" s="1" t="str">
        <f>'Alle Abteilungen'!$A$16</f>
        <v>Akzeptanz Video produzieren</v>
      </c>
      <c r="B44">
        <v>1</v>
      </c>
      <c r="C44">
        <v>1</v>
      </c>
      <c r="Q44">
        <f t="shared" si="12"/>
        <v>2</v>
      </c>
      <c r="R44">
        <f t="shared" si="13"/>
        <v>2</v>
      </c>
      <c r="S44" s="8">
        <f t="shared" si="14"/>
        <v>1</v>
      </c>
    </row>
    <row r="45" spans="1:19" x14ac:dyDescent="0.25">
      <c r="A45" s="1" t="str">
        <f>'Alle Abteilungen'!$A$17</f>
        <v>Akzeptanz Video veröffentlichen</v>
      </c>
      <c r="B45">
        <v>2</v>
      </c>
      <c r="C45">
        <v>3</v>
      </c>
      <c r="Q45">
        <f t="shared" si="12"/>
        <v>5</v>
      </c>
      <c r="R45">
        <f t="shared" si="13"/>
        <v>2</v>
      </c>
      <c r="S45" s="8">
        <f t="shared" si="14"/>
        <v>2.5</v>
      </c>
    </row>
  </sheetData>
  <mergeCells count="2">
    <mergeCell ref="B13:S13"/>
    <mergeCell ref="B14:S14"/>
  </mergeCells>
  <pageMargins left="0.7" right="0.7" top="0.75" bottom="0.75" header="0.3" footer="0.3"/>
  <pageSetup paperSize="0" orientation="portrait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workbookViewId="0">
      <selection activeCell="A14" sqref="A14"/>
    </sheetView>
  </sheetViews>
  <sheetFormatPr defaultColWidth="9.140625" defaultRowHeight="15" x14ac:dyDescent="0.25"/>
  <cols>
    <col min="1" max="1" width="33.28515625" customWidth="1"/>
    <col min="2" max="11" width="3.140625" customWidth="1"/>
    <col min="12" max="12" width="3" bestFit="1" customWidth="1"/>
    <col min="13" max="13" width="5.42578125" bestFit="1" customWidth="1"/>
    <col min="14" max="14" width="11" bestFit="1" customWidth="1"/>
    <col min="15" max="15" width="17.42578125" bestFit="1" customWidth="1"/>
  </cols>
  <sheetData>
    <row r="1" spans="1:16" x14ac:dyDescent="0.25">
      <c r="A1" s="4" t="s">
        <v>16</v>
      </c>
      <c r="B1" s="6" t="s">
        <v>22</v>
      </c>
      <c r="C1" s="6"/>
      <c r="D1" s="6"/>
      <c r="E1" s="6"/>
      <c r="F1" s="6"/>
      <c r="G1" s="6"/>
      <c r="H1" s="9">
        <f>'Alle Abteilungen'!K6</f>
        <v>21</v>
      </c>
      <c r="I1" s="6"/>
      <c r="J1" s="6"/>
    </row>
    <row r="2" spans="1:16" x14ac:dyDescent="0.25">
      <c r="A2" s="4"/>
      <c r="B2" s="6" t="s">
        <v>27</v>
      </c>
      <c r="C2" s="6"/>
      <c r="D2" s="6"/>
    </row>
    <row r="3" spans="1:16" x14ac:dyDescent="0.25">
      <c r="A3" s="4" t="s">
        <v>26</v>
      </c>
      <c r="B3" s="10" t="s">
        <v>28</v>
      </c>
      <c r="C3" s="10" t="s">
        <v>29</v>
      </c>
      <c r="D3" s="10"/>
      <c r="M3" s="5" t="s">
        <v>5</v>
      </c>
      <c r="N3" s="5" t="s">
        <v>24</v>
      </c>
      <c r="O3" s="4" t="s">
        <v>19</v>
      </c>
    </row>
    <row r="4" spans="1:16" x14ac:dyDescent="0.25">
      <c r="A4" s="1" t="str">
        <f>'Alle Abteilungen'!$A$10</f>
        <v>Sichtbarkeit der Poster</v>
      </c>
      <c r="B4">
        <f>M16</f>
        <v>22</v>
      </c>
      <c r="C4">
        <f>M27</f>
        <v>21</v>
      </c>
      <c r="M4">
        <f>SUM(B4:L4)</f>
        <v>43</v>
      </c>
      <c r="N4">
        <f>N16+N27</f>
        <v>21</v>
      </c>
      <c r="O4" s="11">
        <f>M4/N4</f>
        <v>2.0476190476190474</v>
      </c>
    </row>
    <row r="5" spans="1:16" x14ac:dyDescent="0.25">
      <c r="A5" s="1" t="str">
        <f>'Alle Abteilungen'!$A$11</f>
        <v>Sichtbarkeit der Broschüre</v>
      </c>
      <c r="B5">
        <f t="shared" ref="B5:B11" si="0">M17</f>
        <v>16</v>
      </c>
      <c r="C5">
        <f t="shared" ref="C5:C11" si="1">M28</f>
        <v>20</v>
      </c>
      <c r="M5">
        <f t="shared" ref="M5:M11" si="2">SUM(B5:L5)</f>
        <v>36</v>
      </c>
      <c r="N5">
        <f t="shared" ref="N5:N11" si="3">N17+N28</f>
        <v>21</v>
      </c>
      <c r="O5" s="12">
        <f t="shared" ref="O5:O11" si="4">M5/N5</f>
        <v>1.7142857142857142</v>
      </c>
    </row>
    <row r="6" spans="1:16" x14ac:dyDescent="0.25">
      <c r="A6" s="1" t="str">
        <f>'Alle Abteilungen'!$A$12</f>
        <v>Wert der Präsentation</v>
      </c>
      <c r="B6">
        <f t="shared" si="0"/>
        <v>29</v>
      </c>
      <c r="C6">
        <f t="shared" si="1"/>
        <v>26</v>
      </c>
      <c r="M6">
        <f t="shared" si="2"/>
        <v>55</v>
      </c>
      <c r="N6">
        <f t="shared" si="3"/>
        <v>19</v>
      </c>
      <c r="O6" s="12">
        <f t="shared" si="4"/>
        <v>2.8947368421052633</v>
      </c>
    </row>
    <row r="7" spans="1:16" x14ac:dyDescent="0.25">
      <c r="A7" s="1" t="str">
        <f>'Alle Abteilungen'!$A$13</f>
        <v>Zeitaufwand</v>
      </c>
      <c r="B7">
        <f t="shared" si="0"/>
        <v>31</v>
      </c>
      <c r="C7">
        <f t="shared" si="1"/>
        <v>32</v>
      </c>
      <c r="M7">
        <f t="shared" si="2"/>
        <v>63</v>
      </c>
      <c r="N7">
        <f t="shared" si="3"/>
        <v>21</v>
      </c>
      <c r="O7" s="12">
        <f t="shared" si="4"/>
        <v>3</v>
      </c>
    </row>
    <row r="8" spans="1:16" x14ac:dyDescent="0.25">
      <c r="A8" s="1" t="str">
        <f>'Alle Abteilungen'!$A$14</f>
        <v>Qualität der Poster/Broschüre</v>
      </c>
      <c r="B8">
        <f t="shared" si="0"/>
        <v>29</v>
      </c>
      <c r="C8">
        <f t="shared" si="1"/>
        <v>31</v>
      </c>
      <c r="M8">
        <f t="shared" si="2"/>
        <v>60</v>
      </c>
      <c r="N8">
        <f t="shared" si="3"/>
        <v>21</v>
      </c>
      <c r="O8" s="12">
        <f t="shared" si="4"/>
        <v>2.8571428571428572</v>
      </c>
    </row>
    <row r="9" spans="1:16" x14ac:dyDescent="0.25">
      <c r="A9" s="1" t="str">
        <f>'Alle Abteilungen'!$A$15</f>
        <v>Akzeptanz Video sehen</v>
      </c>
      <c r="B9">
        <f t="shared" si="0"/>
        <v>24</v>
      </c>
      <c r="C9">
        <f t="shared" si="1"/>
        <v>32</v>
      </c>
      <c r="M9">
        <f t="shared" si="2"/>
        <v>56</v>
      </c>
      <c r="N9">
        <f t="shared" si="3"/>
        <v>21</v>
      </c>
      <c r="O9" s="12">
        <f t="shared" si="4"/>
        <v>2.6666666666666665</v>
      </c>
    </row>
    <row r="10" spans="1:16" x14ac:dyDescent="0.25">
      <c r="A10" s="1" t="str">
        <f>'Alle Abteilungen'!$A$16</f>
        <v>Akzeptanz Video produzieren</v>
      </c>
      <c r="B10">
        <f t="shared" si="0"/>
        <v>16</v>
      </c>
      <c r="C10">
        <f t="shared" si="1"/>
        <v>22</v>
      </c>
      <c r="M10">
        <f t="shared" si="2"/>
        <v>38</v>
      </c>
      <c r="N10">
        <f t="shared" si="3"/>
        <v>21</v>
      </c>
      <c r="O10" s="12">
        <f t="shared" si="4"/>
        <v>1.8095238095238095</v>
      </c>
    </row>
    <row r="11" spans="1:16" x14ac:dyDescent="0.25">
      <c r="A11" s="1" t="str">
        <f>'Alle Abteilungen'!$A$17</f>
        <v>Akzeptanz Video veröffentlichen</v>
      </c>
      <c r="B11">
        <f t="shared" si="0"/>
        <v>33</v>
      </c>
      <c r="C11">
        <f t="shared" si="1"/>
        <v>34</v>
      </c>
      <c r="M11">
        <f t="shared" si="2"/>
        <v>67</v>
      </c>
      <c r="N11">
        <f t="shared" si="3"/>
        <v>21</v>
      </c>
      <c r="O11" s="13">
        <f t="shared" si="4"/>
        <v>3.1904761904761907</v>
      </c>
    </row>
    <row r="12" spans="1:16" x14ac:dyDescent="0.25">
      <c r="B12" s="6"/>
      <c r="C12" s="6"/>
      <c r="D12" s="6"/>
      <c r="E12" s="6"/>
      <c r="F12" s="6"/>
      <c r="G12" s="6"/>
      <c r="H12" s="6"/>
      <c r="I12" s="6"/>
      <c r="J12" s="6"/>
      <c r="L12" s="6"/>
    </row>
    <row r="13" spans="1:16" ht="27.75" x14ac:dyDescent="0.25">
      <c r="A13" s="22" t="str">
        <f>'Alle Abteilungen'!A51</f>
        <v>Kommentare der Befragten:
(schriftlich oder mündlich)</v>
      </c>
      <c r="B13" s="21" t="s">
        <v>51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P13" s="6"/>
    </row>
    <row r="14" spans="1:16" x14ac:dyDescent="0.25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6" x14ac:dyDescent="0.25">
      <c r="A15" s="4" t="str">
        <f>'Alle Abteilungen'!J3</f>
        <v>2. Semester</v>
      </c>
      <c r="B15" s="9">
        <f>'Alle Abteilungen'!K3</f>
        <v>10</v>
      </c>
      <c r="C15" s="6" t="s">
        <v>18</v>
      </c>
      <c r="D15" s="6"/>
      <c r="E15" s="6"/>
      <c r="F15" s="6"/>
      <c r="G15" s="6"/>
      <c r="H15" s="6"/>
      <c r="I15" s="6"/>
      <c r="J15" s="6"/>
      <c r="M15" s="5" t="s">
        <v>5</v>
      </c>
      <c r="N15" s="5" t="s">
        <v>24</v>
      </c>
      <c r="O15" s="4" t="s">
        <v>19</v>
      </c>
    </row>
    <row r="16" spans="1:16" x14ac:dyDescent="0.25">
      <c r="A16" s="1" t="str">
        <f>'Alle Abteilungen'!$A$10</f>
        <v>Sichtbarkeit der Poster</v>
      </c>
      <c r="B16">
        <v>2</v>
      </c>
      <c r="C16">
        <v>3</v>
      </c>
      <c r="D16">
        <v>3</v>
      </c>
      <c r="E16">
        <v>3</v>
      </c>
      <c r="F16">
        <v>2</v>
      </c>
      <c r="G16">
        <v>3</v>
      </c>
      <c r="H16">
        <v>2</v>
      </c>
      <c r="I16">
        <v>1</v>
      </c>
      <c r="J16">
        <v>1</v>
      </c>
      <c r="K16">
        <v>2</v>
      </c>
      <c r="M16">
        <f>SUM(B16:L16)</f>
        <v>22</v>
      </c>
      <c r="N16">
        <f t="shared" ref="N16:N23" si="5">$B$15-SUMIF(B16:L16,0,$B$24:$L$24)</f>
        <v>10</v>
      </c>
      <c r="O16" s="8">
        <f>M16/N16</f>
        <v>2.2000000000000002</v>
      </c>
    </row>
    <row r="17" spans="1:15" x14ac:dyDescent="0.25">
      <c r="A17" s="1" t="str">
        <f>'Alle Abteilungen'!$A$11</f>
        <v>Sichtbarkeit der Broschüre</v>
      </c>
      <c r="B17">
        <v>1</v>
      </c>
      <c r="C17">
        <v>1</v>
      </c>
      <c r="D17">
        <v>1</v>
      </c>
      <c r="E17">
        <v>3</v>
      </c>
      <c r="F17">
        <v>2</v>
      </c>
      <c r="G17">
        <v>2</v>
      </c>
      <c r="H17">
        <v>3</v>
      </c>
      <c r="I17">
        <v>1</v>
      </c>
      <c r="J17">
        <v>1</v>
      </c>
      <c r="K17">
        <v>1</v>
      </c>
      <c r="M17">
        <f t="shared" ref="M17:M23" si="6">SUM(B17:L17)</f>
        <v>16</v>
      </c>
      <c r="N17">
        <f t="shared" si="5"/>
        <v>10</v>
      </c>
      <c r="O17" s="8">
        <f t="shared" ref="O17:O23" si="7">M17/N17</f>
        <v>1.6</v>
      </c>
    </row>
    <row r="18" spans="1:15" x14ac:dyDescent="0.25">
      <c r="A18" s="1" t="str">
        <f>'Alle Abteilungen'!$A$12</f>
        <v>Wert der Präsentation</v>
      </c>
      <c r="B18">
        <v>3</v>
      </c>
      <c r="C18">
        <v>3</v>
      </c>
      <c r="D18">
        <v>4</v>
      </c>
      <c r="E18">
        <v>3</v>
      </c>
      <c r="F18">
        <v>4</v>
      </c>
      <c r="G18">
        <v>3</v>
      </c>
      <c r="H18">
        <v>3</v>
      </c>
      <c r="I18">
        <v>3</v>
      </c>
      <c r="J18">
        <v>1</v>
      </c>
      <c r="K18">
        <v>2</v>
      </c>
      <c r="M18">
        <f t="shared" si="6"/>
        <v>29</v>
      </c>
      <c r="N18">
        <f t="shared" si="5"/>
        <v>10</v>
      </c>
      <c r="O18" s="8">
        <f t="shared" si="7"/>
        <v>2.9</v>
      </c>
    </row>
    <row r="19" spans="1:15" x14ac:dyDescent="0.25">
      <c r="A19" s="1" t="str">
        <f>'Alle Abteilungen'!$A$13</f>
        <v>Zeitaufwand</v>
      </c>
      <c r="B19">
        <v>3</v>
      </c>
      <c r="C19">
        <v>2</v>
      </c>
      <c r="D19">
        <v>2</v>
      </c>
      <c r="E19">
        <v>4</v>
      </c>
      <c r="F19">
        <v>3</v>
      </c>
      <c r="G19">
        <v>3</v>
      </c>
      <c r="H19">
        <v>3</v>
      </c>
      <c r="I19">
        <v>3</v>
      </c>
      <c r="J19">
        <v>4</v>
      </c>
      <c r="K19">
        <v>4</v>
      </c>
      <c r="M19">
        <f t="shared" si="6"/>
        <v>31</v>
      </c>
      <c r="N19">
        <f t="shared" si="5"/>
        <v>10</v>
      </c>
      <c r="O19" s="8">
        <f t="shared" si="7"/>
        <v>3.1</v>
      </c>
    </row>
    <row r="20" spans="1:15" x14ac:dyDescent="0.25">
      <c r="A20" s="1" t="str">
        <f>'Alle Abteilungen'!$A$14</f>
        <v>Qualität der Poster/Broschüre</v>
      </c>
      <c r="B20">
        <v>3</v>
      </c>
      <c r="C20">
        <v>3</v>
      </c>
      <c r="D20">
        <v>3</v>
      </c>
      <c r="E20">
        <v>3</v>
      </c>
      <c r="F20">
        <v>3</v>
      </c>
      <c r="G20">
        <v>4</v>
      </c>
      <c r="H20">
        <v>3</v>
      </c>
      <c r="I20">
        <v>3</v>
      </c>
      <c r="J20">
        <v>3</v>
      </c>
      <c r="K20">
        <v>1</v>
      </c>
      <c r="M20">
        <f t="shared" si="6"/>
        <v>29</v>
      </c>
      <c r="N20">
        <f t="shared" si="5"/>
        <v>10</v>
      </c>
      <c r="O20" s="8">
        <f t="shared" si="7"/>
        <v>2.9</v>
      </c>
    </row>
    <row r="21" spans="1:15" x14ac:dyDescent="0.25">
      <c r="A21" s="1" t="str">
        <f>'Alle Abteilungen'!$A$15</f>
        <v>Akzeptanz Video sehen</v>
      </c>
      <c r="B21">
        <v>2</v>
      </c>
      <c r="C21">
        <v>2</v>
      </c>
      <c r="D21">
        <v>2</v>
      </c>
      <c r="E21">
        <v>3</v>
      </c>
      <c r="F21">
        <v>2</v>
      </c>
      <c r="G21">
        <v>2</v>
      </c>
      <c r="H21">
        <v>4</v>
      </c>
      <c r="I21">
        <v>2</v>
      </c>
      <c r="J21">
        <v>2</v>
      </c>
      <c r="K21">
        <v>3</v>
      </c>
      <c r="M21">
        <f t="shared" si="6"/>
        <v>24</v>
      </c>
      <c r="N21">
        <f t="shared" si="5"/>
        <v>10</v>
      </c>
      <c r="O21" s="8">
        <f t="shared" si="7"/>
        <v>2.4</v>
      </c>
    </row>
    <row r="22" spans="1:15" x14ac:dyDescent="0.25">
      <c r="A22" s="1" t="str">
        <f>'Alle Abteilungen'!$A$16</f>
        <v>Akzeptanz Video produzieren</v>
      </c>
      <c r="B22">
        <v>1</v>
      </c>
      <c r="C22">
        <v>2</v>
      </c>
      <c r="D22">
        <v>1</v>
      </c>
      <c r="E22">
        <v>1</v>
      </c>
      <c r="F22">
        <v>1</v>
      </c>
      <c r="G22">
        <v>1</v>
      </c>
      <c r="H22">
        <v>4</v>
      </c>
      <c r="I22">
        <v>1</v>
      </c>
      <c r="J22">
        <v>1</v>
      </c>
      <c r="K22">
        <v>3</v>
      </c>
      <c r="M22">
        <f t="shared" si="6"/>
        <v>16</v>
      </c>
      <c r="N22">
        <f t="shared" si="5"/>
        <v>10</v>
      </c>
      <c r="O22" s="8">
        <f t="shared" si="7"/>
        <v>1.6</v>
      </c>
    </row>
    <row r="23" spans="1:15" x14ac:dyDescent="0.25">
      <c r="A23" s="1" t="str">
        <f>'Alle Abteilungen'!$A$17</f>
        <v>Akzeptanz Video veröffentlichen</v>
      </c>
      <c r="B23">
        <v>2</v>
      </c>
      <c r="C23">
        <v>3</v>
      </c>
      <c r="D23">
        <v>3</v>
      </c>
      <c r="E23">
        <v>4</v>
      </c>
      <c r="F23">
        <v>2</v>
      </c>
      <c r="G23">
        <v>4</v>
      </c>
      <c r="H23">
        <v>4</v>
      </c>
      <c r="I23">
        <v>3</v>
      </c>
      <c r="J23">
        <v>4</v>
      </c>
      <c r="K23">
        <v>4</v>
      </c>
      <c r="M23">
        <f t="shared" si="6"/>
        <v>33</v>
      </c>
      <c r="N23">
        <f t="shared" si="5"/>
        <v>10</v>
      </c>
      <c r="O23" s="8">
        <f t="shared" si="7"/>
        <v>3.3</v>
      </c>
    </row>
    <row r="24" spans="1:15" hidden="1" x14ac:dyDescent="0.25">
      <c r="A24" s="2" t="s">
        <v>23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5" x14ac:dyDescent="0.25">
      <c r="A25" s="3"/>
    </row>
    <row r="26" spans="1:15" x14ac:dyDescent="0.25">
      <c r="A26" s="4" t="str">
        <f>'Alle Abteilungen'!J4</f>
        <v>4. Semester</v>
      </c>
      <c r="B26" s="9">
        <f>'Alle Abteilungen'!K4</f>
        <v>11</v>
      </c>
      <c r="C26" s="6" t="s">
        <v>18</v>
      </c>
      <c r="D26" s="6"/>
      <c r="E26" s="6"/>
      <c r="F26" s="6"/>
      <c r="G26" s="6"/>
      <c r="H26" s="6"/>
      <c r="I26" s="6"/>
      <c r="J26" s="6"/>
      <c r="M26" s="5" t="s">
        <v>5</v>
      </c>
      <c r="N26" s="5" t="s">
        <v>24</v>
      </c>
      <c r="O26" s="4" t="s">
        <v>19</v>
      </c>
    </row>
    <row r="27" spans="1:15" x14ac:dyDescent="0.25">
      <c r="A27" s="1" t="str">
        <f>'Alle Abteilungen'!$A$10</f>
        <v>Sichtbarkeit der Poster</v>
      </c>
      <c r="B27">
        <v>3</v>
      </c>
      <c r="C27">
        <v>3</v>
      </c>
      <c r="D27">
        <v>1</v>
      </c>
      <c r="E27">
        <v>2</v>
      </c>
      <c r="F27">
        <v>1</v>
      </c>
      <c r="G27">
        <v>1</v>
      </c>
      <c r="H27">
        <v>2</v>
      </c>
      <c r="I27">
        <v>2</v>
      </c>
      <c r="J27">
        <v>2</v>
      </c>
      <c r="K27">
        <v>1</v>
      </c>
      <c r="L27">
        <v>3</v>
      </c>
      <c r="M27">
        <f>SUM(B27:L27)</f>
        <v>21</v>
      </c>
      <c r="N27">
        <f t="shared" ref="N27:N34" si="8">$B$26-SUMIF(B27:L27,0,$B$24:$L$24)</f>
        <v>11</v>
      </c>
      <c r="O27" s="8">
        <f>M27/N27</f>
        <v>1.9090909090909092</v>
      </c>
    </row>
    <row r="28" spans="1:15" x14ac:dyDescent="0.25">
      <c r="A28" s="1" t="str">
        <f>'Alle Abteilungen'!$A$11</f>
        <v>Sichtbarkeit der Broschüre</v>
      </c>
      <c r="B28">
        <v>1</v>
      </c>
      <c r="C28">
        <v>2</v>
      </c>
      <c r="D28">
        <v>1</v>
      </c>
      <c r="E28">
        <v>2</v>
      </c>
      <c r="F28">
        <v>1</v>
      </c>
      <c r="G28">
        <v>1</v>
      </c>
      <c r="H28">
        <v>3</v>
      </c>
      <c r="I28">
        <v>2</v>
      </c>
      <c r="J28">
        <v>4</v>
      </c>
      <c r="K28">
        <v>1</v>
      </c>
      <c r="L28">
        <v>2</v>
      </c>
      <c r="M28">
        <f t="shared" ref="M28:M34" si="9">SUM(B28:L28)</f>
        <v>20</v>
      </c>
      <c r="N28">
        <f t="shared" si="8"/>
        <v>11</v>
      </c>
      <c r="O28" s="8">
        <f t="shared" ref="O28:O34" si="10">M28/N28</f>
        <v>1.8181818181818181</v>
      </c>
    </row>
    <row r="29" spans="1:15" x14ac:dyDescent="0.25">
      <c r="A29" s="1" t="str">
        <f>'Alle Abteilungen'!$A$12</f>
        <v>Wert der Präsentation</v>
      </c>
      <c r="B29">
        <v>0</v>
      </c>
      <c r="C29">
        <v>4</v>
      </c>
      <c r="D29">
        <v>1</v>
      </c>
      <c r="E29">
        <v>3</v>
      </c>
      <c r="F29">
        <v>4</v>
      </c>
      <c r="G29">
        <v>3</v>
      </c>
      <c r="H29">
        <v>3</v>
      </c>
      <c r="I29">
        <v>4</v>
      </c>
      <c r="J29">
        <v>0</v>
      </c>
      <c r="K29">
        <v>1</v>
      </c>
      <c r="L29">
        <v>3</v>
      </c>
      <c r="M29">
        <f t="shared" si="9"/>
        <v>26</v>
      </c>
      <c r="N29">
        <f t="shared" si="8"/>
        <v>9</v>
      </c>
      <c r="O29" s="8">
        <f t="shared" si="10"/>
        <v>2.8888888888888888</v>
      </c>
    </row>
    <row r="30" spans="1:15" x14ac:dyDescent="0.25">
      <c r="A30" s="1" t="str">
        <f>'Alle Abteilungen'!$A$13</f>
        <v>Zeitaufwand</v>
      </c>
      <c r="B30">
        <v>2</v>
      </c>
      <c r="C30">
        <v>3</v>
      </c>
      <c r="D30">
        <v>4</v>
      </c>
      <c r="E30">
        <v>3</v>
      </c>
      <c r="F30">
        <v>3</v>
      </c>
      <c r="G30">
        <v>3</v>
      </c>
      <c r="H30">
        <v>3</v>
      </c>
      <c r="I30">
        <v>3</v>
      </c>
      <c r="J30">
        <v>1</v>
      </c>
      <c r="K30">
        <v>4</v>
      </c>
      <c r="L30">
        <v>3</v>
      </c>
      <c r="M30">
        <f t="shared" si="9"/>
        <v>32</v>
      </c>
      <c r="N30">
        <f t="shared" si="8"/>
        <v>11</v>
      </c>
      <c r="O30" s="8">
        <f t="shared" si="10"/>
        <v>2.9090909090909092</v>
      </c>
    </row>
    <row r="31" spans="1:15" x14ac:dyDescent="0.25">
      <c r="A31" s="1" t="str">
        <f>'Alle Abteilungen'!$A$14</f>
        <v>Qualität der Poster/Broschüre</v>
      </c>
      <c r="B31">
        <v>3</v>
      </c>
      <c r="C31">
        <v>2</v>
      </c>
      <c r="D31">
        <v>2</v>
      </c>
      <c r="E31">
        <v>2</v>
      </c>
      <c r="F31">
        <v>4</v>
      </c>
      <c r="G31">
        <v>4</v>
      </c>
      <c r="H31">
        <v>3</v>
      </c>
      <c r="I31">
        <v>4</v>
      </c>
      <c r="J31">
        <v>1</v>
      </c>
      <c r="K31">
        <v>3</v>
      </c>
      <c r="L31">
        <v>3</v>
      </c>
      <c r="M31">
        <f t="shared" si="9"/>
        <v>31</v>
      </c>
      <c r="N31">
        <f t="shared" si="8"/>
        <v>11</v>
      </c>
      <c r="O31" s="8">
        <f t="shared" si="10"/>
        <v>2.8181818181818183</v>
      </c>
    </row>
    <row r="32" spans="1:15" x14ac:dyDescent="0.25">
      <c r="A32" s="1" t="str">
        <f>'Alle Abteilungen'!$A$15</f>
        <v>Akzeptanz Video sehen</v>
      </c>
      <c r="B32">
        <v>2</v>
      </c>
      <c r="C32">
        <v>4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2</v>
      </c>
      <c r="L32">
        <v>3</v>
      </c>
      <c r="M32">
        <f t="shared" si="9"/>
        <v>32</v>
      </c>
      <c r="N32">
        <f t="shared" si="8"/>
        <v>11</v>
      </c>
      <c r="O32" s="8">
        <f t="shared" si="10"/>
        <v>2.9090909090909092</v>
      </c>
    </row>
    <row r="33" spans="1:15" x14ac:dyDescent="0.25">
      <c r="A33" s="1" t="str">
        <f>'Alle Abteilungen'!$A$16</f>
        <v>Akzeptanz Video produzieren</v>
      </c>
      <c r="B33">
        <v>2</v>
      </c>
      <c r="C33">
        <v>3</v>
      </c>
      <c r="D33">
        <v>1</v>
      </c>
      <c r="E33">
        <v>3</v>
      </c>
      <c r="F33">
        <v>1</v>
      </c>
      <c r="G33">
        <v>1</v>
      </c>
      <c r="H33">
        <v>3</v>
      </c>
      <c r="I33">
        <v>2</v>
      </c>
      <c r="J33">
        <v>2</v>
      </c>
      <c r="K33">
        <v>2</v>
      </c>
      <c r="L33">
        <v>2</v>
      </c>
      <c r="M33">
        <f t="shared" si="9"/>
        <v>22</v>
      </c>
      <c r="N33">
        <f t="shared" si="8"/>
        <v>11</v>
      </c>
      <c r="O33" s="8">
        <f t="shared" si="10"/>
        <v>2</v>
      </c>
    </row>
    <row r="34" spans="1:15" x14ac:dyDescent="0.25">
      <c r="A34" s="1" t="str">
        <f>'Alle Abteilungen'!$A$17</f>
        <v>Akzeptanz Video veröffentlichen</v>
      </c>
      <c r="B34">
        <v>3</v>
      </c>
      <c r="C34">
        <v>4</v>
      </c>
      <c r="D34">
        <v>2</v>
      </c>
      <c r="E34">
        <v>3</v>
      </c>
      <c r="F34">
        <v>4</v>
      </c>
      <c r="G34">
        <v>4</v>
      </c>
      <c r="H34">
        <v>3</v>
      </c>
      <c r="I34">
        <v>4</v>
      </c>
      <c r="J34">
        <v>1</v>
      </c>
      <c r="K34">
        <v>3</v>
      </c>
      <c r="L34">
        <v>3</v>
      </c>
      <c r="M34">
        <f t="shared" si="9"/>
        <v>34</v>
      </c>
      <c r="N34">
        <f t="shared" si="8"/>
        <v>11</v>
      </c>
      <c r="O34" s="8">
        <f t="shared" si="10"/>
        <v>3.0909090909090908</v>
      </c>
    </row>
    <row r="35" spans="1:15" x14ac:dyDescent="0.25">
      <c r="A35" s="3"/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AC18" sqref="AC18"/>
    </sheetView>
  </sheetViews>
  <sheetFormatPr defaultColWidth="9.140625" defaultRowHeight="15" x14ac:dyDescent="0.25"/>
  <cols>
    <col min="1" max="1" width="33.28515625" customWidth="1"/>
    <col min="2" max="13" width="3.140625" customWidth="1"/>
    <col min="14" max="14" width="3" bestFit="1" customWidth="1"/>
    <col min="15" max="15" width="5.42578125" bestFit="1" customWidth="1"/>
    <col min="16" max="16" width="11" bestFit="1" customWidth="1"/>
    <col min="17" max="17" width="17.42578125" bestFit="1" customWidth="1"/>
  </cols>
  <sheetData>
    <row r="1" spans="1:17" x14ac:dyDescent="0.25">
      <c r="A1" s="4" t="s">
        <v>25</v>
      </c>
      <c r="B1" s="6" t="s">
        <v>22</v>
      </c>
      <c r="C1" s="6"/>
      <c r="D1" s="6"/>
      <c r="E1" s="6"/>
      <c r="F1" s="6"/>
      <c r="G1" s="6"/>
      <c r="H1" s="9">
        <f>'Alle Abteilungen'!N6</f>
        <v>29</v>
      </c>
      <c r="I1" s="6"/>
      <c r="J1" s="6"/>
      <c r="K1" s="6"/>
      <c r="L1" s="6"/>
    </row>
    <row r="2" spans="1:17" x14ac:dyDescent="0.25">
      <c r="A2" s="4"/>
      <c r="B2" s="6" t="s">
        <v>27</v>
      </c>
      <c r="C2" s="6"/>
      <c r="D2" s="6"/>
    </row>
    <row r="3" spans="1:17" x14ac:dyDescent="0.25">
      <c r="A3" s="4" t="s">
        <v>26</v>
      </c>
      <c r="B3" s="10" t="s">
        <v>28</v>
      </c>
      <c r="C3" s="10" t="s">
        <v>29</v>
      </c>
      <c r="D3" s="10" t="s">
        <v>30</v>
      </c>
      <c r="O3" s="5" t="s">
        <v>5</v>
      </c>
      <c r="P3" s="5" t="s">
        <v>24</v>
      </c>
      <c r="Q3" s="4" t="s">
        <v>19</v>
      </c>
    </row>
    <row r="4" spans="1:17" x14ac:dyDescent="0.25">
      <c r="A4" s="1" t="str">
        <f>'Alle Abteilungen'!$A$10</f>
        <v>Sichtbarkeit der Poster</v>
      </c>
      <c r="B4">
        <f>O15</f>
        <v>31</v>
      </c>
      <c r="C4">
        <f>O26</f>
        <v>17</v>
      </c>
      <c r="D4">
        <f>O36</f>
        <v>20</v>
      </c>
      <c r="O4">
        <f>SUM(B4:N4)</f>
        <v>68</v>
      </c>
      <c r="P4">
        <f t="shared" ref="P4:P11" si="0">P15+P26+P36</f>
        <v>29</v>
      </c>
      <c r="Q4" s="11">
        <f>O4/P4</f>
        <v>2.3448275862068964</v>
      </c>
    </row>
    <row r="5" spans="1:17" x14ac:dyDescent="0.25">
      <c r="A5" s="1" t="str">
        <f>'Alle Abteilungen'!$A$11</f>
        <v>Sichtbarkeit der Broschüre</v>
      </c>
      <c r="B5">
        <f t="shared" ref="B5:B10" si="1">O16</f>
        <v>21</v>
      </c>
      <c r="C5">
        <f t="shared" ref="C5:C11" si="2">O27</f>
        <v>12</v>
      </c>
      <c r="D5">
        <f t="shared" ref="D5:D11" si="3">O37</f>
        <v>11</v>
      </c>
      <c r="O5">
        <f t="shared" ref="O5:O11" si="4">SUM(B5:N5)</f>
        <v>44</v>
      </c>
      <c r="P5">
        <f t="shared" si="0"/>
        <v>29</v>
      </c>
      <c r="Q5" s="12">
        <f t="shared" ref="Q5:Q11" si="5">O5/P5</f>
        <v>1.5172413793103448</v>
      </c>
    </row>
    <row r="6" spans="1:17" x14ac:dyDescent="0.25">
      <c r="A6" s="1" t="str">
        <f>'Alle Abteilungen'!$A$12</f>
        <v>Wert der Präsentation</v>
      </c>
      <c r="B6">
        <f t="shared" si="1"/>
        <v>37</v>
      </c>
      <c r="C6">
        <f t="shared" si="2"/>
        <v>20</v>
      </c>
      <c r="D6">
        <f t="shared" si="3"/>
        <v>22</v>
      </c>
      <c r="O6">
        <f t="shared" si="4"/>
        <v>79</v>
      </c>
      <c r="P6">
        <f t="shared" si="0"/>
        <v>28</v>
      </c>
      <c r="Q6" s="12">
        <f t="shared" si="5"/>
        <v>2.8214285714285716</v>
      </c>
    </row>
    <row r="7" spans="1:17" x14ac:dyDescent="0.25">
      <c r="A7" s="1" t="str">
        <f>'Alle Abteilungen'!$A$13</f>
        <v>Zeitaufwand</v>
      </c>
      <c r="B7">
        <f t="shared" si="1"/>
        <v>28</v>
      </c>
      <c r="C7">
        <f t="shared" si="2"/>
        <v>23</v>
      </c>
      <c r="D7">
        <f t="shared" si="3"/>
        <v>15</v>
      </c>
      <c r="O7">
        <f t="shared" si="4"/>
        <v>66</v>
      </c>
      <c r="P7">
        <f t="shared" si="0"/>
        <v>29</v>
      </c>
      <c r="Q7" s="12">
        <f t="shared" si="5"/>
        <v>2.2758620689655173</v>
      </c>
    </row>
    <row r="8" spans="1:17" x14ac:dyDescent="0.25">
      <c r="A8" s="1" t="str">
        <f>'Alle Abteilungen'!$A$14</f>
        <v>Qualität der Poster/Broschüre</v>
      </c>
      <c r="B8">
        <f t="shared" si="1"/>
        <v>39</v>
      </c>
      <c r="C8">
        <f t="shared" si="2"/>
        <v>21</v>
      </c>
      <c r="D8">
        <f t="shared" si="3"/>
        <v>16</v>
      </c>
      <c r="O8">
        <f t="shared" si="4"/>
        <v>76</v>
      </c>
      <c r="P8">
        <f t="shared" si="0"/>
        <v>28</v>
      </c>
      <c r="Q8" s="12">
        <f t="shared" si="5"/>
        <v>2.7142857142857144</v>
      </c>
    </row>
    <row r="9" spans="1:17" x14ac:dyDescent="0.25">
      <c r="A9" s="1" t="str">
        <f>'Alle Abteilungen'!$A$15</f>
        <v>Akzeptanz Video sehen</v>
      </c>
      <c r="B9">
        <f t="shared" si="1"/>
        <v>35</v>
      </c>
      <c r="C9">
        <f t="shared" si="2"/>
        <v>21</v>
      </c>
      <c r="D9">
        <f t="shared" si="3"/>
        <v>18</v>
      </c>
      <c r="O9">
        <f t="shared" si="4"/>
        <v>74</v>
      </c>
      <c r="P9">
        <f t="shared" si="0"/>
        <v>28</v>
      </c>
      <c r="Q9" s="12">
        <f t="shared" si="5"/>
        <v>2.6428571428571428</v>
      </c>
    </row>
    <row r="10" spans="1:17" x14ac:dyDescent="0.25">
      <c r="A10" s="1" t="str">
        <f>'Alle Abteilungen'!$A$16</f>
        <v>Akzeptanz Video produzieren</v>
      </c>
      <c r="B10">
        <f t="shared" si="1"/>
        <v>27</v>
      </c>
      <c r="C10">
        <f t="shared" si="2"/>
        <v>17</v>
      </c>
      <c r="D10">
        <f t="shared" si="3"/>
        <v>11</v>
      </c>
      <c r="O10">
        <f t="shared" si="4"/>
        <v>55</v>
      </c>
      <c r="P10">
        <f t="shared" si="0"/>
        <v>29</v>
      </c>
      <c r="Q10" s="12">
        <f t="shared" si="5"/>
        <v>1.896551724137931</v>
      </c>
    </row>
    <row r="11" spans="1:17" x14ac:dyDescent="0.25">
      <c r="A11" s="1" t="str">
        <f>'Alle Abteilungen'!$A$17</f>
        <v>Akzeptanz Video veröffentlichen</v>
      </c>
      <c r="B11">
        <f>O22</f>
        <v>44</v>
      </c>
      <c r="C11">
        <f t="shared" si="2"/>
        <v>29</v>
      </c>
      <c r="D11">
        <f t="shared" si="3"/>
        <v>21</v>
      </c>
      <c r="O11">
        <f t="shared" si="4"/>
        <v>94</v>
      </c>
      <c r="P11">
        <f t="shared" si="0"/>
        <v>29</v>
      </c>
      <c r="Q11" s="13">
        <f t="shared" si="5"/>
        <v>3.2413793103448274</v>
      </c>
    </row>
    <row r="12" spans="1:17" x14ac:dyDescent="0.25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N12" s="6"/>
    </row>
    <row r="13" spans="1:17" x14ac:dyDescent="0.25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7" x14ac:dyDescent="0.25">
      <c r="A14" s="4" t="str">
        <f>'Alle Abteilungen'!M3</f>
        <v>2. Semester</v>
      </c>
      <c r="B14" s="9">
        <f>'Alle Abteilungen'!N3</f>
        <v>13</v>
      </c>
      <c r="C14" s="6" t="s">
        <v>18</v>
      </c>
      <c r="D14" s="6"/>
      <c r="E14" s="6"/>
      <c r="F14" s="6"/>
      <c r="G14" s="6"/>
      <c r="H14" s="6"/>
      <c r="I14" s="6"/>
      <c r="J14" s="6"/>
      <c r="K14" s="6"/>
      <c r="L14" s="6"/>
      <c r="O14" s="5" t="s">
        <v>5</v>
      </c>
      <c r="P14" s="5" t="s">
        <v>24</v>
      </c>
      <c r="Q14" s="4" t="s">
        <v>19</v>
      </c>
    </row>
    <row r="15" spans="1:17" x14ac:dyDescent="0.25">
      <c r="A15" s="1" t="str">
        <f>'Alle Abteilungen'!$A$10</f>
        <v>Sichtbarkeit der Poster</v>
      </c>
      <c r="B15">
        <v>3</v>
      </c>
      <c r="C15">
        <v>2</v>
      </c>
      <c r="D15">
        <v>2</v>
      </c>
      <c r="E15">
        <v>2</v>
      </c>
      <c r="F15">
        <v>3</v>
      </c>
      <c r="G15">
        <v>2</v>
      </c>
      <c r="H15">
        <v>3</v>
      </c>
      <c r="I15">
        <v>2</v>
      </c>
      <c r="J15">
        <v>2</v>
      </c>
      <c r="K15">
        <v>2</v>
      </c>
      <c r="L15">
        <v>2</v>
      </c>
      <c r="M15">
        <v>3</v>
      </c>
      <c r="N15">
        <v>3</v>
      </c>
      <c r="O15">
        <f>SUM(B15:N15)</f>
        <v>31</v>
      </c>
      <c r="P15">
        <f t="shared" ref="P15:P22" si="6">$B$14-SUMIF(B15:N15,0,$B$23:$N$23)</f>
        <v>13</v>
      </c>
      <c r="Q15" s="8">
        <f>O15/P15</f>
        <v>2.3846153846153846</v>
      </c>
    </row>
    <row r="16" spans="1:17" x14ac:dyDescent="0.25">
      <c r="A16" s="1" t="str">
        <f>'Alle Abteilungen'!$A$11</f>
        <v>Sichtbarkeit der Broschüre</v>
      </c>
      <c r="B16">
        <v>3</v>
      </c>
      <c r="C16">
        <v>1</v>
      </c>
      <c r="D16">
        <v>3</v>
      </c>
      <c r="E16">
        <v>1</v>
      </c>
      <c r="F16">
        <v>2</v>
      </c>
      <c r="G16">
        <v>1</v>
      </c>
      <c r="H16">
        <v>1</v>
      </c>
      <c r="I16">
        <v>2</v>
      </c>
      <c r="J16">
        <v>1</v>
      </c>
      <c r="K16">
        <v>1</v>
      </c>
      <c r="L16">
        <v>3</v>
      </c>
      <c r="M16">
        <v>1</v>
      </c>
      <c r="N16">
        <v>1</v>
      </c>
      <c r="O16">
        <f t="shared" ref="O16:O22" si="7">SUM(B16:N16)</f>
        <v>21</v>
      </c>
      <c r="P16">
        <f t="shared" si="6"/>
        <v>13</v>
      </c>
      <c r="Q16" s="8">
        <f t="shared" ref="Q16:Q22" si="8">O16/P16</f>
        <v>1.6153846153846154</v>
      </c>
    </row>
    <row r="17" spans="1:17" x14ac:dyDescent="0.25">
      <c r="A17" s="1" t="str">
        <f>'Alle Abteilungen'!$A$12</f>
        <v>Wert der Präsentation</v>
      </c>
      <c r="B17">
        <v>3</v>
      </c>
      <c r="C17">
        <v>3</v>
      </c>
      <c r="D17">
        <v>3</v>
      </c>
      <c r="E17">
        <v>2</v>
      </c>
      <c r="F17">
        <v>3</v>
      </c>
      <c r="G17">
        <v>2</v>
      </c>
      <c r="H17">
        <v>4</v>
      </c>
      <c r="I17">
        <v>3</v>
      </c>
      <c r="J17">
        <v>4</v>
      </c>
      <c r="K17">
        <v>4</v>
      </c>
      <c r="L17">
        <v>2</v>
      </c>
      <c r="M17">
        <v>4</v>
      </c>
      <c r="N17">
        <v>0</v>
      </c>
      <c r="O17">
        <f t="shared" si="7"/>
        <v>37</v>
      </c>
      <c r="P17">
        <f t="shared" si="6"/>
        <v>12</v>
      </c>
      <c r="Q17" s="8">
        <f t="shared" si="8"/>
        <v>3.0833333333333335</v>
      </c>
    </row>
    <row r="18" spans="1:17" x14ac:dyDescent="0.25">
      <c r="A18" s="1" t="str">
        <f>'Alle Abteilungen'!$A$13</f>
        <v>Zeitaufwand</v>
      </c>
      <c r="B18">
        <v>2</v>
      </c>
      <c r="C18">
        <v>2</v>
      </c>
      <c r="D18">
        <v>2</v>
      </c>
      <c r="E18">
        <v>3</v>
      </c>
      <c r="F18">
        <v>2</v>
      </c>
      <c r="G18">
        <v>3</v>
      </c>
      <c r="H18">
        <v>1</v>
      </c>
      <c r="I18">
        <v>3</v>
      </c>
      <c r="J18">
        <v>3</v>
      </c>
      <c r="K18">
        <v>3</v>
      </c>
      <c r="L18">
        <v>1</v>
      </c>
      <c r="M18">
        <v>1</v>
      </c>
      <c r="N18">
        <v>2</v>
      </c>
      <c r="O18">
        <f t="shared" si="7"/>
        <v>28</v>
      </c>
      <c r="P18">
        <f t="shared" si="6"/>
        <v>13</v>
      </c>
      <c r="Q18" s="8">
        <f t="shared" si="8"/>
        <v>2.1538461538461537</v>
      </c>
    </row>
    <row r="19" spans="1:17" x14ac:dyDescent="0.25">
      <c r="A19" s="1" t="str">
        <f>'Alle Abteilungen'!$A$14</f>
        <v>Qualität der Poster/Broschüre</v>
      </c>
      <c r="B19">
        <v>2</v>
      </c>
      <c r="C19">
        <v>3</v>
      </c>
      <c r="D19">
        <v>3</v>
      </c>
      <c r="E19">
        <v>2</v>
      </c>
      <c r="F19">
        <v>3</v>
      </c>
      <c r="G19">
        <v>3</v>
      </c>
      <c r="H19">
        <v>4</v>
      </c>
      <c r="I19">
        <v>3</v>
      </c>
      <c r="J19">
        <v>3</v>
      </c>
      <c r="K19">
        <v>4</v>
      </c>
      <c r="L19">
        <v>3</v>
      </c>
      <c r="M19">
        <v>2</v>
      </c>
      <c r="N19">
        <v>4</v>
      </c>
      <c r="O19">
        <f t="shared" si="7"/>
        <v>39</v>
      </c>
      <c r="P19">
        <f t="shared" si="6"/>
        <v>13</v>
      </c>
      <c r="Q19" s="8">
        <f t="shared" si="8"/>
        <v>3</v>
      </c>
    </row>
    <row r="20" spans="1:17" x14ac:dyDescent="0.25">
      <c r="A20" s="1" t="str">
        <f>'Alle Abteilungen'!$A$15</f>
        <v>Akzeptanz Video sehen</v>
      </c>
      <c r="B20">
        <v>2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2</v>
      </c>
      <c r="K20">
        <v>4</v>
      </c>
      <c r="L20">
        <v>2</v>
      </c>
      <c r="M20">
        <v>1</v>
      </c>
      <c r="N20">
        <v>3</v>
      </c>
      <c r="O20">
        <f t="shared" si="7"/>
        <v>35</v>
      </c>
      <c r="P20">
        <f t="shared" si="6"/>
        <v>13</v>
      </c>
      <c r="Q20" s="8">
        <f t="shared" si="8"/>
        <v>2.6923076923076925</v>
      </c>
    </row>
    <row r="21" spans="1:17" x14ac:dyDescent="0.25">
      <c r="A21" s="1" t="str">
        <f>'Alle Abteilungen'!$A$16</f>
        <v>Akzeptanz Video produzieren</v>
      </c>
      <c r="B21">
        <v>2</v>
      </c>
      <c r="C21">
        <v>1</v>
      </c>
      <c r="D21">
        <v>2</v>
      </c>
      <c r="E21">
        <v>1</v>
      </c>
      <c r="F21">
        <v>3</v>
      </c>
      <c r="G21">
        <v>3</v>
      </c>
      <c r="H21">
        <v>3</v>
      </c>
      <c r="I21">
        <v>2</v>
      </c>
      <c r="J21">
        <v>3</v>
      </c>
      <c r="K21">
        <v>3</v>
      </c>
      <c r="L21">
        <v>1</v>
      </c>
      <c r="M21">
        <v>1</v>
      </c>
      <c r="N21">
        <v>2</v>
      </c>
      <c r="O21">
        <f t="shared" si="7"/>
        <v>27</v>
      </c>
      <c r="P21">
        <f t="shared" si="6"/>
        <v>13</v>
      </c>
      <c r="Q21" s="8">
        <f t="shared" si="8"/>
        <v>2.0769230769230771</v>
      </c>
    </row>
    <row r="22" spans="1:17" x14ac:dyDescent="0.25">
      <c r="A22" s="1" t="str">
        <f>'Alle Abteilungen'!$A$17</f>
        <v>Akzeptanz Video veröffentlichen</v>
      </c>
      <c r="B22">
        <v>4</v>
      </c>
      <c r="C22">
        <v>1</v>
      </c>
      <c r="D22">
        <v>4</v>
      </c>
      <c r="E22">
        <v>4</v>
      </c>
      <c r="F22">
        <v>3</v>
      </c>
      <c r="G22">
        <v>4</v>
      </c>
      <c r="H22">
        <v>3</v>
      </c>
      <c r="I22">
        <v>3</v>
      </c>
      <c r="J22">
        <v>4</v>
      </c>
      <c r="K22">
        <v>4</v>
      </c>
      <c r="L22">
        <v>4</v>
      </c>
      <c r="M22">
        <v>4</v>
      </c>
      <c r="N22">
        <v>2</v>
      </c>
      <c r="O22">
        <f t="shared" si="7"/>
        <v>44</v>
      </c>
      <c r="P22">
        <f t="shared" si="6"/>
        <v>13</v>
      </c>
      <c r="Q22" s="8">
        <f t="shared" si="8"/>
        <v>3.3846153846153846</v>
      </c>
    </row>
    <row r="23" spans="1:17" hidden="1" x14ac:dyDescent="0.25">
      <c r="A23" s="2" t="s">
        <v>23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7" x14ac:dyDescent="0.25">
      <c r="A24" s="3"/>
    </row>
    <row r="25" spans="1:17" x14ac:dyDescent="0.25">
      <c r="A25" s="4" t="str">
        <f>'Alle Abteilungen'!M4</f>
        <v>4. Semester</v>
      </c>
      <c r="B25" s="9">
        <f>'Alle Abteilungen'!N4</f>
        <v>9</v>
      </c>
      <c r="C25" s="6" t="s">
        <v>18</v>
      </c>
      <c r="D25" s="6"/>
      <c r="E25" s="6"/>
      <c r="F25" s="6"/>
      <c r="G25" s="6"/>
      <c r="H25" s="6"/>
      <c r="I25" s="6"/>
      <c r="J25" s="6"/>
      <c r="K25" s="6"/>
      <c r="L25" s="6"/>
      <c r="O25" s="5" t="s">
        <v>5</v>
      </c>
      <c r="P25" s="5" t="s">
        <v>24</v>
      </c>
      <c r="Q25" s="4" t="s">
        <v>19</v>
      </c>
    </row>
    <row r="26" spans="1:17" x14ac:dyDescent="0.25">
      <c r="A26" s="1" t="str">
        <f>'Alle Abteilungen'!$A$10</f>
        <v>Sichtbarkeit der Poster</v>
      </c>
      <c r="B26">
        <v>2</v>
      </c>
      <c r="C26">
        <v>3</v>
      </c>
      <c r="D26">
        <v>3</v>
      </c>
      <c r="E26">
        <v>3</v>
      </c>
      <c r="F26">
        <v>2</v>
      </c>
      <c r="G26">
        <v>1</v>
      </c>
      <c r="H26">
        <v>1</v>
      </c>
      <c r="I26">
        <v>1</v>
      </c>
      <c r="J26">
        <v>1</v>
      </c>
      <c r="O26">
        <f>SUM(B26:N26)</f>
        <v>17</v>
      </c>
      <c r="P26">
        <f t="shared" ref="P26:P33" si="9">$B$25-SUMIF(B26:N26,0,$B$23:$N$23)</f>
        <v>9</v>
      </c>
      <c r="Q26" s="8">
        <f>O26/P26</f>
        <v>1.8888888888888888</v>
      </c>
    </row>
    <row r="27" spans="1:17" x14ac:dyDescent="0.25">
      <c r="A27" s="1" t="str">
        <f>'Alle Abteilungen'!$A$11</f>
        <v>Sichtbarkeit der Broschüre</v>
      </c>
      <c r="B27">
        <v>2</v>
      </c>
      <c r="C27">
        <v>1</v>
      </c>
      <c r="D27">
        <v>2</v>
      </c>
      <c r="E27">
        <v>2</v>
      </c>
      <c r="F27">
        <v>1</v>
      </c>
      <c r="G27">
        <v>1</v>
      </c>
      <c r="H27">
        <v>1</v>
      </c>
      <c r="I27">
        <v>1</v>
      </c>
      <c r="J27">
        <v>1</v>
      </c>
      <c r="O27">
        <f t="shared" ref="O27:O33" si="10">SUM(B27:N27)</f>
        <v>12</v>
      </c>
      <c r="P27">
        <f t="shared" si="9"/>
        <v>9</v>
      </c>
      <c r="Q27" s="8">
        <f t="shared" ref="Q27:Q33" si="11">O27/P27</f>
        <v>1.3333333333333333</v>
      </c>
    </row>
    <row r="28" spans="1:17" x14ac:dyDescent="0.25">
      <c r="A28" s="1" t="str">
        <f>'Alle Abteilungen'!$A$12</f>
        <v>Wert der Präsentation</v>
      </c>
      <c r="B28">
        <v>3</v>
      </c>
      <c r="C28">
        <v>3</v>
      </c>
      <c r="D28">
        <v>2</v>
      </c>
      <c r="E28">
        <v>1</v>
      </c>
      <c r="F28">
        <v>1</v>
      </c>
      <c r="G28">
        <v>2</v>
      </c>
      <c r="H28">
        <v>2</v>
      </c>
      <c r="I28">
        <v>3</v>
      </c>
      <c r="J28">
        <v>3</v>
      </c>
      <c r="O28">
        <f t="shared" si="10"/>
        <v>20</v>
      </c>
      <c r="P28">
        <f t="shared" si="9"/>
        <v>9</v>
      </c>
      <c r="Q28" s="8">
        <f t="shared" si="11"/>
        <v>2.2222222222222223</v>
      </c>
    </row>
    <row r="29" spans="1:17" x14ac:dyDescent="0.25">
      <c r="A29" s="1" t="str">
        <f>'Alle Abteilungen'!$A$13</f>
        <v>Zeitaufwand</v>
      </c>
      <c r="B29">
        <v>2</v>
      </c>
      <c r="C29">
        <v>2</v>
      </c>
      <c r="D29">
        <v>3</v>
      </c>
      <c r="E29">
        <v>1</v>
      </c>
      <c r="F29">
        <v>3</v>
      </c>
      <c r="G29">
        <v>3</v>
      </c>
      <c r="H29">
        <v>3</v>
      </c>
      <c r="I29">
        <v>3</v>
      </c>
      <c r="J29">
        <v>3</v>
      </c>
      <c r="O29">
        <f t="shared" si="10"/>
        <v>23</v>
      </c>
      <c r="P29">
        <f t="shared" si="9"/>
        <v>9</v>
      </c>
      <c r="Q29" s="8">
        <f t="shared" si="11"/>
        <v>2.5555555555555554</v>
      </c>
    </row>
    <row r="30" spans="1:17" x14ac:dyDescent="0.25">
      <c r="A30" s="1" t="str">
        <f>'Alle Abteilungen'!$A$14</f>
        <v>Qualität der Poster/Broschüre</v>
      </c>
      <c r="B30">
        <v>4</v>
      </c>
      <c r="C30">
        <v>2</v>
      </c>
      <c r="D30">
        <v>2</v>
      </c>
      <c r="E30">
        <v>2</v>
      </c>
      <c r="F30">
        <v>4</v>
      </c>
      <c r="G30">
        <v>0</v>
      </c>
      <c r="H30">
        <v>1</v>
      </c>
      <c r="I30">
        <v>3</v>
      </c>
      <c r="J30">
        <v>3</v>
      </c>
      <c r="O30">
        <f t="shared" si="10"/>
        <v>21</v>
      </c>
      <c r="P30">
        <f t="shared" si="9"/>
        <v>8</v>
      </c>
      <c r="Q30" s="8">
        <f t="shared" si="11"/>
        <v>2.625</v>
      </c>
    </row>
    <row r="31" spans="1:17" x14ac:dyDescent="0.25">
      <c r="A31" s="1" t="str">
        <f>'Alle Abteilungen'!$A$15</f>
        <v>Akzeptanz Video sehen</v>
      </c>
      <c r="B31">
        <v>2</v>
      </c>
      <c r="C31">
        <v>3</v>
      </c>
      <c r="D31">
        <v>3</v>
      </c>
      <c r="E31">
        <v>3</v>
      </c>
      <c r="F31">
        <v>1</v>
      </c>
      <c r="G31">
        <v>0</v>
      </c>
      <c r="H31">
        <v>3</v>
      </c>
      <c r="I31">
        <v>3</v>
      </c>
      <c r="J31">
        <v>3</v>
      </c>
      <c r="O31">
        <f t="shared" si="10"/>
        <v>21</v>
      </c>
      <c r="P31">
        <f t="shared" si="9"/>
        <v>8</v>
      </c>
      <c r="Q31" s="8">
        <f t="shared" si="11"/>
        <v>2.625</v>
      </c>
    </row>
    <row r="32" spans="1:17" x14ac:dyDescent="0.25">
      <c r="A32" s="1" t="str">
        <f>'Alle Abteilungen'!$A$16</f>
        <v>Akzeptanz Video produzieren</v>
      </c>
      <c r="B32">
        <v>2</v>
      </c>
      <c r="C32">
        <v>2</v>
      </c>
      <c r="D32">
        <v>3</v>
      </c>
      <c r="E32">
        <v>2</v>
      </c>
      <c r="F32">
        <v>1</v>
      </c>
      <c r="G32">
        <v>2</v>
      </c>
      <c r="H32">
        <v>2</v>
      </c>
      <c r="I32">
        <v>2</v>
      </c>
      <c r="J32">
        <v>1</v>
      </c>
      <c r="O32">
        <f t="shared" si="10"/>
        <v>17</v>
      </c>
      <c r="P32">
        <f t="shared" si="9"/>
        <v>9</v>
      </c>
      <c r="Q32" s="8">
        <f t="shared" si="11"/>
        <v>1.8888888888888888</v>
      </c>
    </row>
    <row r="33" spans="1:17" x14ac:dyDescent="0.25">
      <c r="A33" s="1" t="str">
        <f>'Alle Abteilungen'!$A$17</f>
        <v>Akzeptanz Video veröffentlichen</v>
      </c>
      <c r="B33">
        <v>4</v>
      </c>
      <c r="C33">
        <v>3</v>
      </c>
      <c r="D33">
        <v>4</v>
      </c>
      <c r="E33">
        <v>3</v>
      </c>
      <c r="F33">
        <v>4</v>
      </c>
      <c r="G33">
        <v>3</v>
      </c>
      <c r="H33">
        <v>3</v>
      </c>
      <c r="I33">
        <v>3</v>
      </c>
      <c r="J33">
        <v>2</v>
      </c>
      <c r="O33">
        <f t="shared" si="10"/>
        <v>29</v>
      </c>
      <c r="P33">
        <f t="shared" si="9"/>
        <v>9</v>
      </c>
      <c r="Q33" s="8">
        <f t="shared" si="11"/>
        <v>3.2222222222222223</v>
      </c>
    </row>
    <row r="34" spans="1:17" x14ac:dyDescent="0.25">
      <c r="A34" s="3"/>
    </row>
    <row r="35" spans="1:17" x14ac:dyDescent="0.25">
      <c r="A35" s="4" t="str">
        <f>'Alle Abteilungen'!M5</f>
        <v>6. Semester</v>
      </c>
      <c r="B35" s="9">
        <f>'Alle Abteilungen'!N5</f>
        <v>7</v>
      </c>
      <c r="C35" s="6" t="s">
        <v>18</v>
      </c>
      <c r="D35" s="6"/>
      <c r="E35" s="6"/>
      <c r="F35" s="6"/>
      <c r="G35" s="6"/>
      <c r="H35" s="6"/>
      <c r="I35" s="6"/>
      <c r="J35" s="6"/>
      <c r="K35" s="6"/>
      <c r="L35" s="6"/>
      <c r="O35" s="5" t="s">
        <v>5</v>
      </c>
      <c r="P35" s="5" t="s">
        <v>24</v>
      </c>
      <c r="Q35" s="4" t="s">
        <v>19</v>
      </c>
    </row>
    <row r="36" spans="1:17" x14ac:dyDescent="0.25">
      <c r="A36" s="1" t="str">
        <f>'Alle Abteilungen'!$A$10</f>
        <v>Sichtbarkeit der Poster</v>
      </c>
      <c r="B36">
        <v>3</v>
      </c>
      <c r="C36">
        <v>2</v>
      </c>
      <c r="D36">
        <v>3</v>
      </c>
      <c r="E36">
        <v>3</v>
      </c>
      <c r="F36">
        <v>4</v>
      </c>
      <c r="G36">
        <v>3</v>
      </c>
      <c r="H36">
        <v>2</v>
      </c>
      <c r="O36">
        <f t="shared" ref="O36:O43" si="12">SUM(B36:N36)</f>
        <v>20</v>
      </c>
      <c r="P36">
        <f t="shared" ref="P36:P43" si="13">$B$35-SUMIF(B36:N36,0,$B$23:$N$23)</f>
        <v>7</v>
      </c>
      <c r="Q36" s="8">
        <f>O36/P36</f>
        <v>2.8571428571428572</v>
      </c>
    </row>
    <row r="37" spans="1:17" x14ac:dyDescent="0.25">
      <c r="A37" s="1" t="str">
        <f>'Alle Abteilungen'!$A$11</f>
        <v>Sichtbarkeit der Broschüre</v>
      </c>
      <c r="B37">
        <v>3</v>
      </c>
      <c r="C37">
        <v>2</v>
      </c>
      <c r="D37">
        <v>2</v>
      </c>
      <c r="E37">
        <v>1</v>
      </c>
      <c r="F37">
        <v>1</v>
      </c>
      <c r="G37">
        <v>1</v>
      </c>
      <c r="H37">
        <v>1</v>
      </c>
      <c r="O37">
        <f t="shared" si="12"/>
        <v>11</v>
      </c>
      <c r="P37">
        <f t="shared" si="13"/>
        <v>7</v>
      </c>
      <c r="Q37" s="8">
        <f t="shared" ref="Q37:Q43" si="14">O37/P37</f>
        <v>1.5714285714285714</v>
      </c>
    </row>
    <row r="38" spans="1:17" x14ac:dyDescent="0.25">
      <c r="A38" s="1" t="str">
        <f>'Alle Abteilungen'!$A$12</f>
        <v>Wert der Präsentation</v>
      </c>
      <c r="B38">
        <v>3</v>
      </c>
      <c r="C38">
        <v>3</v>
      </c>
      <c r="D38">
        <v>4</v>
      </c>
      <c r="E38">
        <v>4</v>
      </c>
      <c r="F38">
        <v>3</v>
      </c>
      <c r="G38">
        <v>3</v>
      </c>
      <c r="H38">
        <v>2</v>
      </c>
      <c r="O38">
        <f t="shared" si="12"/>
        <v>22</v>
      </c>
      <c r="P38">
        <f t="shared" si="13"/>
        <v>7</v>
      </c>
      <c r="Q38" s="8">
        <f t="shared" si="14"/>
        <v>3.1428571428571428</v>
      </c>
    </row>
    <row r="39" spans="1:17" x14ac:dyDescent="0.25">
      <c r="A39" s="1" t="str">
        <f>'Alle Abteilungen'!$A$13</f>
        <v>Zeitaufwand</v>
      </c>
      <c r="B39">
        <v>2</v>
      </c>
      <c r="C39">
        <v>3</v>
      </c>
      <c r="D39">
        <v>2</v>
      </c>
      <c r="E39">
        <v>3</v>
      </c>
      <c r="F39">
        <v>1</v>
      </c>
      <c r="G39">
        <v>1</v>
      </c>
      <c r="H39">
        <v>3</v>
      </c>
      <c r="O39">
        <f t="shared" si="12"/>
        <v>15</v>
      </c>
      <c r="P39">
        <f t="shared" si="13"/>
        <v>7</v>
      </c>
      <c r="Q39" s="8">
        <f t="shared" si="14"/>
        <v>2.1428571428571428</v>
      </c>
    </row>
    <row r="40" spans="1:17" x14ac:dyDescent="0.25">
      <c r="A40" s="1" t="str">
        <f>'Alle Abteilungen'!$A$14</f>
        <v>Qualität der Poster/Broschüre</v>
      </c>
      <c r="B40">
        <v>2</v>
      </c>
      <c r="C40">
        <v>3</v>
      </c>
      <c r="D40">
        <v>2</v>
      </c>
      <c r="E40">
        <v>2</v>
      </c>
      <c r="F40">
        <v>3</v>
      </c>
      <c r="G40">
        <v>2</v>
      </c>
      <c r="H40">
        <v>2</v>
      </c>
      <c r="O40">
        <f t="shared" si="12"/>
        <v>16</v>
      </c>
      <c r="P40">
        <f t="shared" si="13"/>
        <v>7</v>
      </c>
      <c r="Q40" s="8">
        <f t="shared" si="14"/>
        <v>2.2857142857142856</v>
      </c>
    </row>
    <row r="41" spans="1:17" x14ac:dyDescent="0.25">
      <c r="A41" s="1" t="str">
        <f>'Alle Abteilungen'!$A$15</f>
        <v>Akzeptanz Video sehen</v>
      </c>
      <c r="B41">
        <v>2</v>
      </c>
      <c r="C41">
        <v>3</v>
      </c>
      <c r="D41">
        <v>2</v>
      </c>
      <c r="E41">
        <v>2</v>
      </c>
      <c r="F41">
        <v>2</v>
      </c>
      <c r="G41">
        <v>3</v>
      </c>
      <c r="H41">
        <v>4</v>
      </c>
      <c r="O41">
        <f t="shared" si="12"/>
        <v>18</v>
      </c>
      <c r="P41">
        <f t="shared" si="13"/>
        <v>7</v>
      </c>
      <c r="Q41" s="8">
        <f t="shared" si="14"/>
        <v>2.5714285714285716</v>
      </c>
    </row>
    <row r="42" spans="1:17" x14ac:dyDescent="0.25">
      <c r="A42" s="1" t="str">
        <f>'Alle Abteilungen'!$A$16</f>
        <v>Akzeptanz Video produzieren</v>
      </c>
      <c r="B42">
        <v>1</v>
      </c>
      <c r="C42">
        <v>1</v>
      </c>
      <c r="D42">
        <v>2</v>
      </c>
      <c r="E42">
        <v>1</v>
      </c>
      <c r="F42">
        <v>1</v>
      </c>
      <c r="G42">
        <v>1</v>
      </c>
      <c r="H42">
        <v>4</v>
      </c>
      <c r="O42">
        <f t="shared" si="12"/>
        <v>11</v>
      </c>
      <c r="P42">
        <f t="shared" si="13"/>
        <v>7</v>
      </c>
      <c r="Q42" s="8">
        <f t="shared" si="14"/>
        <v>1.5714285714285714</v>
      </c>
    </row>
    <row r="43" spans="1:17" x14ac:dyDescent="0.25">
      <c r="A43" s="1" t="str">
        <f>'Alle Abteilungen'!$A$17</f>
        <v>Akzeptanz Video veröffentlichen</v>
      </c>
      <c r="B43">
        <v>2</v>
      </c>
      <c r="C43">
        <v>3</v>
      </c>
      <c r="D43">
        <v>4</v>
      </c>
      <c r="E43">
        <v>4</v>
      </c>
      <c r="F43">
        <v>1</v>
      </c>
      <c r="G43">
        <v>3</v>
      </c>
      <c r="H43">
        <v>4</v>
      </c>
      <c r="O43">
        <f t="shared" si="12"/>
        <v>21</v>
      </c>
      <c r="P43">
        <f t="shared" si="13"/>
        <v>7</v>
      </c>
      <c r="Q43" s="8">
        <f t="shared" si="14"/>
        <v>3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4"/>
  <sheetViews>
    <sheetView workbookViewId="0">
      <selection activeCell="A14" sqref="A14"/>
    </sheetView>
  </sheetViews>
  <sheetFormatPr defaultColWidth="9.140625" defaultRowHeight="15" x14ac:dyDescent="0.25"/>
  <cols>
    <col min="1" max="1" width="33.28515625" customWidth="1"/>
    <col min="2" max="11" width="3.140625" customWidth="1"/>
    <col min="12" max="23" width="3.140625" hidden="1" customWidth="1"/>
    <col min="24" max="24" width="3" hidden="1" customWidth="1"/>
    <col min="25" max="25" width="5.42578125" bestFit="1" customWidth="1"/>
    <col min="26" max="26" width="11" bestFit="1" customWidth="1"/>
    <col min="27" max="27" width="17.42578125" bestFit="1" customWidth="1"/>
  </cols>
  <sheetData>
    <row r="1" spans="1:27" x14ac:dyDescent="0.25">
      <c r="A1" s="4" t="s">
        <v>44</v>
      </c>
      <c r="B1" s="6" t="s">
        <v>22</v>
      </c>
      <c r="C1" s="6"/>
      <c r="D1" s="6"/>
      <c r="E1" s="6"/>
      <c r="F1" s="6"/>
      <c r="G1" s="6"/>
      <c r="H1" s="9">
        <f>'Alle Abteilungen'!Q6</f>
        <v>48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1:27" x14ac:dyDescent="0.25">
      <c r="A2" s="4"/>
      <c r="B2" s="6" t="s">
        <v>27</v>
      </c>
      <c r="C2" s="6"/>
      <c r="D2" s="6"/>
    </row>
    <row r="3" spans="1:27" x14ac:dyDescent="0.25">
      <c r="A3" s="4" t="s">
        <v>26</v>
      </c>
      <c r="B3" s="10" t="s">
        <v>28</v>
      </c>
      <c r="C3" s="10" t="s">
        <v>29</v>
      </c>
      <c r="D3" s="10" t="s">
        <v>30</v>
      </c>
      <c r="Y3" s="5" t="s">
        <v>5</v>
      </c>
      <c r="Z3" s="5" t="s">
        <v>24</v>
      </c>
      <c r="AA3" s="4" t="s">
        <v>19</v>
      </c>
    </row>
    <row r="4" spans="1:27" x14ac:dyDescent="0.25">
      <c r="A4" s="1" t="str">
        <f>'Alle Abteilungen'!$A$10</f>
        <v>Sichtbarkeit der Poster</v>
      </c>
      <c r="B4">
        <f>Y16</f>
        <v>25</v>
      </c>
      <c r="C4">
        <f>Y27</f>
        <v>53</v>
      </c>
      <c r="D4">
        <f>Y37</f>
        <v>43</v>
      </c>
      <c r="Y4">
        <f>SUM(B4:X4)</f>
        <v>121</v>
      </c>
      <c r="Z4">
        <f t="shared" ref="Z4:Z11" si="0">Z16+Z27+Z37</f>
        <v>48</v>
      </c>
      <c r="AA4" s="11">
        <f>Y4/Z4</f>
        <v>2.5208333333333335</v>
      </c>
    </row>
    <row r="5" spans="1:27" x14ac:dyDescent="0.25">
      <c r="A5" s="1" t="str">
        <f>'Alle Abteilungen'!$A$11</f>
        <v>Sichtbarkeit der Broschüre</v>
      </c>
      <c r="B5">
        <f t="shared" ref="B5:B10" si="1">Y17</f>
        <v>20</v>
      </c>
      <c r="C5">
        <f t="shared" ref="C5:C11" si="2">Y28</f>
        <v>36</v>
      </c>
      <c r="D5">
        <f t="shared" ref="D5:D11" si="3">Y38</f>
        <v>38</v>
      </c>
      <c r="Y5">
        <f t="shared" ref="Y5:Y11" si="4">SUM(B5:X5)</f>
        <v>94</v>
      </c>
      <c r="Z5">
        <f t="shared" si="0"/>
        <v>48</v>
      </c>
      <c r="AA5" s="12">
        <f t="shared" ref="AA5:AA11" si="5">Y5/Z5</f>
        <v>1.9583333333333333</v>
      </c>
    </row>
    <row r="6" spans="1:27" x14ac:dyDescent="0.25">
      <c r="A6" s="1" t="str">
        <f>'Alle Abteilungen'!$A$12</f>
        <v>Wert der Präsentation</v>
      </c>
      <c r="B6">
        <f t="shared" si="1"/>
        <v>31</v>
      </c>
      <c r="C6">
        <f t="shared" si="2"/>
        <v>64</v>
      </c>
      <c r="D6">
        <f t="shared" si="3"/>
        <v>47</v>
      </c>
      <c r="Y6">
        <f t="shared" si="4"/>
        <v>142</v>
      </c>
      <c r="Z6">
        <f t="shared" si="0"/>
        <v>47</v>
      </c>
      <c r="AA6" s="12">
        <f t="shared" si="5"/>
        <v>3.021276595744681</v>
      </c>
    </row>
    <row r="7" spans="1:27" x14ac:dyDescent="0.25">
      <c r="A7" s="1" t="str">
        <f>'Alle Abteilungen'!$A$13</f>
        <v>Zeitaufwand</v>
      </c>
      <c r="B7">
        <f t="shared" si="1"/>
        <v>24</v>
      </c>
      <c r="C7">
        <f t="shared" si="2"/>
        <v>47</v>
      </c>
      <c r="D7">
        <f t="shared" si="3"/>
        <v>37</v>
      </c>
      <c r="Y7">
        <f t="shared" si="4"/>
        <v>108</v>
      </c>
      <c r="Z7">
        <f t="shared" si="0"/>
        <v>47</v>
      </c>
      <c r="AA7" s="12">
        <f t="shared" si="5"/>
        <v>2.2978723404255321</v>
      </c>
    </row>
    <row r="8" spans="1:27" x14ac:dyDescent="0.25">
      <c r="A8" s="1" t="str">
        <f>'Alle Abteilungen'!$A$14</f>
        <v>Qualität der Poster/Broschüre</v>
      </c>
      <c r="B8">
        <f t="shared" si="1"/>
        <v>28</v>
      </c>
      <c r="C8">
        <f t="shared" si="2"/>
        <v>64</v>
      </c>
      <c r="D8">
        <f t="shared" si="3"/>
        <v>42</v>
      </c>
      <c r="Y8">
        <f t="shared" si="4"/>
        <v>134</v>
      </c>
      <c r="Z8">
        <f t="shared" si="0"/>
        <v>48</v>
      </c>
      <c r="AA8" s="12">
        <f t="shared" si="5"/>
        <v>2.7916666666666665</v>
      </c>
    </row>
    <row r="9" spans="1:27" x14ac:dyDescent="0.25">
      <c r="A9" s="1" t="str">
        <f>'Alle Abteilungen'!$A$15</f>
        <v>Akzeptanz Video sehen</v>
      </c>
      <c r="B9">
        <f t="shared" si="1"/>
        <v>32</v>
      </c>
      <c r="C9">
        <f t="shared" si="2"/>
        <v>63</v>
      </c>
      <c r="D9">
        <f t="shared" si="3"/>
        <v>36</v>
      </c>
      <c r="Y9">
        <f t="shared" si="4"/>
        <v>131</v>
      </c>
      <c r="Z9">
        <f t="shared" si="0"/>
        <v>48</v>
      </c>
      <c r="AA9" s="12">
        <f t="shared" si="5"/>
        <v>2.7291666666666665</v>
      </c>
    </row>
    <row r="10" spans="1:27" x14ac:dyDescent="0.25">
      <c r="A10" s="1" t="str">
        <f>'Alle Abteilungen'!$A$16</f>
        <v>Akzeptanz Video produzieren</v>
      </c>
      <c r="B10">
        <f t="shared" si="1"/>
        <v>28</v>
      </c>
      <c r="C10">
        <f t="shared" si="2"/>
        <v>42</v>
      </c>
      <c r="D10">
        <f t="shared" si="3"/>
        <v>25</v>
      </c>
      <c r="Y10">
        <f t="shared" si="4"/>
        <v>95</v>
      </c>
      <c r="Z10">
        <f t="shared" si="0"/>
        <v>48</v>
      </c>
      <c r="AA10" s="12">
        <f t="shared" si="5"/>
        <v>1.9791666666666667</v>
      </c>
    </row>
    <row r="11" spans="1:27" x14ac:dyDescent="0.25">
      <c r="A11" s="1" t="str">
        <f>'Alle Abteilungen'!$A$17</f>
        <v>Akzeptanz Video veröffentlichen</v>
      </c>
      <c r="B11">
        <f>Y23</f>
        <v>34</v>
      </c>
      <c r="C11">
        <f t="shared" si="2"/>
        <v>64</v>
      </c>
      <c r="D11">
        <f t="shared" si="3"/>
        <v>38</v>
      </c>
      <c r="Y11">
        <f t="shared" si="4"/>
        <v>136</v>
      </c>
      <c r="Z11">
        <f t="shared" si="0"/>
        <v>48</v>
      </c>
      <c r="AA11" s="13">
        <f t="shared" si="5"/>
        <v>2.8333333333333335</v>
      </c>
    </row>
    <row r="12" spans="1:27" x14ac:dyDescent="0.25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X12" s="6"/>
    </row>
    <row r="13" spans="1:27" ht="44.25" customHeight="1" x14ac:dyDescent="0.25">
      <c r="A13" s="22" t="str">
        <f>'Alle Abteilungen'!A51</f>
        <v>Kommentare der Befragten:
(schriftlich oder mündlich)</v>
      </c>
      <c r="B13" s="24" t="s">
        <v>54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1:27" x14ac:dyDescent="0.25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spans="1:27" x14ac:dyDescent="0.25">
      <c r="A15" s="4" t="str">
        <f>'Alle Abteilungen'!P3</f>
        <v>2. Semester</v>
      </c>
      <c r="B15" s="9">
        <f>'Alle Abteilungen'!Q3</f>
        <v>11</v>
      </c>
      <c r="C15" s="6" t="s">
        <v>18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Y15" s="5" t="s">
        <v>5</v>
      </c>
      <c r="Z15" s="5" t="s">
        <v>24</v>
      </c>
      <c r="AA15" s="4" t="s">
        <v>19</v>
      </c>
    </row>
    <row r="16" spans="1:27" x14ac:dyDescent="0.25">
      <c r="A16" s="1" t="str">
        <f>'Alle Abteilungen'!$A$10</f>
        <v>Sichtbarkeit der Poster</v>
      </c>
      <c r="B16">
        <v>2</v>
      </c>
      <c r="C16">
        <v>2</v>
      </c>
      <c r="D16">
        <v>2</v>
      </c>
      <c r="E16">
        <v>2</v>
      </c>
      <c r="F16">
        <v>3</v>
      </c>
      <c r="G16">
        <v>3</v>
      </c>
      <c r="H16">
        <v>2</v>
      </c>
      <c r="I16">
        <v>3</v>
      </c>
      <c r="J16">
        <v>2</v>
      </c>
      <c r="K16">
        <v>2</v>
      </c>
      <c r="L16">
        <v>2</v>
      </c>
      <c r="Y16">
        <f>SUM(B16:X16)</f>
        <v>25</v>
      </c>
      <c r="Z16">
        <f t="shared" ref="Z16:Z23" si="6">$B$15-SUMIF(B16:X16,0,$B$24:$X$24)</f>
        <v>11</v>
      </c>
      <c r="AA16" s="8">
        <f>Y16/Z16</f>
        <v>2.2727272727272729</v>
      </c>
    </row>
    <row r="17" spans="1:27" x14ac:dyDescent="0.25">
      <c r="A17" s="1" t="str">
        <f>'Alle Abteilungen'!$A$11</f>
        <v>Sichtbarkeit der Broschüre</v>
      </c>
      <c r="B17">
        <v>1</v>
      </c>
      <c r="C17">
        <v>2</v>
      </c>
      <c r="D17">
        <v>3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1</v>
      </c>
      <c r="L17">
        <v>1</v>
      </c>
      <c r="Y17">
        <f t="shared" ref="Y17:Y23" si="7">SUM(B17:X17)</f>
        <v>20</v>
      </c>
      <c r="Z17">
        <f t="shared" si="6"/>
        <v>11</v>
      </c>
      <c r="AA17" s="8">
        <f t="shared" ref="AA17:AA23" si="8">Y17/Z17</f>
        <v>1.8181818181818181</v>
      </c>
    </row>
    <row r="18" spans="1:27" x14ac:dyDescent="0.25">
      <c r="A18" s="1" t="str">
        <f>'Alle Abteilungen'!$A$12</f>
        <v>Wert der Präsentation</v>
      </c>
      <c r="B18">
        <v>3</v>
      </c>
      <c r="C18">
        <v>3</v>
      </c>
      <c r="D18">
        <v>3</v>
      </c>
      <c r="E18">
        <v>3</v>
      </c>
      <c r="F18">
        <v>0</v>
      </c>
      <c r="G18">
        <v>3</v>
      </c>
      <c r="H18">
        <v>3</v>
      </c>
      <c r="I18">
        <v>4</v>
      </c>
      <c r="J18">
        <v>3</v>
      </c>
      <c r="K18">
        <v>3</v>
      </c>
      <c r="L18">
        <v>3</v>
      </c>
      <c r="Y18">
        <f t="shared" si="7"/>
        <v>31</v>
      </c>
      <c r="Z18">
        <f t="shared" si="6"/>
        <v>10</v>
      </c>
      <c r="AA18" s="8">
        <f t="shared" si="8"/>
        <v>3.1</v>
      </c>
    </row>
    <row r="19" spans="1:27" x14ac:dyDescent="0.25">
      <c r="A19" s="1" t="str">
        <f>'Alle Abteilungen'!$A$13</f>
        <v>Zeitaufwand</v>
      </c>
      <c r="B19">
        <v>2</v>
      </c>
      <c r="C19">
        <v>2</v>
      </c>
      <c r="D19">
        <v>3</v>
      </c>
      <c r="E19">
        <v>3</v>
      </c>
      <c r="F19">
        <v>2</v>
      </c>
      <c r="G19">
        <v>3</v>
      </c>
      <c r="H19">
        <v>3</v>
      </c>
      <c r="I19">
        <v>2</v>
      </c>
      <c r="J19">
        <v>2</v>
      </c>
      <c r="K19">
        <v>0</v>
      </c>
      <c r="L19">
        <v>2</v>
      </c>
      <c r="Y19">
        <f t="shared" si="7"/>
        <v>24</v>
      </c>
      <c r="Z19">
        <f t="shared" si="6"/>
        <v>10</v>
      </c>
      <c r="AA19" s="8">
        <f t="shared" si="8"/>
        <v>2.4</v>
      </c>
    </row>
    <row r="20" spans="1:27" x14ac:dyDescent="0.25">
      <c r="A20" s="1" t="str">
        <f>'Alle Abteilungen'!$A$14</f>
        <v>Qualität der Poster/Broschüre</v>
      </c>
      <c r="B20">
        <v>3</v>
      </c>
      <c r="C20">
        <v>3</v>
      </c>
      <c r="D20">
        <v>2</v>
      </c>
      <c r="E20">
        <v>2</v>
      </c>
      <c r="F20">
        <v>2</v>
      </c>
      <c r="G20">
        <v>4</v>
      </c>
      <c r="H20">
        <v>1</v>
      </c>
      <c r="I20">
        <v>2</v>
      </c>
      <c r="J20">
        <v>3</v>
      </c>
      <c r="K20">
        <v>4</v>
      </c>
      <c r="L20">
        <v>2</v>
      </c>
      <c r="Y20">
        <f t="shared" si="7"/>
        <v>28</v>
      </c>
      <c r="Z20">
        <f t="shared" si="6"/>
        <v>11</v>
      </c>
      <c r="AA20" s="8">
        <f t="shared" si="8"/>
        <v>2.5454545454545454</v>
      </c>
    </row>
    <row r="21" spans="1:27" x14ac:dyDescent="0.25">
      <c r="A21" s="1" t="str">
        <f>'Alle Abteilungen'!$A$15</f>
        <v>Akzeptanz Video sehen</v>
      </c>
      <c r="B21">
        <v>3</v>
      </c>
      <c r="C21">
        <v>3</v>
      </c>
      <c r="D21">
        <v>4</v>
      </c>
      <c r="E21">
        <v>4</v>
      </c>
      <c r="F21">
        <v>1</v>
      </c>
      <c r="G21">
        <v>3</v>
      </c>
      <c r="H21">
        <v>2</v>
      </c>
      <c r="I21">
        <v>3</v>
      </c>
      <c r="J21">
        <v>3</v>
      </c>
      <c r="K21">
        <v>3</v>
      </c>
      <c r="L21">
        <v>3</v>
      </c>
      <c r="Y21">
        <f t="shared" si="7"/>
        <v>32</v>
      </c>
      <c r="Z21">
        <f t="shared" si="6"/>
        <v>11</v>
      </c>
      <c r="AA21" s="8">
        <f t="shared" si="8"/>
        <v>2.9090909090909092</v>
      </c>
    </row>
    <row r="22" spans="1:27" x14ac:dyDescent="0.25">
      <c r="A22" s="1" t="str">
        <f>'Alle Abteilungen'!$A$16</f>
        <v>Akzeptanz Video produzieren</v>
      </c>
      <c r="B22">
        <v>3</v>
      </c>
      <c r="C22">
        <v>4</v>
      </c>
      <c r="D22">
        <v>2</v>
      </c>
      <c r="E22">
        <v>3</v>
      </c>
      <c r="F22">
        <v>1</v>
      </c>
      <c r="G22">
        <v>4</v>
      </c>
      <c r="H22">
        <v>2</v>
      </c>
      <c r="I22">
        <v>1</v>
      </c>
      <c r="J22">
        <v>3</v>
      </c>
      <c r="K22">
        <v>2</v>
      </c>
      <c r="L22">
        <v>3</v>
      </c>
      <c r="Y22">
        <f t="shared" si="7"/>
        <v>28</v>
      </c>
      <c r="Z22">
        <f t="shared" si="6"/>
        <v>11</v>
      </c>
      <c r="AA22" s="8">
        <f t="shared" si="8"/>
        <v>2.5454545454545454</v>
      </c>
    </row>
    <row r="23" spans="1:27" x14ac:dyDescent="0.25">
      <c r="A23" s="1" t="str">
        <f>'Alle Abteilungen'!$A$17</f>
        <v>Akzeptanz Video veröffentlichen</v>
      </c>
      <c r="B23">
        <v>4</v>
      </c>
      <c r="C23">
        <v>4</v>
      </c>
      <c r="D23">
        <v>1</v>
      </c>
      <c r="E23">
        <v>3</v>
      </c>
      <c r="F23">
        <v>3</v>
      </c>
      <c r="G23">
        <v>3</v>
      </c>
      <c r="H23">
        <v>4</v>
      </c>
      <c r="I23">
        <v>2</v>
      </c>
      <c r="J23">
        <v>3</v>
      </c>
      <c r="K23">
        <v>3</v>
      </c>
      <c r="L23">
        <v>4</v>
      </c>
      <c r="Y23">
        <f t="shared" si="7"/>
        <v>34</v>
      </c>
      <c r="Z23">
        <f t="shared" si="6"/>
        <v>11</v>
      </c>
      <c r="AA23" s="8">
        <f t="shared" si="8"/>
        <v>3.0909090909090908</v>
      </c>
    </row>
    <row r="24" spans="1:27" hidden="1" x14ac:dyDescent="0.25">
      <c r="A24" s="2" t="s">
        <v>23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</row>
    <row r="25" spans="1:27" x14ac:dyDescent="0.25">
      <c r="A25" s="3"/>
    </row>
    <row r="26" spans="1:27" x14ac:dyDescent="0.25">
      <c r="A26" s="4" t="str">
        <f>'Alle Abteilungen'!P4</f>
        <v>4. Semester</v>
      </c>
      <c r="B26" s="9">
        <f>'Alle Abteilungen'!Q4</f>
        <v>22</v>
      </c>
      <c r="C26" s="6" t="s">
        <v>18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Y26" s="5" t="s">
        <v>5</v>
      </c>
      <c r="Z26" s="5" t="s">
        <v>24</v>
      </c>
      <c r="AA26" s="4" t="s">
        <v>19</v>
      </c>
    </row>
    <row r="27" spans="1:27" x14ac:dyDescent="0.25">
      <c r="A27" s="1" t="str">
        <f>'Alle Abteilungen'!$A$10</f>
        <v>Sichtbarkeit der Poster</v>
      </c>
      <c r="B27">
        <v>3</v>
      </c>
      <c r="C27">
        <v>3</v>
      </c>
      <c r="D27">
        <v>3</v>
      </c>
      <c r="E27">
        <v>3</v>
      </c>
      <c r="F27">
        <v>3</v>
      </c>
      <c r="G27">
        <v>1</v>
      </c>
      <c r="H27">
        <v>3</v>
      </c>
      <c r="I27">
        <v>2</v>
      </c>
      <c r="J27">
        <v>3</v>
      </c>
      <c r="K27">
        <v>3</v>
      </c>
      <c r="L27">
        <v>2</v>
      </c>
      <c r="M27">
        <v>2</v>
      </c>
      <c r="N27">
        <v>2</v>
      </c>
      <c r="O27">
        <v>1</v>
      </c>
      <c r="P27">
        <v>2</v>
      </c>
      <c r="Q27">
        <v>2</v>
      </c>
      <c r="R27">
        <v>3</v>
      </c>
      <c r="S27">
        <v>2</v>
      </c>
      <c r="T27">
        <v>2</v>
      </c>
      <c r="U27">
        <v>3</v>
      </c>
      <c r="V27">
        <v>2</v>
      </c>
      <c r="W27">
        <v>3</v>
      </c>
      <c r="Y27">
        <f>SUM(B27:X27)</f>
        <v>53</v>
      </c>
      <c r="Z27">
        <f t="shared" ref="Z27:Z34" si="9">$B$26-SUMIF(B27:X27,0,$B$24:$X$24)</f>
        <v>22</v>
      </c>
      <c r="AA27" s="8">
        <f>Y27/Z27</f>
        <v>2.4090909090909092</v>
      </c>
    </row>
    <row r="28" spans="1:27" x14ac:dyDescent="0.25">
      <c r="A28" s="1" t="str">
        <f>'Alle Abteilungen'!$A$11</f>
        <v>Sichtbarkeit der Broschüre</v>
      </c>
      <c r="B28">
        <v>1</v>
      </c>
      <c r="C28">
        <v>1</v>
      </c>
      <c r="D28">
        <v>2</v>
      </c>
      <c r="E28">
        <v>4</v>
      </c>
      <c r="F28">
        <v>1</v>
      </c>
      <c r="G28">
        <v>1</v>
      </c>
      <c r="H28">
        <v>2</v>
      </c>
      <c r="I28">
        <v>1</v>
      </c>
      <c r="J28">
        <v>1</v>
      </c>
      <c r="K28">
        <v>1</v>
      </c>
      <c r="L28">
        <v>2</v>
      </c>
      <c r="M28">
        <v>2</v>
      </c>
      <c r="N28">
        <v>1</v>
      </c>
      <c r="O28">
        <v>1</v>
      </c>
      <c r="P28">
        <v>1</v>
      </c>
      <c r="Q28">
        <v>2</v>
      </c>
      <c r="R28">
        <v>1</v>
      </c>
      <c r="S28">
        <v>2</v>
      </c>
      <c r="T28">
        <v>3</v>
      </c>
      <c r="U28">
        <v>2</v>
      </c>
      <c r="V28">
        <v>2</v>
      </c>
      <c r="W28">
        <v>2</v>
      </c>
      <c r="Y28">
        <f t="shared" ref="Y28:Y34" si="10">SUM(B28:X28)</f>
        <v>36</v>
      </c>
      <c r="Z28">
        <f t="shared" si="9"/>
        <v>22</v>
      </c>
      <c r="AA28" s="8">
        <f t="shared" ref="AA28:AA34" si="11">Y28/Z28</f>
        <v>1.6363636363636365</v>
      </c>
    </row>
    <row r="29" spans="1:27" x14ac:dyDescent="0.25">
      <c r="A29" s="1" t="str">
        <f>'Alle Abteilungen'!$A$12</f>
        <v>Wert der Präsentation</v>
      </c>
      <c r="B29">
        <v>3</v>
      </c>
      <c r="C29">
        <v>2</v>
      </c>
      <c r="D29">
        <v>3</v>
      </c>
      <c r="E29">
        <v>4</v>
      </c>
      <c r="F29">
        <v>3</v>
      </c>
      <c r="G29">
        <v>2</v>
      </c>
      <c r="H29">
        <v>3</v>
      </c>
      <c r="I29">
        <v>3</v>
      </c>
      <c r="J29">
        <v>2</v>
      </c>
      <c r="K29">
        <v>3</v>
      </c>
      <c r="L29">
        <v>3</v>
      </c>
      <c r="M29">
        <v>4</v>
      </c>
      <c r="N29">
        <v>2</v>
      </c>
      <c r="O29">
        <v>3</v>
      </c>
      <c r="P29">
        <v>4</v>
      </c>
      <c r="Q29">
        <v>2</v>
      </c>
      <c r="R29">
        <v>2</v>
      </c>
      <c r="S29">
        <v>4</v>
      </c>
      <c r="T29">
        <v>3</v>
      </c>
      <c r="U29">
        <v>3</v>
      </c>
      <c r="V29">
        <v>3</v>
      </c>
      <c r="W29">
        <v>3</v>
      </c>
      <c r="Y29">
        <f t="shared" si="10"/>
        <v>64</v>
      </c>
      <c r="Z29">
        <f t="shared" si="9"/>
        <v>22</v>
      </c>
      <c r="AA29" s="8">
        <f t="shared" si="11"/>
        <v>2.9090909090909092</v>
      </c>
    </row>
    <row r="30" spans="1:27" x14ac:dyDescent="0.25">
      <c r="A30" s="1" t="str">
        <f>'Alle Abteilungen'!$A$13</f>
        <v>Zeitaufwand</v>
      </c>
      <c r="B30">
        <v>1</v>
      </c>
      <c r="C30">
        <v>1</v>
      </c>
      <c r="D30">
        <v>2</v>
      </c>
      <c r="E30">
        <v>2</v>
      </c>
      <c r="F30">
        <v>1</v>
      </c>
      <c r="G30">
        <v>3</v>
      </c>
      <c r="H30">
        <v>3</v>
      </c>
      <c r="I30">
        <v>3</v>
      </c>
      <c r="J30">
        <v>2</v>
      </c>
      <c r="K30">
        <v>3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3</v>
      </c>
      <c r="T30">
        <v>2</v>
      </c>
      <c r="U30">
        <v>2</v>
      </c>
      <c r="V30">
        <v>2</v>
      </c>
      <c r="W30">
        <v>3</v>
      </c>
      <c r="Y30">
        <f t="shared" si="10"/>
        <v>47</v>
      </c>
      <c r="Z30">
        <f t="shared" si="9"/>
        <v>22</v>
      </c>
      <c r="AA30" s="8">
        <f t="shared" si="11"/>
        <v>2.1363636363636362</v>
      </c>
    </row>
    <row r="31" spans="1:27" x14ac:dyDescent="0.25">
      <c r="A31" s="1" t="str">
        <f>'Alle Abteilungen'!$A$14</f>
        <v>Qualität der Poster/Broschüre</v>
      </c>
      <c r="B31">
        <v>4</v>
      </c>
      <c r="C31">
        <v>3</v>
      </c>
      <c r="D31">
        <v>3</v>
      </c>
      <c r="E31">
        <v>3</v>
      </c>
      <c r="F31">
        <v>3</v>
      </c>
      <c r="G31">
        <v>1</v>
      </c>
      <c r="H31">
        <v>3</v>
      </c>
      <c r="I31">
        <v>1</v>
      </c>
      <c r="J31">
        <v>3</v>
      </c>
      <c r="K31">
        <v>2</v>
      </c>
      <c r="L31">
        <v>4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2</v>
      </c>
      <c r="U31">
        <v>3</v>
      </c>
      <c r="V31">
        <v>4</v>
      </c>
      <c r="W31">
        <v>4</v>
      </c>
      <c r="Y31">
        <f t="shared" si="10"/>
        <v>64</v>
      </c>
      <c r="Z31">
        <f t="shared" si="9"/>
        <v>22</v>
      </c>
      <c r="AA31" s="8">
        <f t="shared" si="11"/>
        <v>2.9090909090909092</v>
      </c>
    </row>
    <row r="32" spans="1:27" x14ac:dyDescent="0.25">
      <c r="A32" s="1" t="str">
        <f>'Alle Abteilungen'!$A$15</f>
        <v>Akzeptanz Video sehen</v>
      </c>
      <c r="B32">
        <v>1</v>
      </c>
      <c r="C32">
        <v>1</v>
      </c>
      <c r="D32">
        <v>4</v>
      </c>
      <c r="E32">
        <v>3</v>
      </c>
      <c r="F32">
        <v>2</v>
      </c>
      <c r="G32">
        <v>4</v>
      </c>
      <c r="H32">
        <v>4</v>
      </c>
      <c r="I32">
        <v>4</v>
      </c>
      <c r="J32">
        <v>3</v>
      </c>
      <c r="K32">
        <v>4</v>
      </c>
      <c r="L32">
        <v>3</v>
      </c>
      <c r="M32">
        <v>2</v>
      </c>
      <c r="N32">
        <v>3</v>
      </c>
      <c r="O32">
        <v>3</v>
      </c>
      <c r="P32">
        <v>2</v>
      </c>
      <c r="Q32">
        <v>3</v>
      </c>
      <c r="R32">
        <v>3</v>
      </c>
      <c r="S32">
        <v>3</v>
      </c>
      <c r="T32">
        <v>1</v>
      </c>
      <c r="U32">
        <v>3</v>
      </c>
      <c r="V32">
        <v>4</v>
      </c>
      <c r="W32">
        <v>3</v>
      </c>
      <c r="Y32">
        <f t="shared" si="10"/>
        <v>63</v>
      </c>
      <c r="Z32">
        <f t="shared" si="9"/>
        <v>22</v>
      </c>
      <c r="AA32" s="8">
        <f t="shared" si="11"/>
        <v>2.8636363636363638</v>
      </c>
    </row>
    <row r="33" spans="1:27" x14ac:dyDescent="0.25">
      <c r="A33" s="1" t="str">
        <f>'Alle Abteilungen'!$A$16</f>
        <v>Akzeptanz Video produzieren</v>
      </c>
      <c r="B33">
        <v>1</v>
      </c>
      <c r="C33">
        <v>1</v>
      </c>
      <c r="D33">
        <v>2</v>
      </c>
      <c r="E33">
        <v>1</v>
      </c>
      <c r="F33">
        <v>2</v>
      </c>
      <c r="G33">
        <v>3</v>
      </c>
      <c r="H33">
        <v>3</v>
      </c>
      <c r="I33">
        <v>4</v>
      </c>
      <c r="J33">
        <v>2</v>
      </c>
      <c r="K33">
        <v>3</v>
      </c>
      <c r="L33">
        <v>1</v>
      </c>
      <c r="M33">
        <v>2</v>
      </c>
      <c r="N33">
        <v>1</v>
      </c>
      <c r="O33">
        <v>2</v>
      </c>
      <c r="P33">
        <v>1</v>
      </c>
      <c r="Q33">
        <v>3</v>
      </c>
      <c r="R33">
        <v>1</v>
      </c>
      <c r="S33">
        <v>1</v>
      </c>
      <c r="T33">
        <v>1</v>
      </c>
      <c r="U33">
        <v>1</v>
      </c>
      <c r="V33">
        <v>4</v>
      </c>
      <c r="W33">
        <v>2</v>
      </c>
      <c r="Y33">
        <f t="shared" si="10"/>
        <v>42</v>
      </c>
      <c r="Z33">
        <f t="shared" si="9"/>
        <v>22</v>
      </c>
      <c r="AA33" s="8">
        <f t="shared" si="11"/>
        <v>1.9090909090909092</v>
      </c>
    </row>
    <row r="34" spans="1:27" x14ac:dyDescent="0.25">
      <c r="A34" s="1" t="str">
        <f>'Alle Abteilungen'!$A$17</f>
        <v>Akzeptanz Video veröffentlichen</v>
      </c>
      <c r="B34">
        <v>4</v>
      </c>
      <c r="C34">
        <v>3</v>
      </c>
      <c r="D34">
        <v>4</v>
      </c>
      <c r="E34">
        <v>1</v>
      </c>
      <c r="F34">
        <v>1</v>
      </c>
      <c r="G34">
        <v>3</v>
      </c>
      <c r="H34">
        <v>3</v>
      </c>
      <c r="I34">
        <v>4</v>
      </c>
      <c r="J34">
        <v>3</v>
      </c>
      <c r="K34">
        <v>4</v>
      </c>
      <c r="L34">
        <v>4</v>
      </c>
      <c r="M34">
        <v>1</v>
      </c>
      <c r="N34">
        <v>2</v>
      </c>
      <c r="O34">
        <v>3</v>
      </c>
      <c r="P34">
        <v>3</v>
      </c>
      <c r="Q34">
        <v>4</v>
      </c>
      <c r="R34">
        <v>3</v>
      </c>
      <c r="S34">
        <v>3</v>
      </c>
      <c r="T34">
        <v>1</v>
      </c>
      <c r="U34">
        <v>4</v>
      </c>
      <c r="V34">
        <v>4</v>
      </c>
      <c r="W34">
        <v>2</v>
      </c>
      <c r="Y34">
        <f t="shared" si="10"/>
        <v>64</v>
      </c>
      <c r="Z34">
        <f t="shared" si="9"/>
        <v>22</v>
      </c>
      <c r="AA34" s="8">
        <f t="shared" si="11"/>
        <v>2.9090909090909092</v>
      </c>
    </row>
    <row r="35" spans="1:27" x14ac:dyDescent="0.25">
      <c r="A35" s="3"/>
    </row>
    <row r="36" spans="1:27" x14ac:dyDescent="0.25">
      <c r="A36" s="4" t="str">
        <f>'Alle Abteilungen'!P5</f>
        <v>6. Semester</v>
      </c>
      <c r="B36" s="9">
        <f>'Alle Abteilungen'!Q5</f>
        <v>15</v>
      </c>
      <c r="C36" s="6" t="s">
        <v>18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Y36" s="5" t="s">
        <v>5</v>
      </c>
      <c r="Z36" s="5" t="s">
        <v>24</v>
      </c>
      <c r="AA36" s="4" t="s">
        <v>19</v>
      </c>
    </row>
    <row r="37" spans="1:27" x14ac:dyDescent="0.25">
      <c r="A37" s="1" t="str">
        <f>'Alle Abteilungen'!$A$10</f>
        <v>Sichtbarkeit der Poster</v>
      </c>
      <c r="B37">
        <v>3</v>
      </c>
      <c r="C37">
        <v>2</v>
      </c>
      <c r="D37">
        <v>3</v>
      </c>
      <c r="E37">
        <v>2</v>
      </c>
      <c r="F37">
        <v>2</v>
      </c>
      <c r="G37">
        <v>3</v>
      </c>
      <c r="H37">
        <v>3</v>
      </c>
      <c r="I37">
        <v>4</v>
      </c>
      <c r="J37">
        <v>3</v>
      </c>
      <c r="K37">
        <v>3</v>
      </c>
      <c r="L37">
        <v>3</v>
      </c>
      <c r="M37">
        <v>2</v>
      </c>
      <c r="N37">
        <v>3</v>
      </c>
      <c r="O37">
        <v>4</v>
      </c>
      <c r="P37">
        <v>3</v>
      </c>
      <c r="Y37">
        <f t="shared" ref="Y37:Y44" si="12">SUM(B37:X37)</f>
        <v>43</v>
      </c>
      <c r="Z37">
        <f t="shared" ref="Z37:Z44" si="13">$B$36-SUMIF(B37:X37,0,$B$24:$X$24)</f>
        <v>15</v>
      </c>
      <c r="AA37" s="8">
        <f>Y37/Z37</f>
        <v>2.8666666666666667</v>
      </c>
    </row>
    <row r="38" spans="1:27" x14ac:dyDescent="0.25">
      <c r="A38" s="1" t="str">
        <f>'Alle Abteilungen'!$A$11</f>
        <v>Sichtbarkeit der Broschüre</v>
      </c>
      <c r="B38">
        <v>3</v>
      </c>
      <c r="C38">
        <v>2</v>
      </c>
      <c r="D38">
        <v>3</v>
      </c>
      <c r="E38">
        <v>2</v>
      </c>
      <c r="F38">
        <v>1</v>
      </c>
      <c r="G38">
        <v>4</v>
      </c>
      <c r="H38">
        <v>1</v>
      </c>
      <c r="I38">
        <v>3</v>
      </c>
      <c r="J38">
        <v>1</v>
      </c>
      <c r="K38">
        <v>1</v>
      </c>
      <c r="L38">
        <v>3</v>
      </c>
      <c r="M38">
        <v>3</v>
      </c>
      <c r="N38">
        <v>3</v>
      </c>
      <c r="O38">
        <v>4</v>
      </c>
      <c r="P38">
        <v>4</v>
      </c>
      <c r="Y38">
        <f t="shared" si="12"/>
        <v>38</v>
      </c>
      <c r="Z38">
        <f t="shared" si="13"/>
        <v>15</v>
      </c>
      <c r="AA38" s="8">
        <f t="shared" ref="AA38:AA44" si="14">Y38/Z38</f>
        <v>2.5333333333333332</v>
      </c>
    </row>
    <row r="39" spans="1:27" x14ac:dyDescent="0.25">
      <c r="A39" s="1" t="str">
        <f>'Alle Abteilungen'!$A$12</f>
        <v>Wert der Präsentation</v>
      </c>
      <c r="B39">
        <v>3</v>
      </c>
      <c r="C39">
        <v>2</v>
      </c>
      <c r="D39">
        <v>4</v>
      </c>
      <c r="E39">
        <v>2</v>
      </c>
      <c r="F39">
        <v>2</v>
      </c>
      <c r="G39">
        <v>3</v>
      </c>
      <c r="H39">
        <v>3</v>
      </c>
      <c r="I39">
        <v>4</v>
      </c>
      <c r="J39">
        <v>3</v>
      </c>
      <c r="K39">
        <v>4</v>
      </c>
      <c r="L39">
        <v>2</v>
      </c>
      <c r="M39">
        <v>3</v>
      </c>
      <c r="N39">
        <v>4</v>
      </c>
      <c r="O39">
        <v>4</v>
      </c>
      <c r="P39">
        <v>4</v>
      </c>
      <c r="Y39">
        <f t="shared" si="12"/>
        <v>47</v>
      </c>
      <c r="Z39">
        <f t="shared" si="13"/>
        <v>15</v>
      </c>
      <c r="AA39" s="8">
        <f t="shared" si="14"/>
        <v>3.1333333333333333</v>
      </c>
    </row>
    <row r="40" spans="1:27" x14ac:dyDescent="0.25">
      <c r="A40" s="1" t="str">
        <f>'Alle Abteilungen'!$A$13</f>
        <v>Zeitaufwand</v>
      </c>
      <c r="B40">
        <v>1</v>
      </c>
      <c r="C40">
        <v>3</v>
      </c>
      <c r="D40">
        <v>3</v>
      </c>
      <c r="E40">
        <v>3</v>
      </c>
      <c r="F40">
        <v>4</v>
      </c>
      <c r="G40">
        <v>2</v>
      </c>
      <c r="H40">
        <v>2</v>
      </c>
      <c r="I40">
        <v>3</v>
      </c>
      <c r="J40">
        <v>3</v>
      </c>
      <c r="K40">
        <v>3</v>
      </c>
      <c r="L40">
        <v>2</v>
      </c>
      <c r="M40">
        <v>3</v>
      </c>
      <c r="N40">
        <v>1</v>
      </c>
      <c r="O40">
        <v>2</v>
      </c>
      <c r="P40">
        <v>2</v>
      </c>
      <c r="Y40">
        <f t="shared" si="12"/>
        <v>37</v>
      </c>
      <c r="Z40">
        <f t="shared" si="13"/>
        <v>15</v>
      </c>
      <c r="AA40" s="8">
        <f t="shared" si="14"/>
        <v>2.4666666666666668</v>
      </c>
    </row>
    <row r="41" spans="1:27" x14ac:dyDescent="0.25">
      <c r="A41" s="1" t="str">
        <f>'Alle Abteilungen'!$A$14</f>
        <v>Qualität der Poster/Broschüre</v>
      </c>
      <c r="B41">
        <v>3</v>
      </c>
      <c r="C41">
        <v>2</v>
      </c>
      <c r="D41">
        <v>2</v>
      </c>
      <c r="E41">
        <v>2</v>
      </c>
      <c r="F41">
        <v>3</v>
      </c>
      <c r="G41">
        <v>2</v>
      </c>
      <c r="H41">
        <v>3</v>
      </c>
      <c r="I41">
        <v>4</v>
      </c>
      <c r="J41">
        <v>3</v>
      </c>
      <c r="K41">
        <v>2</v>
      </c>
      <c r="L41">
        <v>3</v>
      </c>
      <c r="M41">
        <v>3</v>
      </c>
      <c r="N41">
        <v>4</v>
      </c>
      <c r="O41">
        <v>3</v>
      </c>
      <c r="P41">
        <v>3</v>
      </c>
      <c r="Y41">
        <f t="shared" si="12"/>
        <v>42</v>
      </c>
      <c r="Z41">
        <f t="shared" si="13"/>
        <v>15</v>
      </c>
      <c r="AA41" s="8">
        <f t="shared" si="14"/>
        <v>2.8</v>
      </c>
    </row>
    <row r="42" spans="1:27" x14ac:dyDescent="0.25">
      <c r="A42" s="1" t="str">
        <f>'Alle Abteilungen'!$A$15</f>
        <v>Akzeptanz Video sehen</v>
      </c>
      <c r="B42">
        <v>2</v>
      </c>
      <c r="C42">
        <v>3</v>
      </c>
      <c r="D42">
        <v>4</v>
      </c>
      <c r="E42">
        <v>4</v>
      </c>
      <c r="F42">
        <v>3</v>
      </c>
      <c r="G42">
        <v>3</v>
      </c>
      <c r="H42">
        <v>4</v>
      </c>
      <c r="I42">
        <v>2</v>
      </c>
      <c r="J42">
        <v>1</v>
      </c>
      <c r="K42">
        <v>3</v>
      </c>
      <c r="L42">
        <v>1</v>
      </c>
      <c r="M42">
        <v>1</v>
      </c>
      <c r="N42">
        <v>1</v>
      </c>
      <c r="O42">
        <v>2</v>
      </c>
      <c r="P42">
        <v>2</v>
      </c>
      <c r="Y42">
        <f t="shared" si="12"/>
        <v>36</v>
      </c>
      <c r="Z42">
        <f t="shared" si="13"/>
        <v>15</v>
      </c>
      <c r="AA42" s="8">
        <f t="shared" si="14"/>
        <v>2.4</v>
      </c>
    </row>
    <row r="43" spans="1:27" x14ac:dyDescent="0.25">
      <c r="A43" s="1" t="str">
        <f>'Alle Abteilungen'!$A$16</f>
        <v>Akzeptanz Video produzieren</v>
      </c>
      <c r="B43">
        <v>1</v>
      </c>
      <c r="C43">
        <v>1</v>
      </c>
      <c r="D43">
        <v>2</v>
      </c>
      <c r="E43">
        <v>4</v>
      </c>
      <c r="F43">
        <v>2</v>
      </c>
      <c r="G43">
        <v>2</v>
      </c>
      <c r="H43">
        <v>3</v>
      </c>
      <c r="I43">
        <v>2</v>
      </c>
      <c r="J43">
        <v>1</v>
      </c>
      <c r="K43">
        <v>2</v>
      </c>
      <c r="L43">
        <v>1</v>
      </c>
      <c r="M43">
        <v>1</v>
      </c>
      <c r="N43">
        <v>1</v>
      </c>
      <c r="O43">
        <v>1</v>
      </c>
      <c r="P43">
        <v>1</v>
      </c>
      <c r="Y43">
        <f t="shared" si="12"/>
        <v>25</v>
      </c>
      <c r="Z43">
        <f t="shared" si="13"/>
        <v>15</v>
      </c>
      <c r="AA43" s="8">
        <f t="shared" si="14"/>
        <v>1.6666666666666667</v>
      </c>
    </row>
    <row r="44" spans="1:27" x14ac:dyDescent="0.25">
      <c r="A44" s="1" t="str">
        <f>'Alle Abteilungen'!$A$17</f>
        <v>Akzeptanz Video veröffentlichen</v>
      </c>
      <c r="B44">
        <v>4</v>
      </c>
      <c r="C44">
        <v>1</v>
      </c>
      <c r="D44">
        <v>4</v>
      </c>
      <c r="E44">
        <v>3</v>
      </c>
      <c r="F44">
        <v>3</v>
      </c>
      <c r="G44">
        <v>4</v>
      </c>
      <c r="H44">
        <v>3</v>
      </c>
      <c r="I44">
        <v>2</v>
      </c>
      <c r="J44">
        <v>1</v>
      </c>
      <c r="K44">
        <v>3</v>
      </c>
      <c r="L44">
        <v>3</v>
      </c>
      <c r="M44">
        <v>2</v>
      </c>
      <c r="N44">
        <v>1</v>
      </c>
      <c r="O44">
        <v>3</v>
      </c>
      <c r="P44">
        <v>1</v>
      </c>
      <c r="Y44">
        <f t="shared" si="12"/>
        <v>38</v>
      </c>
      <c r="Z44">
        <f t="shared" si="13"/>
        <v>15</v>
      </c>
      <c r="AA44" s="8">
        <f t="shared" si="14"/>
        <v>2.5333333333333332</v>
      </c>
    </row>
  </sheetData>
  <mergeCells count="1">
    <mergeCell ref="B13:AA13"/>
  </mergeCells>
  <pageMargins left="0.7" right="0.7" top="0.75" bottom="0.75" header="0.3" footer="0.3"/>
  <pageSetup paperSize="0" orientation="portrait" horizontalDpi="0" verticalDpi="0" copie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workbookViewId="0">
      <selection activeCell="A14" sqref="A14"/>
    </sheetView>
  </sheetViews>
  <sheetFormatPr defaultColWidth="9.140625" defaultRowHeight="15" x14ac:dyDescent="0.25"/>
  <cols>
    <col min="1" max="1" width="33.28515625" customWidth="1"/>
    <col min="2" max="15" width="3.140625" customWidth="1"/>
    <col min="16" max="16" width="3" bestFit="1" customWidth="1"/>
    <col min="17" max="17" width="5.42578125" bestFit="1" customWidth="1"/>
    <col min="18" max="18" width="11" bestFit="1" customWidth="1"/>
    <col min="19" max="19" width="17.42578125" bestFit="1" customWidth="1"/>
  </cols>
  <sheetData>
    <row r="1" spans="1:19" x14ac:dyDescent="0.25">
      <c r="A1" s="4" t="s">
        <v>48</v>
      </c>
      <c r="B1" s="6" t="s">
        <v>22</v>
      </c>
      <c r="C1" s="6"/>
      <c r="D1" s="6"/>
      <c r="E1" s="6"/>
      <c r="F1" s="6"/>
      <c r="G1" s="6"/>
      <c r="H1" s="9">
        <f>'Alle Abteilungen'!T6</f>
        <v>20</v>
      </c>
      <c r="I1" s="6"/>
      <c r="J1" s="6"/>
      <c r="K1" s="6"/>
      <c r="L1" s="6"/>
      <c r="M1" s="6"/>
      <c r="N1" s="6"/>
    </row>
    <row r="2" spans="1:19" x14ac:dyDescent="0.25">
      <c r="A2" s="4"/>
      <c r="B2" s="6" t="s">
        <v>27</v>
      </c>
      <c r="C2" s="6"/>
      <c r="D2" s="6"/>
    </row>
    <row r="3" spans="1:19" x14ac:dyDescent="0.25">
      <c r="A3" s="4" t="s">
        <v>26</v>
      </c>
      <c r="B3" s="10" t="s">
        <v>28</v>
      </c>
      <c r="C3" s="10" t="s">
        <v>29</v>
      </c>
      <c r="D3" s="10"/>
      <c r="Q3" s="5" t="s">
        <v>5</v>
      </c>
      <c r="R3" s="5" t="s">
        <v>24</v>
      </c>
      <c r="S3" s="4" t="s">
        <v>19</v>
      </c>
    </row>
    <row r="4" spans="1:19" x14ac:dyDescent="0.25">
      <c r="A4" s="1" t="str">
        <f>'Alle Abteilungen'!$A$10</f>
        <v>Sichtbarkeit der Poster</v>
      </c>
      <c r="B4">
        <f>Q16</f>
        <v>10</v>
      </c>
      <c r="C4">
        <f>Q27</f>
        <v>37</v>
      </c>
      <c r="Q4">
        <f>SUM(B4:P4)</f>
        <v>47</v>
      </c>
      <c r="R4">
        <f>R16+R27</f>
        <v>20</v>
      </c>
      <c r="S4" s="11">
        <f>Q4/R4</f>
        <v>2.35</v>
      </c>
    </row>
    <row r="5" spans="1:19" x14ac:dyDescent="0.25">
      <c r="A5" s="1" t="str">
        <f>'Alle Abteilungen'!$A$11</f>
        <v>Sichtbarkeit der Broschüre</v>
      </c>
      <c r="B5">
        <f t="shared" ref="B5:B11" si="0">Q17</f>
        <v>11</v>
      </c>
      <c r="C5">
        <f t="shared" ref="C5:C11" si="1">Q28</f>
        <v>22</v>
      </c>
      <c r="Q5">
        <f t="shared" ref="Q5:Q11" si="2">SUM(B5:P5)</f>
        <v>33</v>
      </c>
      <c r="R5">
        <f>R17+R28</f>
        <v>20</v>
      </c>
      <c r="S5" s="12">
        <f t="shared" ref="S5:S11" si="3">Q5/R5</f>
        <v>1.65</v>
      </c>
    </row>
    <row r="6" spans="1:19" x14ac:dyDescent="0.25">
      <c r="A6" s="1" t="str">
        <f>'Alle Abteilungen'!$A$12</f>
        <v>Wert der Präsentation</v>
      </c>
      <c r="B6">
        <f t="shared" si="0"/>
        <v>13</v>
      </c>
      <c r="C6">
        <f t="shared" si="1"/>
        <v>39</v>
      </c>
      <c r="Q6">
        <f t="shared" si="2"/>
        <v>52</v>
      </c>
      <c r="R6">
        <f t="shared" ref="R6:R11" si="4">R18+R29</f>
        <v>17</v>
      </c>
      <c r="S6" s="12">
        <f t="shared" si="3"/>
        <v>3.0588235294117645</v>
      </c>
    </row>
    <row r="7" spans="1:19" x14ac:dyDescent="0.25">
      <c r="A7" s="1" t="str">
        <f>'Alle Abteilungen'!$A$13</f>
        <v>Zeitaufwand</v>
      </c>
      <c r="B7">
        <f t="shared" si="0"/>
        <v>11</v>
      </c>
      <c r="C7">
        <f t="shared" si="1"/>
        <v>38</v>
      </c>
      <c r="Q7">
        <f t="shared" si="2"/>
        <v>49</v>
      </c>
      <c r="R7">
        <f t="shared" si="4"/>
        <v>20</v>
      </c>
      <c r="S7" s="12">
        <f t="shared" si="3"/>
        <v>2.4500000000000002</v>
      </c>
    </row>
    <row r="8" spans="1:19" x14ac:dyDescent="0.25">
      <c r="A8" s="1" t="str">
        <f>'Alle Abteilungen'!$A$14</f>
        <v>Qualität der Poster/Broschüre</v>
      </c>
      <c r="B8">
        <f t="shared" si="0"/>
        <v>12</v>
      </c>
      <c r="C8">
        <f t="shared" si="1"/>
        <v>40</v>
      </c>
      <c r="Q8">
        <f t="shared" si="2"/>
        <v>52</v>
      </c>
      <c r="R8">
        <f t="shared" si="4"/>
        <v>20</v>
      </c>
      <c r="S8" s="12">
        <f t="shared" si="3"/>
        <v>2.6</v>
      </c>
    </row>
    <row r="9" spans="1:19" x14ac:dyDescent="0.25">
      <c r="A9" s="1" t="str">
        <f>'Alle Abteilungen'!$A$15</f>
        <v>Akzeptanz Video sehen</v>
      </c>
      <c r="B9">
        <f t="shared" si="0"/>
        <v>13.5</v>
      </c>
      <c r="C9">
        <f t="shared" si="1"/>
        <v>39</v>
      </c>
      <c r="Q9">
        <f t="shared" si="2"/>
        <v>52.5</v>
      </c>
      <c r="R9">
        <f t="shared" si="4"/>
        <v>20</v>
      </c>
      <c r="S9" s="12">
        <f t="shared" si="3"/>
        <v>2.625</v>
      </c>
    </row>
    <row r="10" spans="1:19" x14ac:dyDescent="0.25">
      <c r="A10" s="1" t="str">
        <f>'Alle Abteilungen'!$A$16</f>
        <v>Akzeptanz Video produzieren</v>
      </c>
      <c r="B10">
        <f t="shared" si="0"/>
        <v>12.5</v>
      </c>
      <c r="C10">
        <f t="shared" si="1"/>
        <v>33</v>
      </c>
      <c r="Q10">
        <f t="shared" si="2"/>
        <v>45.5</v>
      </c>
      <c r="R10">
        <f t="shared" si="4"/>
        <v>20</v>
      </c>
      <c r="S10" s="12">
        <f t="shared" si="3"/>
        <v>2.2749999999999999</v>
      </c>
    </row>
    <row r="11" spans="1:19" x14ac:dyDescent="0.25">
      <c r="A11" s="1" t="str">
        <f>'Alle Abteilungen'!$A$17</f>
        <v>Akzeptanz Video veröffentlichen</v>
      </c>
      <c r="B11">
        <f t="shared" si="0"/>
        <v>17</v>
      </c>
      <c r="C11">
        <f t="shared" si="1"/>
        <v>54</v>
      </c>
      <c r="Q11">
        <f t="shared" si="2"/>
        <v>71</v>
      </c>
      <c r="R11">
        <f t="shared" si="4"/>
        <v>20</v>
      </c>
      <c r="S11" s="13">
        <f t="shared" si="3"/>
        <v>3.55</v>
      </c>
    </row>
    <row r="12" spans="1:19" x14ac:dyDescent="0.25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P12" s="6"/>
    </row>
    <row r="13" spans="1:19" ht="27.75" x14ac:dyDescent="0.25">
      <c r="A13" s="22" t="str">
        <f>'Alle Abteilungen'!A51</f>
        <v>Kommentare der Befragten:
(schriftlich oder mündlich)</v>
      </c>
      <c r="B13" s="21" t="s">
        <v>49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P13" s="6"/>
    </row>
    <row r="14" spans="1:19" x14ac:dyDescent="0.25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9" x14ac:dyDescent="0.25">
      <c r="A15" s="4" t="str">
        <f>'Alle Abteilungen'!S3</f>
        <v>2. Semester</v>
      </c>
      <c r="B15" s="9">
        <f>'Alle Abteilungen'!T3</f>
        <v>5</v>
      </c>
      <c r="C15" s="6" t="s">
        <v>18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Q15" s="5" t="s">
        <v>5</v>
      </c>
      <c r="R15" s="5" t="s">
        <v>24</v>
      </c>
      <c r="S15" s="4" t="s">
        <v>19</v>
      </c>
    </row>
    <row r="16" spans="1:19" x14ac:dyDescent="0.25">
      <c r="A16" s="1" t="str">
        <f>'Alle Abteilungen'!$A$10</f>
        <v>Sichtbarkeit der Poster</v>
      </c>
      <c r="B16">
        <v>2</v>
      </c>
      <c r="C16">
        <v>2</v>
      </c>
      <c r="D16">
        <v>2</v>
      </c>
      <c r="E16">
        <v>2</v>
      </c>
      <c r="F16">
        <v>2</v>
      </c>
      <c r="Q16">
        <f>SUM(B16:P16)</f>
        <v>10</v>
      </c>
      <c r="R16">
        <f t="shared" ref="R16:R23" si="5">$B$15-SUMIF(B16:P16,0,$B$24:$P$24)</f>
        <v>5</v>
      </c>
      <c r="S16" s="8">
        <f>Q16/R16</f>
        <v>2</v>
      </c>
    </row>
    <row r="17" spans="1:19" x14ac:dyDescent="0.25">
      <c r="A17" s="1" t="str">
        <f>'Alle Abteilungen'!$A$11</f>
        <v>Sichtbarkeit der Broschüre</v>
      </c>
      <c r="B17">
        <v>2</v>
      </c>
      <c r="C17">
        <v>1</v>
      </c>
      <c r="D17">
        <v>4</v>
      </c>
      <c r="E17">
        <v>2</v>
      </c>
      <c r="F17">
        <v>2</v>
      </c>
      <c r="Q17">
        <f t="shared" ref="Q17:Q23" si="6">SUM(B17:P17)</f>
        <v>11</v>
      </c>
      <c r="R17">
        <f t="shared" si="5"/>
        <v>5</v>
      </c>
      <c r="S17" s="8">
        <f t="shared" ref="S17:S23" si="7">Q17/R17</f>
        <v>2.2000000000000002</v>
      </c>
    </row>
    <row r="18" spans="1:19" x14ac:dyDescent="0.25">
      <c r="A18" s="1" t="str">
        <f>'Alle Abteilungen'!$A$12</f>
        <v>Wert der Präsentation</v>
      </c>
      <c r="B18">
        <v>2</v>
      </c>
      <c r="C18">
        <v>0</v>
      </c>
      <c r="D18">
        <v>4</v>
      </c>
      <c r="E18">
        <v>3</v>
      </c>
      <c r="F18">
        <v>4</v>
      </c>
      <c r="Q18">
        <f t="shared" si="6"/>
        <v>13</v>
      </c>
      <c r="R18">
        <f t="shared" si="5"/>
        <v>4</v>
      </c>
      <c r="S18" s="8">
        <f t="shared" si="7"/>
        <v>3.25</v>
      </c>
    </row>
    <row r="19" spans="1:19" x14ac:dyDescent="0.25">
      <c r="A19" s="1" t="str">
        <f>'Alle Abteilungen'!$A$13</f>
        <v>Zeitaufwand</v>
      </c>
      <c r="B19">
        <v>2</v>
      </c>
      <c r="C19">
        <v>2</v>
      </c>
      <c r="D19">
        <v>3</v>
      </c>
      <c r="E19">
        <v>2</v>
      </c>
      <c r="F19">
        <v>2</v>
      </c>
      <c r="Q19">
        <f t="shared" si="6"/>
        <v>11</v>
      </c>
      <c r="R19">
        <f t="shared" si="5"/>
        <v>5</v>
      </c>
      <c r="S19" s="8">
        <f t="shared" si="7"/>
        <v>2.2000000000000002</v>
      </c>
    </row>
    <row r="20" spans="1:19" x14ac:dyDescent="0.25">
      <c r="A20" s="1" t="str">
        <f>'Alle Abteilungen'!$A$14</f>
        <v>Qualität der Poster/Broschüre</v>
      </c>
      <c r="B20">
        <v>3</v>
      </c>
      <c r="C20">
        <v>3</v>
      </c>
      <c r="D20">
        <v>4</v>
      </c>
      <c r="E20">
        <v>1</v>
      </c>
      <c r="F20">
        <v>1</v>
      </c>
      <c r="Q20">
        <f t="shared" si="6"/>
        <v>12</v>
      </c>
      <c r="R20">
        <f t="shared" si="5"/>
        <v>5</v>
      </c>
      <c r="S20" s="8">
        <f t="shared" si="7"/>
        <v>2.4</v>
      </c>
    </row>
    <row r="21" spans="1:19" x14ac:dyDescent="0.25">
      <c r="A21" s="1" t="str">
        <f>'Alle Abteilungen'!$A$15</f>
        <v>Akzeptanz Video sehen</v>
      </c>
      <c r="B21">
        <v>4</v>
      </c>
      <c r="C21">
        <v>2</v>
      </c>
      <c r="D21">
        <v>2.5</v>
      </c>
      <c r="E21">
        <v>2</v>
      </c>
      <c r="F21">
        <v>3</v>
      </c>
      <c r="Q21">
        <f t="shared" si="6"/>
        <v>13.5</v>
      </c>
      <c r="R21">
        <f t="shared" si="5"/>
        <v>5</v>
      </c>
      <c r="S21" s="8">
        <f t="shared" si="7"/>
        <v>2.7</v>
      </c>
    </row>
    <row r="22" spans="1:19" x14ac:dyDescent="0.25">
      <c r="A22" s="1" t="str">
        <f>'Alle Abteilungen'!$A$16</f>
        <v>Akzeptanz Video produzieren</v>
      </c>
      <c r="B22">
        <v>4</v>
      </c>
      <c r="C22">
        <v>1</v>
      </c>
      <c r="D22">
        <v>2.5</v>
      </c>
      <c r="E22">
        <v>2</v>
      </c>
      <c r="F22">
        <v>3</v>
      </c>
      <c r="Q22">
        <f t="shared" si="6"/>
        <v>12.5</v>
      </c>
      <c r="R22">
        <f t="shared" si="5"/>
        <v>5</v>
      </c>
      <c r="S22" s="8">
        <f t="shared" si="7"/>
        <v>2.5</v>
      </c>
    </row>
    <row r="23" spans="1:19" x14ac:dyDescent="0.25">
      <c r="A23" s="1" t="str">
        <f>'Alle Abteilungen'!$A$17</f>
        <v>Akzeptanz Video veröffentlichen</v>
      </c>
      <c r="B23">
        <v>4</v>
      </c>
      <c r="C23">
        <v>3</v>
      </c>
      <c r="D23">
        <v>3</v>
      </c>
      <c r="E23">
        <v>3</v>
      </c>
      <c r="F23">
        <v>4</v>
      </c>
      <c r="Q23">
        <f t="shared" si="6"/>
        <v>17</v>
      </c>
      <c r="R23">
        <f t="shared" si="5"/>
        <v>5</v>
      </c>
      <c r="S23" s="8">
        <f t="shared" si="7"/>
        <v>3.4</v>
      </c>
    </row>
    <row r="24" spans="1:19" hidden="1" x14ac:dyDescent="0.25">
      <c r="A24" s="2" t="s">
        <v>23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</row>
    <row r="25" spans="1:19" x14ac:dyDescent="0.25">
      <c r="A25" s="3"/>
    </row>
    <row r="26" spans="1:19" x14ac:dyDescent="0.25">
      <c r="A26" s="4" t="str">
        <f>'Alle Abteilungen'!S4</f>
        <v>4. Semester</v>
      </c>
      <c r="B26" s="9">
        <f>'Alle Abteilungen'!T4</f>
        <v>15</v>
      </c>
      <c r="C26" s="6" t="s">
        <v>18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Q26" s="5" t="s">
        <v>5</v>
      </c>
      <c r="R26" s="5" t="s">
        <v>24</v>
      </c>
      <c r="S26" s="4" t="s">
        <v>19</v>
      </c>
    </row>
    <row r="27" spans="1:19" x14ac:dyDescent="0.25">
      <c r="A27" s="1" t="str">
        <f>'Alle Abteilungen'!$A$10</f>
        <v>Sichtbarkeit der Poster</v>
      </c>
      <c r="B27">
        <v>4</v>
      </c>
      <c r="C27">
        <v>3</v>
      </c>
      <c r="D27">
        <v>3</v>
      </c>
      <c r="E27">
        <v>2</v>
      </c>
      <c r="F27">
        <v>3</v>
      </c>
      <c r="G27">
        <v>1</v>
      </c>
      <c r="H27">
        <v>2</v>
      </c>
      <c r="I27">
        <v>3</v>
      </c>
      <c r="J27">
        <v>4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f>SUM(B27:P27)</f>
        <v>37</v>
      </c>
      <c r="R27">
        <f t="shared" ref="R27:R34" si="8">$B$26-SUMIF(B27:P27,0,$B$24:$P$24)</f>
        <v>15</v>
      </c>
      <c r="S27" s="8">
        <f>Q27/R27</f>
        <v>2.4666666666666668</v>
      </c>
    </row>
    <row r="28" spans="1:19" x14ac:dyDescent="0.25">
      <c r="A28" s="1" t="str">
        <f>'Alle Abteilungen'!$A$11</f>
        <v>Sichtbarkeit der Broschüre</v>
      </c>
      <c r="B28">
        <v>3</v>
      </c>
      <c r="C28">
        <v>1</v>
      </c>
      <c r="D28">
        <v>1</v>
      </c>
      <c r="E28">
        <v>1</v>
      </c>
      <c r="F28">
        <v>1</v>
      </c>
      <c r="G28">
        <v>2</v>
      </c>
      <c r="H28">
        <v>1</v>
      </c>
      <c r="I28">
        <v>2</v>
      </c>
      <c r="J28">
        <v>1</v>
      </c>
      <c r="K28">
        <v>1</v>
      </c>
      <c r="L28">
        <v>1</v>
      </c>
      <c r="M28">
        <v>1</v>
      </c>
      <c r="N28">
        <v>2</v>
      </c>
      <c r="O28">
        <v>2</v>
      </c>
      <c r="P28">
        <v>2</v>
      </c>
      <c r="Q28">
        <f t="shared" ref="Q28:Q34" si="9">SUM(B28:P28)</f>
        <v>22</v>
      </c>
      <c r="R28">
        <f t="shared" si="8"/>
        <v>15</v>
      </c>
      <c r="S28" s="8">
        <f t="shared" ref="S28:S34" si="10">Q28/R28</f>
        <v>1.4666666666666666</v>
      </c>
    </row>
    <row r="29" spans="1:19" x14ac:dyDescent="0.25">
      <c r="A29" s="1" t="str">
        <f>'Alle Abteilungen'!$A$12</f>
        <v>Wert der Präsentation</v>
      </c>
      <c r="B29">
        <v>3</v>
      </c>
      <c r="C29">
        <v>3</v>
      </c>
      <c r="D29">
        <v>3</v>
      </c>
      <c r="E29">
        <v>4</v>
      </c>
      <c r="F29">
        <v>3</v>
      </c>
      <c r="G29">
        <v>3</v>
      </c>
      <c r="H29">
        <v>4</v>
      </c>
      <c r="I29">
        <v>0</v>
      </c>
      <c r="J29">
        <v>0</v>
      </c>
      <c r="K29">
        <v>2</v>
      </c>
      <c r="L29">
        <v>2</v>
      </c>
      <c r="M29">
        <v>2</v>
      </c>
      <c r="N29">
        <v>3</v>
      </c>
      <c r="O29">
        <v>3</v>
      </c>
      <c r="P29">
        <v>4</v>
      </c>
      <c r="Q29">
        <f t="shared" si="9"/>
        <v>39</v>
      </c>
      <c r="R29">
        <f t="shared" si="8"/>
        <v>13</v>
      </c>
      <c r="S29" s="8">
        <f t="shared" si="10"/>
        <v>3</v>
      </c>
    </row>
    <row r="30" spans="1:19" x14ac:dyDescent="0.25">
      <c r="A30" s="1" t="str">
        <f>'Alle Abteilungen'!$A$13</f>
        <v>Zeitaufwand</v>
      </c>
      <c r="B30">
        <v>1</v>
      </c>
      <c r="C30">
        <v>2</v>
      </c>
      <c r="D30">
        <v>1</v>
      </c>
      <c r="E30">
        <v>3</v>
      </c>
      <c r="F30">
        <v>2</v>
      </c>
      <c r="G30">
        <v>4</v>
      </c>
      <c r="H30">
        <v>4</v>
      </c>
      <c r="I30">
        <v>3</v>
      </c>
      <c r="J30">
        <v>1</v>
      </c>
      <c r="K30">
        <v>1</v>
      </c>
      <c r="L30">
        <v>3</v>
      </c>
      <c r="M30">
        <v>3</v>
      </c>
      <c r="N30">
        <v>4</v>
      </c>
      <c r="O30">
        <v>3</v>
      </c>
      <c r="P30">
        <v>3</v>
      </c>
      <c r="Q30">
        <f t="shared" si="9"/>
        <v>38</v>
      </c>
      <c r="R30">
        <f t="shared" si="8"/>
        <v>15</v>
      </c>
      <c r="S30" s="8">
        <f t="shared" si="10"/>
        <v>2.5333333333333332</v>
      </c>
    </row>
    <row r="31" spans="1:19" x14ac:dyDescent="0.25">
      <c r="A31" s="1" t="str">
        <f>'Alle Abteilungen'!$A$14</f>
        <v>Qualität der Poster/Broschüre</v>
      </c>
      <c r="B31">
        <v>3</v>
      </c>
      <c r="C31">
        <v>2</v>
      </c>
      <c r="D31">
        <v>2</v>
      </c>
      <c r="E31">
        <v>4</v>
      </c>
      <c r="F31">
        <v>3</v>
      </c>
      <c r="G31">
        <v>2</v>
      </c>
      <c r="H31">
        <v>3</v>
      </c>
      <c r="I31">
        <v>3</v>
      </c>
      <c r="J31">
        <v>3</v>
      </c>
      <c r="K31">
        <v>3</v>
      </c>
      <c r="L31">
        <v>1</v>
      </c>
      <c r="M31">
        <v>3</v>
      </c>
      <c r="N31">
        <v>2</v>
      </c>
      <c r="O31">
        <v>4</v>
      </c>
      <c r="P31">
        <v>2</v>
      </c>
      <c r="Q31">
        <f t="shared" si="9"/>
        <v>40</v>
      </c>
      <c r="R31">
        <f t="shared" si="8"/>
        <v>15</v>
      </c>
      <c r="S31" s="8">
        <f t="shared" si="10"/>
        <v>2.6666666666666665</v>
      </c>
    </row>
    <row r="32" spans="1:19" x14ac:dyDescent="0.25">
      <c r="A32" s="1" t="str">
        <f>'Alle Abteilungen'!$A$15</f>
        <v>Akzeptanz Video sehen</v>
      </c>
      <c r="B32">
        <v>1</v>
      </c>
      <c r="C32">
        <v>3</v>
      </c>
      <c r="D32">
        <v>2</v>
      </c>
      <c r="E32">
        <v>2</v>
      </c>
      <c r="F32">
        <v>3</v>
      </c>
      <c r="G32">
        <v>4</v>
      </c>
      <c r="H32">
        <v>4</v>
      </c>
      <c r="I32">
        <v>2</v>
      </c>
      <c r="J32">
        <v>2</v>
      </c>
      <c r="K32">
        <v>2</v>
      </c>
      <c r="L32">
        <v>3</v>
      </c>
      <c r="M32">
        <v>2</v>
      </c>
      <c r="N32">
        <v>2</v>
      </c>
      <c r="O32">
        <v>3</v>
      </c>
      <c r="P32">
        <v>4</v>
      </c>
      <c r="Q32">
        <f t="shared" si="9"/>
        <v>39</v>
      </c>
      <c r="R32">
        <f t="shared" si="8"/>
        <v>15</v>
      </c>
      <c r="S32" s="8">
        <f t="shared" si="10"/>
        <v>2.6</v>
      </c>
    </row>
    <row r="33" spans="1:19" x14ac:dyDescent="0.25">
      <c r="A33" s="1" t="str">
        <f>'Alle Abteilungen'!$A$16</f>
        <v>Akzeptanz Video produzieren</v>
      </c>
      <c r="B33">
        <v>2</v>
      </c>
      <c r="C33">
        <v>3</v>
      </c>
      <c r="D33">
        <v>2</v>
      </c>
      <c r="E33">
        <v>2</v>
      </c>
      <c r="F33">
        <v>1</v>
      </c>
      <c r="G33">
        <v>4</v>
      </c>
      <c r="H33">
        <v>4</v>
      </c>
      <c r="I33">
        <v>1</v>
      </c>
      <c r="J33">
        <v>1</v>
      </c>
      <c r="K33">
        <v>1</v>
      </c>
      <c r="L33">
        <v>3</v>
      </c>
      <c r="M33">
        <v>1</v>
      </c>
      <c r="N33">
        <v>2</v>
      </c>
      <c r="O33">
        <v>3</v>
      </c>
      <c r="P33">
        <v>3</v>
      </c>
      <c r="Q33">
        <f t="shared" si="9"/>
        <v>33</v>
      </c>
      <c r="R33">
        <f t="shared" si="8"/>
        <v>15</v>
      </c>
      <c r="S33" s="8">
        <f t="shared" si="10"/>
        <v>2.2000000000000002</v>
      </c>
    </row>
    <row r="34" spans="1:19" x14ac:dyDescent="0.25">
      <c r="A34" s="1" t="str">
        <f>'Alle Abteilungen'!$A$17</f>
        <v>Akzeptanz Video veröffentlichen</v>
      </c>
      <c r="B34">
        <v>4</v>
      </c>
      <c r="C34">
        <v>3</v>
      </c>
      <c r="D34">
        <v>3</v>
      </c>
      <c r="E34">
        <v>3</v>
      </c>
      <c r="F34">
        <v>3</v>
      </c>
      <c r="G34">
        <v>4</v>
      </c>
      <c r="H34">
        <v>4</v>
      </c>
      <c r="I34">
        <v>3</v>
      </c>
      <c r="J34">
        <v>4</v>
      </c>
      <c r="K34">
        <v>3</v>
      </c>
      <c r="L34">
        <v>4</v>
      </c>
      <c r="M34">
        <v>4</v>
      </c>
      <c r="N34">
        <v>4</v>
      </c>
      <c r="O34">
        <v>4</v>
      </c>
      <c r="P34">
        <v>4</v>
      </c>
      <c r="Q34">
        <f t="shared" si="9"/>
        <v>54</v>
      </c>
      <c r="R34">
        <f t="shared" si="8"/>
        <v>15</v>
      </c>
      <c r="S34" s="8">
        <f t="shared" si="10"/>
        <v>3.6</v>
      </c>
    </row>
    <row r="35" spans="1:19" x14ac:dyDescent="0.25">
      <c r="A35" s="3"/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5"/>
  <sheetViews>
    <sheetView workbookViewId="0">
      <selection activeCell="P27" sqref="P27"/>
    </sheetView>
  </sheetViews>
  <sheetFormatPr defaultColWidth="9.140625" defaultRowHeight="15" x14ac:dyDescent="0.25"/>
  <cols>
    <col min="1" max="1" width="33.28515625" customWidth="1"/>
    <col min="2" max="16" width="3.140625" customWidth="1"/>
    <col min="17" max="22" width="3.140625" hidden="1" customWidth="1"/>
    <col min="23" max="23" width="5.42578125" bestFit="1" customWidth="1"/>
    <col min="24" max="24" width="11" bestFit="1" customWidth="1"/>
    <col min="25" max="25" width="17.42578125" bestFit="1" customWidth="1"/>
  </cols>
  <sheetData>
    <row r="1" spans="1:25" x14ac:dyDescent="0.25">
      <c r="A1" s="4" t="s">
        <v>31</v>
      </c>
      <c r="B1" s="6" t="s">
        <v>22</v>
      </c>
      <c r="C1" s="6"/>
      <c r="D1" s="6"/>
      <c r="E1" s="6"/>
      <c r="F1" s="6"/>
      <c r="G1" s="6"/>
      <c r="H1" s="9">
        <f>'Alle Abteilungen'!W6</f>
        <v>37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5" x14ac:dyDescent="0.25">
      <c r="A2" s="4"/>
      <c r="B2" s="6" t="s">
        <v>27</v>
      </c>
      <c r="C2" s="6"/>
      <c r="D2" s="6"/>
    </row>
    <row r="3" spans="1:25" x14ac:dyDescent="0.25">
      <c r="A3" s="4" t="s">
        <v>26</v>
      </c>
      <c r="B3" s="10" t="s">
        <v>28</v>
      </c>
      <c r="C3" s="10" t="s">
        <v>29</v>
      </c>
      <c r="D3" s="10" t="s">
        <v>40</v>
      </c>
      <c r="W3" s="5" t="s">
        <v>5</v>
      </c>
      <c r="X3" s="5" t="s">
        <v>24</v>
      </c>
      <c r="Y3" s="4" t="s">
        <v>19</v>
      </c>
    </row>
    <row r="4" spans="1:25" x14ac:dyDescent="0.25">
      <c r="A4" s="1" t="str">
        <f>'Alle Abteilungen'!$A$10</f>
        <v>Sichtbarkeit der Poster</v>
      </c>
      <c r="B4">
        <f>W16</f>
        <v>37</v>
      </c>
      <c r="C4">
        <f t="shared" ref="C4:C11" si="0">W28</f>
        <v>24</v>
      </c>
      <c r="D4">
        <f t="shared" ref="D4:D11" si="1">W38</f>
        <v>20</v>
      </c>
      <c r="W4">
        <f t="shared" ref="W4:W11" si="2">SUM(B4:V4)</f>
        <v>81</v>
      </c>
      <c r="X4">
        <f>X16+X28+X38</f>
        <v>37</v>
      </c>
      <c r="Y4" s="11">
        <f>W4/X4</f>
        <v>2.189189189189189</v>
      </c>
    </row>
    <row r="5" spans="1:25" x14ac:dyDescent="0.25">
      <c r="A5" s="1" t="str">
        <f>'Alle Abteilungen'!$A$11</f>
        <v>Sichtbarkeit der Broschüre</v>
      </c>
      <c r="B5">
        <f t="shared" ref="B5:B11" si="3">W17</f>
        <v>29</v>
      </c>
      <c r="C5">
        <f t="shared" si="0"/>
        <v>21</v>
      </c>
      <c r="D5">
        <f t="shared" si="1"/>
        <v>15</v>
      </c>
      <c r="W5">
        <f t="shared" si="2"/>
        <v>65</v>
      </c>
      <c r="X5">
        <f t="shared" ref="X5:X11" si="4">X17+X29+X39</f>
        <v>37</v>
      </c>
      <c r="Y5" s="12">
        <f t="shared" ref="Y5:Y11" si="5">W5/X5</f>
        <v>1.7567567567567568</v>
      </c>
    </row>
    <row r="6" spans="1:25" x14ac:dyDescent="0.25">
      <c r="A6" s="1" t="str">
        <f>'Alle Abteilungen'!$A$12</f>
        <v>Wert der Präsentation</v>
      </c>
      <c r="B6">
        <f t="shared" si="3"/>
        <v>56</v>
      </c>
      <c r="C6">
        <f t="shared" si="0"/>
        <v>26</v>
      </c>
      <c r="D6">
        <f t="shared" si="1"/>
        <v>25</v>
      </c>
      <c r="W6">
        <f t="shared" si="2"/>
        <v>107</v>
      </c>
      <c r="X6">
        <f t="shared" si="4"/>
        <v>36</v>
      </c>
      <c r="Y6" s="12">
        <f t="shared" si="5"/>
        <v>2.9722222222222223</v>
      </c>
    </row>
    <row r="7" spans="1:25" x14ac:dyDescent="0.25">
      <c r="A7" s="1" t="str">
        <f>'Alle Abteilungen'!$A$13</f>
        <v>Zeitaufwand</v>
      </c>
      <c r="B7">
        <f t="shared" si="3"/>
        <v>46.5</v>
      </c>
      <c r="C7">
        <f t="shared" si="0"/>
        <v>24</v>
      </c>
      <c r="D7">
        <f t="shared" si="1"/>
        <v>19</v>
      </c>
      <c r="W7">
        <f t="shared" si="2"/>
        <v>89.5</v>
      </c>
      <c r="X7">
        <f t="shared" si="4"/>
        <v>36</v>
      </c>
      <c r="Y7" s="12">
        <f t="shared" si="5"/>
        <v>2.4861111111111112</v>
      </c>
    </row>
    <row r="8" spans="1:25" x14ac:dyDescent="0.25">
      <c r="A8" s="1" t="str">
        <f>'Alle Abteilungen'!$A$14</f>
        <v>Qualität der Poster/Broschüre</v>
      </c>
      <c r="B8">
        <f t="shared" si="3"/>
        <v>47</v>
      </c>
      <c r="C8">
        <f t="shared" si="0"/>
        <v>28</v>
      </c>
      <c r="D8">
        <f t="shared" si="1"/>
        <v>16</v>
      </c>
      <c r="W8">
        <f t="shared" si="2"/>
        <v>91</v>
      </c>
      <c r="X8">
        <f t="shared" si="4"/>
        <v>35</v>
      </c>
      <c r="Y8" s="12">
        <f t="shared" si="5"/>
        <v>2.6</v>
      </c>
    </row>
    <row r="9" spans="1:25" x14ac:dyDescent="0.25">
      <c r="A9" s="1" t="str">
        <f>'Alle Abteilungen'!$A$15</f>
        <v>Akzeptanz Video sehen</v>
      </c>
      <c r="B9">
        <f t="shared" si="3"/>
        <v>51</v>
      </c>
      <c r="C9">
        <f t="shared" si="0"/>
        <v>29</v>
      </c>
      <c r="D9">
        <f t="shared" si="1"/>
        <v>25</v>
      </c>
      <c r="W9">
        <f t="shared" si="2"/>
        <v>105</v>
      </c>
      <c r="X9">
        <f t="shared" si="4"/>
        <v>36</v>
      </c>
      <c r="Y9" s="12">
        <f t="shared" si="5"/>
        <v>2.9166666666666665</v>
      </c>
    </row>
    <row r="10" spans="1:25" x14ac:dyDescent="0.25">
      <c r="A10" s="1" t="str">
        <f>'Alle Abteilungen'!$A$16</f>
        <v>Akzeptanz Video produzieren</v>
      </c>
      <c r="B10">
        <f t="shared" si="3"/>
        <v>44.5</v>
      </c>
      <c r="C10">
        <f t="shared" si="0"/>
        <v>21</v>
      </c>
      <c r="D10">
        <f t="shared" si="1"/>
        <v>16</v>
      </c>
      <c r="W10">
        <f t="shared" si="2"/>
        <v>81.5</v>
      </c>
      <c r="X10">
        <f t="shared" si="4"/>
        <v>36</v>
      </c>
      <c r="Y10" s="12">
        <f t="shared" si="5"/>
        <v>2.2638888888888888</v>
      </c>
    </row>
    <row r="11" spans="1:25" x14ac:dyDescent="0.25">
      <c r="A11" s="1" t="str">
        <f>'Alle Abteilungen'!$A$17</f>
        <v>Akzeptanz Video veröffentlichen</v>
      </c>
      <c r="B11">
        <f t="shared" si="3"/>
        <v>62</v>
      </c>
      <c r="C11">
        <f t="shared" si="0"/>
        <v>30</v>
      </c>
      <c r="D11">
        <f t="shared" si="1"/>
        <v>28</v>
      </c>
      <c r="W11">
        <f t="shared" si="2"/>
        <v>120</v>
      </c>
      <c r="X11">
        <f t="shared" si="4"/>
        <v>37</v>
      </c>
      <c r="Y11" s="13">
        <f t="shared" si="5"/>
        <v>3.2432432432432434</v>
      </c>
    </row>
    <row r="12" spans="1:25" x14ac:dyDescent="0.25">
      <c r="A12" s="1"/>
      <c r="Y12" s="23"/>
    </row>
    <row r="13" spans="1:25" ht="27.75" x14ac:dyDescent="0.25">
      <c r="A13" s="22" t="str">
        <f>'Alle Abteilungen'!A51</f>
        <v>Kommentare der Befragten:
(schriftlich oder mündlich)</v>
      </c>
      <c r="B13" s="21" t="s">
        <v>55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P13" s="6"/>
    </row>
    <row r="14" spans="1:25" x14ac:dyDescent="0.2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5" x14ac:dyDescent="0.25">
      <c r="A15" s="4" t="str">
        <f>'Alle Abteilungen'!V3</f>
        <v>2. Semester</v>
      </c>
      <c r="B15" s="9">
        <f>'Alle Abteilungen'!W3</f>
        <v>20</v>
      </c>
      <c r="C15" s="6" t="s">
        <v>18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W15" s="5" t="s">
        <v>5</v>
      </c>
      <c r="X15" s="5" t="s">
        <v>24</v>
      </c>
      <c r="Y15" s="4" t="s">
        <v>19</v>
      </c>
    </row>
    <row r="16" spans="1:25" x14ac:dyDescent="0.25">
      <c r="A16" s="1" t="str">
        <f>'Alle Abteilungen'!$A$10</f>
        <v>Sichtbarkeit der Poster</v>
      </c>
      <c r="B16">
        <v>2</v>
      </c>
      <c r="C16">
        <v>2</v>
      </c>
      <c r="D16">
        <v>2</v>
      </c>
      <c r="E16">
        <v>2</v>
      </c>
      <c r="F16">
        <v>3</v>
      </c>
      <c r="G16">
        <v>1</v>
      </c>
      <c r="H16">
        <v>1</v>
      </c>
      <c r="I16">
        <v>1</v>
      </c>
      <c r="J16">
        <v>3</v>
      </c>
      <c r="K16">
        <v>2</v>
      </c>
      <c r="L16">
        <v>2</v>
      </c>
      <c r="M16">
        <v>2</v>
      </c>
      <c r="N16">
        <v>2</v>
      </c>
      <c r="O16">
        <v>1</v>
      </c>
      <c r="P16">
        <v>3</v>
      </c>
      <c r="Q16">
        <v>1</v>
      </c>
      <c r="R16">
        <v>2</v>
      </c>
      <c r="S16">
        <v>2</v>
      </c>
      <c r="T16">
        <v>2</v>
      </c>
      <c r="U16">
        <v>1</v>
      </c>
      <c r="W16">
        <f>SUM(B16:U16)</f>
        <v>37</v>
      </c>
      <c r="X16">
        <f>$B$15-SUMIF(B16:U16,0,$B$24:$V$24)</f>
        <v>20</v>
      </c>
      <c r="Y16" s="8">
        <f>W16/X16</f>
        <v>1.85</v>
      </c>
    </row>
    <row r="17" spans="1:25" x14ac:dyDescent="0.25">
      <c r="A17" s="1" t="str">
        <f>'Alle Abteilungen'!$A$11</f>
        <v>Sichtbarkeit der Broschüre</v>
      </c>
      <c r="B17">
        <v>1</v>
      </c>
      <c r="C17">
        <v>1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2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4</v>
      </c>
      <c r="S17">
        <v>1</v>
      </c>
      <c r="T17">
        <v>2</v>
      </c>
      <c r="U17">
        <v>1</v>
      </c>
      <c r="W17">
        <f>SUM(B17:U17)</f>
        <v>29</v>
      </c>
      <c r="X17">
        <f>$B$15-SUMIF(B17:U17,0,$B$24:$V$24)</f>
        <v>20</v>
      </c>
      <c r="Y17" s="8">
        <f t="shared" ref="Y17:Y23" si="6">W17/X17</f>
        <v>1.45</v>
      </c>
    </row>
    <row r="18" spans="1:25" x14ac:dyDescent="0.25">
      <c r="A18" s="1" t="str">
        <f>'Alle Abteilungen'!$A$12</f>
        <v>Wert der Präsentation</v>
      </c>
      <c r="B18">
        <v>3</v>
      </c>
      <c r="C18">
        <v>2</v>
      </c>
      <c r="D18">
        <v>4</v>
      </c>
      <c r="E18">
        <v>3</v>
      </c>
      <c r="F18">
        <v>2</v>
      </c>
      <c r="G18">
        <v>2</v>
      </c>
      <c r="H18">
        <v>2</v>
      </c>
      <c r="I18">
        <v>1</v>
      </c>
      <c r="J18">
        <v>4</v>
      </c>
      <c r="K18">
        <v>3</v>
      </c>
      <c r="L18">
        <v>3</v>
      </c>
      <c r="M18">
        <v>3</v>
      </c>
      <c r="N18">
        <v>3</v>
      </c>
      <c r="O18">
        <v>2</v>
      </c>
      <c r="P18">
        <v>4</v>
      </c>
      <c r="Q18">
        <v>2</v>
      </c>
      <c r="R18">
        <v>4</v>
      </c>
      <c r="S18">
        <v>4</v>
      </c>
      <c r="T18">
        <v>3</v>
      </c>
      <c r="U18">
        <v>2</v>
      </c>
      <c r="W18">
        <f>SUM(B18:U18)</f>
        <v>56</v>
      </c>
      <c r="X18">
        <f>$B$15-SUMIF(B18:U18,0,$B$24:$V$24)</f>
        <v>20</v>
      </c>
      <c r="Y18" s="8">
        <f t="shared" si="6"/>
        <v>2.8</v>
      </c>
    </row>
    <row r="19" spans="1:25" x14ac:dyDescent="0.25">
      <c r="A19" s="1" t="str">
        <f>'Alle Abteilungen'!$A$13</f>
        <v>Zeitaufwand</v>
      </c>
      <c r="B19">
        <v>2</v>
      </c>
      <c r="C19">
        <v>2</v>
      </c>
      <c r="D19">
        <v>1.5</v>
      </c>
      <c r="E19">
        <v>1</v>
      </c>
      <c r="F19">
        <v>3</v>
      </c>
      <c r="G19">
        <v>1</v>
      </c>
      <c r="H19">
        <v>4</v>
      </c>
      <c r="I19">
        <v>4</v>
      </c>
      <c r="J19">
        <v>2</v>
      </c>
      <c r="K19">
        <v>3</v>
      </c>
      <c r="L19">
        <v>0</v>
      </c>
      <c r="M19">
        <v>2</v>
      </c>
      <c r="N19">
        <v>2</v>
      </c>
      <c r="O19">
        <v>4</v>
      </c>
      <c r="P19">
        <v>2</v>
      </c>
      <c r="Q19">
        <v>3</v>
      </c>
      <c r="R19">
        <v>3</v>
      </c>
      <c r="S19">
        <v>2</v>
      </c>
      <c r="T19">
        <v>2</v>
      </c>
      <c r="U19">
        <v>3</v>
      </c>
      <c r="W19">
        <f>SUM(B19:U19)</f>
        <v>46.5</v>
      </c>
      <c r="X19">
        <f>$B$15-SUMIF(B19:U19,0,$B$24:$V$24)</f>
        <v>19</v>
      </c>
      <c r="Y19" s="8">
        <f t="shared" si="6"/>
        <v>2.4473684210526314</v>
      </c>
    </row>
    <row r="20" spans="1:25" x14ac:dyDescent="0.25">
      <c r="A20" s="1" t="str">
        <f>'Alle Abteilungen'!$A$14</f>
        <v>Qualität der Poster/Broschüre</v>
      </c>
      <c r="B20">
        <v>3</v>
      </c>
      <c r="C20">
        <v>3</v>
      </c>
      <c r="D20">
        <v>2</v>
      </c>
      <c r="E20">
        <v>3</v>
      </c>
      <c r="F20">
        <v>3</v>
      </c>
      <c r="G20">
        <v>3</v>
      </c>
      <c r="H20">
        <v>0</v>
      </c>
      <c r="I20">
        <v>3</v>
      </c>
      <c r="J20">
        <v>2</v>
      </c>
      <c r="K20">
        <v>3</v>
      </c>
      <c r="L20">
        <v>1</v>
      </c>
      <c r="M20">
        <v>0</v>
      </c>
      <c r="N20">
        <v>3</v>
      </c>
      <c r="O20">
        <v>3</v>
      </c>
      <c r="P20">
        <v>3</v>
      </c>
      <c r="Q20">
        <v>2</v>
      </c>
      <c r="R20">
        <v>4</v>
      </c>
      <c r="S20">
        <v>1</v>
      </c>
      <c r="T20">
        <v>3</v>
      </c>
      <c r="U20">
        <v>2</v>
      </c>
      <c r="W20">
        <f>SUM(B20:U20)</f>
        <v>47</v>
      </c>
      <c r="X20">
        <f>$B$15-SUMIF(B20:U20,0,$B$24:$V$24)</f>
        <v>18</v>
      </c>
      <c r="Y20" s="8">
        <f t="shared" si="6"/>
        <v>2.6111111111111112</v>
      </c>
    </row>
    <row r="21" spans="1:25" x14ac:dyDescent="0.25">
      <c r="A21" s="1" t="str">
        <f>'Alle Abteilungen'!$A$15</f>
        <v>Akzeptanz Video sehen</v>
      </c>
      <c r="B21">
        <v>4</v>
      </c>
      <c r="C21">
        <v>3</v>
      </c>
      <c r="D21">
        <v>3</v>
      </c>
      <c r="E21">
        <v>3</v>
      </c>
      <c r="F21">
        <v>2</v>
      </c>
      <c r="G21">
        <v>2</v>
      </c>
      <c r="H21">
        <v>3</v>
      </c>
      <c r="I21">
        <v>3</v>
      </c>
      <c r="J21">
        <v>2</v>
      </c>
      <c r="K21">
        <v>2</v>
      </c>
      <c r="L21">
        <v>3</v>
      </c>
      <c r="M21">
        <v>0</v>
      </c>
      <c r="N21">
        <v>4</v>
      </c>
      <c r="O21">
        <v>4</v>
      </c>
      <c r="P21">
        <v>3</v>
      </c>
      <c r="Q21">
        <v>3</v>
      </c>
      <c r="R21">
        <v>1</v>
      </c>
      <c r="S21">
        <v>2</v>
      </c>
      <c r="T21">
        <v>2</v>
      </c>
      <c r="U21">
        <v>2</v>
      </c>
      <c r="W21">
        <f>SUM(B21:U21)</f>
        <v>51</v>
      </c>
      <c r="X21">
        <f>$B$15-SUMIF(B21:U21,0,$B$24:$V$24)</f>
        <v>19</v>
      </c>
      <c r="Y21" s="8">
        <f t="shared" si="6"/>
        <v>2.6842105263157894</v>
      </c>
    </row>
    <row r="22" spans="1:25" x14ac:dyDescent="0.25">
      <c r="A22" s="1" t="str">
        <f>'Alle Abteilungen'!$A$16</f>
        <v>Akzeptanz Video produzieren</v>
      </c>
      <c r="B22">
        <v>2</v>
      </c>
      <c r="C22">
        <v>1</v>
      </c>
      <c r="D22">
        <v>3</v>
      </c>
      <c r="E22">
        <v>3</v>
      </c>
      <c r="F22">
        <v>3</v>
      </c>
      <c r="G22">
        <v>2</v>
      </c>
      <c r="H22">
        <v>2.5</v>
      </c>
      <c r="I22">
        <v>2</v>
      </c>
      <c r="J22">
        <v>1</v>
      </c>
      <c r="K22">
        <v>2</v>
      </c>
      <c r="L22">
        <v>0</v>
      </c>
      <c r="M22">
        <v>2</v>
      </c>
      <c r="N22">
        <v>3</v>
      </c>
      <c r="O22">
        <v>1</v>
      </c>
      <c r="P22">
        <v>2</v>
      </c>
      <c r="Q22">
        <v>3</v>
      </c>
      <c r="R22">
        <v>4</v>
      </c>
      <c r="S22">
        <v>3</v>
      </c>
      <c r="T22">
        <v>2</v>
      </c>
      <c r="U22">
        <v>3</v>
      </c>
      <c r="W22">
        <f>SUM(B22:U22)</f>
        <v>44.5</v>
      </c>
      <c r="X22">
        <f>$B$15-SUMIF(B22:U22,0,$B$24:$V$24)</f>
        <v>19</v>
      </c>
      <c r="Y22" s="8">
        <f t="shared" si="6"/>
        <v>2.3421052631578947</v>
      </c>
    </row>
    <row r="23" spans="1:25" x14ac:dyDescent="0.25">
      <c r="A23" s="1" t="str">
        <f>'Alle Abteilungen'!$A$17</f>
        <v>Akzeptanz Video veröffentlichen</v>
      </c>
      <c r="B23">
        <v>4</v>
      </c>
      <c r="C23">
        <v>3</v>
      </c>
      <c r="D23">
        <v>3</v>
      </c>
      <c r="E23">
        <v>4</v>
      </c>
      <c r="F23">
        <v>2</v>
      </c>
      <c r="G23">
        <v>4</v>
      </c>
      <c r="H23">
        <v>4</v>
      </c>
      <c r="I23">
        <v>4</v>
      </c>
      <c r="J23">
        <v>2</v>
      </c>
      <c r="K23">
        <v>2</v>
      </c>
      <c r="L23">
        <v>4</v>
      </c>
      <c r="M23">
        <v>2</v>
      </c>
      <c r="N23">
        <v>3</v>
      </c>
      <c r="O23">
        <v>3</v>
      </c>
      <c r="P23">
        <v>4</v>
      </c>
      <c r="Q23">
        <v>4</v>
      </c>
      <c r="R23">
        <v>1</v>
      </c>
      <c r="S23">
        <v>2</v>
      </c>
      <c r="T23">
        <v>3</v>
      </c>
      <c r="U23">
        <v>4</v>
      </c>
      <c r="W23">
        <f>SUM(B23:U23)</f>
        <v>62</v>
      </c>
      <c r="X23">
        <f>$B$15-SUMIF(B23:U23,0,$B$24:$V$24)</f>
        <v>20</v>
      </c>
      <c r="Y23" s="8">
        <f t="shared" si="6"/>
        <v>3.1</v>
      </c>
    </row>
    <row r="24" spans="1:25" hidden="1" x14ac:dyDescent="0.25">
      <c r="A24" s="2" t="s">
        <v>23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Y24" s="8"/>
    </row>
    <row r="25" spans="1:25" x14ac:dyDescent="0.25">
      <c r="A25" s="3"/>
    </row>
    <row r="26" spans="1:25" x14ac:dyDescent="0.25">
      <c r="A26" s="3"/>
    </row>
    <row r="27" spans="1:25" x14ac:dyDescent="0.25">
      <c r="A27" s="4" t="str">
        <f>'Alle Abteilungen'!V4</f>
        <v>4. Semester</v>
      </c>
      <c r="B27" s="9">
        <f>'Alle Abteilungen'!W4</f>
        <v>10</v>
      </c>
      <c r="C27" s="6" t="s">
        <v>18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W27" s="5" t="s">
        <v>5</v>
      </c>
      <c r="X27" s="5" t="s">
        <v>24</v>
      </c>
      <c r="Y27" s="4" t="s">
        <v>19</v>
      </c>
    </row>
    <row r="28" spans="1:25" x14ac:dyDescent="0.25">
      <c r="A28" s="1" t="str">
        <f>'Alle Abteilungen'!$A$10</f>
        <v>Sichtbarkeit der Poster</v>
      </c>
      <c r="B28">
        <v>2</v>
      </c>
      <c r="C28">
        <v>3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3</v>
      </c>
      <c r="K28">
        <v>4</v>
      </c>
      <c r="W28">
        <f t="shared" ref="W28:W35" si="7">SUM(B28:V28)</f>
        <v>24</v>
      </c>
      <c r="X28">
        <f t="shared" ref="X28:X35" si="8">$B$27-SUMIF(B28:V28,0,$B$24:$V$24)</f>
        <v>10</v>
      </c>
      <c r="Y28" s="8">
        <f>W28/X28</f>
        <v>2.4</v>
      </c>
    </row>
    <row r="29" spans="1:25" x14ac:dyDescent="0.25">
      <c r="A29" s="1" t="str">
        <f>'Alle Abteilungen'!$A$11</f>
        <v>Sichtbarkeit der Broschüre</v>
      </c>
      <c r="B29">
        <v>3</v>
      </c>
      <c r="C29">
        <v>1</v>
      </c>
      <c r="D29">
        <v>2</v>
      </c>
      <c r="E29">
        <v>4</v>
      </c>
      <c r="F29">
        <v>2</v>
      </c>
      <c r="G29">
        <v>1</v>
      </c>
      <c r="H29">
        <v>3</v>
      </c>
      <c r="I29">
        <v>3</v>
      </c>
      <c r="J29">
        <v>1</v>
      </c>
      <c r="K29">
        <v>1</v>
      </c>
      <c r="W29">
        <f t="shared" si="7"/>
        <v>21</v>
      </c>
      <c r="X29">
        <f t="shared" si="8"/>
        <v>10</v>
      </c>
      <c r="Y29" s="8">
        <f t="shared" ref="Y29:Y35" si="9">W29/X29</f>
        <v>2.1</v>
      </c>
    </row>
    <row r="30" spans="1:25" x14ac:dyDescent="0.25">
      <c r="A30" s="1" t="str">
        <f>'Alle Abteilungen'!$A$12</f>
        <v>Wert der Präsentation</v>
      </c>
      <c r="B30">
        <v>3</v>
      </c>
      <c r="C30">
        <v>4</v>
      </c>
      <c r="D30">
        <v>3</v>
      </c>
      <c r="E30">
        <v>0</v>
      </c>
      <c r="F30">
        <v>3</v>
      </c>
      <c r="G30">
        <v>2</v>
      </c>
      <c r="H30">
        <v>3</v>
      </c>
      <c r="I30">
        <v>4</v>
      </c>
      <c r="J30">
        <v>2</v>
      </c>
      <c r="K30">
        <v>2</v>
      </c>
      <c r="W30">
        <f t="shared" si="7"/>
        <v>26</v>
      </c>
      <c r="X30">
        <f t="shared" si="8"/>
        <v>9</v>
      </c>
      <c r="Y30" s="8">
        <f t="shared" si="9"/>
        <v>2.8888888888888888</v>
      </c>
    </row>
    <row r="31" spans="1:25" x14ac:dyDescent="0.25">
      <c r="A31" s="1" t="str">
        <f>'Alle Abteilungen'!$A$13</f>
        <v>Zeitaufwand</v>
      </c>
      <c r="B31">
        <v>2</v>
      </c>
      <c r="C31">
        <v>2</v>
      </c>
      <c r="D31">
        <v>4</v>
      </c>
      <c r="E31">
        <v>3</v>
      </c>
      <c r="F31">
        <v>3</v>
      </c>
      <c r="G31">
        <v>3</v>
      </c>
      <c r="H31">
        <v>2</v>
      </c>
      <c r="I31">
        <v>1</v>
      </c>
      <c r="J31">
        <v>2</v>
      </c>
      <c r="K31">
        <v>2</v>
      </c>
      <c r="W31">
        <f t="shared" si="7"/>
        <v>24</v>
      </c>
      <c r="X31">
        <f t="shared" si="8"/>
        <v>10</v>
      </c>
      <c r="Y31" s="8">
        <f t="shared" si="9"/>
        <v>2.4</v>
      </c>
    </row>
    <row r="32" spans="1:25" x14ac:dyDescent="0.25">
      <c r="A32" s="1" t="str">
        <f>'Alle Abteilungen'!$A$14</f>
        <v>Qualität der Poster/Broschüre</v>
      </c>
      <c r="B32">
        <v>2</v>
      </c>
      <c r="C32">
        <v>2</v>
      </c>
      <c r="D32">
        <v>3</v>
      </c>
      <c r="E32">
        <v>3</v>
      </c>
      <c r="F32">
        <v>3</v>
      </c>
      <c r="G32">
        <v>2</v>
      </c>
      <c r="H32">
        <v>4</v>
      </c>
      <c r="I32">
        <v>4</v>
      </c>
      <c r="J32">
        <v>3</v>
      </c>
      <c r="K32">
        <v>2</v>
      </c>
      <c r="W32">
        <f t="shared" si="7"/>
        <v>28</v>
      </c>
      <c r="X32">
        <f t="shared" si="8"/>
        <v>10</v>
      </c>
      <c r="Y32" s="8">
        <f t="shared" si="9"/>
        <v>2.8</v>
      </c>
    </row>
    <row r="33" spans="1:25" x14ac:dyDescent="0.25">
      <c r="A33" s="1" t="str">
        <f>'Alle Abteilungen'!$A$15</f>
        <v>Akzeptanz Video sehen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H33">
        <v>3</v>
      </c>
      <c r="I33">
        <v>1</v>
      </c>
      <c r="J33">
        <v>2</v>
      </c>
      <c r="K33">
        <v>3</v>
      </c>
      <c r="W33">
        <f t="shared" si="7"/>
        <v>29</v>
      </c>
      <c r="X33">
        <f t="shared" si="8"/>
        <v>10</v>
      </c>
      <c r="Y33" s="8">
        <f t="shared" si="9"/>
        <v>2.9</v>
      </c>
    </row>
    <row r="34" spans="1:25" x14ac:dyDescent="0.25">
      <c r="A34" s="1" t="str">
        <f>'Alle Abteilungen'!$A$16</f>
        <v>Akzeptanz Video produzieren</v>
      </c>
      <c r="B34">
        <v>1</v>
      </c>
      <c r="C34">
        <v>1</v>
      </c>
      <c r="D34">
        <v>4</v>
      </c>
      <c r="E34">
        <v>4</v>
      </c>
      <c r="F34">
        <v>2</v>
      </c>
      <c r="G34">
        <v>2</v>
      </c>
      <c r="H34">
        <v>2</v>
      </c>
      <c r="I34">
        <v>1</v>
      </c>
      <c r="J34">
        <v>2</v>
      </c>
      <c r="K34">
        <v>2</v>
      </c>
      <c r="W34">
        <f t="shared" si="7"/>
        <v>21</v>
      </c>
      <c r="X34">
        <f t="shared" si="8"/>
        <v>10</v>
      </c>
      <c r="Y34" s="8">
        <f t="shared" si="9"/>
        <v>2.1</v>
      </c>
    </row>
    <row r="35" spans="1:25" x14ac:dyDescent="0.25">
      <c r="A35" s="1" t="str">
        <f>'Alle Abteilungen'!$A$17</f>
        <v>Akzeptanz Video veröffentlichen</v>
      </c>
      <c r="B35">
        <v>2</v>
      </c>
      <c r="C35">
        <v>4</v>
      </c>
      <c r="D35">
        <v>4</v>
      </c>
      <c r="E35">
        <v>4</v>
      </c>
      <c r="F35">
        <v>2</v>
      </c>
      <c r="G35">
        <v>3</v>
      </c>
      <c r="H35">
        <v>3</v>
      </c>
      <c r="I35">
        <v>4</v>
      </c>
      <c r="J35">
        <v>2</v>
      </c>
      <c r="K35">
        <v>2</v>
      </c>
      <c r="W35">
        <f t="shared" si="7"/>
        <v>30</v>
      </c>
      <c r="X35">
        <f t="shared" si="8"/>
        <v>10</v>
      </c>
      <c r="Y35" s="8">
        <f t="shared" si="9"/>
        <v>3</v>
      </c>
    </row>
    <row r="36" spans="1:25" x14ac:dyDescent="0.25">
      <c r="A36" s="3"/>
    </row>
    <row r="37" spans="1:25" x14ac:dyDescent="0.25">
      <c r="A37" s="4" t="str">
        <f>'Alle Abteilungen'!V5</f>
        <v>6. + 8. Semester</v>
      </c>
      <c r="B37" s="9">
        <f>'Alle Abteilungen'!W5</f>
        <v>7</v>
      </c>
      <c r="C37" s="6" t="s">
        <v>18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W37" s="5" t="s">
        <v>5</v>
      </c>
      <c r="X37" s="5" t="s">
        <v>24</v>
      </c>
      <c r="Y37" s="4" t="s">
        <v>19</v>
      </c>
    </row>
    <row r="38" spans="1:25" x14ac:dyDescent="0.25">
      <c r="A38" s="1" t="str">
        <f>'Alle Abteilungen'!$A$10</f>
        <v>Sichtbarkeit der Poster</v>
      </c>
      <c r="B38">
        <v>4</v>
      </c>
      <c r="C38">
        <v>2</v>
      </c>
      <c r="D38">
        <v>3</v>
      </c>
      <c r="E38">
        <v>3</v>
      </c>
      <c r="F38">
        <v>3</v>
      </c>
      <c r="G38">
        <v>3</v>
      </c>
      <c r="H38">
        <v>2</v>
      </c>
      <c r="W38">
        <f t="shared" ref="W38:W45" si="10">SUM(B38:V38)</f>
        <v>20</v>
      </c>
      <c r="X38">
        <f t="shared" ref="X38:X45" si="11">$B$37-SUMIF(B38:V38,0,$B$24:$V$24)</f>
        <v>7</v>
      </c>
      <c r="Y38" s="8">
        <f>W38/X38</f>
        <v>2.8571428571428572</v>
      </c>
    </row>
    <row r="39" spans="1:25" x14ac:dyDescent="0.25">
      <c r="A39" s="1" t="str">
        <f>'Alle Abteilungen'!$A$11</f>
        <v>Sichtbarkeit der Broschüre</v>
      </c>
      <c r="B39">
        <v>3</v>
      </c>
      <c r="C39">
        <v>1</v>
      </c>
      <c r="D39">
        <v>1</v>
      </c>
      <c r="E39">
        <v>3</v>
      </c>
      <c r="F39">
        <v>1</v>
      </c>
      <c r="G39">
        <v>2</v>
      </c>
      <c r="H39">
        <v>4</v>
      </c>
      <c r="W39">
        <f t="shared" si="10"/>
        <v>15</v>
      </c>
      <c r="X39">
        <f t="shared" si="11"/>
        <v>7</v>
      </c>
      <c r="Y39" s="8">
        <f t="shared" ref="Y39:Y45" si="12">W39/X39</f>
        <v>2.1428571428571428</v>
      </c>
    </row>
    <row r="40" spans="1:25" x14ac:dyDescent="0.25">
      <c r="A40" s="1" t="str">
        <f>'Alle Abteilungen'!$A$12</f>
        <v>Wert der Präsentation</v>
      </c>
      <c r="B40">
        <v>4</v>
      </c>
      <c r="C40">
        <v>4</v>
      </c>
      <c r="D40">
        <v>4</v>
      </c>
      <c r="E40">
        <v>4</v>
      </c>
      <c r="F40">
        <v>3</v>
      </c>
      <c r="G40">
        <v>4</v>
      </c>
      <c r="H40">
        <v>2</v>
      </c>
      <c r="W40">
        <f t="shared" si="10"/>
        <v>25</v>
      </c>
      <c r="X40">
        <f t="shared" si="11"/>
        <v>7</v>
      </c>
      <c r="Y40" s="8">
        <f t="shared" si="12"/>
        <v>3.5714285714285716</v>
      </c>
    </row>
    <row r="41" spans="1:25" x14ac:dyDescent="0.25">
      <c r="A41" s="1" t="str">
        <f>'Alle Abteilungen'!$A$13</f>
        <v>Zeitaufwand</v>
      </c>
      <c r="B41">
        <v>2</v>
      </c>
      <c r="C41">
        <v>4</v>
      </c>
      <c r="D41">
        <v>2</v>
      </c>
      <c r="E41">
        <v>3</v>
      </c>
      <c r="F41">
        <v>3</v>
      </c>
      <c r="G41">
        <v>2</v>
      </c>
      <c r="H41">
        <v>3</v>
      </c>
      <c r="W41">
        <f t="shared" si="10"/>
        <v>19</v>
      </c>
      <c r="X41">
        <f t="shared" si="11"/>
        <v>7</v>
      </c>
      <c r="Y41" s="8">
        <f t="shared" si="12"/>
        <v>2.7142857142857144</v>
      </c>
    </row>
    <row r="42" spans="1:25" x14ac:dyDescent="0.25">
      <c r="A42" s="1" t="str">
        <f>'Alle Abteilungen'!$A$14</f>
        <v>Qualität der Poster/Broschüre</v>
      </c>
      <c r="B42">
        <v>3</v>
      </c>
      <c r="C42">
        <v>3</v>
      </c>
      <c r="D42">
        <v>1</v>
      </c>
      <c r="E42">
        <v>3</v>
      </c>
      <c r="F42">
        <v>3</v>
      </c>
      <c r="G42">
        <v>1</v>
      </c>
      <c r="H42">
        <v>2</v>
      </c>
      <c r="W42">
        <f t="shared" si="10"/>
        <v>16</v>
      </c>
      <c r="X42">
        <f t="shared" si="11"/>
        <v>7</v>
      </c>
      <c r="Y42" s="8">
        <f t="shared" si="12"/>
        <v>2.2857142857142856</v>
      </c>
    </row>
    <row r="43" spans="1:25" x14ac:dyDescent="0.25">
      <c r="A43" s="1" t="str">
        <f>'Alle Abteilungen'!$A$15</f>
        <v>Akzeptanz Video sehen</v>
      </c>
      <c r="B43">
        <v>4</v>
      </c>
      <c r="C43">
        <v>3</v>
      </c>
      <c r="D43">
        <v>3</v>
      </c>
      <c r="E43">
        <v>4</v>
      </c>
      <c r="F43">
        <v>4</v>
      </c>
      <c r="G43">
        <v>3</v>
      </c>
      <c r="H43">
        <v>4</v>
      </c>
      <c r="W43">
        <f t="shared" si="10"/>
        <v>25</v>
      </c>
      <c r="X43">
        <f t="shared" si="11"/>
        <v>7</v>
      </c>
      <c r="Y43" s="8">
        <f t="shared" si="12"/>
        <v>3.5714285714285716</v>
      </c>
    </row>
    <row r="44" spans="1:25" x14ac:dyDescent="0.25">
      <c r="A44" s="1" t="str">
        <f>'Alle Abteilungen'!$A$16</f>
        <v>Akzeptanz Video produzieren</v>
      </c>
      <c r="B44">
        <v>2</v>
      </c>
      <c r="C44">
        <v>3</v>
      </c>
      <c r="D44">
        <v>1</v>
      </c>
      <c r="E44">
        <v>4</v>
      </c>
      <c r="F44">
        <v>4</v>
      </c>
      <c r="G44">
        <v>1</v>
      </c>
      <c r="H44">
        <v>1</v>
      </c>
      <c r="W44">
        <f t="shared" si="10"/>
        <v>16</v>
      </c>
      <c r="X44">
        <f t="shared" si="11"/>
        <v>7</v>
      </c>
      <c r="Y44" s="8">
        <f t="shared" si="12"/>
        <v>2.2857142857142856</v>
      </c>
    </row>
    <row r="45" spans="1:25" x14ac:dyDescent="0.25">
      <c r="A45" s="1" t="str">
        <f>'Alle Abteilungen'!$A$17</f>
        <v>Akzeptanz Video veröffentlichen</v>
      </c>
      <c r="B45">
        <v>4</v>
      </c>
      <c r="C45">
        <v>4</v>
      </c>
      <c r="D45">
        <v>4</v>
      </c>
      <c r="E45">
        <v>4</v>
      </c>
      <c r="F45">
        <v>4</v>
      </c>
      <c r="G45">
        <v>4</v>
      </c>
      <c r="H45">
        <v>4</v>
      </c>
      <c r="W45">
        <f t="shared" si="10"/>
        <v>28</v>
      </c>
      <c r="X45">
        <f t="shared" si="11"/>
        <v>7</v>
      </c>
      <c r="Y45" s="8">
        <f t="shared" si="12"/>
        <v>4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Alle Abteilungen</vt:lpstr>
      <vt:lpstr>Bauingenieurwesen</vt:lpstr>
      <vt:lpstr>Landschaftsarchitektur</vt:lpstr>
      <vt:lpstr>Raumplanung</vt:lpstr>
      <vt:lpstr>Elektrotechnik</vt:lpstr>
      <vt:lpstr>Maschinentechnik</vt:lpstr>
      <vt:lpstr>EEU</vt:lpstr>
      <vt:lpstr>Informatik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HSR</dc:creator>
  <cp:lastModifiedBy>HSR</cp:lastModifiedBy>
  <dcterms:created xsi:type="dcterms:W3CDTF">2012-02-28T14:38:42Z</dcterms:created>
  <dcterms:modified xsi:type="dcterms:W3CDTF">2012-03-02T09:00:47Z</dcterms:modified>
</cp:coreProperties>
</file>