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12075" firstSheet="1" activeTab="1"/>
  </bookViews>
  <sheets>
    <sheet name="Alle Abteilungen" sheetId="2" r:id="rId1"/>
    <sheet name="Raumplanung" sheetId="4" r:id="rId2"/>
    <sheet name="Elektrotechnik" sheetId="5" r:id="rId3"/>
    <sheet name="Erneuerbare Energien" sheetId="6" r:id="rId4"/>
    <sheet name="Bauingenieur" sheetId="7" r:id="rId5"/>
    <sheet name="Informatik" sheetId="8" r:id="rId6"/>
  </sheets>
  <calcPr calcId="145621"/>
</workbook>
</file>

<file path=xl/calcChain.xml><?xml version="1.0" encoding="utf-8"?>
<calcChain xmlns="http://schemas.openxmlformats.org/spreadsheetml/2006/main">
  <c r="H1" i="8" l="1"/>
  <c r="X17" i="8"/>
  <c r="B34" i="8"/>
  <c r="Y37" i="8" s="1"/>
  <c r="B24" i="8"/>
  <c r="B13" i="8"/>
  <c r="Y18" i="8" s="1"/>
  <c r="A34" i="8"/>
  <c r="X42" i="8"/>
  <c r="D11" i="8" s="1"/>
  <c r="A42" i="8"/>
  <c r="X41" i="8"/>
  <c r="D10" i="8" s="1"/>
  <c r="A41" i="8"/>
  <c r="X40" i="8"/>
  <c r="D9" i="8" s="1"/>
  <c r="A40" i="8"/>
  <c r="X39" i="8"/>
  <c r="D8" i="8" s="1"/>
  <c r="A39" i="8"/>
  <c r="X38" i="8"/>
  <c r="D7" i="8" s="1"/>
  <c r="A38" i="8"/>
  <c r="X37" i="8"/>
  <c r="D6" i="8" s="1"/>
  <c r="A37" i="8"/>
  <c r="X36" i="8"/>
  <c r="D5" i="8" s="1"/>
  <c r="A36" i="8"/>
  <c r="X35" i="8"/>
  <c r="D4" i="8" s="1"/>
  <c r="A35" i="8"/>
  <c r="A24" i="8"/>
  <c r="A13" i="8"/>
  <c r="X32" i="8"/>
  <c r="A32" i="8"/>
  <c r="X31" i="8"/>
  <c r="C10" i="8" s="1"/>
  <c r="A31" i="8"/>
  <c r="X30" i="8"/>
  <c r="A30" i="8"/>
  <c r="X29" i="8"/>
  <c r="C8" i="8" s="1"/>
  <c r="A29" i="8"/>
  <c r="X28" i="8"/>
  <c r="A28" i="8"/>
  <c r="X27" i="8"/>
  <c r="C6" i="8" s="1"/>
  <c r="A27" i="8"/>
  <c r="X26" i="8"/>
  <c r="A26" i="8"/>
  <c r="X25" i="8"/>
  <c r="C4" i="8" s="1"/>
  <c r="A25" i="8"/>
  <c r="Y32" i="8"/>
  <c r="X21" i="8"/>
  <c r="A21" i="8"/>
  <c r="X20" i="8"/>
  <c r="B10" i="8" s="1"/>
  <c r="A20" i="8"/>
  <c r="X19" i="8"/>
  <c r="B9" i="8" s="1"/>
  <c r="A19" i="8"/>
  <c r="X18" i="8"/>
  <c r="B8" i="8" s="1"/>
  <c r="A18" i="8"/>
  <c r="B7" i="8"/>
  <c r="A17" i="8"/>
  <c r="X16" i="8"/>
  <c r="B6" i="8" s="1"/>
  <c r="A16" i="8"/>
  <c r="X15" i="8"/>
  <c r="B5" i="8" s="1"/>
  <c r="A15" i="8"/>
  <c r="X14" i="8"/>
  <c r="B4" i="8" s="1"/>
  <c r="A14" i="8"/>
  <c r="Y21" i="8"/>
  <c r="C11" i="8"/>
  <c r="B11" i="8"/>
  <c r="A11" i="8"/>
  <c r="A10" i="8"/>
  <c r="C9" i="8"/>
  <c r="A9" i="8"/>
  <c r="A8" i="8"/>
  <c r="C7" i="8"/>
  <c r="A7" i="8"/>
  <c r="A6" i="8"/>
  <c r="C5" i="8"/>
  <c r="A5" i="8"/>
  <c r="A4" i="8"/>
  <c r="Y19" i="8" l="1"/>
  <c r="Y17" i="8"/>
  <c r="Y42" i="8"/>
  <c r="Z42" i="8" s="1"/>
  <c r="Y40" i="8"/>
  <c r="Z40" i="8" s="1"/>
  <c r="Y38" i="8"/>
  <c r="Z38" i="8" s="1"/>
  <c r="Y36" i="8"/>
  <c r="Z36" i="8" s="1"/>
  <c r="Y16" i="8"/>
  <c r="Z16" i="8" s="1"/>
  <c r="Y35" i="8"/>
  <c r="Y41" i="8"/>
  <c r="Z41" i="8" s="1"/>
  <c r="Y39" i="8"/>
  <c r="Y20" i="8"/>
  <c r="Z20" i="8" s="1"/>
  <c r="X10" i="8"/>
  <c r="X8" i="8"/>
  <c r="X6" i="8"/>
  <c r="X4" i="8"/>
  <c r="X5" i="8"/>
  <c r="X7" i="8"/>
  <c r="X9" i="8"/>
  <c r="X11" i="8"/>
  <c r="Y14" i="8"/>
  <c r="Z14" i="8" s="1"/>
  <c r="Z21" i="8"/>
  <c r="Y11" i="8"/>
  <c r="Y26" i="8"/>
  <c r="Z26" i="8" s="1"/>
  <c r="Y28" i="8"/>
  <c r="Z28" i="8" s="1"/>
  <c r="Y30" i="8"/>
  <c r="Z30" i="8" s="1"/>
  <c r="Z35" i="8"/>
  <c r="Z37" i="8"/>
  <c r="Z39" i="8"/>
  <c r="Y15" i="8"/>
  <c r="Z18" i="8"/>
  <c r="Y25" i="8"/>
  <c r="Y27" i="8"/>
  <c r="Y29" i="8"/>
  <c r="Y8" i="8" s="1"/>
  <c r="Y31" i="8"/>
  <c r="Z32" i="8"/>
  <c r="H1" i="7"/>
  <c r="B14" i="7"/>
  <c r="A14" i="7"/>
  <c r="M33" i="7"/>
  <c r="A33" i="7"/>
  <c r="N32" i="7"/>
  <c r="M32" i="7"/>
  <c r="A32" i="7"/>
  <c r="N31" i="7"/>
  <c r="M31" i="7"/>
  <c r="A31" i="7"/>
  <c r="N30" i="7"/>
  <c r="M30" i="7"/>
  <c r="A30" i="7"/>
  <c r="N29" i="7"/>
  <c r="M29" i="7"/>
  <c r="O29" i="7" s="1"/>
  <c r="A29" i="7"/>
  <c r="N28" i="7"/>
  <c r="M28" i="7"/>
  <c r="A28" i="7"/>
  <c r="N27" i="7"/>
  <c r="M27" i="7"/>
  <c r="O27" i="7" s="1"/>
  <c r="A27" i="7"/>
  <c r="N26" i="7"/>
  <c r="M26" i="7"/>
  <c r="A26" i="7"/>
  <c r="N33" i="7"/>
  <c r="N22" i="7"/>
  <c r="M22" i="7"/>
  <c r="A22" i="7"/>
  <c r="N21" i="7"/>
  <c r="M21" i="7"/>
  <c r="A21" i="7"/>
  <c r="N20" i="7"/>
  <c r="N9" i="7" s="1"/>
  <c r="M20" i="7"/>
  <c r="B9" i="7" s="1"/>
  <c r="M9" i="7" s="1"/>
  <c r="A20" i="7"/>
  <c r="N19" i="7"/>
  <c r="N8" i="7" s="1"/>
  <c r="M19" i="7"/>
  <c r="A19" i="7"/>
  <c r="N18" i="7"/>
  <c r="N7" i="7" s="1"/>
  <c r="M18" i="7"/>
  <c r="A18" i="7"/>
  <c r="N17" i="7"/>
  <c r="N6" i="7" s="1"/>
  <c r="M17" i="7"/>
  <c r="A17" i="7"/>
  <c r="N16" i="7"/>
  <c r="N5" i="7" s="1"/>
  <c r="M16" i="7"/>
  <c r="A16" i="7"/>
  <c r="N15" i="7"/>
  <c r="N4" i="7" s="1"/>
  <c r="M15" i="7"/>
  <c r="B4" i="7" s="1"/>
  <c r="M4" i="7" s="1"/>
  <c r="A15" i="7"/>
  <c r="B11" i="7"/>
  <c r="M11" i="7" s="1"/>
  <c r="A11" i="7"/>
  <c r="N10" i="7"/>
  <c r="B10" i="7"/>
  <c r="M10" i="7" s="1"/>
  <c r="A10" i="7"/>
  <c r="A9" i="7"/>
  <c r="B8" i="7"/>
  <c r="M8" i="7" s="1"/>
  <c r="A8" i="7"/>
  <c r="B7" i="7"/>
  <c r="M7" i="7" s="1"/>
  <c r="A7" i="7"/>
  <c r="B6" i="7"/>
  <c r="M6" i="7" s="1"/>
  <c r="A6" i="7"/>
  <c r="B5" i="7"/>
  <c r="M5" i="7" s="1"/>
  <c r="A5" i="7"/>
  <c r="A4" i="7"/>
  <c r="C5" i="6"/>
  <c r="C6" i="6"/>
  <c r="C7" i="6"/>
  <c r="C8" i="6"/>
  <c r="C9" i="6"/>
  <c r="C10" i="6"/>
  <c r="C11" i="6"/>
  <c r="C4" i="6"/>
  <c r="B5" i="6"/>
  <c r="B6" i="6"/>
  <c r="B7" i="6"/>
  <c r="B8" i="6"/>
  <c r="B9" i="6"/>
  <c r="B10" i="6"/>
  <c r="B4" i="6"/>
  <c r="O31" i="7" l="1"/>
  <c r="Y9" i="8"/>
  <c r="Z9" i="8" s="1"/>
  <c r="Y5" i="8"/>
  <c r="Y10" i="8"/>
  <c r="Z10" i="8" s="1"/>
  <c r="Z8" i="8"/>
  <c r="Y6" i="8"/>
  <c r="Z6" i="8" s="1"/>
  <c r="Z11" i="8"/>
  <c r="Y7" i="8"/>
  <c r="Z7" i="8" s="1"/>
  <c r="Y4" i="8"/>
  <c r="Z4" i="8" s="1"/>
  <c r="Z5" i="8"/>
  <c r="Z31" i="8"/>
  <c r="Z29" i="8"/>
  <c r="Z27" i="8"/>
  <c r="Z25" i="8"/>
  <c r="Z17" i="8"/>
  <c r="Z15" i="8"/>
  <c r="Z19" i="8"/>
  <c r="O6" i="7"/>
  <c r="O4" i="7"/>
  <c r="O9" i="7"/>
  <c r="O7" i="7"/>
  <c r="O15" i="7"/>
  <c r="O17" i="7"/>
  <c r="O19" i="7"/>
  <c r="O21" i="7"/>
  <c r="O8" i="7"/>
  <c r="O5" i="7"/>
  <c r="O10" i="7"/>
  <c r="O26" i="7"/>
  <c r="O28" i="7"/>
  <c r="O30" i="7"/>
  <c r="O32" i="7"/>
  <c r="N11" i="7"/>
  <c r="O11" i="7" s="1"/>
  <c r="O16" i="7"/>
  <c r="O18" i="7"/>
  <c r="O20" i="7"/>
  <c r="O22" i="7"/>
  <c r="O33" i="7"/>
  <c r="A25" i="6"/>
  <c r="B25" i="6"/>
  <c r="A14" i="6"/>
  <c r="B14" i="6"/>
  <c r="H1" i="6"/>
  <c r="M10" i="6"/>
  <c r="M33" i="6"/>
  <c r="A33" i="6"/>
  <c r="N32" i="6"/>
  <c r="M32" i="6"/>
  <c r="A32" i="6"/>
  <c r="M31" i="6"/>
  <c r="A31" i="6"/>
  <c r="N30" i="6"/>
  <c r="M30" i="6"/>
  <c r="A30" i="6"/>
  <c r="M29" i="6"/>
  <c r="A29" i="6"/>
  <c r="M28" i="6"/>
  <c r="A28" i="6"/>
  <c r="N27" i="6"/>
  <c r="M27" i="6"/>
  <c r="A27" i="6"/>
  <c r="M26" i="6"/>
  <c r="A26" i="6"/>
  <c r="N29" i="6"/>
  <c r="M22" i="6"/>
  <c r="B11" i="6" s="1"/>
  <c r="A22" i="6"/>
  <c r="M21" i="6"/>
  <c r="A21" i="6"/>
  <c r="M20" i="6"/>
  <c r="M9" i="6" s="1"/>
  <c r="A20" i="6"/>
  <c r="M19" i="6"/>
  <c r="A19" i="6"/>
  <c r="M18" i="6"/>
  <c r="A18" i="6"/>
  <c r="M17" i="6"/>
  <c r="A17" i="6"/>
  <c r="M16" i="6"/>
  <c r="M5" i="6" s="1"/>
  <c r="A16" i="6"/>
  <c r="M15" i="6"/>
  <c r="A15" i="6"/>
  <c r="N21" i="6"/>
  <c r="N10" i="6" s="1"/>
  <c r="A11" i="6"/>
  <c r="A10" i="6"/>
  <c r="A9" i="6"/>
  <c r="M8" i="6"/>
  <c r="A8" i="6"/>
  <c r="A7" i="6"/>
  <c r="M6" i="6"/>
  <c r="A6" i="6"/>
  <c r="A5" i="6"/>
  <c r="A4" i="6"/>
  <c r="D5" i="5"/>
  <c r="D6" i="5"/>
  <c r="D7" i="5"/>
  <c r="D8" i="5"/>
  <c r="D9" i="5"/>
  <c r="D10" i="5"/>
  <c r="D11" i="5"/>
  <c r="D4" i="5"/>
  <c r="C5" i="5"/>
  <c r="C6" i="5"/>
  <c r="C7" i="5"/>
  <c r="C8" i="5"/>
  <c r="C9" i="5"/>
  <c r="M9" i="5" s="1"/>
  <c r="C10" i="5"/>
  <c r="C11" i="5"/>
  <c r="C4" i="5"/>
  <c r="B5" i="5"/>
  <c r="B6" i="5"/>
  <c r="B7" i="5"/>
  <c r="B8" i="5"/>
  <c r="M8" i="5" s="1"/>
  <c r="B9" i="5"/>
  <c r="B10" i="5"/>
  <c r="B4" i="5"/>
  <c r="A11" i="5"/>
  <c r="A10" i="5"/>
  <c r="A9" i="5"/>
  <c r="A8" i="5"/>
  <c r="M7" i="5"/>
  <c r="A7" i="5"/>
  <c r="M6" i="5"/>
  <c r="A6" i="5"/>
  <c r="M5" i="5"/>
  <c r="A5" i="5"/>
  <c r="M4" i="5"/>
  <c r="A4" i="5"/>
  <c r="B35" i="5"/>
  <c r="N36" i="5" s="1"/>
  <c r="B25" i="5"/>
  <c r="N26" i="5" s="1"/>
  <c r="A35" i="5"/>
  <c r="A25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2" i="5"/>
  <c r="A21" i="5"/>
  <c r="A20" i="5"/>
  <c r="A19" i="5"/>
  <c r="A18" i="5"/>
  <c r="A17" i="5"/>
  <c r="A16" i="5"/>
  <c r="A15" i="5"/>
  <c r="A11" i="4"/>
  <c r="A10" i="4"/>
  <c r="A9" i="4"/>
  <c r="A8" i="4"/>
  <c r="A7" i="4"/>
  <c r="A6" i="4"/>
  <c r="A5" i="4"/>
  <c r="A4" i="4"/>
  <c r="M43" i="5"/>
  <c r="M42" i="5"/>
  <c r="M41" i="5"/>
  <c r="M40" i="5"/>
  <c r="M39" i="5"/>
  <c r="M38" i="5"/>
  <c r="M37" i="5"/>
  <c r="M36" i="5"/>
  <c r="M33" i="5"/>
  <c r="M32" i="5"/>
  <c r="M31" i="5"/>
  <c r="M30" i="5"/>
  <c r="M29" i="5"/>
  <c r="M28" i="5"/>
  <c r="M27" i="5"/>
  <c r="M26" i="5"/>
  <c r="B14" i="5"/>
  <c r="N15" i="5" s="1"/>
  <c r="A14" i="5"/>
  <c r="H1" i="5"/>
  <c r="M22" i="5"/>
  <c r="B11" i="5" s="1"/>
  <c r="M11" i="5" s="1"/>
  <c r="M21" i="5"/>
  <c r="M20" i="5"/>
  <c r="M19" i="5"/>
  <c r="M18" i="5"/>
  <c r="N17" i="5"/>
  <c r="M17" i="5"/>
  <c r="M16" i="5"/>
  <c r="M15" i="5"/>
  <c r="A3" i="4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4" i="4"/>
  <c r="O4" i="4" s="1"/>
  <c r="B3" i="4"/>
  <c r="H1" i="4"/>
  <c r="E9" i="2"/>
  <c r="B9" i="2"/>
  <c r="H9" i="2"/>
  <c r="K9" i="2"/>
  <c r="N9" i="2"/>
  <c r="Q9" i="2"/>
  <c r="T9" i="2"/>
  <c r="B11" i="2"/>
  <c r="M5" i="4"/>
  <c r="M6" i="4"/>
  <c r="M7" i="4"/>
  <c r="M8" i="4"/>
  <c r="M9" i="4"/>
  <c r="M10" i="4"/>
  <c r="M11" i="4"/>
  <c r="M4" i="4"/>
  <c r="N4" i="5" l="1"/>
  <c r="O4" i="5"/>
  <c r="O30" i="6"/>
  <c r="O27" i="6"/>
  <c r="N33" i="6"/>
  <c r="O33" i="6" s="1"/>
  <c r="N28" i="6"/>
  <c r="O28" i="6" s="1"/>
  <c r="N31" i="6"/>
  <c r="O31" i="6" s="1"/>
  <c r="N26" i="6"/>
  <c r="O26" i="6" s="1"/>
  <c r="O32" i="6"/>
  <c r="O29" i="6"/>
  <c r="M4" i="6"/>
  <c r="M7" i="6"/>
  <c r="O21" i="6"/>
  <c r="O10" i="6"/>
  <c r="N16" i="6"/>
  <c r="N5" i="6" s="1"/>
  <c r="N18" i="6"/>
  <c r="N7" i="6" s="1"/>
  <c r="N20" i="6"/>
  <c r="N22" i="6"/>
  <c r="M11" i="6"/>
  <c r="N15" i="6"/>
  <c r="N17" i="6"/>
  <c r="N19" i="6"/>
  <c r="N8" i="6" s="1"/>
  <c r="M10" i="5"/>
  <c r="N43" i="5"/>
  <c r="O43" i="5" s="1"/>
  <c r="N42" i="5"/>
  <c r="N39" i="5"/>
  <c r="N38" i="5"/>
  <c r="O38" i="5" s="1"/>
  <c r="N37" i="5"/>
  <c r="O37" i="5" s="1"/>
  <c r="N32" i="5"/>
  <c r="O32" i="5" s="1"/>
  <c r="N33" i="5"/>
  <c r="O33" i="5" s="1"/>
  <c r="N31" i="5"/>
  <c r="O31" i="5" s="1"/>
  <c r="N41" i="5"/>
  <c r="O41" i="5" s="1"/>
  <c r="N30" i="5"/>
  <c r="N40" i="5"/>
  <c r="O40" i="5" s="1"/>
  <c r="N29" i="5"/>
  <c r="O29" i="5" s="1"/>
  <c r="N28" i="5"/>
  <c r="O28" i="5" s="1"/>
  <c r="N27" i="5"/>
  <c r="O27" i="5" s="1"/>
  <c r="O39" i="5"/>
  <c r="O26" i="5"/>
  <c r="O36" i="5"/>
  <c r="N22" i="5"/>
  <c r="O30" i="5"/>
  <c r="O17" i="5"/>
  <c r="O42" i="5"/>
  <c r="O15" i="5"/>
  <c r="N19" i="5"/>
  <c r="N21" i="5"/>
  <c r="N16" i="5"/>
  <c r="N18" i="5"/>
  <c r="N20" i="5"/>
  <c r="O18" i="5" l="1"/>
  <c r="N7" i="5"/>
  <c r="O7" i="5" s="1"/>
  <c r="O21" i="5"/>
  <c r="N10" i="5"/>
  <c r="O10" i="5" s="1"/>
  <c r="O20" i="5"/>
  <c r="N9" i="5"/>
  <c r="O9" i="5" s="1"/>
  <c r="O16" i="5"/>
  <c r="N5" i="5"/>
  <c r="O5" i="5" s="1"/>
  <c r="O19" i="5"/>
  <c r="N8" i="5"/>
  <c r="O8" i="5" s="1"/>
  <c r="O22" i="5"/>
  <c r="N11" i="5"/>
  <c r="O11" i="5" s="1"/>
  <c r="N6" i="5"/>
  <c r="O6" i="5" s="1"/>
  <c r="N11" i="6"/>
  <c r="O11" i="6" s="1"/>
  <c r="N9" i="6"/>
  <c r="O9" i="6" s="1"/>
  <c r="N6" i="6"/>
  <c r="O6" i="6" s="1"/>
  <c r="N4" i="6"/>
  <c r="O19" i="6"/>
  <c r="O8" i="6"/>
  <c r="O22" i="6"/>
  <c r="O4" i="6"/>
  <c r="O20" i="6"/>
  <c r="O7" i="6"/>
  <c r="O18" i="6"/>
  <c r="O17" i="6"/>
  <c r="O16" i="6"/>
  <c r="O5" i="6"/>
  <c r="O15" i="6"/>
</calcChain>
</file>

<file path=xl/sharedStrings.xml><?xml version="1.0" encoding="utf-8"?>
<sst xmlns="http://schemas.openxmlformats.org/spreadsheetml/2006/main" count="131" uniqueCount="41">
  <si>
    <t>Informatik</t>
  </si>
  <si>
    <t>4. Semester</t>
  </si>
  <si>
    <t>Bauingenieur</t>
  </si>
  <si>
    <t>Landschaftsarchitektur</t>
  </si>
  <si>
    <t>2. Semester</t>
  </si>
  <si>
    <t>Elektrotechnik</t>
  </si>
  <si>
    <t>Total</t>
  </si>
  <si>
    <t>Maschinenbau</t>
  </si>
  <si>
    <t>3. Semester</t>
  </si>
  <si>
    <t>6. Semester</t>
  </si>
  <si>
    <t>Sichtbarkeit der Poster</t>
  </si>
  <si>
    <t>Sichtbarkeit der Broschüre</t>
  </si>
  <si>
    <t>Wert der Präsentation</t>
  </si>
  <si>
    <t>Zeitaufwand</t>
  </si>
  <si>
    <t>Qualität der Poster/Broschüre</t>
  </si>
  <si>
    <t>Akzeptanz Video sehen</t>
  </si>
  <si>
    <t>Akzeptanz Video produzieren</t>
  </si>
  <si>
    <t>Akzeptanz Video veröffentlichen</t>
  </si>
  <si>
    <t>Erneuerbare Energien</t>
  </si>
  <si>
    <t>9. Semester</t>
  </si>
  <si>
    <t>Raumplanung</t>
  </si>
  <si>
    <t>Auswertung Raumplanung</t>
  </si>
  <si>
    <t>Auswertung aller Abteilungen</t>
  </si>
  <si>
    <t>Fragebögen</t>
  </si>
  <si>
    <t>Durchschnittswert</t>
  </si>
  <si>
    <t>Ausgefüllte Fragebögen</t>
  </si>
  <si>
    <t>Anz. Fragebögen</t>
  </si>
  <si>
    <t>Total Fragebögen aller Abteilungen</t>
  </si>
  <si>
    <t>Total Fragebögen</t>
  </si>
  <si>
    <t>Hilfzeile</t>
  </si>
  <si>
    <t>Anz. Felder</t>
  </si>
  <si>
    <t>Auswertung Elektrotechnik</t>
  </si>
  <si>
    <t>Alle Semester</t>
  </si>
  <si>
    <t>Semester</t>
  </si>
  <si>
    <t>Auswertung Erneuerbare Energien</t>
  </si>
  <si>
    <t>2.</t>
  </si>
  <si>
    <t>4.</t>
  </si>
  <si>
    <t>6.</t>
  </si>
  <si>
    <t>Auswertung Bauingenieur</t>
  </si>
  <si>
    <t>Auswertung Informatik</t>
  </si>
  <si>
    <t>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</si>
</sst>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49" fontId="4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32.28515625" customWidth="1"/>
    <col min="2" max="2" width="4" bestFit="1" customWidth="1"/>
    <col min="3" max="3" width="2" bestFit="1" customWidth="1"/>
    <col min="4" max="4" width="21.28515625" customWidth="1"/>
    <col min="5" max="5" width="3.5703125" bestFit="1" customWidth="1"/>
    <col min="6" max="6" width="2" bestFit="1" customWidth="1"/>
    <col min="7" max="7" width="21.28515625" customWidth="1"/>
    <col min="8" max="8" width="3.5703125" customWidth="1"/>
    <col min="9" max="9" width="2" customWidth="1"/>
    <col min="10" max="10" width="21.28515625" customWidth="1"/>
    <col min="11" max="11" width="3.5703125" customWidth="1"/>
    <col min="12" max="12" width="2" customWidth="1"/>
    <col min="13" max="13" width="21.28515625" customWidth="1"/>
    <col min="14" max="14" width="3.5703125" customWidth="1"/>
    <col min="15" max="15" width="2" customWidth="1"/>
    <col min="16" max="16" width="21.28515625" customWidth="1"/>
    <col min="17" max="17" width="3.5703125" customWidth="1"/>
    <col min="18" max="18" width="2" customWidth="1"/>
    <col min="19" max="19" width="21.28515625" customWidth="1"/>
    <col min="20" max="20" width="3.5703125" customWidth="1"/>
  </cols>
  <sheetData>
    <row r="1" spans="1:20" ht="15.75" x14ac:dyDescent="0.25">
      <c r="A1" s="7" t="s">
        <v>25</v>
      </c>
    </row>
    <row r="3" spans="1:20" x14ac:dyDescent="0.25">
      <c r="A3" s="4" t="s">
        <v>0</v>
      </c>
      <c r="D3" s="4" t="s">
        <v>2</v>
      </c>
      <c r="G3" s="4" t="s">
        <v>3</v>
      </c>
      <c r="J3" s="4" t="s">
        <v>20</v>
      </c>
      <c r="M3" s="4" t="s">
        <v>5</v>
      </c>
      <c r="P3" s="4" t="s">
        <v>7</v>
      </c>
      <c r="S3" s="4" t="s">
        <v>18</v>
      </c>
    </row>
    <row r="4" spans="1:20" x14ac:dyDescent="0.25">
      <c r="A4" t="s">
        <v>4</v>
      </c>
      <c r="B4">
        <v>21</v>
      </c>
      <c r="D4" t="s">
        <v>1</v>
      </c>
      <c r="E4">
        <v>4</v>
      </c>
      <c r="G4" t="s">
        <v>4</v>
      </c>
      <c r="H4">
        <v>14</v>
      </c>
      <c r="J4" t="s">
        <v>4</v>
      </c>
      <c r="K4">
        <v>6</v>
      </c>
      <c r="M4" t="s">
        <v>4</v>
      </c>
      <c r="N4">
        <v>4</v>
      </c>
      <c r="P4" t="s">
        <v>4</v>
      </c>
      <c r="Q4">
        <v>1</v>
      </c>
      <c r="S4" t="s">
        <v>4</v>
      </c>
      <c r="T4">
        <v>2</v>
      </c>
    </row>
    <row r="5" spans="1:20" x14ac:dyDescent="0.25">
      <c r="A5" t="s">
        <v>8</v>
      </c>
      <c r="B5">
        <v>1</v>
      </c>
      <c r="G5" t="s">
        <v>1</v>
      </c>
      <c r="H5">
        <v>1</v>
      </c>
      <c r="M5" t="s">
        <v>1</v>
      </c>
      <c r="N5">
        <v>1</v>
      </c>
      <c r="P5" t="s">
        <v>8</v>
      </c>
      <c r="Q5">
        <v>1</v>
      </c>
      <c r="S5" t="s">
        <v>1</v>
      </c>
      <c r="T5">
        <v>9</v>
      </c>
    </row>
    <row r="6" spans="1:20" x14ac:dyDescent="0.25">
      <c r="A6" t="s">
        <v>1</v>
      </c>
      <c r="B6">
        <v>9</v>
      </c>
      <c r="G6" t="s">
        <v>9</v>
      </c>
      <c r="H6">
        <v>2</v>
      </c>
      <c r="M6" t="s">
        <v>9</v>
      </c>
      <c r="N6">
        <v>4</v>
      </c>
      <c r="P6" t="s">
        <v>1</v>
      </c>
      <c r="Q6">
        <v>21</v>
      </c>
    </row>
    <row r="7" spans="1:20" x14ac:dyDescent="0.25">
      <c r="P7" t="s">
        <v>9</v>
      </c>
      <c r="Q7">
        <v>14</v>
      </c>
    </row>
    <row r="8" spans="1:20" x14ac:dyDescent="0.25">
      <c r="P8" t="s">
        <v>19</v>
      </c>
      <c r="Q8">
        <v>1</v>
      </c>
    </row>
    <row r="9" spans="1:20" x14ac:dyDescent="0.25">
      <c r="A9" s="6" t="s">
        <v>26</v>
      </c>
      <c r="B9" s="6">
        <f>SUM(B4:B6)</f>
        <v>31</v>
      </c>
      <c r="C9" s="6"/>
      <c r="D9" s="6" t="s">
        <v>26</v>
      </c>
      <c r="E9" s="6">
        <f>SUM(E4:E5)</f>
        <v>4</v>
      </c>
      <c r="F9" s="6"/>
      <c r="G9" s="6" t="s">
        <v>26</v>
      </c>
      <c r="H9" s="6">
        <f>SUM(H4:H6)</f>
        <v>17</v>
      </c>
      <c r="I9" s="6"/>
      <c r="J9" s="6" t="s">
        <v>26</v>
      </c>
      <c r="K9" s="6">
        <f>SUM(K4:K6)</f>
        <v>6</v>
      </c>
      <c r="M9" s="6" t="s">
        <v>26</v>
      </c>
      <c r="N9" s="6">
        <f>SUM(N4:N8)</f>
        <v>9</v>
      </c>
      <c r="P9" s="6" t="s">
        <v>26</v>
      </c>
      <c r="Q9" s="6">
        <f>SUM(Q4:Q8)</f>
        <v>38</v>
      </c>
      <c r="S9" s="6" t="s">
        <v>26</v>
      </c>
      <c r="T9" s="6">
        <f>SUM(T4:T8)</f>
        <v>11</v>
      </c>
    </row>
    <row r="11" spans="1:20" x14ac:dyDescent="0.25">
      <c r="A11" t="s">
        <v>27</v>
      </c>
      <c r="B11" s="4">
        <f>SUM(B9,E9,H9,K9,N9,Q9,T9)</f>
        <v>116</v>
      </c>
    </row>
    <row r="14" spans="1:20" ht="15.75" x14ac:dyDescent="0.25">
      <c r="A14" s="7" t="s">
        <v>22</v>
      </c>
    </row>
    <row r="15" spans="1:20" x14ac:dyDescent="0.25">
      <c r="A15" s="1" t="s">
        <v>10</v>
      </c>
    </row>
    <row r="16" spans="1:20" x14ac:dyDescent="0.25">
      <c r="A16" s="1" t="s">
        <v>11</v>
      </c>
    </row>
    <row r="17" spans="1:1" x14ac:dyDescent="0.25">
      <c r="A17" s="2" t="s">
        <v>12</v>
      </c>
    </row>
    <row r="18" spans="1:1" x14ac:dyDescent="0.25">
      <c r="A18" s="1" t="s">
        <v>13</v>
      </c>
    </row>
    <row r="19" spans="1:1" x14ac:dyDescent="0.25">
      <c r="A19" s="1" t="s">
        <v>14</v>
      </c>
    </row>
    <row r="20" spans="1:1" x14ac:dyDescent="0.25">
      <c r="A20" s="2" t="s">
        <v>15</v>
      </c>
    </row>
    <row r="21" spans="1:1" x14ac:dyDescent="0.25">
      <c r="A21" s="1" t="s">
        <v>16</v>
      </c>
    </row>
    <row r="22" spans="1:1" x14ac:dyDescent="0.25">
      <c r="A22" s="1" t="s">
        <v>17</v>
      </c>
    </row>
    <row r="23" spans="1:1" x14ac:dyDescent="0.25">
      <c r="A23" s="2"/>
    </row>
    <row r="24" spans="1:1" x14ac:dyDescent="0.25">
      <c r="A24" s="3"/>
    </row>
    <row r="25" spans="1:1" x14ac:dyDescent="0.25">
      <c r="A25" s="1"/>
    </row>
    <row r="26" spans="1:1" x14ac:dyDescent="0.25">
      <c r="A26" s="2"/>
    </row>
    <row r="27" spans="1:1" x14ac:dyDescent="0.25">
      <c r="A27" s="2"/>
    </row>
    <row r="28" spans="1:1" x14ac:dyDescent="0.25">
      <c r="A28" s="3"/>
    </row>
    <row r="29" spans="1:1" x14ac:dyDescent="0.25">
      <c r="A29" s="1"/>
    </row>
    <row r="30" spans="1:1" x14ac:dyDescent="0.25">
      <c r="A30" s="2"/>
    </row>
    <row r="31" spans="1:1" x14ac:dyDescent="0.25">
      <c r="A31" s="3"/>
    </row>
    <row r="32" spans="1:1" x14ac:dyDescent="0.25">
      <c r="A32" s="1"/>
    </row>
    <row r="33" spans="1:1" x14ac:dyDescent="0.25">
      <c r="A33" s="2"/>
    </row>
    <row r="34" spans="1:1" x14ac:dyDescent="0.25">
      <c r="A34" s="3"/>
    </row>
    <row r="35" spans="1:1" x14ac:dyDescent="0.25">
      <c r="A35" s="1"/>
    </row>
    <row r="36" spans="1:1" x14ac:dyDescent="0.25">
      <c r="A36" s="2"/>
    </row>
    <row r="37" spans="1:1" x14ac:dyDescent="0.25">
      <c r="A37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B36" sqref="B36"/>
    </sheetView>
  </sheetViews>
  <sheetFormatPr baseColWidth="10" defaultColWidth="9.140625" defaultRowHeight="15" x14ac:dyDescent="0.25"/>
  <cols>
    <col min="1" max="1" width="33.28515625" bestFit="1" customWidth="1"/>
    <col min="2" max="11" width="3.140625" customWidth="1"/>
    <col min="12" max="12" width="3" bestFit="1" customWidth="1"/>
    <col min="13" max="13" width="5.42578125" bestFit="1" customWidth="1"/>
    <col min="14" max="14" width="11" bestFit="1" customWidth="1"/>
    <col min="15" max="15" width="17.42578125" bestFit="1" customWidth="1"/>
  </cols>
  <sheetData>
    <row r="1" spans="1:15" x14ac:dyDescent="0.25">
      <c r="A1" s="4" t="s">
        <v>21</v>
      </c>
      <c r="B1" s="6" t="s">
        <v>28</v>
      </c>
      <c r="C1" s="6"/>
      <c r="D1" s="6"/>
      <c r="E1" s="6"/>
      <c r="F1" s="6"/>
      <c r="G1" s="6"/>
      <c r="H1" s="9">
        <f>'Alle Abteilungen'!K9</f>
        <v>6</v>
      </c>
      <c r="I1" s="6"/>
      <c r="J1" s="6"/>
    </row>
    <row r="2" spans="1:15" x14ac:dyDescent="0.25">
      <c r="A2" s="4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5" x14ac:dyDescent="0.25">
      <c r="A3" s="4" t="str">
        <f>'Alle Abteilungen'!J4</f>
        <v>2. Semester</v>
      </c>
      <c r="B3" s="9">
        <f>'Alle Abteilungen'!K4</f>
        <v>6</v>
      </c>
      <c r="C3" s="6" t="s">
        <v>23</v>
      </c>
      <c r="D3" s="6"/>
      <c r="E3" s="6"/>
      <c r="F3" s="6"/>
      <c r="G3" s="6"/>
      <c r="H3" s="6"/>
      <c r="I3" s="6"/>
      <c r="J3" s="6"/>
      <c r="M3" s="5" t="s">
        <v>6</v>
      </c>
      <c r="N3" s="5" t="s">
        <v>30</v>
      </c>
      <c r="O3" s="4" t="s">
        <v>24</v>
      </c>
    </row>
    <row r="4" spans="1:15" x14ac:dyDescent="0.25">
      <c r="A4" s="1" t="str">
        <f>'Alle Abteilungen'!$A$15</f>
        <v>Sichtbarkeit der Poster</v>
      </c>
      <c r="B4">
        <v>2</v>
      </c>
      <c r="C4">
        <v>3</v>
      </c>
      <c r="D4">
        <v>3</v>
      </c>
      <c r="E4">
        <v>3</v>
      </c>
      <c r="F4">
        <v>2</v>
      </c>
      <c r="G4">
        <v>3</v>
      </c>
      <c r="M4">
        <f>SUM(B4:L4)</f>
        <v>16</v>
      </c>
      <c r="N4">
        <f t="shared" ref="N4:N11" si="0">$B$3-SUMIF(B4:L4,0,$B$12:$L$12)</f>
        <v>6</v>
      </c>
      <c r="O4" s="8">
        <f>M4/N4</f>
        <v>2.6666666666666665</v>
      </c>
    </row>
    <row r="5" spans="1:15" x14ac:dyDescent="0.25">
      <c r="A5" s="1" t="str">
        <f>'Alle Abteilungen'!$A$16</f>
        <v>Sichtbarkeit der Broschüre</v>
      </c>
      <c r="B5">
        <v>1</v>
      </c>
      <c r="C5">
        <v>1</v>
      </c>
      <c r="D5">
        <v>1</v>
      </c>
      <c r="E5">
        <v>3</v>
      </c>
      <c r="F5">
        <v>2</v>
      </c>
      <c r="G5">
        <v>2</v>
      </c>
      <c r="M5">
        <f t="shared" ref="M5:M11" si="1">SUM(B5:L5)</f>
        <v>10</v>
      </c>
      <c r="N5">
        <f t="shared" si="0"/>
        <v>6</v>
      </c>
      <c r="O5" s="8">
        <f t="shared" ref="O5:O11" si="2">M5/N5</f>
        <v>1.6666666666666667</v>
      </c>
    </row>
    <row r="6" spans="1:15" x14ac:dyDescent="0.25">
      <c r="A6" s="1" t="str">
        <f>'Alle Abteilungen'!$A$17</f>
        <v>Wert der Präsentation</v>
      </c>
      <c r="B6">
        <v>3</v>
      </c>
      <c r="C6">
        <v>3</v>
      </c>
      <c r="D6">
        <v>4</v>
      </c>
      <c r="E6">
        <v>3</v>
      </c>
      <c r="F6">
        <v>4</v>
      </c>
      <c r="G6">
        <v>3</v>
      </c>
      <c r="M6">
        <f t="shared" si="1"/>
        <v>20</v>
      </c>
      <c r="N6">
        <f t="shared" si="0"/>
        <v>6</v>
      </c>
      <c r="O6" s="8">
        <f t="shared" si="2"/>
        <v>3.3333333333333335</v>
      </c>
    </row>
    <row r="7" spans="1:15" x14ac:dyDescent="0.25">
      <c r="A7" s="1" t="str">
        <f>'Alle Abteilungen'!$A$18</f>
        <v>Zeitaufwand</v>
      </c>
      <c r="B7">
        <v>3</v>
      </c>
      <c r="C7">
        <v>2</v>
      </c>
      <c r="D7">
        <v>2</v>
      </c>
      <c r="E7">
        <v>4</v>
      </c>
      <c r="F7">
        <v>3</v>
      </c>
      <c r="G7">
        <v>3</v>
      </c>
      <c r="M7">
        <f t="shared" si="1"/>
        <v>17</v>
      </c>
      <c r="N7">
        <f t="shared" si="0"/>
        <v>6</v>
      </c>
      <c r="O7" s="8">
        <f t="shared" si="2"/>
        <v>2.8333333333333335</v>
      </c>
    </row>
    <row r="8" spans="1:15" x14ac:dyDescent="0.25">
      <c r="A8" s="1" t="str">
        <f>'Alle Abteilungen'!$A$19</f>
        <v>Qualität der Poster/Broschüre</v>
      </c>
      <c r="B8">
        <v>3</v>
      </c>
      <c r="C8">
        <v>3</v>
      </c>
      <c r="D8">
        <v>3</v>
      </c>
      <c r="E8">
        <v>3</v>
      </c>
      <c r="F8">
        <v>3</v>
      </c>
      <c r="G8">
        <v>4</v>
      </c>
      <c r="M8">
        <f t="shared" si="1"/>
        <v>19</v>
      </c>
      <c r="N8">
        <f t="shared" si="0"/>
        <v>6</v>
      </c>
      <c r="O8" s="8">
        <f t="shared" si="2"/>
        <v>3.1666666666666665</v>
      </c>
    </row>
    <row r="9" spans="1:15" x14ac:dyDescent="0.25">
      <c r="A9" s="1" t="str">
        <f>'Alle Abteilungen'!$A$20</f>
        <v>Akzeptanz Video sehen</v>
      </c>
      <c r="B9">
        <v>2</v>
      </c>
      <c r="C9">
        <v>2</v>
      </c>
      <c r="D9">
        <v>2</v>
      </c>
      <c r="E9">
        <v>3</v>
      </c>
      <c r="F9">
        <v>2</v>
      </c>
      <c r="G9">
        <v>2</v>
      </c>
      <c r="M9">
        <f t="shared" si="1"/>
        <v>13</v>
      </c>
      <c r="N9">
        <f t="shared" si="0"/>
        <v>6</v>
      </c>
      <c r="O9" s="8">
        <f t="shared" si="2"/>
        <v>2.1666666666666665</v>
      </c>
    </row>
    <row r="10" spans="1:15" x14ac:dyDescent="0.25">
      <c r="A10" s="1" t="str">
        <f>'Alle Abteilungen'!$A$21</f>
        <v>Akzeptanz Video produzieren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M10">
        <f t="shared" si="1"/>
        <v>7</v>
      </c>
      <c r="N10">
        <f t="shared" si="0"/>
        <v>6</v>
      </c>
      <c r="O10" s="8">
        <f t="shared" si="2"/>
        <v>1.1666666666666667</v>
      </c>
    </row>
    <row r="11" spans="1:15" x14ac:dyDescent="0.25">
      <c r="A11" s="1" t="str">
        <f>'Alle Abteilungen'!$A$22</f>
        <v>Akzeptanz Video veröffentlichen</v>
      </c>
      <c r="B11">
        <v>2</v>
      </c>
      <c r="C11">
        <v>3</v>
      </c>
      <c r="D11">
        <v>3</v>
      </c>
      <c r="E11">
        <v>4</v>
      </c>
      <c r="F11">
        <v>2</v>
      </c>
      <c r="G11">
        <v>4</v>
      </c>
      <c r="M11">
        <f t="shared" si="1"/>
        <v>18</v>
      </c>
      <c r="N11">
        <f t="shared" si="0"/>
        <v>6</v>
      </c>
      <c r="O11" s="8">
        <f t="shared" si="2"/>
        <v>3</v>
      </c>
    </row>
    <row r="12" spans="1:15" hidden="1" x14ac:dyDescent="0.25">
      <c r="A12" s="2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5" x14ac:dyDescent="0.25">
      <c r="A13" s="3"/>
    </row>
    <row r="14" spans="1:15" x14ac:dyDescent="0.25">
      <c r="A14" s="1"/>
    </row>
    <row r="15" spans="1:15" x14ac:dyDescent="0.25">
      <c r="A15" s="2"/>
    </row>
    <row r="16" spans="1:15" x14ac:dyDescent="0.25">
      <c r="A16" s="2"/>
    </row>
    <row r="17" spans="1:1" x14ac:dyDescent="0.25">
      <c r="A17" s="3"/>
    </row>
    <row r="18" spans="1:1" x14ac:dyDescent="0.25">
      <c r="A18" s="1"/>
    </row>
    <row r="19" spans="1:1" x14ac:dyDescent="0.25">
      <c r="A19" s="2"/>
    </row>
    <row r="20" spans="1:1" x14ac:dyDescent="0.25">
      <c r="A20" s="3"/>
    </row>
    <row r="21" spans="1:1" x14ac:dyDescent="0.25">
      <c r="A21" s="1"/>
    </row>
    <row r="22" spans="1:1" x14ac:dyDescent="0.25">
      <c r="A22" s="2"/>
    </row>
    <row r="23" spans="1:1" x14ac:dyDescent="0.25">
      <c r="A23" s="3"/>
    </row>
    <row r="24" spans="1:1" x14ac:dyDescent="0.25">
      <c r="A24" s="1"/>
    </row>
    <row r="25" spans="1:1" x14ac:dyDescent="0.25">
      <c r="A25" s="2"/>
    </row>
    <row r="26" spans="1:1" x14ac:dyDescent="0.25">
      <c r="A26" s="3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J33" sqref="J33"/>
    </sheetView>
  </sheetViews>
  <sheetFormatPr baseColWidth="10" defaultColWidth="9.140625" defaultRowHeight="15" x14ac:dyDescent="0.25"/>
  <cols>
    <col min="1" max="1" width="33.28515625" customWidth="1"/>
    <col min="2" max="11" width="3.140625" customWidth="1"/>
    <col min="12" max="12" width="3" bestFit="1" customWidth="1"/>
    <col min="13" max="13" width="5.42578125" bestFit="1" customWidth="1"/>
    <col min="14" max="14" width="11" bestFit="1" customWidth="1"/>
    <col min="15" max="15" width="17.42578125" bestFit="1" customWidth="1"/>
  </cols>
  <sheetData>
    <row r="1" spans="1:15" x14ac:dyDescent="0.25">
      <c r="A1" s="4" t="s">
        <v>31</v>
      </c>
      <c r="B1" s="6" t="s">
        <v>28</v>
      </c>
      <c r="C1" s="6"/>
      <c r="D1" s="6"/>
      <c r="E1" s="6"/>
      <c r="F1" s="6"/>
      <c r="G1" s="6"/>
      <c r="H1" s="9">
        <f>'Alle Abteilungen'!N9</f>
        <v>9</v>
      </c>
      <c r="I1" s="6"/>
      <c r="J1" s="6"/>
    </row>
    <row r="2" spans="1:15" x14ac:dyDescent="0.25">
      <c r="A2" s="4"/>
      <c r="B2" s="6" t="s">
        <v>33</v>
      </c>
      <c r="C2" s="6"/>
      <c r="D2" s="6"/>
    </row>
    <row r="3" spans="1:15" x14ac:dyDescent="0.25">
      <c r="A3" s="4" t="s">
        <v>32</v>
      </c>
      <c r="B3" s="10" t="s">
        <v>35</v>
      </c>
      <c r="C3" s="10" t="s">
        <v>36</v>
      </c>
      <c r="D3" s="10" t="s">
        <v>37</v>
      </c>
      <c r="M3" s="5" t="s">
        <v>6</v>
      </c>
      <c r="N3" s="5" t="s">
        <v>30</v>
      </c>
      <c r="O3" s="4" t="s">
        <v>24</v>
      </c>
    </row>
    <row r="4" spans="1:15" x14ac:dyDescent="0.25">
      <c r="A4" s="1" t="str">
        <f>'Alle Abteilungen'!$A$15</f>
        <v>Sichtbarkeit der Poster</v>
      </c>
      <c r="B4">
        <f>M15</f>
        <v>9</v>
      </c>
      <c r="C4">
        <f>M26</f>
        <v>2</v>
      </c>
      <c r="D4">
        <f>M36</f>
        <v>12</v>
      </c>
      <c r="M4">
        <f>SUM(B4:L4)</f>
        <v>23</v>
      </c>
      <c r="N4">
        <f>N15+N26+N36</f>
        <v>9</v>
      </c>
      <c r="O4" s="11">
        <f>M4/N4</f>
        <v>2.5555555555555554</v>
      </c>
    </row>
    <row r="5" spans="1:15" x14ac:dyDescent="0.25">
      <c r="A5" s="1" t="str">
        <f>'Alle Abteilungen'!$A$16</f>
        <v>Sichtbarkeit der Broschüre</v>
      </c>
      <c r="B5">
        <f t="shared" ref="B5:B11" si="0">M16</f>
        <v>8</v>
      </c>
      <c r="C5">
        <f t="shared" ref="C5:C11" si="1">M27</f>
        <v>2</v>
      </c>
      <c r="D5">
        <f t="shared" ref="D5:D11" si="2">M37</f>
        <v>4</v>
      </c>
      <c r="M5">
        <f t="shared" ref="M5:M11" si="3">SUM(B5:L5)</f>
        <v>14</v>
      </c>
      <c r="N5">
        <f t="shared" ref="N5:N11" si="4">N16+N27+N37</f>
        <v>9</v>
      </c>
      <c r="O5" s="12">
        <f t="shared" ref="O5:O11" si="5">M5/N5</f>
        <v>1.5555555555555556</v>
      </c>
    </row>
    <row r="6" spans="1:15" x14ac:dyDescent="0.25">
      <c r="A6" s="1" t="str">
        <f>'Alle Abteilungen'!$A$17</f>
        <v>Wert der Präsentation</v>
      </c>
      <c r="B6">
        <f t="shared" si="0"/>
        <v>11</v>
      </c>
      <c r="C6">
        <f t="shared" si="1"/>
        <v>3</v>
      </c>
      <c r="D6">
        <f t="shared" si="2"/>
        <v>12</v>
      </c>
      <c r="M6">
        <f t="shared" si="3"/>
        <v>26</v>
      </c>
      <c r="N6">
        <f t="shared" si="4"/>
        <v>9</v>
      </c>
      <c r="O6" s="12">
        <f t="shared" si="5"/>
        <v>2.8888888888888888</v>
      </c>
    </row>
    <row r="7" spans="1:15" x14ac:dyDescent="0.25">
      <c r="A7" s="1" t="str">
        <f>'Alle Abteilungen'!$A$18</f>
        <v>Zeitaufwand</v>
      </c>
      <c r="B7">
        <f t="shared" si="0"/>
        <v>9</v>
      </c>
      <c r="C7">
        <f t="shared" si="1"/>
        <v>2</v>
      </c>
      <c r="D7">
        <f t="shared" si="2"/>
        <v>8</v>
      </c>
      <c r="M7">
        <f t="shared" si="3"/>
        <v>19</v>
      </c>
      <c r="N7">
        <f t="shared" si="4"/>
        <v>9</v>
      </c>
      <c r="O7" s="12">
        <f t="shared" si="5"/>
        <v>2.1111111111111112</v>
      </c>
    </row>
    <row r="8" spans="1:15" x14ac:dyDescent="0.25">
      <c r="A8" s="1" t="str">
        <f>'Alle Abteilungen'!$A$19</f>
        <v>Qualität der Poster/Broschüre</v>
      </c>
      <c r="B8">
        <f t="shared" si="0"/>
        <v>10</v>
      </c>
      <c r="C8">
        <f t="shared" si="1"/>
        <v>4</v>
      </c>
      <c r="D8">
        <f t="shared" si="2"/>
        <v>9</v>
      </c>
      <c r="M8">
        <f t="shared" si="3"/>
        <v>23</v>
      </c>
      <c r="N8">
        <f t="shared" si="4"/>
        <v>9</v>
      </c>
      <c r="O8" s="12">
        <f t="shared" si="5"/>
        <v>2.5555555555555554</v>
      </c>
    </row>
    <row r="9" spans="1:15" x14ac:dyDescent="0.25">
      <c r="A9" s="1" t="str">
        <f>'Alle Abteilungen'!$A$20</f>
        <v>Akzeptanz Video sehen</v>
      </c>
      <c r="B9">
        <f t="shared" si="0"/>
        <v>11</v>
      </c>
      <c r="C9">
        <f t="shared" si="1"/>
        <v>2</v>
      </c>
      <c r="D9">
        <f t="shared" si="2"/>
        <v>11</v>
      </c>
      <c r="M9">
        <f t="shared" si="3"/>
        <v>24</v>
      </c>
      <c r="N9">
        <f t="shared" si="4"/>
        <v>9</v>
      </c>
      <c r="O9" s="12">
        <f t="shared" si="5"/>
        <v>2.6666666666666665</v>
      </c>
    </row>
    <row r="10" spans="1:15" x14ac:dyDescent="0.25">
      <c r="A10" s="1" t="str">
        <f>'Alle Abteilungen'!$A$21</f>
        <v>Akzeptanz Video produzieren</v>
      </c>
      <c r="B10">
        <f t="shared" si="0"/>
        <v>6</v>
      </c>
      <c r="C10">
        <f t="shared" si="1"/>
        <v>2</v>
      </c>
      <c r="D10">
        <f t="shared" si="2"/>
        <v>7</v>
      </c>
      <c r="M10">
        <f t="shared" si="3"/>
        <v>15</v>
      </c>
      <c r="N10">
        <f t="shared" si="4"/>
        <v>9</v>
      </c>
      <c r="O10" s="12">
        <f t="shared" si="5"/>
        <v>1.6666666666666667</v>
      </c>
    </row>
    <row r="11" spans="1:15" x14ac:dyDescent="0.25">
      <c r="A11" s="1" t="str">
        <f>'Alle Abteilungen'!$A$22</f>
        <v>Akzeptanz Video veröffentlichen</v>
      </c>
      <c r="B11">
        <f t="shared" si="0"/>
        <v>13</v>
      </c>
      <c r="C11">
        <f t="shared" si="1"/>
        <v>4</v>
      </c>
      <c r="D11">
        <f t="shared" si="2"/>
        <v>12</v>
      </c>
      <c r="M11">
        <f t="shared" si="3"/>
        <v>29</v>
      </c>
      <c r="N11">
        <f t="shared" si="4"/>
        <v>9</v>
      </c>
      <c r="O11" s="13">
        <f t="shared" si="5"/>
        <v>3.2222222222222223</v>
      </c>
    </row>
    <row r="12" spans="1:1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</row>
    <row r="13" spans="1:1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5" x14ac:dyDescent="0.25">
      <c r="A14" s="4" t="str">
        <f>'Alle Abteilungen'!M4</f>
        <v>2. Semester</v>
      </c>
      <c r="B14" s="9">
        <f>'Alle Abteilungen'!N4</f>
        <v>4</v>
      </c>
      <c r="C14" s="6" t="s">
        <v>23</v>
      </c>
      <c r="D14" s="6"/>
      <c r="E14" s="6"/>
      <c r="F14" s="6"/>
      <c r="G14" s="6"/>
      <c r="H14" s="6"/>
      <c r="I14" s="6"/>
      <c r="J14" s="6"/>
      <c r="M14" s="5" t="s">
        <v>6</v>
      </c>
      <c r="N14" s="5" t="s">
        <v>30</v>
      </c>
      <c r="O14" s="4" t="s">
        <v>24</v>
      </c>
    </row>
    <row r="15" spans="1:15" x14ac:dyDescent="0.25">
      <c r="A15" s="1" t="str">
        <f>'Alle Abteilungen'!$A$15</f>
        <v>Sichtbarkeit der Poster</v>
      </c>
      <c r="B15">
        <v>3</v>
      </c>
      <c r="C15">
        <v>2</v>
      </c>
      <c r="D15">
        <v>2</v>
      </c>
      <c r="E15">
        <v>2</v>
      </c>
      <c r="M15">
        <f>SUM(B15:L15)</f>
        <v>9</v>
      </c>
      <c r="N15">
        <f t="shared" ref="N15:N22" si="6">$B$14-SUMIF(B15:L15,0,$B$23:$L$23)</f>
        <v>4</v>
      </c>
      <c r="O15" s="8">
        <f>M15/N15</f>
        <v>2.25</v>
      </c>
    </row>
    <row r="16" spans="1:15" x14ac:dyDescent="0.25">
      <c r="A16" s="1" t="str">
        <f>'Alle Abteilungen'!$A$16</f>
        <v>Sichtbarkeit der Broschüre</v>
      </c>
      <c r="B16">
        <v>3</v>
      </c>
      <c r="C16">
        <v>1</v>
      </c>
      <c r="D16">
        <v>3</v>
      </c>
      <c r="E16">
        <v>1</v>
      </c>
      <c r="M16">
        <f t="shared" ref="M16:M22" si="7">SUM(B16:L16)</f>
        <v>8</v>
      </c>
      <c r="N16">
        <f t="shared" si="6"/>
        <v>4</v>
      </c>
      <c r="O16" s="8">
        <f t="shared" ref="O16:O22" si="8">M16/N16</f>
        <v>2</v>
      </c>
    </row>
    <row r="17" spans="1:15" x14ac:dyDescent="0.25">
      <c r="A17" s="1" t="str">
        <f>'Alle Abteilungen'!$A$17</f>
        <v>Wert der Präsentation</v>
      </c>
      <c r="B17">
        <v>3</v>
      </c>
      <c r="C17">
        <v>3</v>
      </c>
      <c r="D17">
        <v>3</v>
      </c>
      <c r="E17">
        <v>2</v>
      </c>
      <c r="M17">
        <f t="shared" si="7"/>
        <v>11</v>
      </c>
      <c r="N17">
        <f t="shared" si="6"/>
        <v>4</v>
      </c>
      <c r="O17" s="8">
        <f t="shared" si="8"/>
        <v>2.75</v>
      </c>
    </row>
    <row r="18" spans="1:15" x14ac:dyDescent="0.25">
      <c r="A18" s="1" t="str">
        <f>'Alle Abteilungen'!$A$18</f>
        <v>Zeitaufwand</v>
      </c>
      <c r="B18">
        <v>2</v>
      </c>
      <c r="C18">
        <v>2</v>
      </c>
      <c r="D18">
        <v>2</v>
      </c>
      <c r="E18">
        <v>3</v>
      </c>
      <c r="M18">
        <f t="shared" si="7"/>
        <v>9</v>
      </c>
      <c r="N18">
        <f t="shared" si="6"/>
        <v>4</v>
      </c>
      <c r="O18" s="8">
        <f t="shared" si="8"/>
        <v>2.25</v>
      </c>
    </row>
    <row r="19" spans="1:15" x14ac:dyDescent="0.25">
      <c r="A19" s="1" t="str">
        <f>'Alle Abteilungen'!$A$19</f>
        <v>Qualität der Poster/Broschüre</v>
      </c>
      <c r="B19">
        <v>2</v>
      </c>
      <c r="C19">
        <v>3</v>
      </c>
      <c r="D19">
        <v>3</v>
      </c>
      <c r="E19">
        <v>2</v>
      </c>
      <c r="M19">
        <f t="shared" si="7"/>
        <v>10</v>
      </c>
      <c r="N19">
        <f t="shared" si="6"/>
        <v>4</v>
      </c>
      <c r="O19" s="8">
        <f t="shared" si="8"/>
        <v>2.5</v>
      </c>
    </row>
    <row r="20" spans="1:15" x14ac:dyDescent="0.25">
      <c r="A20" s="1" t="str">
        <f>'Alle Abteilungen'!$A$20</f>
        <v>Akzeptanz Video sehen</v>
      </c>
      <c r="B20">
        <v>2</v>
      </c>
      <c r="C20">
        <v>3</v>
      </c>
      <c r="D20">
        <v>3</v>
      </c>
      <c r="E20">
        <v>3</v>
      </c>
      <c r="M20">
        <f t="shared" si="7"/>
        <v>11</v>
      </c>
      <c r="N20">
        <f t="shared" si="6"/>
        <v>4</v>
      </c>
      <c r="O20" s="8">
        <f t="shared" si="8"/>
        <v>2.75</v>
      </c>
    </row>
    <row r="21" spans="1:15" x14ac:dyDescent="0.25">
      <c r="A21" s="1" t="str">
        <f>'Alle Abteilungen'!$A$21</f>
        <v>Akzeptanz Video produzieren</v>
      </c>
      <c r="B21">
        <v>2</v>
      </c>
      <c r="C21">
        <v>1</v>
      </c>
      <c r="D21">
        <v>2</v>
      </c>
      <c r="E21">
        <v>1</v>
      </c>
      <c r="M21">
        <f t="shared" si="7"/>
        <v>6</v>
      </c>
      <c r="N21">
        <f t="shared" si="6"/>
        <v>4</v>
      </c>
      <c r="O21" s="8">
        <f t="shared" si="8"/>
        <v>1.5</v>
      </c>
    </row>
    <row r="22" spans="1:15" x14ac:dyDescent="0.25">
      <c r="A22" s="1" t="str">
        <f>'Alle Abteilungen'!$A$22</f>
        <v>Akzeptanz Video veröffentlichen</v>
      </c>
      <c r="B22">
        <v>4</v>
      </c>
      <c r="C22">
        <v>1</v>
      </c>
      <c r="D22">
        <v>4</v>
      </c>
      <c r="E22">
        <v>4</v>
      </c>
      <c r="M22">
        <f t="shared" si="7"/>
        <v>13</v>
      </c>
      <c r="N22">
        <f t="shared" si="6"/>
        <v>4</v>
      </c>
      <c r="O22" s="8">
        <f t="shared" si="8"/>
        <v>3.25</v>
      </c>
    </row>
    <row r="23" spans="1:15" hidden="1" x14ac:dyDescent="0.25">
      <c r="A23" s="2" t="s">
        <v>29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5" x14ac:dyDescent="0.25">
      <c r="A24" s="3"/>
    </row>
    <row r="25" spans="1:15" x14ac:dyDescent="0.25">
      <c r="A25" s="4" t="str">
        <f>'Alle Abteilungen'!M5</f>
        <v>4. Semester</v>
      </c>
      <c r="B25" s="9">
        <f>'Alle Abteilungen'!N5</f>
        <v>1</v>
      </c>
      <c r="C25" s="6" t="s">
        <v>23</v>
      </c>
      <c r="D25" s="6"/>
      <c r="E25" s="6"/>
      <c r="F25" s="6"/>
      <c r="G25" s="6"/>
      <c r="H25" s="6"/>
      <c r="I25" s="6"/>
      <c r="J25" s="6"/>
      <c r="M25" s="5" t="s">
        <v>6</v>
      </c>
      <c r="N25" s="5" t="s">
        <v>30</v>
      </c>
      <c r="O25" s="4" t="s">
        <v>24</v>
      </c>
    </row>
    <row r="26" spans="1:15" x14ac:dyDescent="0.25">
      <c r="A26" s="1" t="str">
        <f>'Alle Abteilungen'!$A$15</f>
        <v>Sichtbarkeit der Poster</v>
      </c>
      <c r="B26">
        <v>2</v>
      </c>
      <c r="M26">
        <f>SUM(B26:L26)</f>
        <v>2</v>
      </c>
      <c r="N26">
        <f t="shared" ref="N26:N33" si="9">$B$25-SUMIF(B26:L26,0,$B$23:$L$23)</f>
        <v>1</v>
      </c>
      <c r="O26" s="8">
        <f>M26/N26</f>
        <v>2</v>
      </c>
    </row>
    <row r="27" spans="1:15" x14ac:dyDescent="0.25">
      <c r="A27" s="1" t="str">
        <f>'Alle Abteilungen'!$A$16</f>
        <v>Sichtbarkeit der Broschüre</v>
      </c>
      <c r="B27">
        <v>2</v>
      </c>
      <c r="M27">
        <f t="shared" ref="M27:M33" si="10">SUM(B27:L27)</f>
        <v>2</v>
      </c>
      <c r="N27">
        <f t="shared" si="9"/>
        <v>1</v>
      </c>
      <c r="O27" s="8">
        <f t="shared" ref="O27:O33" si="11">M27/N27</f>
        <v>2</v>
      </c>
    </row>
    <row r="28" spans="1:15" x14ac:dyDescent="0.25">
      <c r="A28" s="1" t="str">
        <f>'Alle Abteilungen'!$A$17</f>
        <v>Wert der Präsentation</v>
      </c>
      <c r="B28">
        <v>3</v>
      </c>
      <c r="M28">
        <f t="shared" si="10"/>
        <v>3</v>
      </c>
      <c r="N28">
        <f t="shared" si="9"/>
        <v>1</v>
      </c>
      <c r="O28" s="8">
        <f t="shared" si="11"/>
        <v>3</v>
      </c>
    </row>
    <row r="29" spans="1:15" x14ac:dyDescent="0.25">
      <c r="A29" s="1" t="str">
        <f>'Alle Abteilungen'!$A$18</f>
        <v>Zeitaufwand</v>
      </c>
      <c r="B29">
        <v>2</v>
      </c>
      <c r="M29">
        <f t="shared" si="10"/>
        <v>2</v>
      </c>
      <c r="N29">
        <f t="shared" si="9"/>
        <v>1</v>
      </c>
      <c r="O29" s="8">
        <f t="shared" si="11"/>
        <v>2</v>
      </c>
    </row>
    <row r="30" spans="1:15" x14ac:dyDescent="0.25">
      <c r="A30" s="1" t="str">
        <f>'Alle Abteilungen'!$A$19</f>
        <v>Qualität der Poster/Broschüre</v>
      </c>
      <c r="B30">
        <v>4</v>
      </c>
      <c r="M30">
        <f t="shared" si="10"/>
        <v>4</v>
      </c>
      <c r="N30">
        <f t="shared" si="9"/>
        <v>1</v>
      </c>
      <c r="O30" s="8">
        <f t="shared" si="11"/>
        <v>4</v>
      </c>
    </row>
    <row r="31" spans="1:15" x14ac:dyDescent="0.25">
      <c r="A31" s="1" t="str">
        <f>'Alle Abteilungen'!$A$20</f>
        <v>Akzeptanz Video sehen</v>
      </c>
      <c r="B31">
        <v>2</v>
      </c>
      <c r="M31">
        <f t="shared" si="10"/>
        <v>2</v>
      </c>
      <c r="N31">
        <f t="shared" si="9"/>
        <v>1</v>
      </c>
      <c r="O31" s="8">
        <f t="shared" si="11"/>
        <v>2</v>
      </c>
    </row>
    <row r="32" spans="1:15" x14ac:dyDescent="0.25">
      <c r="A32" s="1" t="str">
        <f>'Alle Abteilungen'!$A$21</f>
        <v>Akzeptanz Video produzieren</v>
      </c>
      <c r="B32">
        <v>2</v>
      </c>
      <c r="M32">
        <f t="shared" si="10"/>
        <v>2</v>
      </c>
      <c r="N32">
        <f t="shared" si="9"/>
        <v>1</v>
      </c>
      <c r="O32" s="8">
        <f t="shared" si="11"/>
        <v>2</v>
      </c>
    </row>
    <row r="33" spans="1:15" x14ac:dyDescent="0.25">
      <c r="A33" s="1" t="str">
        <f>'Alle Abteilungen'!$A$22</f>
        <v>Akzeptanz Video veröffentlichen</v>
      </c>
      <c r="B33">
        <v>4</v>
      </c>
      <c r="M33">
        <f t="shared" si="10"/>
        <v>4</v>
      </c>
      <c r="N33">
        <f t="shared" si="9"/>
        <v>1</v>
      </c>
      <c r="O33" s="8">
        <f t="shared" si="11"/>
        <v>4</v>
      </c>
    </row>
    <row r="34" spans="1:15" x14ac:dyDescent="0.25">
      <c r="A34" s="3"/>
    </row>
    <row r="35" spans="1:15" x14ac:dyDescent="0.25">
      <c r="A35" s="4" t="str">
        <f>'Alle Abteilungen'!M6</f>
        <v>6. Semester</v>
      </c>
      <c r="B35" s="9">
        <f>'Alle Abteilungen'!N6</f>
        <v>4</v>
      </c>
      <c r="C35" s="6" t="s">
        <v>23</v>
      </c>
      <c r="D35" s="6"/>
      <c r="E35" s="6"/>
      <c r="F35" s="6"/>
      <c r="G35" s="6"/>
      <c r="H35" s="6"/>
      <c r="I35" s="6"/>
      <c r="J35" s="6"/>
      <c r="M35" s="5" t="s">
        <v>6</v>
      </c>
      <c r="N35" s="5" t="s">
        <v>30</v>
      </c>
      <c r="O35" s="4" t="s">
        <v>24</v>
      </c>
    </row>
    <row r="36" spans="1:15" x14ac:dyDescent="0.25">
      <c r="A36" s="1" t="str">
        <f>'Alle Abteilungen'!$A$15</f>
        <v>Sichtbarkeit der Poster</v>
      </c>
      <c r="B36">
        <v>3</v>
      </c>
      <c r="C36">
        <v>4</v>
      </c>
      <c r="D36">
        <v>3</v>
      </c>
      <c r="E36">
        <v>2</v>
      </c>
      <c r="M36">
        <f>SUM(B36:L36)</f>
        <v>12</v>
      </c>
      <c r="N36">
        <f t="shared" ref="N36:N43" si="12">$B$35-SUMIF(B36:L36,0,$B$23:$L$23)</f>
        <v>4</v>
      </c>
      <c r="O36" s="8">
        <f>M36/N36</f>
        <v>3</v>
      </c>
    </row>
    <row r="37" spans="1:15" x14ac:dyDescent="0.25">
      <c r="A37" s="1" t="str">
        <f>'Alle Abteilungen'!$A$16</f>
        <v>Sichtbarkeit der Broschüre</v>
      </c>
      <c r="B37">
        <v>1</v>
      </c>
      <c r="C37">
        <v>1</v>
      </c>
      <c r="D37">
        <v>1</v>
      </c>
      <c r="E37">
        <v>1</v>
      </c>
      <c r="M37">
        <f t="shared" ref="M37:M43" si="13">SUM(B37:L37)</f>
        <v>4</v>
      </c>
      <c r="N37">
        <f t="shared" si="12"/>
        <v>4</v>
      </c>
      <c r="O37" s="8">
        <f t="shared" ref="O37:O43" si="14">M37/N37</f>
        <v>1</v>
      </c>
    </row>
    <row r="38" spans="1:15" x14ac:dyDescent="0.25">
      <c r="A38" s="1" t="str">
        <f>'Alle Abteilungen'!$A$17</f>
        <v>Wert der Präsentation</v>
      </c>
      <c r="B38">
        <v>4</v>
      </c>
      <c r="C38">
        <v>3</v>
      </c>
      <c r="D38">
        <v>3</v>
      </c>
      <c r="E38">
        <v>2</v>
      </c>
      <c r="M38">
        <f t="shared" si="13"/>
        <v>12</v>
      </c>
      <c r="N38">
        <f t="shared" si="12"/>
        <v>4</v>
      </c>
      <c r="O38" s="8">
        <f t="shared" si="14"/>
        <v>3</v>
      </c>
    </row>
    <row r="39" spans="1:15" x14ac:dyDescent="0.25">
      <c r="A39" s="1" t="str">
        <f>'Alle Abteilungen'!$A$18</f>
        <v>Zeitaufwand</v>
      </c>
      <c r="B39">
        <v>3</v>
      </c>
      <c r="C39">
        <v>1</v>
      </c>
      <c r="D39">
        <v>1</v>
      </c>
      <c r="E39">
        <v>3</v>
      </c>
      <c r="M39">
        <f t="shared" si="13"/>
        <v>8</v>
      </c>
      <c r="N39">
        <f t="shared" si="12"/>
        <v>4</v>
      </c>
      <c r="O39" s="8">
        <f t="shared" si="14"/>
        <v>2</v>
      </c>
    </row>
    <row r="40" spans="1:15" x14ac:dyDescent="0.25">
      <c r="A40" s="1" t="str">
        <f>'Alle Abteilungen'!$A$19</f>
        <v>Qualität der Poster/Broschüre</v>
      </c>
      <c r="B40">
        <v>2</v>
      </c>
      <c r="C40">
        <v>3</v>
      </c>
      <c r="D40">
        <v>2</v>
      </c>
      <c r="E40">
        <v>2</v>
      </c>
      <c r="M40">
        <f t="shared" si="13"/>
        <v>9</v>
      </c>
      <c r="N40">
        <f t="shared" si="12"/>
        <v>4</v>
      </c>
      <c r="O40" s="8">
        <f t="shared" si="14"/>
        <v>2.25</v>
      </c>
    </row>
    <row r="41" spans="1:15" x14ac:dyDescent="0.25">
      <c r="A41" s="1" t="str">
        <f>'Alle Abteilungen'!$A$20</f>
        <v>Akzeptanz Video sehen</v>
      </c>
      <c r="B41">
        <v>2</v>
      </c>
      <c r="C41">
        <v>2</v>
      </c>
      <c r="D41">
        <v>3</v>
      </c>
      <c r="E41">
        <v>4</v>
      </c>
      <c r="M41">
        <f t="shared" si="13"/>
        <v>11</v>
      </c>
      <c r="N41">
        <f t="shared" si="12"/>
        <v>4</v>
      </c>
      <c r="O41" s="8">
        <f t="shared" si="14"/>
        <v>2.75</v>
      </c>
    </row>
    <row r="42" spans="1:15" x14ac:dyDescent="0.25">
      <c r="A42" s="1" t="str">
        <f>'Alle Abteilungen'!$A$21</f>
        <v>Akzeptanz Video produzieren</v>
      </c>
      <c r="B42">
        <v>1</v>
      </c>
      <c r="C42">
        <v>1</v>
      </c>
      <c r="D42">
        <v>1</v>
      </c>
      <c r="E42">
        <v>4</v>
      </c>
      <c r="M42">
        <f t="shared" si="13"/>
        <v>7</v>
      </c>
      <c r="N42">
        <f t="shared" si="12"/>
        <v>4</v>
      </c>
      <c r="O42" s="8">
        <f t="shared" si="14"/>
        <v>1.75</v>
      </c>
    </row>
    <row r="43" spans="1:15" x14ac:dyDescent="0.25">
      <c r="A43" s="1" t="str">
        <f>'Alle Abteilungen'!$A$22</f>
        <v>Akzeptanz Video veröffentlichen</v>
      </c>
      <c r="B43">
        <v>4</v>
      </c>
      <c r="C43">
        <v>1</v>
      </c>
      <c r="D43">
        <v>3</v>
      </c>
      <c r="E43">
        <v>4</v>
      </c>
      <c r="M43">
        <f t="shared" si="13"/>
        <v>12</v>
      </c>
      <c r="N43">
        <f t="shared" si="12"/>
        <v>4</v>
      </c>
      <c r="O43" s="8">
        <f t="shared" si="14"/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2" sqref="A22:XFD24"/>
    </sheetView>
  </sheetViews>
  <sheetFormatPr baseColWidth="10" defaultColWidth="9.140625" defaultRowHeight="15" x14ac:dyDescent="0.25"/>
  <cols>
    <col min="1" max="1" width="33.28515625" customWidth="1"/>
    <col min="2" max="11" width="3.140625" customWidth="1"/>
    <col min="12" max="12" width="3" bestFit="1" customWidth="1"/>
    <col min="13" max="13" width="5.42578125" bestFit="1" customWidth="1"/>
    <col min="14" max="14" width="11" bestFit="1" customWidth="1"/>
    <col min="15" max="15" width="17.42578125" bestFit="1" customWidth="1"/>
  </cols>
  <sheetData>
    <row r="1" spans="1:15" x14ac:dyDescent="0.25">
      <c r="A1" s="4" t="s">
        <v>34</v>
      </c>
      <c r="B1" s="6" t="s">
        <v>28</v>
      </c>
      <c r="C1" s="6"/>
      <c r="D1" s="6"/>
      <c r="E1" s="6"/>
      <c r="F1" s="6"/>
      <c r="G1" s="6"/>
      <c r="H1" s="9">
        <f>'Alle Abteilungen'!T9</f>
        <v>11</v>
      </c>
      <c r="I1" s="6"/>
      <c r="J1" s="6"/>
    </row>
    <row r="2" spans="1:15" x14ac:dyDescent="0.25">
      <c r="A2" s="4"/>
      <c r="B2" s="6" t="s">
        <v>33</v>
      </c>
      <c r="C2" s="6"/>
      <c r="D2" s="6"/>
    </row>
    <row r="3" spans="1:15" x14ac:dyDescent="0.25">
      <c r="A3" s="4" t="s">
        <v>32</v>
      </c>
      <c r="B3" s="10" t="s">
        <v>35</v>
      </c>
      <c r="C3" s="10" t="s">
        <v>36</v>
      </c>
      <c r="D3" s="10"/>
      <c r="M3" s="5" t="s">
        <v>6</v>
      </c>
      <c r="N3" s="5" t="s">
        <v>30</v>
      </c>
      <c r="O3" s="4" t="s">
        <v>24</v>
      </c>
    </row>
    <row r="4" spans="1:15" x14ac:dyDescent="0.25">
      <c r="A4" s="1" t="str">
        <f>'Alle Abteilungen'!$A$15</f>
        <v>Sichtbarkeit der Poster</v>
      </c>
      <c r="B4">
        <f>M15</f>
        <v>4</v>
      </c>
      <c r="C4">
        <f>M26</f>
        <v>25</v>
      </c>
      <c r="M4">
        <f>SUM(B4:L4)</f>
        <v>29</v>
      </c>
      <c r="N4">
        <f>N15+N26</f>
        <v>11</v>
      </c>
      <c r="O4" s="11">
        <f>M4/N4</f>
        <v>2.6363636363636362</v>
      </c>
    </row>
    <row r="5" spans="1:15" x14ac:dyDescent="0.25">
      <c r="A5" s="1" t="str">
        <f>'Alle Abteilungen'!$A$16</f>
        <v>Sichtbarkeit der Broschüre</v>
      </c>
      <c r="B5">
        <f t="shared" ref="B5:B11" si="0">M16</f>
        <v>3</v>
      </c>
      <c r="C5">
        <f t="shared" ref="C5:C11" si="1">M27</f>
        <v>13</v>
      </c>
      <c r="M5">
        <f t="shared" ref="M5:M11" si="2">SUM(B5:L5)</f>
        <v>16</v>
      </c>
      <c r="N5">
        <f>N16+N27</f>
        <v>11</v>
      </c>
      <c r="O5" s="12">
        <f t="shared" ref="O5:O11" si="3">M5/N5</f>
        <v>1.4545454545454546</v>
      </c>
    </row>
    <row r="6" spans="1:15" x14ac:dyDescent="0.25">
      <c r="A6" s="1" t="str">
        <f>'Alle Abteilungen'!$A$17</f>
        <v>Wert der Präsentation</v>
      </c>
      <c r="B6">
        <f t="shared" si="0"/>
        <v>2</v>
      </c>
      <c r="C6">
        <f t="shared" si="1"/>
        <v>23</v>
      </c>
      <c r="M6">
        <f t="shared" si="2"/>
        <v>25</v>
      </c>
      <c r="N6">
        <f t="shared" ref="N6:N11" si="4">N17+N28</f>
        <v>8</v>
      </c>
      <c r="O6" s="12">
        <f t="shared" si="3"/>
        <v>3.125</v>
      </c>
    </row>
    <row r="7" spans="1:15" x14ac:dyDescent="0.25">
      <c r="A7" s="1" t="str">
        <f>'Alle Abteilungen'!$A$18</f>
        <v>Zeitaufwand</v>
      </c>
      <c r="B7">
        <f t="shared" si="0"/>
        <v>4</v>
      </c>
      <c r="C7">
        <f t="shared" si="1"/>
        <v>21</v>
      </c>
      <c r="M7">
        <f t="shared" si="2"/>
        <v>25</v>
      </c>
      <c r="N7">
        <f t="shared" si="4"/>
        <v>11</v>
      </c>
      <c r="O7" s="12">
        <f t="shared" si="3"/>
        <v>2.2727272727272729</v>
      </c>
    </row>
    <row r="8" spans="1:15" x14ac:dyDescent="0.25">
      <c r="A8" s="1" t="str">
        <f>'Alle Abteilungen'!$A$19</f>
        <v>Qualität der Poster/Broschüre</v>
      </c>
      <c r="B8">
        <f t="shared" si="0"/>
        <v>6</v>
      </c>
      <c r="C8">
        <f t="shared" si="1"/>
        <v>25</v>
      </c>
      <c r="M8">
        <f t="shared" si="2"/>
        <v>31</v>
      </c>
      <c r="N8">
        <f t="shared" si="4"/>
        <v>11</v>
      </c>
      <c r="O8" s="12">
        <f t="shared" si="3"/>
        <v>2.8181818181818183</v>
      </c>
    </row>
    <row r="9" spans="1:15" x14ac:dyDescent="0.25">
      <c r="A9" s="1" t="str">
        <f>'Alle Abteilungen'!$A$20</f>
        <v>Akzeptanz Video sehen</v>
      </c>
      <c r="B9">
        <f t="shared" si="0"/>
        <v>6</v>
      </c>
      <c r="C9">
        <f t="shared" si="1"/>
        <v>23</v>
      </c>
      <c r="M9">
        <f t="shared" si="2"/>
        <v>29</v>
      </c>
      <c r="N9">
        <f t="shared" si="4"/>
        <v>11</v>
      </c>
      <c r="O9" s="12">
        <f t="shared" si="3"/>
        <v>2.6363636363636362</v>
      </c>
    </row>
    <row r="10" spans="1:15" x14ac:dyDescent="0.25">
      <c r="A10" s="1" t="str">
        <f>'Alle Abteilungen'!$A$21</f>
        <v>Akzeptanz Video produzieren</v>
      </c>
      <c r="B10">
        <f t="shared" si="0"/>
        <v>5</v>
      </c>
      <c r="C10">
        <f t="shared" si="1"/>
        <v>20</v>
      </c>
      <c r="M10">
        <f t="shared" si="2"/>
        <v>25</v>
      </c>
      <c r="N10">
        <f t="shared" si="4"/>
        <v>11</v>
      </c>
      <c r="O10" s="12">
        <f t="shared" si="3"/>
        <v>2.2727272727272729</v>
      </c>
    </row>
    <row r="11" spans="1:15" x14ac:dyDescent="0.25">
      <c r="A11" s="1" t="str">
        <f>'Alle Abteilungen'!$A$22</f>
        <v>Akzeptanz Video veröffentlichen</v>
      </c>
      <c r="B11">
        <f t="shared" si="0"/>
        <v>7</v>
      </c>
      <c r="C11">
        <f t="shared" si="1"/>
        <v>31</v>
      </c>
      <c r="M11">
        <f t="shared" si="2"/>
        <v>38</v>
      </c>
      <c r="N11">
        <f t="shared" si="4"/>
        <v>11</v>
      </c>
      <c r="O11" s="13">
        <f t="shared" si="3"/>
        <v>3.4545454545454546</v>
      </c>
    </row>
    <row r="12" spans="1:1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</row>
    <row r="13" spans="1:1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5" x14ac:dyDescent="0.25">
      <c r="A14" s="4" t="str">
        <f>'Alle Abteilungen'!S4</f>
        <v>2. Semester</v>
      </c>
      <c r="B14" s="9">
        <f>'Alle Abteilungen'!T4</f>
        <v>2</v>
      </c>
      <c r="C14" s="6" t="s">
        <v>23</v>
      </c>
      <c r="D14" s="6"/>
      <c r="E14" s="6"/>
      <c r="F14" s="6"/>
      <c r="G14" s="6"/>
      <c r="H14" s="6"/>
      <c r="I14" s="6"/>
      <c r="J14" s="6"/>
      <c r="M14" s="5" t="s">
        <v>6</v>
      </c>
      <c r="N14" s="5" t="s">
        <v>30</v>
      </c>
      <c r="O14" s="4" t="s">
        <v>24</v>
      </c>
    </row>
    <row r="15" spans="1:15" x14ac:dyDescent="0.25">
      <c r="A15" s="1" t="str">
        <f>'Alle Abteilungen'!$A$15</f>
        <v>Sichtbarkeit der Poster</v>
      </c>
      <c r="B15">
        <v>2</v>
      </c>
      <c r="C15">
        <v>2</v>
      </c>
      <c r="M15">
        <f>SUM(B15:L15)</f>
        <v>4</v>
      </c>
      <c r="N15">
        <f t="shared" ref="N15:N22" si="5">$B$14-SUMIF(B15:L15,0,$B$23:$L$23)</f>
        <v>2</v>
      </c>
      <c r="O15" s="8">
        <f>M15/N15</f>
        <v>2</v>
      </c>
    </row>
    <row r="16" spans="1:15" x14ac:dyDescent="0.25">
      <c r="A16" s="1" t="str">
        <f>'Alle Abteilungen'!$A$16</f>
        <v>Sichtbarkeit der Broschüre</v>
      </c>
      <c r="B16">
        <v>2</v>
      </c>
      <c r="C16">
        <v>1</v>
      </c>
      <c r="M16">
        <f t="shared" ref="M16:M22" si="6">SUM(B16:L16)</f>
        <v>3</v>
      </c>
      <c r="N16">
        <f t="shared" si="5"/>
        <v>2</v>
      </c>
      <c r="O16" s="8">
        <f t="shared" ref="O16:O22" si="7">M16/N16</f>
        <v>1.5</v>
      </c>
    </row>
    <row r="17" spans="1:15" x14ac:dyDescent="0.25">
      <c r="A17" s="1" t="str">
        <f>'Alle Abteilungen'!$A$17</f>
        <v>Wert der Präsentation</v>
      </c>
      <c r="B17">
        <v>2</v>
      </c>
      <c r="C17">
        <v>0</v>
      </c>
      <c r="M17">
        <f t="shared" si="6"/>
        <v>2</v>
      </c>
      <c r="N17">
        <f t="shared" si="5"/>
        <v>1</v>
      </c>
      <c r="O17" s="8">
        <f t="shared" si="7"/>
        <v>2</v>
      </c>
    </row>
    <row r="18" spans="1:15" x14ac:dyDescent="0.25">
      <c r="A18" s="1" t="str">
        <f>'Alle Abteilungen'!$A$18</f>
        <v>Zeitaufwand</v>
      </c>
      <c r="B18">
        <v>2</v>
      </c>
      <c r="C18">
        <v>2</v>
      </c>
      <c r="M18">
        <f t="shared" si="6"/>
        <v>4</v>
      </c>
      <c r="N18">
        <f t="shared" si="5"/>
        <v>2</v>
      </c>
      <c r="O18" s="8">
        <f t="shared" si="7"/>
        <v>2</v>
      </c>
    </row>
    <row r="19" spans="1:15" x14ac:dyDescent="0.25">
      <c r="A19" s="1" t="str">
        <f>'Alle Abteilungen'!$A$19</f>
        <v>Qualität der Poster/Broschüre</v>
      </c>
      <c r="B19">
        <v>3</v>
      </c>
      <c r="C19">
        <v>3</v>
      </c>
      <c r="M19">
        <f t="shared" si="6"/>
        <v>6</v>
      </c>
      <c r="N19">
        <f t="shared" si="5"/>
        <v>2</v>
      </c>
      <c r="O19" s="8">
        <f t="shared" si="7"/>
        <v>3</v>
      </c>
    </row>
    <row r="20" spans="1:15" x14ac:dyDescent="0.25">
      <c r="A20" s="1" t="str">
        <f>'Alle Abteilungen'!$A$20</f>
        <v>Akzeptanz Video sehen</v>
      </c>
      <c r="B20">
        <v>4</v>
      </c>
      <c r="C20">
        <v>2</v>
      </c>
      <c r="M20">
        <f t="shared" si="6"/>
        <v>6</v>
      </c>
      <c r="N20">
        <f t="shared" si="5"/>
        <v>2</v>
      </c>
      <c r="O20" s="8">
        <f t="shared" si="7"/>
        <v>3</v>
      </c>
    </row>
    <row r="21" spans="1:15" x14ac:dyDescent="0.25">
      <c r="A21" s="1" t="str">
        <f>'Alle Abteilungen'!$A$21</f>
        <v>Akzeptanz Video produzieren</v>
      </c>
      <c r="B21">
        <v>4</v>
      </c>
      <c r="C21">
        <v>1</v>
      </c>
      <c r="M21">
        <f t="shared" si="6"/>
        <v>5</v>
      </c>
      <c r="N21">
        <f t="shared" si="5"/>
        <v>2</v>
      </c>
      <c r="O21" s="8">
        <f t="shared" si="7"/>
        <v>2.5</v>
      </c>
    </row>
    <row r="22" spans="1:15" x14ac:dyDescent="0.25">
      <c r="A22" s="1" t="str">
        <f>'Alle Abteilungen'!$A$22</f>
        <v>Akzeptanz Video veröffentlichen</v>
      </c>
      <c r="B22">
        <v>4</v>
      </c>
      <c r="C22">
        <v>3</v>
      </c>
      <c r="M22">
        <f t="shared" si="6"/>
        <v>7</v>
      </c>
      <c r="N22">
        <f t="shared" si="5"/>
        <v>2</v>
      </c>
      <c r="O22" s="8">
        <f t="shared" si="7"/>
        <v>3.5</v>
      </c>
    </row>
    <row r="23" spans="1:15" hidden="1" x14ac:dyDescent="0.25">
      <c r="A23" s="2" t="s">
        <v>29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5" x14ac:dyDescent="0.25">
      <c r="A24" s="3"/>
    </row>
    <row r="25" spans="1:15" x14ac:dyDescent="0.25">
      <c r="A25" s="4" t="str">
        <f>'Alle Abteilungen'!S5</f>
        <v>4. Semester</v>
      </c>
      <c r="B25" s="9">
        <f>'Alle Abteilungen'!T5</f>
        <v>9</v>
      </c>
      <c r="C25" s="6" t="s">
        <v>23</v>
      </c>
      <c r="D25" s="6"/>
      <c r="E25" s="6"/>
      <c r="F25" s="6"/>
      <c r="G25" s="6"/>
      <c r="H25" s="6"/>
      <c r="I25" s="6"/>
      <c r="J25" s="6"/>
      <c r="M25" s="5" t="s">
        <v>6</v>
      </c>
      <c r="N25" s="5" t="s">
        <v>30</v>
      </c>
      <c r="O25" s="4" t="s">
        <v>24</v>
      </c>
    </row>
    <row r="26" spans="1:15" x14ac:dyDescent="0.25">
      <c r="A26" s="1" t="str">
        <f>'Alle Abteilungen'!$A$15</f>
        <v>Sichtbarkeit der Poster</v>
      </c>
      <c r="B26">
        <v>4</v>
      </c>
      <c r="C26">
        <v>3</v>
      </c>
      <c r="D26">
        <v>3</v>
      </c>
      <c r="E26">
        <v>2</v>
      </c>
      <c r="F26">
        <v>3</v>
      </c>
      <c r="G26">
        <v>1</v>
      </c>
      <c r="H26">
        <v>2</v>
      </c>
      <c r="I26">
        <v>3</v>
      </c>
      <c r="J26">
        <v>4</v>
      </c>
      <c r="M26">
        <f>SUM(B26:L26)</f>
        <v>25</v>
      </c>
      <c r="N26">
        <f t="shared" ref="N26:N33" si="8">$B$25-SUMIF(B26:L26,0,$B$23:$L$23)</f>
        <v>9</v>
      </c>
      <c r="O26" s="8">
        <f>M26/N26</f>
        <v>2.7777777777777777</v>
      </c>
    </row>
    <row r="27" spans="1:15" x14ac:dyDescent="0.25">
      <c r="A27" s="1" t="str">
        <f>'Alle Abteilungen'!$A$16</f>
        <v>Sichtbarkeit der Broschüre</v>
      </c>
      <c r="B27">
        <v>3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2</v>
      </c>
      <c r="J27">
        <v>1</v>
      </c>
      <c r="M27">
        <f t="shared" ref="M27:M33" si="9">SUM(B27:L27)</f>
        <v>13</v>
      </c>
      <c r="N27">
        <f t="shared" si="8"/>
        <v>9</v>
      </c>
      <c r="O27" s="8">
        <f t="shared" ref="O27:O33" si="10">M27/N27</f>
        <v>1.4444444444444444</v>
      </c>
    </row>
    <row r="28" spans="1:15" x14ac:dyDescent="0.25">
      <c r="A28" s="1" t="str">
        <f>'Alle Abteilungen'!$A$17</f>
        <v>Wert der Präsentation</v>
      </c>
      <c r="B28">
        <v>3</v>
      </c>
      <c r="C28">
        <v>3</v>
      </c>
      <c r="D28">
        <v>3</v>
      </c>
      <c r="E28">
        <v>4</v>
      </c>
      <c r="F28">
        <v>3</v>
      </c>
      <c r="G28">
        <v>3</v>
      </c>
      <c r="H28">
        <v>4</v>
      </c>
      <c r="I28">
        <v>0</v>
      </c>
      <c r="J28">
        <v>0</v>
      </c>
      <c r="M28">
        <f t="shared" si="9"/>
        <v>23</v>
      </c>
      <c r="N28">
        <f t="shared" si="8"/>
        <v>7</v>
      </c>
      <c r="O28" s="8">
        <f t="shared" si="10"/>
        <v>3.2857142857142856</v>
      </c>
    </row>
    <row r="29" spans="1:15" x14ac:dyDescent="0.25">
      <c r="A29" s="1" t="str">
        <f>'Alle Abteilungen'!$A$18</f>
        <v>Zeitaufwand</v>
      </c>
      <c r="B29">
        <v>1</v>
      </c>
      <c r="C29">
        <v>2</v>
      </c>
      <c r="D29">
        <v>1</v>
      </c>
      <c r="E29">
        <v>3</v>
      </c>
      <c r="F29">
        <v>2</v>
      </c>
      <c r="G29">
        <v>4</v>
      </c>
      <c r="H29">
        <v>4</v>
      </c>
      <c r="I29">
        <v>3</v>
      </c>
      <c r="J29">
        <v>1</v>
      </c>
      <c r="M29">
        <f t="shared" si="9"/>
        <v>21</v>
      </c>
      <c r="N29">
        <f t="shared" si="8"/>
        <v>9</v>
      </c>
      <c r="O29" s="8">
        <f t="shared" si="10"/>
        <v>2.3333333333333335</v>
      </c>
    </row>
    <row r="30" spans="1:15" x14ac:dyDescent="0.25">
      <c r="A30" s="1" t="str">
        <f>'Alle Abteilungen'!$A$19</f>
        <v>Qualität der Poster/Broschüre</v>
      </c>
      <c r="B30">
        <v>3</v>
      </c>
      <c r="C30">
        <v>2</v>
      </c>
      <c r="D30">
        <v>2</v>
      </c>
      <c r="E30">
        <v>4</v>
      </c>
      <c r="F30">
        <v>3</v>
      </c>
      <c r="G30">
        <v>2</v>
      </c>
      <c r="H30">
        <v>3</v>
      </c>
      <c r="I30">
        <v>3</v>
      </c>
      <c r="J30">
        <v>3</v>
      </c>
      <c r="M30">
        <f t="shared" si="9"/>
        <v>25</v>
      </c>
      <c r="N30">
        <f t="shared" si="8"/>
        <v>9</v>
      </c>
      <c r="O30" s="8">
        <f t="shared" si="10"/>
        <v>2.7777777777777777</v>
      </c>
    </row>
    <row r="31" spans="1:15" x14ac:dyDescent="0.25">
      <c r="A31" s="1" t="str">
        <f>'Alle Abteilungen'!$A$20</f>
        <v>Akzeptanz Video sehen</v>
      </c>
      <c r="B31">
        <v>1</v>
      </c>
      <c r="C31">
        <v>3</v>
      </c>
      <c r="D31">
        <v>2</v>
      </c>
      <c r="E31">
        <v>2</v>
      </c>
      <c r="F31">
        <v>3</v>
      </c>
      <c r="G31">
        <v>4</v>
      </c>
      <c r="H31">
        <v>4</v>
      </c>
      <c r="I31">
        <v>2</v>
      </c>
      <c r="J31">
        <v>2</v>
      </c>
      <c r="M31">
        <f t="shared" si="9"/>
        <v>23</v>
      </c>
      <c r="N31">
        <f t="shared" si="8"/>
        <v>9</v>
      </c>
      <c r="O31" s="8">
        <f t="shared" si="10"/>
        <v>2.5555555555555554</v>
      </c>
    </row>
    <row r="32" spans="1:15" x14ac:dyDescent="0.25">
      <c r="A32" s="1" t="str">
        <f>'Alle Abteilungen'!$A$21</f>
        <v>Akzeptanz Video produzieren</v>
      </c>
      <c r="B32">
        <v>2</v>
      </c>
      <c r="C32">
        <v>3</v>
      </c>
      <c r="D32">
        <v>2</v>
      </c>
      <c r="E32">
        <v>2</v>
      </c>
      <c r="F32">
        <v>1</v>
      </c>
      <c r="G32">
        <v>4</v>
      </c>
      <c r="H32">
        <v>4</v>
      </c>
      <c r="I32">
        <v>1</v>
      </c>
      <c r="J32">
        <v>1</v>
      </c>
      <c r="M32">
        <f t="shared" si="9"/>
        <v>20</v>
      </c>
      <c r="N32">
        <f t="shared" si="8"/>
        <v>9</v>
      </c>
      <c r="O32" s="8">
        <f t="shared" si="10"/>
        <v>2.2222222222222223</v>
      </c>
    </row>
    <row r="33" spans="1:15" x14ac:dyDescent="0.25">
      <c r="A33" s="1" t="str">
        <f>'Alle Abteilungen'!$A$22</f>
        <v>Akzeptanz Video veröffentlichen</v>
      </c>
      <c r="B33">
        <v>4</v>
      </c>
      <c r="C33">
        <v>3</v>
      </c>
      <c r="D33">
        <v>3</v>
      </c>
      <c r="E33">
        <v>3</v>
      </c>
      <c r="F33">
        <v>3</v>
      </c>
      <c r="G33">
        <v>4</v>
      </c>
      <c r="H33">
        <v>4</v>
      </c>
      <c r="I33">
        <v>3</v>
      </c>
      <c r="J33">
        <v>4</v>
      </c>
      <c r="M33">
        <f t="shared" si="9"/>
        <v>31</v>
      </c>
      <c r="N33">
        <f t="shared" si="8"/>
        <v>9</v>
      </c>
      <c r="O33" s="8">
        <f t="shared" si="10"/>
        <v>3.4444444444444446</v>
      </c>
    </row>
    <row r="34" spans="1:15" x14ac:dyDescent="0.25">
      <c r="A34" s="3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3" sqref="A23:XFD23"/>
    </sheetView>
  </sheetViews>
  <sheetFormatPr baseColWidth="10" defaultColWidth="9.140625" defaultRowHeight="15" x14ac:dyDescent="0.25"/>
  <cols>
    <col min="1" max="1" width="33.28515625" customWidth="1"/>
    <col min="2" max="11" width="3.140625" customWidth="1"/>
    <col min="12" max="12" width="3" bestFit="1" customWidth="1"/>
    <col min="13" max="13" width="5.42578125" bestFit="1" customWidth="1"/>
    <col min="14" max="14" width="11" bestFit="1" customWidth="1"/>
    <col min="15" max="15" width="17.42578125" bestFit="1" customWidth="1"/>
  </cols>
  <sheetData>
    <row r="1" spans="1:15" x14ac:dyDescent="0.25">
      <c r="A1" s="4" t="s">
        <v>38</v>
      </c>
      <c r="B1" s="6" t="s">
        <v>28</v>
      </c>
      <c r="C1" s="6"/>
      <c r="D1" s="6"/>
      <c r="E1" s="6"/>
      <c r="F1" s="6"/>
      <c r="G1" s="6"/>
      <c r="H1" s="9">
        <f>'Alle Abteilungen'!E9</f>
        <v>4</v>
      </c>
      <c r="I1" s="6"/>
      <c r="J1" s="6"/>
    </row>
    <row r="2" spans="1:15" x14ac:dyDescent="0.25">
      <c r="A2" s="4"/>
      <c r="B2" s="6" t="s">
        <v>33</v>
      </c>
      <c r="C2" s="6"/>
      <c r="D2" s="6"/>
    </row>
    <row r="3" spans="1:15" x14ac:dyDescent="0.25">
      <c r="A3" s="4" t="s">
        <v>32</v>
      </c>
      <c r="B3" s="10" t="s">
        <v>36</v>
      </c>
      <c r="C3" s="10"/>
      <c r="D3" s="10"/>
      <c r="M3" s="5" t="s">
        <v>6</v>
      </c>
      <c r="N3" s="5" t="s">
        <v>30</v>
      </c>
      <c r="O3" s="4" t="s">
        <v>24</v>
      </c>
    </row>
    <row r="4" spans="1:15" x14ac:dyDescent="0.25">
      <c r="A4" s="1" t="str">
        <f>'Alle Abteilungen'!$A$15</f>
        <v>Sichtbarkeit der Poster</v>
      </c>
      <c r="B4">
        <f>M15</f>
        <v>10</v>
      </c>
      <c r="M4">
        <f>SUM(B4:L4)</f>
        <v>10</v>
      </c>
      <c r="N4">
        <f>N15+N26</f>
        <v>4</v>
      </c>
      <c r="O4" s="11">
        <f>M4/N4</f>
        <v>2.5</v>
      </c>
    </row>
    <row r="5" spans="1:15" x14ac:dyDescent="0.25">
      <c r="A5" s="1" t="str">
        <f>'Alle Abteilungen'!$A$16</f>
        <v>Sichtbarkeit der Broschüre</v>
      </c>
      <c r="B5">
        <f t="shared" ref="B5:B11" si="0">M16</f>
        <v>9</v>
      </c>
      <c r="M5">
        <f t="shared" ref="M5:M11" si="1">SUM(B5:L5)</f>
        <v>9</v>
      </c>
      <c r="N5">
        <f>N16+N27</f>
        <v>4</v>
      </c>
      <c r="O5" s="12">
        <f t="shared" ref="O5:O11" si="2">M5/N5</f>
        <v>2.25</v>
      </c>
    </row>
    <row r="6" spans="1:15" x14ac:dyDescent="0.25">
      <c r="A6" s="1" t="str">
        <f>'Alle Abteilungen'!$A$17</f>
        <v>Wert der Präsentation</v>
      </c>
      <c r="B6">
        <f t="shared" si="0"/>
        <v>6</v>
      </c>
      <c r="M6">
        <f t="shared" si="1"/>
        <v>6</v>
      </c>
      <c r="N6">
        <f t="shared" ref="N6:N11" si="3">N17+N28</f>
        <v>4</v>
      </c>
      <c r="O6" s="12">
        <f t="shared" si="2"/>
        <v>1.5</v>
      </c>
    </row>
    <row r="7" spans="1:15" x14ac:dyDescent="0.25">
      <c r="A7" s="1" t="str">
        <f>'Alle Abteilungen'!$A$18</f>
        <v>Zeitaufwand</v>
      </c>
      <c r="B7">
        <f t="shared" si="0"/>
        <v>9</v>
      </c>
      <c r="M7">
        <f t="shared" si="1"/>
        <v>9</v>
      </c>
      <c r="N7">
        <f t="shared" si="3"/>
        <v>4</v>
      </c>
      <c r="O7" s="12">
        <f t="shared" si="2"/>
        <v>2.25</v>
      </c>
    </row>
    <row r="8" spans="1:15" x14ac:dyDescent="0.25">
      <c r="A8" s="1" t="str">
        <f>'Alle Abteilungen'!$A$19</f>
        <v>Qualität der Poster/Broschüre</v>
      </c>
      <c r="B8">
        <f t="shared" si="0"/>
        <v>11</v>
      </c>
      <c r="M8">
        <f t="shared" si="1"/>
        <v>11</v>
      </c>
      <c r="N8">
        <f t="shared" si="3"/>
        <v>4</v>
      </c>
      <c r="O8" s="12">
        <f t="shared" si="2"/>
        <v>2.75</v>
      </c>
    </row>
    <row r="9" spans="1:15" x14ac:dyDescent="0.25">
      <c r="A9" s="1" t="str">
        <f>'Alle Abteilungen'!$A$20</f>
        <v>Akzeptanz Video sehen</v>
      </c>
      <c r="B9">
        <f t="shared" si="0"/>
        <v>9</v>
      </c>
      <c r="M9">
        <f t="shared" si="1"/>
        <v>9</v>
      </c>
      <c r="N9">
        <f t="shared" si="3"/>
        <v>4</v>
      </c>
      <c r="O9" s="12">
        <f t="shared" si="2"/>
        <v>2.25</v>
      </c>
    </row>
    <row r="10" spans="1:15" x14ac:dyDescent="0.25">
      <c r="A10" s="1" t="str">
        <f>'Alle Abteilungen'!$A$21</f>
        <v>Akzeptanz Video produzieren</v>
      </c>
      <c r="B10">
        <f t="shared" si="0"/>
        <v>7</v>
      </c>
      <c r="M10">
        <f t="shared" si="1"/>
        <v>7</v>
      </c>
      <c r="N10">
        <f t="shared" si="3"/>
        <v>4</v>
      </c>
      <c r="O10" s="12">
        <f t="shared" si="2"/>
        <v>1.75</v>
      </c>
    </row>
    <row r="11" spans="1:15" x14ac:dyDescent="0.25">
      <c r="A11" s="1" t="str">
        <f>'Alle Abteilungen'!$A$22</f>
        <v>Akzeptanz Video veröffentlichen</v>
      </c>
      <c r="B11">
        <f t="shared" si="0"/>
        <v>14</v>
      </c>
      <c r="M11">
        <f t="shared" si="1"/>
        <v>14</v>
      </c>
      <c r="N11">
        <f t="shared" si="3"/>
        <v>4</v>
      </c>
      <c r="O11" s="13">
        <f t="shared" si="2"/>
        <v>3.5</v>
      </c>
    </row>
    <row r="12" spans="1:1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</row>
    <row r="13" spans="1:1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5" x14ac:dyDescent="0.25">
      <c r="A14" s="4" t="str">
        <f>'Alle Abteilungen'!D4</f>
        <v>4. Semester</v>
      </c>
      <c r="B14" s="9">
        <f>'Alle Abteilungen'!E4</f>
        <v>4</v>
      </c>
      <c r="C14" s="6" t="s">
        <v>23</v>
      </c>
      <c r="D14" s="6"/>
      <c r="E14" s="6"/>
      <c r="F14" s="6"/>
      <c r="G14" s="6"/>
      <c r="H14" s="6"/>
      <c r="I14" s="6"/>
      <c r="J14" s="6"/>
      <c r="M14" s="5" t="s">
        <v>6</v>
      </c>
      <c r="N14" s="5" t="s">
        <v>30</v>
      </c>
      <c r="O14" s="4" t="s">
        <v>24</v>
      </c>
    </row>
    <row r="15" spans="1:15" x14ac:dyDescent="0.25">
      <c r="A15" s="1" t="str">
        <f>'Alle Abteilungen'!$A$15</f>
        <v>Sichtbarkeit der Poster</v>
      </c>
      <c r="B15">
        <v>3</v>
      </c>
      <c r="C15">
        <v>2</v>
      </c>
      <c r="D15">
        <v>3</v>
      </c>
      <c r="E15">
        <v>2</v>
      </c>
      <c r="M15">
        <f>SUM(B15:L15)</f>
        <v>10</v>
      </c>
      <c r="N15">
        <f t="shared" ref="N15:N22" si="4">$B$14-SUMIF(B15:L15,0,$B$23:$L$23)</f>
        <v>4</v>
      </c>
      <c r="O15" s="8">
        <f>M15/N15</f>
        <v>2.5</v>
      </c>
    </row>
    <row r="16" spans="1:15" x14ac:dyDescent="0.25">
      <c r="A16" s="1" t="str">
        <f>'Alle Abteilungen'!$A$16</f>
        <v>Sichtbarkeit der Broschüre</v>
      </c>
      <c r="B16">
        <v>2</v>
      </c>
      <c r="C16">
        <v>2</v>
      </c>
      <c r="D16">
        <v>3</v>
      </c>
      <c r="E16">
        <v>2</v>
      </c>
      <c r="M16">
        <f t="shared" ref="M16:M22" si="5">SUM(B16:L16)</f>
        <v>9</v>
      </c>
      <c r="N16">
        <f t="shared" si="4"/>
        <v>4</v>
      </c>
      <c r="O16" s="8">
        <f t="shared" ref="O16:O22" si="6">M16/N16</f>
        <v>2.25</v>
      </c>
    </row>
    <row r="17" spans="1:15" x14ac:dyDescent="0.25">
      <c r="A17" s="1" t="str">
        <f>'Alle Abteilungen'!$A$17</f>
        <v>Wert der Präsentation</v>
      </c>
      <c r="B17">
        <v>2</v>
      </c>
      <c r="C17">
        <v>1</v>
      </c>
      <c r="D17">
        <v>2</v>
      </c>
      <c r="E17">
        <v>1</v>
      </c>
      <c r="M17">
        <f t="shared" si="5"/>
        <v>6</v>
      </c>
      <c r="N17">
        <f t="shared" si="4"/>
        <v>4</v>
      </c>
      <c r="O17" s="8">
        <f t="shared" si="6"/>
        <v>1.5</v>
      </c>
    </row>
    <row r="18" spans="1:15" x14ac:dyDescent="0.25">
      <c r="A18" s="1" t="str">
        <f>'Alle Abteilungen'!$A$18</f>
        <v>Zeitaufwand</v>
      </c>
      <c r="B18">
        <v>2</v>
      </c>
      <c r="C18">
        <v>4</v>
      </c>
      <c r="D18">
        <v>1</v>
      </c>
      <c r="E18">
        <v>2</v>
      </c>
      <c r="M18">
        <f t="shared" si="5"/>
        <v>9</v>
      </c>
      <c r="N18">
        <f t="shared" si="4"/>
        <v>4</v>
      </c>
      <c r="O18" s="8">
        <f t="shared" si="6"/>
        <v>2.25</v>
      </c>
    </row>
    <row r="19" spans="1:15" x14ac:dyDescent="0.25">
      <c r="A19" s="1" t="str">
        <f>'Alle Abteilungen'!$A$19</f>
        <v>Qualität der Poster/Broschüre</v>
      </c>
      <c r="B19">
        <v>3</v>
      </c>
      <c r="C19">
        <v>1</v>
      </c>
      <c r="D19">
        <v>4</v>
      </c>
      <c r="E19">
        <v>3</v>
      </c>
      <c r="M19">
        <f t="shared" si="5"/>
        <v>11</v>
      </c>
      <c r="N19">
        <f t="shared" si="4"/>
        <v>4</v>
      </c>
      <c r="O19" s="8">
        <f t="shared" si="6"/>
        <v>2.75</v>
      </c>
    </row>
    <row r="20" spans="1:15" x14ac:dyDescent="0.25">
      <c r="A20" s="1" t="str">
        <f>'Alle Abteilungen'!$A$20</f>
        <v>Akzeptanz Video sehen</v>
      </c>
      <c r="B20">
        <v>3</v>
      </c>
      <c r="C20">
        <v>2</v>
      </c>
      <c r="D20">
        <v>3</v>
      </c>
      <c r="E20">
        <v>1</v>
      </c>
      <c r="M20">
        <f t="shared" si="5"/>
        <v>9</v>
      </c>
      <c r="N20">
        <f t="shared" si="4"/>
        <v>4</v>
      </c>
      <c r="O20" s="8">
        <f t="shared" si="6"/>
        <v>2.25</v>
      </c>
    </row>
    <row r="21" spans="1:15" x14ac:dyDescent="0.25">
      <c r="A21" s="1" t="str">
        <f>'Alle Abteilungen'!$A$21</f>
        <v>Akzeptanz Video produzieren</v>
      </c>
      <c r="B21">
        <v>3</v>
      </c>
      <c r="C21">
        <v>1</v>
      </c>
      <c r="D21">
        <v>2</v>
      </c>
      <c r="E21">
        <v>1</v>
      </c>
      <c r="M21">
        <f t="shared" si="5"/>
        <v>7</v>
      </c>
      <c r="N21">
        <f t="shared" si="4"/>
        <v>4</v>
      </c>
      <c r="O21" s="8">
        <f t="shared" si="6"/>
        <v>1.75</v>
      </c>
    </row>
    <row r="22" spans="1:15" x14ac:dyDescent="0.25">
      <c r="A22" s="1" t="str">
        <f>'Alle Abteilungen'!$A$22</f>
        <v>Akzeptanz Video veröffentlichen</v>
      </c>
      <c r="B22">
        <v>3</v>
      </c>
      <c r="C22">
        <v>3</v>
      </c>
      <c r="D22">
        <v>4</v>
      </c>
      <c r="E22">
        <v>4</v>
      </c>
      <c r="M22">
        <f t="shared" si="5"/>
        <v>14</v>
      </c>
      <c r="N22">
        <f t="shared" si="4"/>
        <v>4</v>
      </c>
      <c r="O22" s="8">
        <f t="shared" si="6"/>
        <v>3.5</v>
      </c>
    </row>
    <row r="23" spans="1:15" hidden="1" x14ac:dyDescent="0.25">
      <c r="A23" s="2" t="s">
        <v>29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5" x14ac:dyDescent="0.25">
      <c r="A24" s="3"/>
    </row>
    <row r="25" spans="1:15" x14ac:dyDescent="0.25">
      <c r="A25" s="4"/>
      <c r="B25" s="9"/>
      <c r="C25" s="6" t="s">
        <v>23</v>
      </c>
      <c r="D25" s="6"/>
      <c r="E25" s="6"/>
      <c r="F25" s="6"/>
      <c r="G25" s="6"/>
      <c r="H25" s="6"/>
      <c r="I25" s="6"/>
      <c r="J25" s="6"/>
      <c r="M25" s="5" t="s">
        <v>6</v>
      </c>
      <c r="N25" s="5" t="s">
        <v>30</v>
      </c>
      <c r="O25" s="4" t="s">
        <v>24</v>
      </c>
    </row>
    <row r="26" spans="1:15" x14ac:dyDescent="0.25">
      <c r="A26" s="1" t="str">
        <f>'Alle Abteilungen'!$A$15</f>
        <v>Sichtbarkeit der Poster</v>
      </c>
      <c r="M26">
        <f>SUM(B26:L26)</f>
        <v>0</v>
      </c>
      <c r="N26">
        <f t="shared" ref="N26:N33" si="7">$B$25-SUMIF(B26:L26,0,$B$23:$L$23)</f>
        <v>0</v>
      </c>
      <c r="O26" s="8" t="e">
        <f>M26/N26</f>
        <v>#DIV/0!</v>
      </c>
    </row>
    <row r="27" spans="1:15" x14ac:dyDescent="0.25">
      <c r="A27" s="1" t="str">
        <f>'Alle Abteilungen'!$A$16</f>
        <v>Sichtbarkeit der Broschüre</v>
      </c>
      <c r="M27">
        <f t="shared" ref="M27:M33" si="8">SUM(B27:L27)</f>
        <v>0</v>
      </c>
      <c r="N27">
        <f t="shared" si="7"/>
        <v>0</v>
      </c>
      <c r="O27" s="8" t="e">
        <f t="shared" ref="O27:O33" si="9">M27/N27</f>
        <v>#DIV/0!</v>
      </c>
    </row>
    <row r="28" spans="1:15" x14ac:dyDescent="0.25">
      <c r="A28" s="1" t="str">
        <f>'Alle Abteilungen'!$A$17</f>
        <v>Wert der Präsentation</v>
      </c>
      <c r="M28">
        <f t="shared" si="8"/>
        <v>0</v>
      </c>
      <c r="N28">
        <f t="shared" si="7"/>
        <v>0</v>
      </c>
      <c r="O28" s="8" t="e">
        <f t="shared" si="9"/>
        <v>#DIV/0!</v>
      </c>
    </row>
    <row r="29" spans="1:15" x14ac:dyDescent="0.25">
      <c r="A29" s="1" t="str">
        <f>'Alle Abteilungen'!$A$18</f>
        <v>Zeitaufwand</v>
      </c>
      <c r="M29">
        <f t="shared" si="8"/>
        <v>0</v>
      </c>
      <c r="N29">
        <f t="shared" si="7"/>
        <v>0</v>
      </c>
      <c r="O29" s="8" t="e">
        <f t="shared" si="9"/>
        <v>#DIV/0!</v>
      </c>
    </row>
    <row r="30" spans="1:15" x14ac:dyDescent="0.25">
      <c r="A30" s="1" t="str">
        <f>'Alle Abteilungen'!$A$19</f>
        <v>Qualität der Poster/Broschüre</v>
      </c>
      <c r="M30">
        <f t="shared" si="8"/>
        <v>0</v>
      </c>
      <c r="N30">
        <f t="shared" si="7"/>
        <v>0</v>
      </c>
      <c r="O30" s="8" t="e">
        <f t="shared" si="9"/>
        <v>#DIV/0!</v>
      </c>
    </row>
    <row r="31" spans="1:15" x14ac:dyDescent="0.25">
      <c r="A31" s="1" t="str">
        <f>'Alle Abteilungen'!$A$20</f>
        <v>Akzeptanz Video sehen</v>
      </c>
      <c r="M31">
        <f t="shared" si="8"/>
        <v>0</v>
      </c>
      <c r="N31">
        <f t="shared" si="7"/>
        <v>0</v>
      </c>
      <c r="O31" s="8" t="e">
        <f t="shared" si="9"/>
        <v>#DIV/0!</v>
      </c>
    </row>
    <row r="32" spans="1:15" x14ac:dyDescent="0.25">
      <c r="A32" s="1" t="str">
        <f>'Alle Abteilungen'!$A$21</f>
        <v>Akzeptanz Video produzieren</v>
      </c>
      <c r="M32">
        <f t="shared" si="8"/>
        <v>0</v>
      </c>
      <c r="N32">
        <f t="shared" si="7"/>
        <v>0</v>
      </c>
      <c r="O32" s="8" t="e">
        <f t="shared" si="9"/>
        <v>#DIV/0!</v>
      </c>
    </row>
    <row r="33" spans="1:15" x14ac:dyDescent="0.25">
      <c r="A33" s="1" t="str">
        <f>'Alle Abteilungen'!$A$22</f>
        <v>Akzeptanz Video veröffentlichen</v>
      </c>
      <c r="M33">
        <f t="shared" si="8"/>
        <v>0</v>
      </c>
      <c r="N33">
        <f t="shared" si="7"/>
        <v>0</v>
      </c>
      <c r="O33" s="8" t="e">
        <f t="shared" si="9"/>
        <v>#DIV/0!</v>
      </c>
    </row>
    <row r="34" spans="1:15" x14ac:dyDescent="0.25">
      <c r="A34" s="3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23" workbookViewId="0">
      <selection activeCell="C12" sqref="C12"/>
    </sheetView>
  </sheetViews>
  <sheetFormatPr baseColWidth="10" defaultColWidth="9.140625" defaultRowHeight="15" x14ac:dyDescent="0.25"/>
  <cols>
    <col min="1" max="1" width="33.28515625" customWidth="1"/>
    <col min="2" max="22" width="3.140625" customWidth="1"/>
    <col min="23" max="23" width="3" bestFit="1" customWidth="1"/>
    <col min="24" max="24" width="5.42578125" bestFit="1" customWidth="1"/>
    <col min="25" max="25" width="11" bestFit="1" customWidth="1"/>
    <col min="26" max="26" width="17.42578125" bestFit="1" customWidth="1"/>
  </cols>
  <sheetData>
    <row r="1" spans="1:26" x14ac:dyDescent="0.25">
      <c r="A1" s="4" t="s">
        <v>39</v>
      </c>
      <c r="B1" s="6" t="s">
        <v>28</v>
      </c>
      <c r="C1" s="6"/>
      <c r="D1" s="6"/>
      <c r="E1" s="6"/>
      <c r="F1" s="6"/>
      <c r="G1" s="6"/>
      <c r="H1" s="9">
        <f>'Alle Abteilungen'!B9</f>
        <v>31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6" x14ac:dyDescent="0.25">
      <c r="A2" s="4"/>
      <c r="B2" s="6" t="s">
        <v>33</v>
      </c>
      <c r="C2" s="6"/>
      <c r="D2" s="6"/>
    </row>
    <row r="3" spans="1:26" x14ac:dyDescent="0.25">
      <c r="A3" s="4" t="s">
        <v>32</v>
      </c>
      <c r="B3" s="10" t="s">
        <v>35</v>
      </c>
      <c r="C3" s="10" t="s">
        <v>40</v>
      </c>
      <c r="D3" s="10" t="s">
        <v>36</v>
      </c>
      <c r="X3" s="5" t="s">
        <v>6</v>
      </c>
      <c r="Y3" s="5" t="s">
        <v>30</v>
      </c>
      <c r="Z3" s="4" t="s">
        <v>24</v>
      </c>
    </row>
    <row r="4" spans="1:26" x14ac:dyDescent="0.25">
      <c r="A4" s="1" t="str">
        <f>'Alle Abteilungen'!$A$15</f>
        <v>Sichtbarkeit der Poster</v>
      </c>
      <c r="B4">
        <f>X14</f>
        <v>38</v>
      </c>
      <c r="C4">
        <f>X25</f>
        <v>4</v>
      </c>
      <c r="D4">
        <f>X35</f>
        <v>20</v>
      </c>
      <c r="X4">
        <f>SUM(B4:W4)</f>
        <v>62</v>
      </c>
      <c r="Y4">
        <f>Y14+Y25</f>
        <v>22</v>
      </c>
      <c r="Z4" s="11">
        <f>X4/Y4</f>
        <v>2.8181818181818183</v>
      </c>
    </row>
    <row r="5" spans="1:26" x14ac:dyDescent="0.25">
      <c r="A5" s="1" t="str">
        <f>'Alle Abteilungen'!$A$16</f>
        <v>Sichtbarkeit der Broschüre</v>
      </c>
      <c r="B5">
        <f t="shared" ref="B5:B11" si="0">X15</f>
        <v>32</v>
      </c>
      <c r="C5">
        <f t="shared" ref="C5:C11" si="1">X26</f>
        <v>1</v>
      </c>
      <c r="D5">
        <f t="shared" ref="D5:D11" si="2">X36</f>
        <v>20</v>
      </c>
      <c r="X5">
        <f t="shared" ref="X5:X11" si="3">SUM(B5:W5)</f>
        <v>53</v>
      </c>
      <c r="Y5">
        <f>Y15+Y26</f>
        <v>22</v>
      </c>
      <c r="Z5" s="12">
        <f t="shared" ref="Z5:Z11" si="4">X5/Y5</f>
        <v>2.4090909090909092</v>
      </c>
    </row>
    <row r="6" spans="1:26" x14ac:dyDescent="0.25">
      <c r="A6" s="1" t="str">
        <f>'Alle Abteilungen'!$A$17</f>
        <v>Wert der Präsentation</v>
      </c>
      <c r="B6">
        <f t="shared" si="0"/>
        <v>57</v>
      </c>
      <c r="C6">
        <f t="shared" si="1"/>
        <v>2</v>
      </c>
      <c r="D6">
        <f t="shared" si="2"/>
        <v>24</v>
      </c>
      <c r="X6">
        <f t="shared" si="3"/>
        <v>83</v>
      </c>
      <c r="Y6">
        <f t="shared" ref="Y6:Y11" si="5">Y16+Y27</f>
        <v>22</v>
      </c>
      <c r="Z6" s="12">
        <f t="shared" si="4"/>
        <v>3.7727272727272729</v>
      </c>
    </row>
    <row r="7" spans="1:26" x14ac:dyDescent="0.25">
      <c r="A7" s="1" t="str">
        <f>'Alle Abteilungen'!$A$18</f>
        <v>Zeitaufwand</v>
      </c>
      <c r="B7">
        <f t="shared" si="0"/>
        <v>48.5</v>
      </c>
      <c r="C7">
        <f t="shared" si="1"/>
        <v>2</v>
      </c>
      <c r="D7">
        <f t="shared" si="2"/>
        <v>22</v>
      </c>
      <c r="X7">
        <f t="shared" si="3"/>
        <v>72.5</v>
      </c>
      <c r="Y7">
        <f t="shared" si="5"/>
        <v>21</v>
      </c>
      <c r="Z7" s="12">
        <f t="shared" si="4"/>
        <v>3.4523809523809526</v>
      </c>
    </row>
    <row r="8" spans="1:26" x14ac:dyDescent="0.25">
      <c r="A8" s="1" t="str">
        <f>'Alle Abteilungen'!$A$19</f>
        <v>Qualität der Poster/Broschüre</v>
      </c>
      <c r="B8">
        <f t="shared" si="0"/>
        <v>47</v>
      </c>
      <c r="C8">
        <f t="shared" si="1"/>
        <v>2</v>
      </c>
      <c r="D8">
        <f t="shared" si="2"/>
        <v>26</v>
      </c>
      <c r="X8">
        <f t="shared" si="3"/>
        <v>75</v>
      </c>
      <c r="Y8">
        <f t="shared" si="5"/>
        <v>19</v>
      </c>
      <c r="Z8" s="12">
        <f t="shared" si="4"/>
        <v>3.9473684210526314</v>
      </c>
    </row>
    <row r="9" spans="1:26" x14ac:dyDescent="0.25">
      <c r="A9" s="1" t="str">
        <f>'Alle Abteilungen'!$A$20</f>
        <v>Akzeptanz Video sehen</v>
      </c>
      <c r="B9">
        <f t="shared" si="0"/>
        <v>54</v>
      </c>
      <c r="C9">
        <f t="shared" si="1"/>
        <v>3</v>
      </c>
      <c r="D9">
        <f t="shared" si="2"/>
        <v>26</v>
      </c>
      <c r="X9">
        <f t="shared" si="3"/>
        <v>83</v>
      </c>
      <c r="Y9">
        <f t="shared" si="5"/>
        <v>21</v>
      </c>
      <c r="Z9" s="12">
        <f t="shared" si="4"/>
        <v>3.9523809523809526</v>
      </c>
    </row>
    <row r="10" spans="1:26" x14ac:dyDescent="0.25">
      <c r="A10" s="1" t="str">
        <f>'Alle Abteilungen'!$A$21</f>
        <v>Akzeptanz Video produzieren</v>
      </c>
      <c r="B10">
        <f t="shared" si="0"/>
        <v>47.5</v>
      </c>
      <c r="C10">
        <f t="shared" si="1"/>
        <v>2</v>
      </c>
      <c r="D10">
        <f t="shared" si="2"/>
        <v>19</v>
      </c>
      <c r="X10">
        <f t="shared" si="3"/>
        <v>68.5</v>
      </c>
      <c r="Y10">
        <f t="shared" si="5"/>
        <v>21</v>
      </c>
      <c r="Z10" s="12">
        <f t="shared" si="4"/>
        <v>3.2619047619047619</v>
      </c>
    </row>
    <row r="11" spans="1:26" x14ac:dyDescent="0.25">
      <c r="A11" s="1" t="str">
        <f>'Alle Abteilungen'!$A$22</f>
        <v>Akzeptanz Video veröffentlichen</v>
      </c>
      <c r="B11">
        <f t="shared" si="0"/>
        <v>66</v>
      </c>
      <c r="C11">
        <f t="shared" si="1"/>
        <v>2</v>
      </c>
      <c r="D11">
        <f t="shared" si="2"/>
        <v>28</v>
      </c>
      <c r="X11">
        <f t="shared" si="3"/>
        <v>96</v>
      </c>
      <c r="Y11">
        <f t="shared" si="5"/>
        <v>22</v>
      </c>
      <c r="Z11" s="13">
        <f t="shared" si="4"/>
        <v>4.3636363636363633</v>
      </c>
    </row>
    <row r="12" spans="1:26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W12" s="6"/>
    </row>
    <row r="13" spans="1:26" x14ac:dyDescent="0.25">
      <c r="A13" s="4" t="str">
        <f>'Alle Abteilungen'!A4</f>
        <v>2. Semester</v>
      </c>
      <c r="B13" s="9">
        <f>'Alle Abteilungen'!B4</f>
        <v>21</v>
      </c>
      <c r="C13" s="6" t="s">
        <v>23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X13" s="5" t="s">
        <v>6</v>
      </c>
      <c r="Y13" s="5" t="s">
        <v>30</v>
      </c>
      <c r="Z13" s="4" t="s">
        <v>24</v>
      </c>
    </row>
    <row r="14" spans="1:26" x14ac:dyDescent="0.25">
      <c r="A14" s="1" t="str">
        <f>'Alle Abteilungen'!$A$15</f>
        <v>Sichtbarkeit der Poster</v>
      </c>
      <c r="B14">
        <v>2</v>
      </c>
      <c r="C14">
        <v>2</v>
      </c>
      <c r="D14">
        <v>2</v>
      </c>
      <c r="E14">
        <v>2</v>
      </c>
      <c r="F14">
        <v>3</v>
      </c>
      <c r="G14">
        <v>1</v>
      </c>
      <c r="H14">
        <v>1</v>
      </c>
      <c r="I14">
        <v>1</v>
      </c>
      <c r="J14">
        <v>3</v>
      </c>
      <c r="K14">
        <v>2</v>
      </c>
      <c r="L14">
        <v>2</v>
      </c>
      <c r="M14">
        <v>2</v>
      </c>
      <c r="N14">
        <v>2</v>
      </c>
      <c r="O14">
        <v>1</v>
      </c>
      <c r="P14">
        <v>1</v>
      </c>
      <c r="Q14">
        <v>3</v>
      </c>
      <c r="R14">
        <v>1</v>
      </c>
      <c r="S14">
        <v>2</v>
      </c>
      <c r="T14">
        <v>2</v>
      </c>
      <c r="U14">
        <v>2</v>
      </c>
      <c r="V14">
        <v>1</v>
      </c>
      <c r="X14">
        <f>SUM(B14:W14)</f>
        <v>38</v>
      </c>
      <c r="Y14">
        <f>$B$13-SUMIF(B14:W14,0,$B$22:$W$22)</f>
        <v>21</v>
      </c>
      <c r="Z14" s="8">
        <f>X14/Y14</f>
        <v>1.8095238095238095</v>
      </c>
    </row>
    <row r="15" spans="1:26" x14ac:dyDescent="0.25">
      <c r="A15" s="1" t="str">
        <f>'Alle Abteilungen'!$A$16</f>
        <v>Sichtbarkeit der Broschüre</v>
      </c>
      <c r="B15">
        <v>1</v>
      </c>
      <c r="C15">
        <v>1</v>
      </c>
      <c r="D15">
        <v>4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1</v>
      </c>
      <c r="O15">
        <v>3</v>
      </c>
      <c r="P15">
        <v>1</v>
      </c>
      <c r="Q15">
        <v>1</v>
      </c>
      <c r="R15">
        <v>1</v>
      </c>
      <c r="S15">
        <v>4</v>
      </c>
      <c r="T15">
        <v>1</v>
      </c>
      <c r="U15">
        <v>2</v>
      </c>
      <c r="V15">
        <v>1</v>
      </c>
      <c r="X15">
        <f t="shared" ref="X15:X21" si="6">SUM(B15:W15)</f>
        <v>32</v>
      </c>
      <c r="Y15">
        <f>$B$13-SUMIF(B15:W15,0,$B$22:$W$22)</f>
        <v>21</v>
      </c>
      <c r="Z15" s="8">
        <f t="shared" ref="Z15:Z21" si="7">X15/Y15</f>
        <v>1.5238095238095237</v>
      </c>
    </row>
    <row r="16" spans="1:26" x14ac:dyDescent="0.25">
      <c r="A16" s="1" t="str">
        <f>'Alle Abteilungen'!$A$17</f>
        <v>Wert der Präsentation</v>
      </c>
      <c r="B16">
        <v>3</v>
      </c>
      <c r="C16">
        <v>2</v>
      </c>
      <c r="D16">
        <v>4</v>
      </c>
      <c r="E16">
        <v>3</v>
      </c>
      <c r="F16">
        <v>2</v>
      </c>
      <c r="G16">
        <v>2</v>
      </c>
      <c r="H16">
        <v>2</v>
      </c>
      <c r="I16">
        <v>1</v>
      </c>
      <c r="J16">
        <v>4</v>
      </c>
      <c r="K16">
        <v>3</v>
      </c>
      <c r="L16">
        <v>3</v>
      </c>
      <c r="M16">
        <v>3</v>
      </c>
      <c r="N16">
        <v>3</v>
      </c>
      <c r="O16">
        <v>1</v>
      </c>
      <c r="P16">
        <v>2</v>
      </c>
      <c r="Q16">
        <v>4</v>
      </c>
      <c r="R16">
        <v>2</v>
      </c>
      <c r="S16">
        <v>4</v>
      </c>
      <c r="T16">
        <v>4</v>
      </c>
      <c r="U16">
        <v>3</v>
      </c>
      <c r="V16">
        <v>2</v>
      </c>
      <c r="X16">
        <f t="shared" si="6"/>
        <v>57</v>
      </c>
      <c r="Y16">
        <f>$B$13-SUMIF(B16:W16,0,$B$22:$W$22)</f>
        <v>21</v>
      </c>
      <c r="Z16" s="8">
        <f t="shared" si="7"/>
        <v>2.7142857142857144</v>
      </c>
    </row>
    <row r="17" spans="1:26" x14ac:dyDescent="0.25">
      <c r="A17" s="1" t="str">
        <f>'Alle Abteilungen'!$A$18</f>
        <v>Zeitaufwand</v>
      </c>
      <c r="B17">
        <v>2</v>
      </c>
      <c r="C17">
        <v>2</v>
      </c>
      <c r="D17">
        <v>1.5</v>
      </c>
      <c r="E17">
        <v>1</v>
      </c>
      <c r="F17">
        <v>3</v>
      </c>
      <c r="G17">
        <v>1</v>
      </c>
      <c r="H17">
        <v>4</v>
      </c>
      <c r="I17">
        <v>4</v>
      </c>
      <c r="J17">
        <v>2</v>
      </c>
      <c r="K17">
        <v>3</v>
      </c>
      <c r="L17">
        <v>0</v>
      </c>
      <c r="M17">
        <v>2</v>
      </c>
      <c r="N17">
        <v>2</v>
      </c>
      <c r="O17">
        <v>2</v>
      </c>
      <c r="P17">
        <v>4</v>
      </c>
      <c r="Q17">
        <v>2</v>
      </c>
      <c r="R17">
        <v>3</v>
      </c>
      <c r="S17">
        <v>3</v>
      </c>
      <c r="T17">
        <v>2</v>
      </c>
      <c r="U17">
        <v>2</v>
      </c>
      <c r="V17">
        <v>3</v>
      </c>
      <c r="X17">
        <f>SUM(B17:W17)</f>
        <v>48.5</v>
      </c>
      <c r="Y17">
        <f>$B$13-SUMIF(B17:W17,0,$B$22:$W$22)</f>
        <v>20</v>
      </c>
      <c r="Z17" s="8">
        <f t="shared" si="7"/>
        <v>2.4249999999999998</v>
      </c>
    </row>
    <row r="18" spans="1:26" x14ac:dyDescent="0.25">
      <c r="A18" s="1" t="str">
        <f>'Alle Abteilungen'!$A$19</f>
        <v>Qualität der Poster/Broschüre</v>
      </c>
      <c r="B18">
        <v>3</v>
      </c>
      <c r="C18">
        <v>3</v>
      </c>
      <c r="D18">
        <v>2</v>
      </c>
      <c r="E18">
        <v>3</v>
      </c>
      <c r="F18">
        <v>3</v>
      </c>
      <c r="G18">
        <v>3</v>
      </c>
      <c r="H18">
        <v>0</v>
      </c>
      <c r="I18">
        <v>3</v>
      </c>
      <c r="J18">
        <v>2</v>
      </c>
      <c r="K18">
        <v>3</v>
      </c>
      <c r="L18">
        <v>1</v>
      </c>
      <c r="M18">
        <v>0</v>
      </c>
      <c r="N18">
        <v>3</v>
      </c>
      <c r="O18">
        <v>0</v>
      </c>
      <c r="P18">
        <v>3</v>
      </c>
      <c r="Q18">
        <v>3</v>
      </c>
      <c r="R18">
        <v>2</v>
      </c>
      <c r="S18">
        <v>4</v>
      </c>
      <c r="T18">
        <v>1</v>
      </c>
      <c r="U18">
        <v>3</v>
      </c>
      <c r="V18">
        <v>2</v>
      </c>
      <c r="X18">
        <f t="shared" si="6"/>
        <v>47</v>
      </c>
      <c r="Y18">
        <f>$B$13-SUMIF(B18:W18,0,$B$22:$W$22)</f>
        <v>18</v>
      </c>
      <c r="Z18" s="8">
        <f t="shared" si="7"/>
        <v>2.6111111111111112</v>
      </c>
    </row>
    <row r="19" spans="1:26" x14ac:dyDescent="0.25">
      <c r="A19" s="1" t="str">
        <f>'Alle Abteilungen'!$A$20</f>
        <v>Akzeptanz Video sehen</v>
      </c>
      <c r="B19">
        <v>4</v>
      </c>
      <c r="C19">
        <v>3</v>
      </c>
      <c r="D19">
        <v>3</v>
      </c>
      <c r="E19">
        <v>3</v>
      </c>
      <c r="F19">
        <v>2</v>
      </c>
      <c r="G19">
        <v>2</v>
      </c>
      <c r="H19">
        <v>3</v>
      </c>
      <c r="I19">
        <v>3</v>
      </c>
      <c r="J19">
        <v>2</v>
      </c>
      <c r="K19">
        <v>2</v>
      </c>
      <c r="L19">
        <v>3</v>
      </c>
      <c r="M19">
        <v>0</v>
      </c>
      <c r="N19">
        <v>4</v>
      </c>
      <c r="O19">
        <v>3</v>
      </c>
      <c r="P19">
        <v>4</v>
      </c>
      <c r="Q19">
        <v>3</v>
      </c>
      <c r="R19">
        <v>3</v>
      </c>
      <c r="S19">
        <v>1</v>
      </c>
      <c r="T19">
        <v>2</v>
      </c>
      <c r="U19">
        <v>2</v>
      </c>
      <c r="V19">
        <v>2</v>
      </c>
      <c r="X19">
        <f t="shared" si="6"/>
        <v>54</v>
      </c>
      <c r="Y19">
        <f>$B$13-SUMIF(B19:W19,0,$B$22:$W$22)</f>
        <v>20</v>
      </c>
      <c r="Z19" s="8">
        <f t="shared" si="7"/>
        <v>2.7</v>
      </c>
    </row>
    <row r="20" spans="1:26" x14ac:dyDescent="0.25">
      <c r="A20" s="1" t="str">
        <f>'Alle Abteilungen'!$A$21</f>
        <v>Akzeptanz Video produzieren</v>
      </c>
      <c r="B20">
        <v>2</v>
      </c>
      <c r="C20">
        <v>1</v>
      </c>
      <c r="D20">
        <v>3</v>
      </c>
      <c r="E20">
        <v>3</v>
      </c>
      <c r="F20">
        <v>3</v>
      </c>
      <c r="G20">
        <v>2</v>
      </c>
      <c r="H20">
        <v>2.5</v>
      </c>
      <c r="I20">
        <v>2</v>
      </c>
      <c r="J20">
        <v>1</v>
      </c>
      <c r="K20">
        <v>2</v>
      </c>
      <c r="L20">
        <v>0</v>
      </c>
      <c r="M20">
        <v>2</v>
      </c>
      <c r="N20">
        <v>3</v>
      </c>
      <c r="O20">
        <v>3</v>
      </c>
      <c r="P20">
        <v>1</v>
      </c>
      <c r="Q20">
        <v>2</v>
      </c>
      <c r="R20">
        <v>3</v>
      </c>
      <c r="S20">
        <v>4</v>
      </c>
      <c r="T20">
        <v>3</v>
      </c>
      <c r="U20">
        <v>2</v>
      </c>
      <c r="V20">
        <v>3</v>
      </c>
      <c r="X20">
        <f t="shared" si="6"/>
        <v>47.5</v>
      </c>
      <c r="Y20">
        <f>$B$13-SUMIF(B20:W20,0,$B$22:$W$22)</f>
        <v>20</v>
      </c>
      <c r="Z20" s="8">
        <f t="shared" si="7"/>
        <v>2.375</v>
      </c>
    </row>
    <row r="21" spans="1:26" x14ac:dyDescent="0.25">
      <c r="A21" s="1" t="str">
        <f>'Alle Abteilungen'!$A$22</f>
        <v>Akzeptanz Video veröffentlichen</v>
      </c>
      <c r="B21">
        <v>4</v>
      </c>
      <c r="C21">
        <v>3</v>
      </c>
      <c r="D21">
        <v>3</v>
      </c>
      <c r="E21">
        <v>4</v>
      </c>
      <c r="F21">
        <v>2</v>
      </c>
      <c r="G21">
        <v>4</v>
      </c>
      <c r="H21">
        <v>4</v>
      </c>
      <c r="I21">
        <v>4</v>
      </c>
      <c r="J21">
        <v>2</v>
      </c>
      <c r="K21">
        <v>2</v>
      </c>
      <c r="L21">
        <v>4</v>
      </c>
      <c r="M21">
        <v>2</v>
      </c>
      <c r="N21">
        <v>3</v>
      </c>
      <c r="O21">
        <v>4</v>
      </c>
      <c r="P21">
        <v>3</v>
      </c>
      <c r="Q21">
        <v>4</v>
      </c>
      <c r="R21">
        <v>4</v>
      </c>
      <c r="S21">
        <v>1</v>
      </c>
      <c r="T21">
        <v>2</v>
      </c>
      <c r="U21">
        <v>3</v>
      </c>
      <c r="V21">
        <v>4</v>
      </c>
      <c r="X21">
        <f t="shared" si="6"/>
        <v>66</v>
      </c>
      <c r="Y21">
        <f>$B$13-SUMIF(B21:W21,0,$B$22:$W$22)</f>
        <v>21</v>
      </c>
      <c r="Z21" s="8">
        <f t="shared" si="7"/>
        <v>3.1428571428571428</v>
      </c>
    </row>
    <row r="22" spans="1:26" hidden="1" x14ac:dyDescent="0.25">
      <c r="A22" s="2" t="s">
        <v>29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Z22" s="8"/>
    </row>
    <row r="23" spans="1:26" x14ac:dyDescent="0.25">
      <c r="A23" s="3"/>
    </row>
    <row r="24" spans="1:26" x14ac:dyDescent="0.25">
      <c r="A24" s="4" t="str">
        <f>'Alle Abteilungen'!A5</f>
        <v>3. Semester</v>
      </c>
      <c r="B24" s="9">
        <f>'Alle Abteilungen'!B5</f>
        <v>1</v>
      </c>
      <c r="C24" s="6" t="s">
        <v>23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X24" s="5" t="s">
        <v>6</v>
      </c>
      <c r="Y24" s="5" t="s">
        <v>30</v>
      </c>
      <c r="Z24" s="4" t="s">
        <v>24</v>
      </c>
    </row>
    <row r="25" spans="1:26" x14ac:dyDescent="0.25">
      <c r="A25" s="1" t="str">
        <f>'Alle Abteilungen'!$A$15</f>
        <v>Sichtbarkeit der Poster</v>
      </c>
      <c r="B25">
        <v>4</v>
      </c>
      <c r="X25">
        <f>SUM(B25:W25)</f>
        <v>4</v>
      </c>
      <c r="Y25">
        <f t="shared" ref="Y25:Y32" si="8">$B$24-SUMIF(B25:W25,0,$B$22:$W$22)</f>
        <v>1</v>
      </c>
      <c r="Z25" s="8">
        <f>X25/Y25</f>
        <v>4</v>
      </c>
    </row>
    <row r="26" spans="1:26" x14ac:dyDescent="0.25">
      <c r="A26" s="1" t="str">
        <f>'Alle Abteilungen'!$A$16</f>
        <v>Sichtbarkeit der Broschüre</v>
      </c>
      <c r="B26">
        <v>1</v>
      </c>
      <c r="X26">
        <f t="shared" ref="X26:X32" si="9">SUM(B26:W26)</f>
        <v>1</v>
      </c>
      <c r="Y26">
        <f t="shared" si="8"/>
        <v>1</v>
      </c>
      <c r="Z26" s="8">
        <f t="shared" ref="Z26:Z32" si="10">X26/Y26</f>
        <v>1</v>
      </c>
    </row>
    <row r="27" spans="1:26" x14ac:dyDescent="0.25">
      <c r="A27" s="1" t="str">
        <f>'Alle Abteilungen'!$A$17</f>
        <v>Wert der Präsentation</v>
      </c>
      <c r="B27">
        <v>2</v>
      </c>
      <c r="X27">
        <f t="shared" si="9"/>
        <v>2</v>
      </c>
      <c r="Y27">
        <f t="shared" si="8"/>
        <v>1</v>
      </c>
      <c r="Z27" s="8">
        <f t="shared" si="10"/>
        <v>2</v>
      </c>
    </row>
    <row r="28" spans="1:26" x14ac:dyDescent="0.25">
      <c r="A28" s="1" t="str">
        <f>'Alle Abteilungen'!$A$18</f>
        <v>Zeitaufwand</v>
      </c>
      <c r="B28">
        <v>2</v>
      </c>
      <c r="X28">
        <f t="shared" si="9"/>
        <v>2</v>
      </c>
      <c r="Y28">
        <f t="shared" si="8"/>
        <v>1</v>
      </c>
      <c r="Z28" s="8">
        <f t="shared" si="10"/>
        <v>2</v>
      </c>
    </row>
    <row r="29" spans="1:26" x14ac:dyDescent="0.25">
      <c r="A29" s="1" t="str">
        <f>'Alle Abteilungen'!$A$19</f>
        <v>Qualität der Poster/Broschüre</v>
      </c>
      <c r="B29">
        <v>2</v>
      </c>
      <c r="X29">
        <f t="shared" si="9"/>
        <v>2</v>
      </c>
      <c r="Y29">
        <f t="shared" si="8"/>
        <v>1</v>
      </c>
      <c r="Z29" s="8">
        <f t="shared" si="10"/>
        <v>2</v>
      </c>
    </row>
    <row r="30" spans="1:26" x14ac:dyDescent="0.25">
      <c r="A30" s="1" t="str">
        <f>'Alle Abteilungen'!$A$20</f>
        <v>Akzeptanz Video sehen</v>
      </c>
      <c r="B30">
        <v>3</v>
      </c>
      <c r="X30">
        <f t="shared" si="9"/>
        <v>3</v>
      </c>
      <c r="Y30">
        <f t="shared" si="8"/>
        <v>1</v>
      </c>
      <c r="Z30" s="8">
        <f t="shared" si="10"/>
        <v>3</v>
      </c>
    </row>
    <row r="31" spans="1:26" x14ac:dyDescent="0.25">
      <c r="A31" s="1" t="str">
        <f>'Alle Abteilungen'!$A$21</f>
        <v>Akzeptanz Video produzieren</v>
      </c>
      <c r="B31">
        <v>2</v>
      </c>
      <c r="X31">
        <f t="shared" si="9"/>
        <v>2</v>
      </c>
      <c r="Y31">
        <f t="shared" si="8"/>
        <v>1</v>
      </c>
      <c r="Z31" s="8">
        <f t="shared" si="10"/>
        <v>2</v>
      </c>
    </row>
    <row r="32" spans="1:26" x14ac:dyDescent="0.25">
      <c r="A32" s="1" t="str">
        <f>'Alle Abteilungen'!$A$22</f>
        <v>Akzeptanz Video veröffentlichen</v>
      </c>
      <c r="B32">
        <v>2</v>
      </c>
      <c r="X32">
        <f t="shared" si="9"/>
        <v>2</v>
      </c>
      <c r="Y32">
        <f t="shared" si="8"/>
        <v>1</v>
      </c>
      <c r="Z32" s="8">
        <f t="shared" si="10"/>
        <v>2</v>
      </c>
    </row>
    <row r="33" spans="1:26" x14ac:dyDescent="0.25">
      <c r="A33" s="3"/>
    </row>
    <row r="34" spans="1:26" x14ac:dyDescent="0.25">
      <c r="A34" s="4" t="str">
        <f>'Alle Abteilungen'!A6</f>
        <v>4. Semester</v>
      </c>
      <c r="B34" s="9">
        <f>'Alle Abteilungen'!B6</f>
        <v>9</v>
      </c>
      <c r="C34" s="6" t="s">
        <v>23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X34" s="5" t="s">
        <v>6</v>
      </c>
      <c r="Y34" s="5" t="s">
        <v>30</v>
      </c>
      <c r="Z34" s="4" t="s">
        <v>24</v>
      </c>
    </row>
    <row r="35" spans="1:26" x14ac:dyDescent="0.25">
      <c r="A35" s="1" t="str">
        <f>'Alle Abteilungen'!$A$15</f>
        <v>Sichtbarkeit der Poster</v>
      </c>
      <c r="B35">
        <v>2</v>
      </c>
      <c r="C35">
        <v>3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3</v>
      </c>
      <c r="X35">
        <f>SUM(B35:W35)</f>
        <v>20</v>
      </c>
      <c r="Y35">
        <f>$B$34-SUMIF(B35:W35,0,$B$22:$W$22)</f>
        <v>9</v>
      </c>
      <c r="Z35" s="8">
        <f>X35/Y35</f>
        <v>2.2222222222222223</v>
      </c>
    </row>
    <row r="36" spans="1:26" x14ac:dyDescent="0.25">
      <c r="A36" s="1" t="str">
        <f>'Alle Abteilungen'!$A$16</f>
        <v>Sichtbarkeit der Broschüre</v>
      </c>
      <c r="B36">
        <v>3</v>
      </c>
      <c r="C36">
        <v>1</v>
      </c>
      <c r="D36">
        <v>2</v>
      </c>
      <c r="E36">
        <v>4</v>
      </c>
      <c r="F36">
        <v>2</v>
      </c>
      <c r="G36">
        <v>1</v>
      </c>
      <c r="H36">
        <v>3</v>
      </c>
      <c r="I36">
        <v>3</v>
      </c>
      <c r="J36">
        <v>1</v>
      </c>
      <c r="X36">
        <f t="shared" ref="X36:X42" si="11">SUM(B36:W36)</f>
        <v>20</v>
      </c>
      <c r="Y36">
        <f t="shared" ref="Y36:Y42" si="12">$B$34-SUMIF(B36:W36,0,$B$22:$W$22)</f>
        <v>9</v>
      </c>
      <c r="Z36" s="8">
        <f t="shared" ref="Z36:Z42" si="13">X36/Y36</f>
        <v>2.2222222222222223</v>
      </c>
    </row>
    <row r="37" spans="1:26" x14ac:dyDescent="0.25">
      <c r="A37" s="1" t="str">
        <f>'Alle Abteilungen'!$A$17</f>
        <v>Wert der Präsentation</v>
      </c>
      <c r="B37">
        <v>3</v>
      </c>
      <c r="C37">
        <v>4</v>
      </c>
      <c r="D37">
        <v>3</v>
      </c>
      <c r="E37">
        <v>0</v>
      </c>
      <c r="F37">
        <v>3</v>
      </c>
      <c r="G37">
        <v>2</v>
      </c>
      <c r="H37">
        <v>3</v>
      </c>
      <c r="I37">
        <v>4</v>
      </c>
      <c r="J37">
        <v>2</v>
      </c>
      <c r="X37">
        <f t="shared" si="11"/>
        <v>24</v>
      </c>
      <c r="Y37">
        <f t="shared" si="12"/>
        <v>8</v>
      </c>
      <c r="Z37" s="8">
        <f t="shared" si="13"/>
        <v>3</v>
      </c>
    </row>
    <row r="38" spans="1:26" x14ac:dyDescent="0.25">
      <c r="A38" s="1" t="str">
        <f>'Alle Abteilungen'!$A$18</f>
        <v>Zeitaufwand</v>
      </c>
      <c r="B38">
        <v>2</v>
      </c>
      <c r="C38">
        <v>2</v>
      </c>
      <c r="D38">
        <v>4</v>
      </c>
      <c r="E38">
        <v>3</v>
      </c>
      <c r="F38">
        <v>3</v>
      </c>
      <c r="G38">
        <v>3</v>
      </c>
      <c r="H38">
        <v>2</v>
      </c>
      <c r="I38">
        <v>1</v>
      </c>
      <c r="J38">
        <v>2</v>
      </c>
      <c r="X38">
        <f t="shared" si="11"/>
        <v>22</v>
      </c>
      <c r="Y38">
        <f t="shared" si="12"/>
        <v>9</v>
      </c>
      <c r="Z38" s="8">
        <f t="shared" si="13"/>
        <v>2.4444444444444446</v>
      </c>
    </row>
    <row r="39" spans="1:26" x14ac:dyDescent="0.25">
      <c r="A39" s="1" t="str">
        <f>'Alle Abteilungen'!$A$19</f>
        <v>Qualität der Poster/Broschüre</v>
      </c>
      <c r="B39">
        <v>2</v>
      </c>
      <c r="C39">
        <v>2</v>
      </c>
      <c r="D39">
        <v>3</v>
      </c>
      <c r="E39">
        <v>3</v>
      </c>
      <c r="F39">
        <v>3</v>
      </c>
      <c r="G39">
        <v>2</v>
      </c>
      <c r="H39">
        <v>4</v>
      </c>
      <c r="I39">
        <v>4</v>
      </c>
      <c r="J39">
        <v>3</v>
      </c>
      <c r="X39">
        <f t="shared" si="11"/>
        <v>26</v>
      </c>
      <c r="Y39">
        <f t="shared" si="12"/>
        <v>9</v>
      </c>
      <c r="Z39" s="8">
        <f t="shared" si="13"/>
        <v>2.8888888888888888</v>
      </c>
    </row>
    <row r="40" spans="1:26" x14ac:dyDescent="0.25">
      <c r="A40" s="1" t="str">
        <f>'Alle Abteilungen'!$A$20</f>
        <v>Akzeptanz Video sehen</v>
      </c>
      <c r="B40">
        <v>3</v>
      </c>
      <c r="C40">
        <v>3</v>
      </c>
      <c r="D40">
        <v>4</v>
      </c>
      <c r="E40">
        <v>4</v>
      </c>
      <c r="F40">
        <v>3</v>
      </c>
      <c r="G40">
        <v>3</v>
      </c>
      <c r="H40">
        <v>3</v>
      </c>
      <c r="I40">
        <v>1</v>
      </c>
      <c r="J40">
        <v>2</v>
      </c>
      <c r="X40">
        <f t="shared" si="11"/>
        <v>26</v>
      </c>
      <c r="Y40">
        <f t="shared" si="12"/>
        <v>9</v>
      </c>
      <c r="Z40" s="8">
        <f t="shared" si="13"/>
        <v>2.8888888888888888</v>
      </c>
    </row>
    <row r="41" spans="1:26" x14ac:dyDescent="0.25">
      <c r="A41" s="1" t="str">
        <f>'Alle Abteilungen'!$A$21</f>
        <v>Akzeptanz Video produzieren</v>
      </c>
      <c r="B41">
        <v>1</v>
      </c>
      <c r="C41">
        <v>1</v>
      </c>
      <c r="D41">
        <v>4</v>
      </c>
      <c r="E41">
        <v>4</v>
      </c>
      <c r="F41">
        <v>2</v>
      </c>
      <c r="G41">
        <v>2</v>
      </c>
      <c r="H41">
        <v>2</v>
      </c>
      <c r="I41">
        <v>1</v>
      </c>
      <c r="J41">
        <v>2</v>
      </c>
      <c r="X41">
        <f t="shared" si="11"/>
        <v>19</v>
      </c>
      <c r="Y41">
        <f t="shared" si="12"/>
        <v>9</v>
      </c>
      <c r="Z41" s="8">
        <f t="shared" si="13"/>
        <v>2.1111111111111112</v>
      </c>
    </row>
    <row r="42" spans="1:26" x14ac:dyDescent="0.25">
      <c r="A42" s="1" t="str">
        <f>'Alle Abteilungen'!$A$22</f>
        <v>Akzeptanz Video veröffentlichen</v>
      </c>
      <c r="B42">
        <v>2</v>
      </c>
      <c r="C42">
        <v>4</v>
      </c>
      <c r="D42">
        <v>4</v>
      </c>
      <c r="E42">
        <v>4</v>
      </c>
      <c r="F42">
        <v>2</v>
      </c>
      <c r="G42">
        <v>3</v>
      </c>
      <c r="H42">
        <v>3</v>
      </c>
      <c r="I42">
        <v>4</v>
      </c>
      <c r="J42">
        <v>2</v>
      </c>
      <c r="X42">
        <f t="shared" si="11"/>
        <v>28</v>
      </c>
      <c r="Y42">
        <f t="shared" si="12"/>
        <v>9</v>
      </c>
      <c r="Z42" s="8">
        <f t="shared" si="13"/>
        <v>3.1111111111111112</v>
      </c>
    </row>
    <row r="43" spans="1:26" x14ac:dyDescent="0.25">
      <c r="A43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Alle Abteilungen</vt:lpstr>
      <vt:lpstr>Raumplanung</vt:lpstr>
      <vt:lpstr>Elektrotechnik</vt:lpstr>
      <vt:lpstr>Erneuerbare Energien</vt:lpstr>
      <vt:lpstr>Bauingenieur</vt:lpstr>
      <vt:lpstr>Informatik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Delia</cp:lastModifiedBy>
  <dcterms:created xsi:type="dcterms:W3CDTF">2012-02-28T14:38:42Z</dcterms:created>
  <dcterms:modified xsi:type="dcterms:W3CDTF">2012-02-29T22:38:40Z</dcterms:modified>
</cp:coreProperties>
</file>