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200" windowHeight="11175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<sst xmlns="http://schemas.openxmlformats.org/spreadsheetml/2006/main" count="311" uniqueCount="183">
  <si>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</si>
  <si>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</si>
  <si>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</si>
  <si>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</si>
  <si>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</si>
  <si>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</si>
  <si>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</si>
  <si>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</si>
  <si>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</si>
  <si>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</si>
  <si>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</si>
  <si>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</si>
  <si>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</si>
  <si>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</si>
  <si>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</si>
  <si>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</si>
  <si>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</si>
  <si>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</si>
  <si>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</si>
  <si>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</si>
  <si>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</si>
  <si>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</si>
  <si>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</si>
  <si>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</si>
  <si>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</si>
  <si>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</si>
  <si>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</si>
  <si>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</si>
  <si>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</si>
  <si>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</si>
  <si>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</si>
  <si>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</si>
  <si>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</si>
  <si>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</si>
  <si>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</si>
  <si>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</si>
  <si>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</si>
  <si>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</si>
  <si>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</si>
  <si>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</si>
  <si>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</si>
  <si>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</si>
  <si>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</si>
  <si>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</si>
  <si>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</si>
  <si>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</si>
  <si>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</si>
  <si>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</si>
  <si>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</si>
  <si>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</si>
  <si>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</si>
  <si>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</si>
  <si>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</si>
  <si>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</si>
  <si>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</si>
  <si>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</si>
  <si>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</si>
  <si>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</si>
  <si>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</si>
  <si>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</si>
  <si>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</si>
  <si>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</si>
  <si>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>Dok: Tests dokumentiert (Was, wann, wer, welche Resultate)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</si>
  <si>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</si>
  <si>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</si>
  <si>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</si>
  <si>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</si>
  <si>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</si>
  <si>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</si>
  <si>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</si>
  <si>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</si>
  <si>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</si>
  <si>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</si>
  <si>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</si>
  <si>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</si>
  <si>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</si>
  <si>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</si>
  <si>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</si>
  <si>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</si>
  <si>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</si>
  <si>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</si>
  <si>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</si>
  <si>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</si>
  <si>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</si>
  <si>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</si>
  <si>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</si>
  <si>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</si>
  <si>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</si>
  <si>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</si>
  <si>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</si>
  <si>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</si>
  <si>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</si>
  <si>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</si>
  <si>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</si>
  <si>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</si>
  <si>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</si>
  <si>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</si>
  <si>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</si>
  <si>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</si>
  <si>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</si>
  <si>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</si>
  <si>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</si>
  <si>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</si>
  <si>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</si>
  <si>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</si>
  <si>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</si>
  <si>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</si>
  <si>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Gutes Mgmt des Auftraggebers: Erwartungen werden gemanaged: keine Überraschungen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</si>
  <si>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</si>
  <si>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</si>
  <si>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</si>
  <si>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</si>
  <si>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</si>
  <si>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</si>
  <si>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</si>
  <si>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</si>
  <si>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</si>
  <si>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</si>
  <si>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</si>
  <si>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</si>
  <si>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</si>
  <si>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</si>
  <si>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</si>
  <si>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</si>
  <si>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</si>
  <si>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</si>
  <si>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</si>
  <si>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</si>
  <si>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</si>
  <si>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</si>
  <si>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</si>
  <si>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</si>
  <si>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</si>
  <si>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</si>
  <si>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</si>
  <si>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</si>
  <si>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</si>
  <si>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</si>
  <si>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</si>
  <si>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</si>
  <si>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</si>
  <si>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</si>
  <si>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Reviews dokumentiert (auch im Team)</t>
  </si>
  <si>
    <t xml:space="preserve">Abgabe der unterschriebenen Selbstädigkeitserklärungen, Lizenzvereinbarungen und Aufgabenstellung als Teil des Pdf </t>
  </si>
  <si>
    <t>Gewichtung reduzieren?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</si>
  <si>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</si>
  <si>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</si>
  <si>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</si>
  <si>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</si>
  <si>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empfehlenswert (üben für Bachelorarbeit)</t>
  </si>
  <si>
    <t>Management Summary</t>
  </si>
  <si>
    <t>Komplexität von Project Flip 2.0 ist hoch</t>
  </si>
  <si>
    <t>Domain Model ist korrektes UML</t>
  </si>
  <si>
    <t>Externe Wiki Seite existiert mit Link zu einem YouTube Video, existiert zum Zeitpunkt der Abgabe</t>
  </si>
  <si>
    <t>MS: Projektplan inkl. Plan für Benutzerbeobachtung (OK des Kunden) und Aufgabenteilung (mindestens 4 Milestones)
Sinnvolle Arbeitspackete pro Milestone mit soll und ist Aufwänden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</si>
  <si>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</si>
  <si>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</si>
  <si>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</si>
  <si>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</si>
  <si>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</si>
  <si>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</si>
  <si>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ist bis Ende der Arbeit keine Surface 2 Hardware vorhanden, so wird dieser Punkt auf 0 gesetzt.</t>
  </si>
  <si>
    <t xml:space="preserve">Com: E-Mail bei Zeitüberschreitungen um +/-30% zu plan pro Woche </t>
  </si>
  <si>
    <t>auf Redmine-Wiki, aktuelles Protokoll als Email</t>
  </si>
  <si>
    <t>Code- und Dokumentreviews</t>
  </si>
  <si>
    <t>Einfache Auflistung benutzter Tools ist ausreichend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</si>
  <si>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</si>
  <si>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</si>
  <si>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</si>
  <si>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</si>
  <si>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</si>
  <si>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</si>
  <si>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</si>
  <si>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Gewichtung fehlt</t>
  </si>
  <si>
    <t>Visual Studio UML ok</t>
  </si>
  <si>
    <t>Arch Decision = Architekturentscheidungen</t>
  </si>
  <si>
    <t>0 als Gewichtung möglich</t>
  </si>
  <si>
    <t>gelöscht da gleich wie Punkt 2</t>
  </si>
  <si>
    <t>Tests durch Screenshots dokumentieren</t>
  </si>
  <si>
    <t>Screenshot in Doku</t>
  </si>
  <si>
    <t>Resharper ok, aber benutztes Profil beschreiben, Dokumentation mittels Screenshot</t>
  </si>
  <si>
    <t>Installationsanleitung nur sofern HW bis dann vorhanden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</si>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</sst>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right" vertical="center" wrapText="1"/>
    </xf>
    <xf numFmtId="164" fontId="29" fillId="0" borderId="0" xfId="0" applyNumberFormat="1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</cellXfs>
  <cellStyles count="1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Standard" xfId="0" builtinId="0"/>
  </cellStyles>
  <dxfs count="113"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2" tableBorderDxfId="111">
  <autoFilter ref="A59:E65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43" dataDxfId="41" headerRowBorderDxfId="42" tableBorderDxfId="40">
  <autoFilter ref="A4:F33"/>
  <tableColumns count="6">
    <tableColumn id="1" name="#" dataDxfId="39" totalsRowDxfId="38"/>
    <tableColumn id="2" name="Beschreibung" dataDxfId="37" totalsRowDxfId="36"/>
    <tableColumn id="6" name="G" dataDxfId="35" totalsRowDxfId="34"/>
    <tableColumn id="3" name="N" dataDxfId="33" totalsRowDxfId="32"/>
    <tableColumn id="4" name="Kommentar" dataDxfId="31" totalsRowDxfId="30"/>
    <tableColumn id="5" name="besprochen am" dataDxfId="29" totalsRow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27" headerRowBorderDxfId="26" tableBorderDxfId="25">
  <autoFilter ref="A86:E92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19" headerRowBorderDxfId="18" tableBorderDxfId="17">
  <autoFilter ref="A77:E82"/>
  <tableColumns count="5">
    <tableColumn id="1" name="#" dataDxfId="16"/>
    <tableColumn id="2" name="Beschreibung" dataDxfId="15"/>
    <tableColumn id="5" name="G" dataDxfId="14"/>
    <tableColumn id="3" name="N" dataDxfId="13"/>
    <tableColumn id="4" name="Kommentar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1">
  <autoFilter ref="A137:E145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5">
  <autoFilter ref="A124:E134"/>
  <tableColumns count="5">
    <tableColumn id="1" name="#" dataDxfId="4"/>
    <tableColumn id="2" name="Beschreibung" dataDxfId="3"/>
    <tableColumn id="5" name="G" dataDxfId="2"/>
    <tableColumn id="3" name="N" dataDxfId="1"/>
    <tableColumn id="4" name="Kommenta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5" headerRowBorderDxfId="104" tableBorderDxfId="103">
  <autoFilter ref="A36:E47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7" headerRowBorderDxfId="96" tableBorderDxfId="95">
  <autoFilter ref="A95:E103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0" totalsRowShown="0" headerRowDxfId="89" headerRowBorderDxfId="88" tableBorderDxfId="87">
  <autoFilter ref="A106:E110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81" headerRowBorderDxfId="80" tableBorderDxfId="79">
  <autoFilter ref="A113:E121"/>
  <tableColumns count="5">
    <tableColumn id="1" name="#" dataDxfId="78"/>
    <tableColumn id="2" name="Beschreibung" dataDxfId="77"/>
    <tableColumn id="5" name="G" dataDxfId="76"/>
    <tableColumn id="3" name="N" dataDxfId="75"/>
    <tableColumn id="4" name="Kommentar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3">
  <autoFilter ref="A149:E163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7" headerRowBorderDxfId="66" tableBorderDxfId="65">
  <autoFilter ref="A68:E73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6" totalsRowShown="0" headerRowDxfId="59" headerRowBorderDxfId="58" tableBorderDxfId="57">
  <autoFilter ref="A50:E56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1" headerRowBorderDxfId="50" tableBorderDxfId="49">
  <autoFilter ref="A166:E170"/>
  <tableColumns count="5">
    <tableColumn id="1" name="#" dataDxfId="48"/>
    <tableColumn id="2" name="Beschreibung" dataDxfId="47"/>
    <tableColumn id="5" name="G" dataDxfId="46"/>
    <tableColumn id="3" name="N" dataDxfId="45"/>
    <tableColumn id="4" name="Kommentar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zoomScale="90" zoomScaleNormal="90" zoomScalePageLayoutView="125" workbookViewId="0">
      <selection activeCell="B5" sqref="B5"/>
    </sheetView>
  </sheetViews>
  <sheetFormatPr baseColWidth="10"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56.28515625" style="62" customWidth="1"/>
    <col min="6" max="6" width="11.85546875" style="74" customWidth="1"/>
  </cols>
  <sheetData>
    <row r="1" spans="1:6" s="4" customFormat="1" ht="31.5" x14ac:dyDescent="0.5">
      <c r="A1" s="3" t="s">
        <v>106</v>
      </c>
      <c r="E1" s="63"/>
      <c r="F1" s="74"/>
    </row>
    <row r="2" spans="1:6" s="4" customFormat="1" ht="31.5" x14ac:dyDescent="0.5">
      <c r="A2" s="3"/>
      <c r="E2" s="63"/>
      <c r="F2" s="74"/>
    </row>
    <row r="3" spans="1:6" s="18" customFormat="1" ht="31.5" x14ac:dyDescent="0.5">
      <c r="A3" s="24" t="s">
        <v>86</v>
      </c>
      <c r="B3" s="17" t="s">
        <v>76</v>
      </c>
      <c r="C3" s="27"/>
      <c r="D3" s="28" t="s">
        <v>2</v>
      </c>
      <c r="E3" s="64">
        <f>SUMPRODUCT(Table2[G],Table2[N])/SUM(Table2[G])</f>
        <v>0</v>
      </c>
      <c r="F3" s="74"/>
    </row>
    <row r="4" spans="1:6" s="4" customFormat="1" ht="31.5" x14ac:dyDescent="0.5">
      <c r="A4" s="29" t="s">
        <v>0</v>
      </c>
      <c r="B4" s="11" t="s">
        <v>1</v>
      </c>
      <c r="C4" s="39" t="s">
        <v>95</v>
      </c>
      <c r="D4" s="36" t="s">
        <v>96</v>
      </c>
      <c r="E4" s="39" t="s">
        <v>3</v>
      </c>
      <c r="F4" s="11" t="s">
        <v>160</v>
      </c>
    </row>
    <row r="5" spans="1:6" s="4" customFormat="1" ht="31.5" x14ac:dyDescent="0.5">
      <c r="A5" s="31">
        <v>1</v>
      </c>
      <c r="B5" s="13" t="s">
        <v>105</v>
      </c>
      <c r="C5" s="40">
        <v>5</v>
      </c>
      <c r="D5" s="41"/>
      <c r="E5" s="42"/>
      <c r="F5" s="75"/>
    </row>
    <row r="6" spans="1:6" s="4" customFormat="1" ht="31.5" x14ac:dyDescent="0.5">
      <c r="A6" s="31">
        <v>2</v>
      </c>
      <c r="B6" s="13" t="s">
        <v>153</v>
      </c>
      <c r="C6" s="40">
        <v>5</v>
      </c>
      <c r="D6" s="41"/>
      <c r="E6" s="42"/>
      <c r="F6" s="75"/>
    </row>
    <row r="7" spans="1:6" s="4" customFormat="1" ht="31.5" x14ac:dyDescent="0.5">
      <c r="A7" s="31">
        <v>3</v>
      </c>
      <c r="B7" s="13" t="s">
        <v>28</v>
      </c>
      <c r="C7" s="40">
        <v>5</v>
      </c>
      <c r="D7" s="41"/>
      <c r="E7" s="54" t="s">
        <v>161</v>
      </c>
      <c r="F7" s="75"/>
    </row>
    <row r="8" spans="1:6" s="4" customFormat="1" ht="31.5" x14ac:dyDescent="0.5">
      <c r="A8" s="5">
        <v>4</v>
      </c>
      <c r="B8" s="2" t="s">
        <v>137</v>
      </c>
      <c r="C8" s="40">
        <v>5</v>
      </c>
      <c r="D8" s="33"/>
      <c r="E8" s="43"/>
      <c r="F8" s="76">
        <v>40812</v>
      </c>
    </row>
    <row r="9" spans="1:6" s="4" customFormat="1" ht="31.5" x14ac:dyDescent="0.5">
      <c r="A9" s="5">
        <v>5</v>
      </c>
      <c r="B9" s="2" t="s">
        <v>154</v>
      </c>
      <c r="C9" s="40">
        <v>5</v>
      </c>
      <c r="D9" s="33"/>
      <c r="E9" s="43"/>
      <c r="F9" s="75"/>
    </row>
    <row r="10" spans="1:6" s="4" customFormat="1" ht="31.5" x14ac:dyDescent="0.5">
      <c r="A10" s="9">
        <v>6</v>
      </c>
      <c r="B10" s="2" t="s">
        <v>155</v>
      </c>
      <c r="C10" s="40">
        <v>5</v>
      </c>
      <c r="D10" s="33"/>
      <c r="E10" s="43"/>
      <c r="F10" s="75"/>
    </row>
    <row r="11" spans="1:6" s="4" customFormat="1" ht="31.5" x14ac:dyDescent="0.5">
      <c r="A11" s="9">
        <v>7</v>
      </c>
      <c r="B11" s="2" t="s">
        <v>54</v>
      </c>
      <c r="C11" s="40">
        <v>5</v>
      </c>
      <c r="D11" s="33"/>
      <c r="E11" s="43"/>
      <c r="F11" s="75"/>
    </row>
    <row r="12" spans="1:6" s="4" customFormat="1" ht="31.5" x14ac:dyDescent="0.5">
      <c r="A12" s="5">
        <v>8</v>
      </c>
      <c r="B12" s="2" t="s">
        <v>55</v>
      </c>
      <c r="C12" s="40">
        <v>5</v>
      </c>
      <c r="D12" s="33"/>
      <c r="E12" s="43"/>
      <c r="F12" s="75"/>
    </row>
    <row r="13" spans="1:6" s="4" customFormat="1" ht="31.5" x14ac:dyDescent="0.5">
      <c r="A13" s="5">
        <v>9</v>
      </c>
      <c r="B13" s="6" t="s">
        <v>156</v>
      </c>
      <c r="C13" s="40">
        <v>5</v>
      </c>
      <c r="D13" s="33"/>
      <c r="E13" s="43"/>
      <c r="F13" s="75"/>
    </row>
    <row r="14" spans="1:6" s="4" customFormat="1" ht="31.5" x14ac:dyDescent="0.5">
      <c r="A14" s="5">
        <v>10</v>
      </c>
      <c r="B14" s="2" t="s">
        <v>56</v>
      </c>
      <c r="C14" s="40">
        <v>5</v>
      </c>
      <c r="D14" s="33"/>
      <c r="E14" s="43" t="s">
        <v>144</v>
      </c>
      <c r="F14" s="75"/>
    </row>
    <row r="15" spans="1:6" s="4" customFormat="1" ht="31.5" x14ac:dyDescent="0.5">
      <c r="A15" s="9">
        <v>11</v>
      </c>
      <c r="B15" s="2" t="s">
        <v>145</v>
      </c>
      <c r="C15" s="40">
        <v>5</v>
      </c>
      <c r="D15" s="33"/>
      <c r="E15" s="43"/>
      <c r="F15" s="75"/>
    </row>
    <row r="16" spans="1:6" s="4" customFormat="1" ht="31.5" x14ac:dyDescent="0.5">
      <c r="A16" s="9">
        <v>12</v>
      </c>
      <c r="B16" s="2" t="s">
        <v>138</v>
      </c>
      <c r="C16" s="40">
        <v>5</v>
      </c>
      <c r="D16" s="33"/>
      <c r="E16" s="43"/>
      <c r="F16" s="75"/>
    </row>
    <row r="17" spans="1:6" s="4" customFormat="1" ht="31.5" x14ac:dyDescent="0.5">
      <c r="A17" s="5">
        <v>13</v>
      </c>
      <c r="B17" s="2" t="s">
        <v>57</v>
      </c>
      <c r="C17" s="40">
        <v>5</v>
      </c>
      <c r="D17" s="33"/>
      <c r="E17" s="43"/>
      <c r="F17" s="75"/>
    </row>
    <row r="18" spans="1:6" s="4" customFormat="1" ht="31.5" x14ac:dyDescent="0.5">
      <c r="A18" s="5">
        <v>14</v>
      </c>
      <c r="B18" s="6" t="s">
        <v>58</v>
      </c>
      <c r="C18" s="40">
        <v>5</v>
      </c>
      <c r="D18" s="33"/>
      <c r="E18" s="43"/>
      <c r="F18" s="75"/>
    </row>
    <row r="19" spans="1:6" s="4" customFormat="1" ht="31.5" x14ac:dyDescent="0.5">
      <c r="A19" s="25">
        <v>15</v>
      </c>
      <c r="B19" s="22" t="s">
        <v>90</v>
      </c>
      <c r="C19" s="40">
        <v>5</v>
      </c>
      <c r="D19" s="33"/>
      <c r="E19" s="42"/>
      <c r="F19" s="75"/>
    </row>
    <row r="20" spans="1:6" s="4" customFormat="1" ht="31.5" x14ac:dyDescent="0.5">
      <c r="A20" s="30">
        <v>16</v>
      </c>
      <c r="B20" s="16" t="s">
        <v>59</v>
      </c>
      <c r="C20" s="40">
        <v>5</v>
      </c>
      <c r="D20" s="33"/>
      <c r="E20" s="43"/>
      <c r="F20" s="75"/>
    </row>
    <row r="21" spans="1:6" s="4" customFormat="1" ht="31.5" x14ac:dyDescent="0.5">
      <c r="A21" s="25">
        <v>17</v>
      </c>
      <c r="B21" s="16" t="s">
        <v>60</v>
      </c>
      <c r="C21" s="40">
        <v>5</v>
      </c>
      <c r="D21" s="33"/>
      <c r="E21" s="43"/>
      <c r="F21" s="75"/>
    </row>
    <row r="22" spans="1:6" s="4" customFormat="1" ht="31.5" x14ac:dyDescent="0.5">
      <c r="A22" s="25">
        <v>18</v>
      </c>
      <c r="B22" s="16" t="s">
        <v>146</v>
      </c>
      <c r="C22" s="40">
        <v>5</v>
      </c>
      <c r="D22" s="33"/>
      <c r="E22" s="43" t="s">
        <v>163</v>
      </c>
      <c r="F22" s="75"/>
    </row>
    <row r="23" spans="1:6" s="4" customFormat="1" ht="31.5" x14ac:dyDescent="0.5">
      <c r="A23" s="25">
        <v>19</v>
      </c>
      <c r="B23" s="2" t="s">
        <v>162</v>
      </c>
      <c r="C23" s="40">
        <v>5</v>
      </c>
      <c r="D23" s="33"/>
      <c r="E23" s="43"/>
      <c r="F23" s="75"/>
    </row>
    <row r="24" spans="1:6" s="4" customFormat="1" ht="31.5" x14ac:dyDescent="0.5">
      <c r="A24" s="25">
        <v>20</v>
      </c>
      <c r="B24" s="16" t="s">
        <v>61</v>
      </c>
      <c r="C24" s="40">
        <v>5</v>
      </c>
      <c r="D24" s="33"/>
      <c r="E24" s="43"/>
      <c r="F24" s="75"/>
    </row>
    <row r="25" spans="1:6" s="4" customFormat="1" ht="31.5" x14ac:dyDescent="0.5">
      <c r="A25" s="25">
        <v>21</v>
      </c>
      <c r="B25" s="2" t="s">
        <v>147</v>
      </c>
      <c r="C25" s="40">
        <v>5</v>
      </c>
      <c r="D25" s="33"/>
      <c r="E25" s="43"/>
      <c r="F25" s="75"/>
    </row>
    <row r="26" spans="1:6" ht="30" x14ac:dyDescent="0.25">
      <c r="A26" s="25">
        <v>22</v>
      </c>
      <c r="B26" s="62" t="s">
        <v>157</v>
      </c>
      <c r="C26" s="40">
        <v>5</v>
      </c>
      <c r="D26" s="33"/>
      <c r="E26" s="65"/>
      <c r="F26" s="75"/>
    </row>
    <row r="27" spans="1:6" s="4" customFormat="1" ht="31.5" x14ac:dyDescent="0.5">
      <c r="A27" s="25">
        <v>23</v>
      </c>
      <c r="B27" s="2" t="s">
        <v>158</v>
      </c>
      <c r="C27" s="40">
        <v>5</v>
      </c>
      <c r="D27" s="33"/>
      <c r="E27" s="43"/>
      <c r="F27" s="75"/>
    </row>
    <row r="28" spans="1:6" s="4" customFormat="1" ht="31.5" x14ac:dyDescent="0.5">
      <c r="A28" s="25">
        <v>24</v>
      </c>
      <c r="B28" s="2" t="s">
        <v>142</v>
      </c>
      <c r="C28" s="40">
        <v>5</v>
      </c>
      <c r="D28" s="33"/>
      <c r="E28" s="43" t="s">
        <v>164</v>
      </c>
      <c r="F28" s="75"/>
    </row>
    <row r="29" spans="1:6" s="4" customFormat="1" ht="31.5" x14ac:dyDescent="0.5">
      <c r="A29" s="25">
        <v>25</v>
      </c>
      <c r="B29" s="16" t="s">
        <v>62</v>
      </c>
      <c r="C29" s="40">
        <v>5</v>
      </c>
      <c r="D29" s="33"/>
      <c r="E29" s="43"/>
      <c r="F29" s="75"/>
    </row>
    <row r="30" spans="1:6" s="4" customFormat="1" ht="31.5" x14ac:dyDescent="0.5">
      <c r="A30" s="25">
        <v>26</v>
      </c>
      <c r="B30" s="16" t="s">
        <v>91</v>
      </c>
      <c r="C30" s="40">
        <v>5</v>
      </c>
      <c r="D30" s="33"/>
      <c r="E30" s="43" t="s">
        <v>165</v>
      </c>
      <c r="F30" s="75"/>
    </row>
    <row r="31" spans="1:6" s="4" customFormat="1" ht="31.5" x14ac:dyDescent="0.5">
      <c r="A31" s="25">
        <v>27</v>
      </c>
      <c r="B31" s="16" t="s">
        <v>66</v>
      </c>
      <c r="C31" s="40">
        <v>5</v>
      </c>
      <c r="D31" s="33"/>
      <c r="E31" s="43"/>
      <c r="F31" s="75"/>
    </row>
    <row r="32" spans="1:6" s="4" customFormat="1" ht="31.5" x14ac:dyDescent="0.5">
      <c r="A32" s="21">
        <v>28</v>
      </c>
      <c r="B32" s="13" t="s">
        <v>107</v>
      </c>
      <c r="C32" s="40">
        <v>5</v>
      </c>
      <c r="D32" s="41"/>
      <c r="E32" s="42"/>
      <c r="F32" s="75"/>
    </row>
    <row r="33" spans="1:6" s="4" customFormat="1" ht="31.5" x14ac:dyDescent="0.5">
      <c r="A33" s="59">
        <v>29</v>
      </c>
      <c r="B33" s="60" t="s">
        <v>159</v>
      </c>
      <c r="C33" s="40">
        <v>5</v>
      </c>
      <c r="D33" s="44"/>
      <c r="E33" s="66"/>
      <c r="F33" s="75"/>
    </row>
    <row r="34" spans="1:6" ht="15.75" x14ac:dyDescent="0.25">
      <c r="A34" s="31"/>
      <c r="B34" s="15"/>
      <c r="C34" s="45"/>
      <c r="D34" s="46"/>
      <c r="E34" s="47"/>
    </row>
    <row r="35" spans="1:6" s="1" customFormat="1" ht="23.25" x14ac:dyDescent="0.35">
      <c r="A35" s="23" t="s">
        <v>87</v>
      </c>
      <c r="B35" s="10" t="s">
        <v>63</v>
      </c>
      <c r="D35" s="28" t="s">
        <v>2</v>
      </c>
      <c r="E35" s="64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95</v>
      </c>
      <c r="D36" s="36" t="s">
        <v>96</v>
      </c>
      <c r="E36" s="35" t="s">
        <v>3</v>
      </c>
    </row>
    <row r="37" spans="1:6" s="4" customFormat="1" ht="31.5" x14ac:dyDescent="0.5">
      <c r="A37" s="14">
        <v>1</v>
      </c>
      <c r="B37" s="15" t="s">
        <v>29</v>
      </c>
      <c r="C37" s="32">
        <v>5</v>
      </c>
      <c r="D37" s="33"/>
      <c r="E37" s="47" t="s">
        <v>166</v>
      </c>
      <c r="F37" s="74"/>
    </row>
    <row r="38" spans="1:6" s="4" customFormat="1" ht="31.5" x14ac:dyDescent="0.5">
      <c r="A38" s="12">
        <v>2</v>
      </c>
      <c r="B38" s="13" t="s">
        <v>143</v>
      </c>
      <c r="C38" s="32">
        <v>5</v>
      </c>
      <c r="D38" s="33"/>
      <c r="E38" s="42"/>
      <c r="F38" s="74"/>
    </row>
    <row r="39" spans="1:6" s="4" customFormat="1" ht="31.5" x14ac:dyDescent="0.5">
      <c r="A39" s="12">
        <v>3</v>
      </c>
      <c r="B39" s="13" t="s">
        <v>108</v>
      </c>
      <c r="C39" s="32">
        <v>5</v>
      </c>
      <c r="D39" s="33"/>
      <c r="E39" s="42" t="s">
        <v>148</v>
      </c>
      <c r="F39" s="74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92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109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93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130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17</v>
      </c>
      <c r="C45" s="32">
        <v>5</v>
      </c>
      <c r="D45" s="33"/>
      <c r="E45" s="43"/>
    </row>
    <row r="46" spans="1:6" ht="30" x14ac:dyDescent="0.25">
      <c r="A46" s="9">
        <v>11</v>
      </c>
      <c r="B46" s="2" t="s">
        <v>133</v>
      </c>
      <c r="C46" s="32">
        <v>5</v>
      </c>
      <c r="D46" s="33"/>
      <c r="E46" s="43"/>
    </row>
    <row r="47" spans="1:6" s="7" customFormat="1" ht="15.75" x14ac:dyDescent="0.25">
      <c r="A47" s="26">
        <v>13</v>
      </c>
      <c r="B47" s="6" t="s">
        <v>26</v>
      </c>
      <c r="C47" s="32">
        <v>5</v>
      </c>
      <c r="D47" s="33"/>
      <c r="E47" s="43" t="s">
        <v>167</v>
      </c>
      <c r="F47" s="74"/>
    </row>
    <row r="48" spans="1:6" x14ac:dyDescent="0.25">
      <c r="C48" s="7"/>
      <c r="D48" s="7"/>
      <c r="E48" s="67"/>
    </row>
    <row r="49" spans="1:6" ht="23.25" x14ac:dyDescent="0.35">
      <c r="A49" s="23" t="s">
        <v>88</v>
      </c>
      <c r="B49" s="10" t="s">
        <v>9</v>
      </c>
      <c r="C49" s="1"/>
      <c r="D49" s="28" t="s">
        <v>2</v>
      </c>
      <c r="E49" s="64">
        <f>SUMPRODUCT(Table12[G],Table12[N])/SUM(Table12[G])</f>
        <v>0</v>
      </c>
    </row>
    <row r="50" spans="1:6" x14ac:dyDescent="0.25">
      <c r="A50" s="5" t="s">
        <v>0</v>
      </c>
      <c r="B50" s="5" t="s">
        <v>1</v>
      </c>
      <c r="C50" s="35" t="s">
        <v>95</v>
      </c>
      <c r="D50" s="36" t="s">
        <v>96</v>
      </c>
      <c r="E50" s="35" t="s">
        <v>3</v>
      </c>
    </row>
    <row r="51" spans="1:6" ht="15.75" x14ac:dyDescent="0.25">
      <c r="A51" s="5">
        <v>1</v>
      </c>
      <c r="B51" s="2" t="s">
        <v>37</v>
      </c>
      <c r="C51" s="34">
        <v>5</v>
      </c>
      <c r="D51" s="33"/>
      <c r="E51" s="68"/>
    </row>
    <row r="52" spans="1:6" s="7" customFormat="1" ht="15.75" x14ac:dyDescent="0.25">
      <c r="A52" s="5">
        <v>2</v>
      </c>
      <c r="B52" s="2" t="s">
        <v>10</v>
      </c>
      <c r="C52" s="34">
        <v>5</v>
      </c>
      <c r="D52" s="33"/>
      <c r="E52" s="38"/>
      <c r="F52" s="74"/>
    </row>
    <row r="53" spans="1:6" ht="15.75" x14ac:dyDescent="0.25">
      <c r="A53" s="9">
        <v>3</v>
      </c>
      <c r="B53" s="2" t="s">
        <v>11</v>
      </c>
      <c r="C53" s="34">
        <v>5</v>
      </c>
      <c r="D53" s="33"/>
      <c r="E53" s="38"/>
    </row>
    <row r="54" spans="1:6" s="1" customFormat="1" ht="30" x14ac:dyDescent="0.25">
      <c r="A54" s="9">
        <v>4</v>
      </c>
      <c r="B54" s="2" t="s">
        <v>21</v>
      </c>
      <c r="C54" s="34">
        <v>5</v>
      </c>
      <c r="D54" s="33"/>
      <c r="E54" s="53"/>
      <c r="F54" s="26"/>
    </row>
    <row r="55" spans="1:6" ht="30" x14ac:dyDescent="0.25">
      <c r="A55" s="5">
        <v>5</v>
      </c>
      <c r="B55" s="2" t="s">
        <v>20</v>
      </c>
      <c r="C55" s="34">
        <v>5</v>
      </c>
      <c r="D55" s="33"/>
      <c r="E55" s="38"/>
    </row>
    <row r="56" spans="1:6" ht="15.75" x14ac:dyDescent="0.25">
      <c r="A56" s="5">
        <v>6</v>
      </c>
      <c r="B56" s="6" t="s">
        <v>12</v>
      </c>
      <c r="C56" s="34">
        <v>5</v>
      </c>
      <c r="D56" s="33"/>
      <c r="E56" s="43"/>
    </row>
    <row r="57" spans="1:6" x14ac:dyDescent="0.25">
      <c r="C57" s="7"/>
      <c r="D57" s="7"/>
      <c r="E57" s="67"/>
    </row>
    <row r="58" spans="1:6" s="1" customFormat="1" ht="23.25" x14ac:dyDescent="0.35">
      <c r="A58" s="23" t="s">
        <v>89</v>
      </c>
      <c r="B58" s="10" t="s">
        <v>67</v>
      </c>
      <c r="C58" s="8"/>
      <c r="D58" s="28" t="s">
        <v>2</v>
      </c>
      <c r="E58" s="64">
        <f>SUMPRODUCT(Table3[G],Table3[N])/SUM(Table3[G])</f>
        <v>0</v>
      </c>
      <c r="F58" s="26"/>
    </row>
    <row r="59" spans="1:6" x14ac:dyDescent="0.25">
      <c r="A59" s="5" t="s">
        <v>0</v>
      </c>
      <c r="B59" s="5" t="s">
        <v>1</v>
      </c>
      <c r="C59" s="35" t="s">
        <v>95</v>
      </c>
      <c r="D59" s="37" t="s">
        <v>96</v>
      </c>
      <c r="E59" s="35" t="s">
        <v>3</v>
      </c>
    </row>
    <row r="60" spans="1:6" ht="30" x14ac:dyDescent="0.25">
      <c r="A60" s="5">
        <v>1</v>
      </c>
      <c r="B60" s="2" t="s">
        <v>51</v>
      </c>
      <c r="C60" s="38">
        <v>9</v>
      </c>
      <c r="D60" s="33"/>
      <c r="E60" s="38" t="s">
        <v>168</v>
      </c>
    </row>
    <row r="61" spans="1:6" ht="15.75" x14ac:dyDescent="0.25">
      <c r="A61" s="9">
        <v>2</v>
      </c>
      <c r="B61" s="2" t="s">
        <v>53</v>
      </c>
      <c r="C61" s="38">
        <v>5</v>
      </c>
      <c r="D61" s="33"/>
      <c r="E61" s="38"/>
    </row>
    <row r="62" spans="1:6" ht="15.75" x14ac:dyDescent="0.25">
      <c r="A62" s="9">
        <v>3</v>
      </c>
      <c r="B62" s="2" t="s">
        <v>110</v>
      </c>
      <c r="C62" s="38">
        <v>5</v>
      </c>
      <c r="D62" s="33"/>
      <c r="E62" s="38" t="s">
        <v>150</v>
      </c>
    </row>
    <row r="63" spans="1:6" ht="15.75" x14ac:dyDescent="0.25">
      <c r="A63" s="5">
        <v>4</v>
      </c>
      <c r="B63" s="2" t="s">
        <v>24</v>
      </c>
      <c r="C63" s="38">
        <v>9</v>
      </c>
      <c r="D63" s="33"/>
      <c r="E63" s="38"/>
    </row>
    <row r="64" spans="1:6" ht="15.75" x14ac:dyDescent="0.25">
      <c r="A64" s="5">
        <v>5</v>
      </c>
      <c r="B64" s="2" t="s">
        <v>111</v>
      </c>
      <c r="C64" s="38">
        <v>5</v>
      </c>
      <c r="D64" s="33"/>
      <c r="E64" s="38" t="s">
        <v>149</v>
      </c>
    </row>
    <row r="65" spans="1:6" ht="15.75" x14ac:dyDescent="0.25">
      <c r="A65" s="5">
        <v>6</v>
      </c>
      <c r="B65" s="16" t="s">
        <v>52</v>
      </c>
      <c r="C65" s="38">
        <v>0</v>
      </c>
      <c r="D65" s="33"/>
      <c r="E65" s="38"/>
    </row>
    <row r="66" spans="1:6" x14ac:dyDescent="0.25">
      <c r="C66" s="7"/>
      <c r="D66" s="7"/>
      <c r="E66" s="67"/>
    </row>
    <row r="67" spans="1:6" s="1" customFormat="1" ht="23.25" x14ac:dyDescent="0.35">
      <c r="A67" s="23" t="s">
        <v>77</v>
      </c>
      <c r="B67" s="10" t="s">
        <v>74</v>
      </c>
      <c r="D67" s="28" t="s">
        <v>2</v>
      </c>
      <c r="E67" s="64">
        <f>SUMPRODUCT(Table11[G],Table11[N])/SUM(Table11[G])</f>
        <v>0</v>
      </c>
      <c r="F67" s="26"/>
    </row>
    <row r="68" spans="1:6" x14ac:dyDescent="0.25">
      <c r="A68" s="5" t="s">
        <v>0</v>
      </c>
      <c r="B68" s="5" t="s">
        <v>1</v>
      </c>
      <c r="C68" s="35" t="s">
        <v>95</v>
      </c>
      <c r="D68" s="36" t="s">
        <v>96</v>
      </c>
      <c r="E68" s="35" t="s">
        <v>3</v>
      </c>
    </row>
    <row r="69" spans="1:6" ht="15.75" x14ac:dyDescent="0.25">
      <c r="A69" s="5">
        <v>1</v>
      </c>
      <c r="B69" s="19" t="s">
        <v>94</v>
      </c>
      <c r="C69" s="34">
        <v>5</v>
      </c>
      <c r="D69" s="33"/>
      <c r="E69" s="38"/>
    </row>
    <row r="70" spans="1:6" ht="15.75" x14ac:dyDescent="0.25">
      <c r="A70" s="5">
        <v>2</v>
      </c>
      <c r="B70" s="2" t="s">
        <v>47</v>
      </c>
      <c r="C70" s="34">
        <v>5</v>
      </c>
      <c r="D70" s="33"/>
      <c r="E70" s="38" t="s">
        <v>151</v>
      </c>
    </row>
    <row r="71" spans="1:6" ht="15.75" x14ac:dyDescent="0.25">
      <c r="A71" s="9">
        <v>3</v>
      </c>
      <c r="B71" s="2" t="s">
        <v>48</v>
      </c>
      <c r="C71" s="34">
        <v>5</v>
      </c>
      <c r="D71" s="33"/>
      <c r="E71" s="38"/>
    </row>
    <row r="72" spans="1:6" ht="15.75" x14ac:dyDescent="0.25">
      <c r="A72" s="9">
        <v>4</v>
      </c>
      <c r="B72" s="2" t="s">
        <v>8</v>
      </c>
      <c r="C72" s="34">
        <v>5</v>
      </c>
      <c r="D72" s="33"/>
      <c r="E72" s="38"/>
    </row>
    <row r="73" spans="1:6" ht="15.75" x14ac:dyDescent="0.25">
      <c r="A73" s="5">
        <v>5</v>
      </c>
      <c r="B73" s="2" t="s">
        <v>112</v>
      </c>
      <c r="C73" s="34">
        <v>5</v>
      </c>
      <c r="D73" s="33"/>
      <c r="E73" s="38"/>
    </row>
    <row r="74" spans="1:6" x14ac:dyDescent="0.25">
      <c r="C74" s="7"/>
      <c r="D74" s="7"/>
      <c r="E74" s="67"/>
    </row>
    <row r="75" spans="1:6" x14ac:dyDescent="0.25">
      <c r="C75" s="7"/>
      <c r="D75" s="7"/>
      <c r="E75" s="67"/>
    </row>
    <row r="76" spans="1:6" s="1" customFormat="1" ht="23.25" x14ac:dyDescent="0.35">
      <c r="A76" s="23" t="s">
        <v>78</v>
      </c>
      <c r="B76" s="10" t="s">
        <v>68</v>
      </c>
      <c r="D76" s="28" t="s">
        <v>2</v>
      </c>
      <c r="E76" s="64">
        <f>SUMPRODUCT(Table71518[G],Table71518[N])/SUM(Table71518[G])</f>
        <v>0</v>
      </c>
      <c r="F76" s="26"/>
    </row>
    <row r="77" spans="1:6" x14ac:dyDescent="0.25">
      <c r="A77" s="5" t="s">
        <v>0</v>
      </c>
      <c r="B77" s="5" t="s">
        <v>1</v>
      </c>
      <c r="C77" s="35" t="s">
        <v>95</v>
      </c>
      <c r="D77" s="36" t="s">
        <v>96</v>
      </c>
      <c r="E77" s="35" t="s">
        <v>3</v>
      </c>
    </row>
    <row r="78" spans="1:6" ht="15.75" x14ac:dyDescent="0.25">
      <c r="A78" s="5">
        <v>1</v>
      </c>
      <c r="B78" s="2" t="s">
        <v>37</v>
      </c>
      <c r="C78" s="34">
        <v>5</v>
      </c>
      <c r="D78" s="33"/>
      <c r="E78" s="38"/>
    </row>
    <row r="79" spans="1:6" ht="15.75" x14ac:dyDescent="0.25">
      <c r="A79" s="5">
        <v>2</v>
      </c>
      <c r="B79" s="2" t="s">
        <v>33</v>
      </c>
      <c r="C79" s="34">
        <v>5</v>
      </c>
      <c r="D79" s="33"/>
      <c r="E79" s="38"/>
    </row>
    <row r="80" spans="1:6" ht="15.75" x14ac:dyDescent="0.25">
      <c r="A80" s="9">
        <v>3</v>
      </c>
      <c r="B80" s="2" t="s">
        <v>113</v>
      </c>
      <c r="C80" s="34">
        <v>5</v>
      </c>
      <c r="D80" s="33"/>
      <c r="E80" s="38"/>
    </row>
    <row r="81" spans="1:6" ht="30" x14ac:dyDescent="0.25">
      <c r="A81" s="9">
        <v>4</v>
      </c>
      <c r="B81" s="2" t="s">
        <v>65</v>
      </c>
      <c r="C81" s="34">
        <v>5</v>
      </c>
      <c r="D81" s="33"/>
      <c r="E81" s="38"/>
    </row>
    <row r="82" spans="1:6" ht="15.75" x14ac:dyDescent="0.25">
      <c r="A82" s="5">
        <v>5</v>
      </c>
      <c r="B82" s="2" t="s">
        <v>34</v>
      </c>
      <c r="C82" s="34">
        <v>5</v>
      </c>
      <c r="D82" s="33"/>
      <c r="E82" s="38"/>
    </row>
    <row r="84" spans="1:6" s="1" customFormat="1" x14ac:dyDescent="0.25">
      <c r="B84"/>
      <c r="C84" s="7"/>
      <c r="D84" s="7"/>
      <c r="E84" s="69"/>
      <c r="F84" s="26"/>
    </row>
    <row r="85" spans="1:6" ht="23.25" x14ac:dyDescent="0.35">
      <c r="A85" s="23" t="s">
        <v>79</v>
      </c>
      <c r="B85" s="10" t="s">
        <v>69</v>
      </c>
      <c r="C85" s="1"/>
      <c r="D85" s="28" t="s">
        <v>2</v>
      </c>
      <c r="E85" s="64">
        <f>SUMPRODUCT(Table715[G],Table715[N])/SUM(Table715[G])</f>
        <v>0</v>
      </c>
    </row>
    <row r="86" spans="1:6" x14ac:dyDescent="0.25">
      <c r="A86" s="5" t="s">
        <v>0</v>
      </c>
      <c r="B86" s="5" t="s">
        <v>1</v>
      </c>
      <c r="C86" s="35" t="s">
        <v>95</v>
      </c>
      <c r="D86" s="36" t="s">
        <v>96</v>
      </c>
      <c r="E86" s="35" t="s">
        <v>3</v>
      </c>
    </row>
    <row r="87" spans="1:6" ht="15.75" x14ac:dyDescent="0.25">
      <c r="A87" s="5">
        <v>1</v>
      </c>
      <c r="B87" s="2" t="s">
        <v>37</v>
      </c>
      <c r="C87" s="38">
        <v>5</v>
      </c>
      <c r="D87" s="33"/>
      <c r="E87" s="38"/>
    </row>
    <row r="88" spans="1:6" ht="15.75" x14ac:dyDescent="0.25">
      <c r="A88" s="5">
        <v>2</v>
      </c>
      <c r="B88" s="2" t="s">
        <v>117</v>
      </c>
      <c r="C88" s="38">
        <v>5</v>
      </c>
      <c r="D88" s="33"/>
      <c r="E88" s="38"/>
    </row>
    <row r="89" spans="1:6" ht="15.75" x14ac:dyDescent="0.25">
      <c r="A89" s="9">
        <v>3</v>
      </c>
      <c r="B89" s="2" t="s">
        <v>170</v>
      </c>
      <c r="C89" s="38">
        <v>5</v>
      </c>
      <c r="D89" s="33"/>
      <c r="E89" s="38"/>
    </row>
    <row r="90" spans="1:6" ht="15.75" x14ac:dyDescent="0.25">
      <c r="A90" s="9">
        <v>4</v>
      </c>
      <c r="B90" s="2" t="s">
        <v>35</v>
      </c>
      <c r="C90" s="38">
        <v>5</v>
      </c>
      <c r="D90" s="33"/>
      <c r="E90" s="38"/>
    </row>
    <row r="91" spans="1:6" ht="15.75" x14ac:dyDescent="0.25">
      <c r="A91" s="5">
        <v>5</v>
      </c>
      <c r="B91" s="2" t="s">
        <v>169</v>
      </c>
      <c r="C91" s="38">
        <v>5</v>
      </c>
      <c r="D91" s="33"/>
      <c r="E91" s="38"/>
    </row>
    <row r="92" spans="1:6" ht="15.75" x14ac:dyDescent="0.25">
      <c r="A92" s="5">
        <v>6</v>
      </c>
      <c r="B92" s="2" t="s">
        <v>50</v>
      </c>
      <c r="C92" s="38">
        <v>5</v>
      </c>
      <c r="D92" s="33"/>
      <c r="E92" s="38"/>
    </row>
    <row r="93" spans="1:6" s="1" customFormat="1" x14ac:dyDescent="0.25">
      <c r="B93"/>
      <c r="C93" s="7"/>
      <c r="D93" s="7"/>
      <c r="E93" s="69"/>
      <c r="F93" s="26"/>
    </row>
    <row r="94" spans="1:6" ht="23.25" x14ac:dyDescent="0.35">
      <c r="A94" s="23" t="s">
        <v>80</v>
      </c>
      <c r="B94" s="10" t="s">
        <v>73</v>
      </c>
      <c r="C94" s="1"/>
      <c r="D94" s="28" t="s">
        <v>2</v>
      </c>
      <c r="E94" s="64">
        <f>SUMPRODUCT(Table7[G],Table7[N])/SUM(Table7[G])</f>
        <v>0</v>
      </c>
    </row>
    <row r="95" spans="1:6" x14ac:dyDescent="0.25">
      <c r="A95" s="5" t="s">
        <v>0</v>
      </c>
      <c r="B95" s="5" t="s">
        <v>1</v>
      </c>
      <c r="C95" s="35" t="s">
        <v>95</v>
      </c>
      <c r="D95" s="36" t="s">
        <v>96</v>
      </c>
      <c r="E95" s="35" t="s">
        <v>3</v>
      </c>
    </row>
    <row r="96" spans="1:6" ht="15.75" x14ac:dyDescent="0.25">
      <c r="A96" s="5">
        <v>1</v>
      </c>
      <c r="B96" s="2" t="s">
        <v>37</v>
      </c>
      <c r="C96" s="34">
        <v>5</v>
      </c>
      <c r="D96" s="33"/>
      <c r="E96" s="38"/>
    </row>
    <row r="97" spans="1:6" ht="15.75" x14ac:dyDescent="0.25">
      <c r="A97" s="5">
        <v>2</v>
      </c>
      <c r="B97" s="6" t="s">
        <v>132</v>
      </c>
      <c r="C97" s="34">
        <v>5</v>
      </c>
      <c r="D97" s="33"/>
      <c r="E97" s="38"/>
    </row>
    <row r="98" spans="1:6" ht="15.75" x14ac:dyDescent="0.25">
      <c r="A98" s="5">
        <v>3</v>
      </c>
      <c r="B98" s="2" t="s">
        <v>114</v>
      </c>
      <c r="C98" s="34">
        <v>5</v>
      </c>
      <c r="D98" s="33"/>
      <c r="E98" s="38"/>
    </row>
    <row r="99" spans="1:6" ht="15.75" x14ac:dyDescent="0.25">
      <c r="A99" s="5">
        <v>4</v>
      </c>
      <c r="B99" s="2" t="s">
        <v>131</v>
      </c>
      <c r="C99" s="34">
        <v>5</v>
      </c>
      <c r="D99" s="33"/>
      <c r="E99" s="38"/>
    </row>
    <row r="100" spans="1:6" ht="15.75" x14ac:dyDescent="0.25">
      <c r="A100" s="9">
        <v>5</v>
      </c>
      <c r="B100" s="2" t="s">
        <v>171</v>
      </c>
      <c r="C100" s="34">
        <v>0</v>
      </c>
      <c r="D100" s="33"/>
      <c r="E100" s="38"/>
    </row>
    <row r="101" spans="1:6" ht="15.75" x14ac:dyDescent="0.25">
      <c r="A101" s="9">
        <v>6</v>
      </c>
      <c r="B101" s="2" t="s">
        <v>36</v>
      </c>
      <c r="C101" s="34">
        <v>0</v>
      </c>
      <c r="D101" s="33"/>
      <c r="E101" s="38"/>
    </row>
    <row r="102" spans="1:6" ht="15.75" x14ac:dyDescent="0.25">
      <c r="A102" s="9">
        <v>7</v>
      </c>
      <c r="B102" s="2" t="s">
        <v>5</v>
      </c>
      <c r="C102" s="34">
        <v>5</v>
      </c>
      <c r="D102" s="33"/>
      <c r="E102" s="38" t="s">
        <v>172</v>
      </c>
    </row>
    <row r="103" spans="1:6" ht="15.75" x14ac:dyDescent="0.25">
      <c r="A103" s="5">
        <v>8</v>
      </c>
      <c r="B103" s="2" t="s">
        <v>115</v>
      </c>
      <c r="C103" s="34">
        <v>5</v>
      </c>
      <c r="D103" s="33"/>
      <c r="E103" s="38"/>
    </row>
    <row r="104" spans="1:6" s="1" customFormat="1" ht="15.75" x14ac:dyDescent="0.25">
      <c r="B104" s="57"/>
      <c r="C104" s="34"/>
      <c r="D104" s="58"/>
      <c r="E104" s="70"/>
      <c r="F104" s="26"/>
    </row>
    <row r="105" spans="1:6" ht="23.25" x14ac:dyDescent="0.35">
      <c r="A105" s="23" t="s">
        <v>81</v>
      </c>
      <c r="B105" s="10" t="s">
        <v>100</v>
      </c>
      <c r="C105" s="1"/>
      <c r="D105" s="28" t="s">
        <v>2</v>
      </c>
      <c r="E105" s="64">
        <f>SUMPRODUCT(Table8[G],Table8[N])/SUM(Table8[G])</f>
        <v>0</v>
      </c>
    </row>
    <row r="106" spans="1:6" x14ac:dyDescent="0.25">
      <c r="A106" s="5" t="s">
        <v>0</v>
      </c>
      <c r="B106" s="5" t="s">
        <v>1</v>
      </c>
      <c r="C106" s="35" t="s">
        <v>95</v>
      </c>
      <c r="D106" s="36" t="s">
        <v>96</v>
      </c>
      <c r="E106" s="35" t="s">
        <v>3</v>
      </c>
    </row>
    <row r="107" spans="1:6" ht="15.75" x14ac:dyDescent="0.25">
      <c r="A107" s="5">
        <v>1</v>
      </c>
      <c r="B107" s="2" t="s">
        <v>37</v>
      </c>
      <c r="C107" s="34">
        <v>5</v>
      </c>
      <c r="D107" s="33"/>
      <c r="E107" s="38"/>
    </row>
    <row r="108" spans="1:6" ht="15.75" x14ac:dyDescent="0.25">
      <c r="A108" s="5">
        <v>2</v>
      </c>
      <c r="B108" s="2" t="s">
        <v>38</v>
      </c>
      <c r="C108" s="34">
        <v>5</v>
      </c>
      <c r="D108" s="33"/>
      <c r="E108" s="68"/>
    </row>
    <row r="109" spans="1:6" ht="15.75" x14ac:dyDescent="0.25">
      <c r="A109" s="5">
        <v>3</v>
      </c>
      <c r="B109" s="2" t="s">
        <v>116</v>
      </c>
      <c r="C109" s="34">
        <v>5</v>
      </c>
      <c r="D109" s="33"/>
      <c r="E109" s="38"/>
    </row>
    <row r="110" spans="1:6" ht="15.75" x14ac:dyDescent="0.25">
      <c r="A110" s="5">
        <v>4</v>
      </c>
      <c r="B110" s="2" t="s">
        <v>152</v>
      </c>
      <c r="C110" s="34">
        <v>5</v>
      </c>
      <c r="D110" s="33"/>
      <c r="E110" s="38"/>
    </row>
    <row r="111" spans="1:6" s="1" customFormat="1" ht="15.75" x14ac:dyDescent="0.25">
      <c r="B111" s="57"/>
      <c r="C111" s="34"/>
      <c r="D111" s="58"/>
      <c r="E111" s="70"/>
      <c r="F111" s="26"/>
    </row>
    <row r="112" spans="1:6" ht="23.25" x14ac:dyDescent="0.35">
      <c r="A112" s="23" t="s">
        <v>99</v>
      </c>
      <c r="B112" s="10" t="s">
        <v>101</v>
      </c>
      <c r="C112" s="1"/>
      <c r="D112" s="28" t="s">
        <v>2</v>
      </c>
      <c r="E112" s="64">
        <f>SUMPRODUCT(Table9[G],Table9[N])/SUM(Table9[G])</f>
        <v>0</v>
      </c>
    </row>
    <row r="113" spans="1:6" x14ac:dyDescent="0.25">
      <c r="A113" s="5" t="s">
        <v>0</v>
      </c>
      <c r="B113" s="5" t="s">
        <v>1</v>
      </c>
      <c r="C113" s="35" t="s">
        <v>95</v>
      </c>
      <c r="D113" s="36" t="s">
        <v>96</v>
      </c>
      <c r="E113" s="35" t="s">
        <v>3</v>
      </c>
    </row>
    <row r="114" spans="1:6" ht="15.75" x14ac:dyDescent="0.25">
      <c r="A114" s="5">
        <v>1</v>
      </c>
      <c r="B114" s="2" t="s">
        <v>37</v>
      </c>
      <c r="C114" s="34">
        <v>5</v>
      </c>
      <c r="D114" s="33"/>
      <c r="E114" s="38"/>
    </row>
    <row r="115" spans="1:6" ht="15.75" x14ac:dyDescent="0.25">
      <c r="A115" s="5">
        <v>2</v>
      </c>
      <c r="B115" s="2" t="s">
        <v>118</v>
      </c>
      <c r="C115" s="34">
        <v>5</v>
      </c>
      <c r="D115" s="33"/>
      <c r="E115" s="38"/>
    </row>
    <row r="116" spans="1:6" ht="15.75" x14ac:dyDescent="0.25">
      <c r="A116" s="5">
        <v>3</v>
      </c>
      <c r="B116" s="2" t="s">
        <v>18</v>
      </c>
      <c r="C116" s="34">
        <v>5</v>
      </c>
      <c r="D116" s="33"/>
      <c r="E116" s="38"/>
    </row>
    <row r="117" spans="1:6" ht="15.75" x14ac:dyDescent="0.25">
      <c r="A117" s="9">
        <v>4</v>
      </c>
      <c r="B117" s="2" t="s">
        <v>32</v>
      </c>
      <c r="C117" s="34">
        <v>5</v>
      </c>
      <c r="D117" s="33"/>
      <c r="E117" s="38"/>
    </row>
    <row r="118" spans="1:6" ht="15.75" x14ac:dyDescent="0.25">
      <c r="A118" s="9">
        <v>5</v>
      </c>
      <c r="B118" s="2" t="s">
        <v>6</v>
      </c>
      <c r="C118" s="34">
        <v>5</v>
      </c>
      <c r="D118" s="33"/>
      <c r="E118" s="38"/>
    </row>
    <row r="119" spans="1:6" ht="15.75" x14ac:dyDescent="0.25">
      <c r="A119" s="9">
        <v>6</v>
      </c>
      <c r="B119" s="2" t="s">
        <v>119</v>
      </c>
      <c r="C119" s="34">
        <v>5</v>
      </c>
      <c r="D119" s="33"/>
      <c r="E119" s="38"/>
    </row>
    <row r="120" spans="1:6" ht="15.75" x14ac:dyDescent="0.25">
      <c r="A120" s="5">
        <v>7</v>
      </c>
      <c r="B120" s="2" t="s">
        <v>7</v>
      </c>
      <c r="C120" s="34">
        <v>5</v>
      </c>
      <c r="D120" s="33"/>
      <c r="E120" s="38"/>
    </row>
    <row r="121" spans="1:6" ht="15.75" x14ac:dyDescent="0.25">
      <c r="A121" s="5">
        <v>8</v>
      </c>
      <c r="B121" s="2" t="s">
        <v>120</v>
      </c>
      <c r="C121" s="34">
        <v>5</v>
      </c>
      <c r="D121" s="33"/>
      <c r="E121" s="38"/>
    </row>
    <row r="122" spans="1:6" s="1" customFormat="1" x14ac:dyDescent="0.25">
      <c r="B122"/>
      <c r="C122" s="7"/>
      <c r="D122" s="7"/>
      <c r="E122" s="69"/>
      <c r="F122" s="26"/>
    </row>
    <row r="123" spans="1:6" ht="23.25" x14ac:dyDescent="0.35">
      <c r="A123" s="23" t="s">
        <v>82</v>
      </c>
      <c r="B123" s="10" t="s">
        <v>70</v>
      </c>
      <c r="C123" s="1"/>
      <c r="D123" s="28" t="s">
        <v>2</v>
      </c>
      <c r="E123" s="64">
        <f>SUMPRODUCT(Table1021[G],Table1021[N])/SUM(Table1021[G])</f>
        <v>0</v>
      </c>
    </row>
    <row r="124" spans="1:6" x14ac:dyDescent="0.25">
      <c r="A124" s="5" t="s">
        <v>0</v>
      </c>
      <c r="B124" s="5" t="s">
        <v>1</v>
      </c>
      <c r="C124" s="35" t="s">
        <v>95</v>
      </c>
      <c r="D124" s="36" t="s">
        <v>96</v>
      </c>
      <c r="E124" s="35" t="s">
        <v>3</v>
      </c>
    </row>
    <row r="125" spans="1:6" ht="15.75" x14ac:dyDescent="0.25">
      <c r="A125" s="5">
        <v>1</v>
      </c>
      <c r="B125" s="2" t="s">
        <v>37</v>
      </c>
      <c r="C125" s="34">
        <v>5</v>
      </c>
      <c r="D125" s="33"/>
      <c r="E125" s="38"/>
    </row>
    <row r="126" spans="1:6" ht="15.75" x14ac:dyDescent="0.25">
      <c r="A126" s="5">
        <v>2</v>
      </c>
      <c r="B126" s="16" t="s">
        <v>31</v>
      </c>
      <c r="C126" s="34">
        <v>5</v>
      </c>
      <c r="D126" s="33"/>
      <c r="E126" s="38"/>
    </row>
    <row r="127" spans="1:6" ht="30" x14ac:dyDescent="0.25">
      <c r="A127" s="9">
        <v>3</v>
      </c>
      <c r="B127" s="2" t="s">
        <v>125</v>
      </c>
      <c r="C127" s="34"/>
      <c r="D127" s="33"/>
      <c r="E127" s="38" t="s">
        <v>173</v>
      </c>
    </row>
    <row r="128" spans="1:6" ht="15.75" x14ac:dyDescent="0.25">
      <c r="A128" s="9">
        <v>4</v>
      </c>
      <c r="B128" s="57" t="s">
        <v>134</v>
      </c>
      <c r="C128" s="34">
        <v>5</v>
      </c>
      <c r="D128" s="33"/>
      <c r="E128" s="38"/>
    </row>
    <row r="129" spans="1:6" ht="15.75" x14ac:dyDescent="0.25">
      <c r="A129" s="9">
        <v>5</v>
      </c>
      <c r="B129" s="2" t="s">
        <v>41</v>
      </c>
      <c r="C129" s="34">
        <v>5</v>
      </c>
      <c r="D129" s="33"/>
      <c r="E129" s="38" t="s">
        <v>174</v>
      </c>
    </row>
    <row r="130" spans="1:6" ht="15.75" x14ac:dyDescent="0.25">
      <c r="A130" s="5">
        <v>6</v>
      </c>
      <c r="B130" s="16" t="s">
        <v>49</v>
      </c>
      <c r="C130" s="34">
        <v>5</v>
      </c>
      <c r="D130" s="33"/>
      <c r="E130" s="38" t="s">
        <v>175</v>
      </c>
    </row>
    <row r="131" spans="1:6" ht="30" x14ac:dyDescent="0.25">
      <c r="A131" s="5">
        <v>7</v>
      </c>
      <c r="B131" s="16" t="s">
        <v>27</v>
      </c>
      <c r="C131" s="34">
        <v>5</v>
      </c>
      <c r="D131" s="33"/>
      <c r="E131" s="38"/>
    </row>
    <row r="132" spans="1:6" ht="15.75" x14ac:dyDescent="0.25">
      <c r="A132" s="5">
        <v>8</v>
      </c>
      <c r="B132" s="57" t="s">
        <v>135</v>
      </c>
      <c r="C132" s="34">
        <v>5</v>
      </c>
      <c r="D132" s="33"/>
      <c r="E132" s="38"/>
    </row>
    <row r="133" spans="1:6" ht="15.75" x14ac:dyDescent="0.25">
      <c r="A133" s="9">
        <v>9</v>
      </c>
      <c r="B133" s="16" t="s">
        <v>23</v>
      </c>
      <c r="C133" s="34">
        <v>5</v>
      </c>
      <c r="D133" s="33"/>
      <c r="E133" s="38"/>
    </row>
    <row r="134" spans="1:6" ht="30" x14ac:dyDescent="0.25">
      <c r="A134" s="26">
        <v>10</v>
      </c>
      <c r="B134" s="16" t="s">
        <v>22</v>
      </c>
      <c r="C134" s="34">
        <v>5</v>
      </c>
      <c r="D134" s="33"/>
      <c r="E134" s="38" t="s">
        <v>176</v>
      </c>
    </row>
    <row r="135" spans="1:6" s="1" customFormat="1" x14ac:dyDescent="0.25">
      <c r="B135"/>
      <c r="C135" s="7"/>
      <c r="D135" s="7"/>
      <c r="E135" s="69"/>
      <c r="F135" s="26"/>
    </row>
    <row r="136" spans="1:6" ht="23.25" x14ac:dyDescent="0.35">
      <c r="A136" s="23" t="s">
        <v>83</v>
      </c>
      <c r="B136" s="10" t="s">
        <v>71</v>
      </c>
      <c r="C136" s="1"/>
      <c r="D136" s="28" t="s">
        <v>2</v>
      </c>
      <c r="E136" s="64">
        <f>SUMPRODUCT(Table1020[G],Table1020[N])/SUM(Table1020[G])</f>
        <v>0</v>
      </c>
    </row>
    <row r="137" spans="1:6" x14ac:dyDescent="0.25">
      <c r="A137" s="5" t="s">
        <v>0</v>
      </c>
      <c r="B137" s="5" t="s">
        <v>1</v>
      </c>
      <c r="C137" s="35" t="s">
        <v>95</v>
      </c>
      <c r="D137" s="36" t="s">
        <v>96</v>
      </c>
      <c r="E137" s="35" t="s">
        <v>3</v>
      </c>
    </row>
    <row r="138" spans="1:6" ht="15.75" x14ac:dyDescent="0.25">
      <c r="A138" s="5">
        <v>1</v>
      </c>
      <c r="B138" s="2" t="s">
        <v>39</v>
      </c>
      <c r="C138" s="34">
        <v>5</v>
      </c>
      <c r="D138" s="33"/>
      <c r="E138" s="38"/>
    </row>
    <row r="139" spans="1:6" ht="15.75" x14ac:dyDescent="0.25">
      <c r="A139" s="9">
        <v>2</v>
      </c>
      <c r="B139" s="2" t="s">
        <v>15</v>
      </c>
      <c r="C139" s="34">
        <v>5</v>
      </c>
      <c r="D139" s="33"/>
      <c r="E139" s="38"/>
    </row>
    <row r="140" spans="1:6" ht="15.75" x14ac:dyDescent="0.25">
      <c r="A140" s="9">
        <v>3</v>
      </c>
      <c r="B140" s="16" t="s">
        <v>40</v>
      </c>
      <c r="C140" s="34">
        <v>5</v>
      </c>
      <c r="D140" s="33"/>
      <c r="E140" s="38"/>
    </row>
    <row r="141" spans="1:6" ht="15.75" x14ac:dyDescent="0.25">
      <c r="A141" s="9">
        <v>4</v>
      </c>
      <c r="B141" s="16" t="s">
        <v>30</v>
      </c>
      <c r="C141" s="34">
        <v>5</v>
      </c>
      <c r="D141" s="33"/>
      <c r="E141" s="38"/>
    </row>
    <row r="142" spans="1:6" ht="15.75" x14ac:dyDescent="0.25">
      <c r="A142" s="77">
        <v>5</v>
      </c>
      <c r="B142" s="78" t="s">
        <v>16</v>
      </c>
      <c r="C142" s="79">
        <v>0</v>
      </c>
      <c r="D142" s="80"/>
      <c r="E142" s="81" t="s">
        <v>177</v>
      </c>
    </row>
    <row r="143" spans="1:6" ht="15.75" x14ac:dyDescent="0.25">
      <c r="A143" s="5">
        <v>6</v>
      </c>
      <c r="B143" t="s">
        <v>136</v>
      </c>
      <c r="C143" s="34"/>
      <c r="D143" s="33"/>
      <c r="E143" s="38" t="s">
        <v>173</v>
      </c>
    </row>
    <row r="144" spans="1:6" ht="15.75" x14ac:dyDescent="0.25">
      <c r="A144" s="5">
        <v>7</v>
      </c>
      <c r="B144" s="2" t="s">
        <v>121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7"/>
    </row>
    <row r="147" spans="1:6" s="1" customFormat="1" x14ac:dyDescent="0.25">
      <c r="B147"/>
      <c r="C147" s="7"/>
      <c r="D147" s="7"/>
      <c r="E147" s="69"/>
      <c r="F147" s="26"/>
    </row>
    <row r="148" spans="1:6" ht="23.25" x14ac:dyDescent="0.35">
      <c r="A148" s="23" t="s">
        <v>84</v>
      </c>
      <c r="B148" s="10" t="s">
        <v>72</v>
      </c>
      <c r="C148" s="1"/>
      <c r="D148" s="28" t="s">
        <v>2</v>
      </c>
      <c r="E148" s="64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95</v>
      </c>
      <c r="D149" s="36" t="s">
        <v>96</v>
      </c>
      <c r="E149" s="35" t="s">
        <v>3</v>
      </c>
    </row>
    <row r="150" spans="1:6" ht="15.75" x14ac:dyDescent="0.25">
      <c r="A150" s="20">
        <v>1</v>
      </c>
      <c r="B150" s="16" t="s">
        <v>25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19</v>
      </c>
      <c r="C151" s="34">
        <v>5</v>
      </c>
      <c r="D151" s="33"/>
      <c r="E151" s="38" t="s">
        <v>178</v>
      </c>
    </row>
    <row r="152" spans="1:6" ht="15.75" x14ac:dyDescent="0.25">
      <c r="A152" s="5">
        <v>3</v>
      </c>
      <c r="B152" s="2" t="s">
        <v>42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46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103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104</v>
      </c>
      <c r="C155" s="34">
        <v>5</v>
      </c>
      <c r="D155" s="33"/>
      <c r="E155" s="53"/>
    </row>
    <row r="156" spans="1:6" ht="15.75" x14ac:dyDescent="0.25">
      <c r="A156" s="9">
        <v>7</v>
      </c>
      <c r="B156" s="16" t="s">
        <v>43</v>
      </c>
      <c r="C156" s="34">
        <v>5</v>
      </c>
      <c r="D156" s="33"/>
      <c r="E156" s="38" t="s">
        <v>179</v>
      </c>
    </row>
    <row r="157" spans="1:6" ht="30" x14ac:dyDescent="0.25">
      <c r="A157" s="9">
        <v>8</v>
      </c>
      <c r="B157" s="2" t="s">
        <v>127</v>
      </c>
      <c r="C157" s="34">
        <v>5</v>
      </c>
      <c r="D157" s="33"/>
      <c r="E157" s="38" t="s">
        <v>180</v>
      </c>
    </row>
    <row r="158" spans="1:6" ht="15.75" x14ac:dyDescent="0.25">
      <c r="A158" s="9">
        <v>9</v>
      </c>
      <c r="B158" s="16" t="s">
        <v>44</v>
      </c>
      <c r="C158" s="34">
        <v>5</v>
      </c>
      <c r="D158" s="33"/>
      <c r="E158" s="53"/>
    </row>
    <row r="159" spans="1:6" ht="15.75" x14ac:dyDescent="0.25">
      <c r="A159" s="9">
        <v>10</v>
      </c>
      <c r="B159" s="2" t="s">
        <v>126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45</v>
      </c>
      <c r="C160" s="34">
        <v>5</v>
      </c>
      <c r="D160" s="33"/>
      <c r="E160" s="38"/>
    </row>
    <row r="161" spans="1:6" ht="15.75" x14ac:dyDescent="0.25">
      <c r="A161" s="61">
        <v>12</v>
      </c>
      <c r="B161" s="2" t="s">
        <v>124</v>
      </c>
      <c r="C161" s="34">
        <v>5</v>
      </c>
      <c r="D161" s="33"/>
      <c r="E161" s="38"/>
    </row>
    <row r="162" spans="1:6" ht="15.75" x14ac:dyDescent="0.25">
      <c r="A162" s="26">
        <v>13</v>
      </c>
      <c r="B162" s="2" t="s">
        <v>123</v>
      </c>
      <c r="C162" s="34">
        <v>5</v>
      </c>
      <c r="D162" s="33"/>
      <c r="E162" s="38"/>
    </row>
    <row r="163" spans="1:6" ht="15.75" x14ac:dyDescent="0.25">
      <c r="A163" s="26">
        <v>14</v>
      </c>
      <c r="B163" s="2" t="s">
        <v>122</v>
      </c>
      <c r="C163" s="34">
        <v>5</v>
      </c>
      <c r="D163" s="33"/>
      <c r="E163" s="38"/>
    </row>
    <row r="164" spans="1:6" x14ac:dyDescent="0.25">
      <c r="C164" s="7"/>
      <c r="D164" s="7"/>
      <c r="E164" s="67"/>
    </row>
    <row r="165" spans="1:6" ht="23.25" x14ac:dyDescent="0.35">
      <c r="A165" s="23" t="s">
        <v>85</v>
      </c>
      <c r="B165" s="10" t="s">
        <v>75</v>
      </c>
      <c r="C165" s="7"/>
      <c r="D165" s="28" t="s">
        <v>2</v>
      </c>
      <c r="E165" s="64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35" t="s">
        <v>95</v>
      </c>
      <c r="D166" s="36" t="s">
        <v>96</v>
      </c>
      <c r="E166" s="35" t="s">
        <v>3</v>
      </c>
    </row>
    <row r="167" spans="1:6" ht="15.75" x14ac:dyDescent="0.25">
      <c r="A167" s="5">
        <v>1</v>
      </c>
      <c r="B167" s="2" t="s">
        <v>14</v>
      </c>
      <c r="C167" s="34">
        <v>5</v>
      </c>
      <c r="D167" s="33"/>
      <c r="E167" s="38" t="s">
        <v>181</v>
      </c>
    </row>
    <row r="168" spans="1:6" ht="15.75" x14ac:dyDescent="0.25">
      <c r="A168" s="5">
        <v>2</v>
      </c>
      <c r="B168" s="2" t="s">
        <v>128</v>
      </c>
      <c r="C168" s="34">
        <v>0</v>
      </c>
      <c r="D168" s="33"/>
      <c r="E168" s="38"/>
    </row>
    <row r="169" spans="1:6" ht="15.75" x14ac:dyDescent="0.25">
      <c r="A169" s="5">
        <v>3</v>
      </c>
      <c r="B169" s="2" t="s">
        <v>64</v>
      </c>
      <c r="C169" s="34">
        <v>0</v>
      </c>
      <c r="D169" s="33"/>
      <c r="E169" s="38"/>
    </row>
    <row r="170" spans="1:6" ht="15.75" x14ac:dyDescent="0.25">
      <c r="A170" s="9">
        <v>4</v>
      </c>
      <c r="B170" s="57" t="s">
        <v>129</v>
      </c>
      <c r="C170" s="34">
        <v>0</v>
      </c>
      <c r="D170" s="33"/>
      <c r="E170" s="38"/>
    </row>
    <row r="171" spans="1:6" x14ac:dyDescent="0.25">
      <c r="C171" s="7"/>
      <c r="D171" s="7"/>
      <c r="E171" s="67"/>
    </row>
    <row r="173" spans="1:6" s="56" customFormat="1" ht="28.5" x14ac:dyDescent="0.45">
      <c r="A173" s="55" t="s">
        <v>97</v>
      </c>
      <c r="E173" s="71"/>
      <c r="F173" s="82" t="s">
        <v>182</v>
      </c>
    </row>
    <row r="174" spans="1:6" ht="23.25" x14ac:dyDescent="0.35">
      <c r="A174" s="24" t="s">
        <v>86</v>
      </c>
      <c r="B174" s="17" t="s">
        <v>76</v>
      </c>
      <c r="C174" s="27"/>
      <c r="D174" s="28" t="s">
        <v>2</v>
      </c>
      <c r="E174" s="64">
        <f>SUMPRODUCT(Table2[G],Table2[N])/SUM(Table2[G])</f>
        <v>0</v>
      </c>
      <c r="F174" s="82">
        <v>1</v>
      </c>
    </row>
    <row r="175" spans="1:6" ht="18.75" x14ac:dyDescent="0.3">
      <c r="F175" s="82"/>
    </row>
    <row r="176" spans="1:6" ht="18.75" x14ac:dyDescent="0.3">
      <c r="A176" s="50" t="s">
        <v>87</v>
      </c>
      <c r="B176" s="10" t="s">
        <v>63</v>
      </c>
      <c r="C176" s="10"/>
      <c r="D176" s="51" t="s">
        <v>2</v>
      </c>
      <c r="E176" s="72">
        <f>SUMPRODUCT(Table6[G],Table6[N])/SUM(Table6[G])</f>
        <v>0</v>
      </c>
      <c r="F176" s="82">
        <v>3</v>
      </c>
    </row>
    <row r="177" spans="1:6" ht="18.75" x14ac:dyDescent="0.3">
      <c r="A177" s="50" t="s">
        <v>88</v>
      </c>
      <c r="B177" s="10" t="s">
        <v>9</v>
      </c>
      <c r="C177" s="10"/>
      <c r="D177" s="51" t="s">
        <v>2</v>
      </c>
      <c r="E177" s="72">
        <f>SUMPRODUCT(Table12[G],Table12[N])/SUM(Table12[G])</f>
        <v>0</v>
      </c>
      <c r="F177" s="82">
        <v>3</v>
      </c>
    </row>
    <row r="178" spans="1:6" ht="18.75" x14ac:dyDescent="0.3">
      <c r="A178" s="50" t="s">
        <v>89</v>
      </c>
      <c r="B178" s="10" t="s">
        <v>67</v>
      </c>
      <c r="C178" s="10"/>
      <c r="D178" s="51" t="s">
        <v>2</v>
      </c>
      <c r="E178" s="72">
        <f>SUMPRODUCT(Table3[G],Table3[N])/SUM(Table3[G])</f>
        <v>0</v>
      </c>
      <c r="F178" s="82">
        <v>3</v>
      </c>
    </row>
    <row r="179" spans="1:6" ht="23.25" x14ac:dyDescent="0.35">
      <c r="A179" s="48">
        <v>2</v>
      </c>
      <c r="B179" s="49" t="s">
        <v>98</v>
      </c>
      <c r="E179" s="73">
        <f>SUMPRODUCT(F176:F178,E176:E178)/SUM(F176:F178)</f>
        <v>0</v>
      </c>
      <c r="F179" s="82">
        <v>1</v>
      </c>
    </row>
    <row r="180" spans="1:6" ht="18.75" x14ac:dyDescent="0.3">
      <c r="F180" s="82"/>
    </row>
    <row r="181" spans="1:6" ht="18.75" x14ac:dyDescent="0.3">
      <c r="A181" s="50" t="s">
        <v>77</v>
      </c>
      <c r="B181" s="10" t="s">
        <v>74</v>
      </c>
      <c r="C181" s="10"/>
      <c r="D181" s="51" t="s">
        <v>2</v>
      </c>
      <c r="E181" s="72">
        <f>SUMPRODUCT(Table11[G],Table11[N])/SUM(Table11[G])</f>
        <v>0</v>
      </c>
      <c r="F181" s="82">
        <v>4</v>
      </c>
    </row>
    <row r="182" spans="1:6" ht="18.75" x14ac:dyDescent="0.3">
      <c r="A182" s="50" t="s">
        <v>78</v>
      </c>
      <c r="B182" s="10" t="s">
        <v>68</v>
      </c>
      <c r="C182" s="10"/>
      <c r="D182" s="51" t="s">
        <v>2</v>
      </c>
      <c r="E182" s="72">
        <f>SUMPRODUCT(Table71518[G],Table71518[N])/SUM(Table71518[G])</f>
        <v>0</v>
      </c>
      <c r="F182" s="82">
        <v>2</v>
      </c>
    </row>
    <row r="183" spans="1:6" ht="18.75" x14ac:dyDescent="0.3">
      <c r="A183" s="50" t="s">
        <v>79</v>
      </c>
      <c r="B183" s="10" t="s">
        <v>69</v>
      </c>
      <c r="C183" s="10"/>
      <c r="D183" s="51" t="s">
        <v>2</v>
      </c>
      <c r="E183" s="72">
        <f>SUMPRODUCT(Table715[G],Table715[N])/SUM(Table715[G])</f>
        <v>0</v>
      </c>
      <c r="F183" s="82">
        <v>2</v>
      </c>
    </row>
    <row r="184" spans="1:6" ht="18.75" x14ac:dyDescent="0.3">
      <c r="A184" s="50" t="s">
        <v>80</v>
      </c>
      <c r="B184" s="10" t="s">
        <v>73</v>
      </c>
      <c r="C184" s="10"/>
      <c r="D184" s="51" t="s">
        <v>2</v>
      </c>
      <c r="E184" s="72">
        <f>SUMPRODUCT(Table7[G],Table7[N])/SUM(Table7[G])</f>
        <v>0</v>
      </c>
      <c r="F184" s="82">
        <v>6</v>
      </c>
    </row>
    <row r="185" spans="1:6" ht="18.75" x14ac:dyDescent="0.3">
      <c r="A185" s="50" t="s">
        <v>81</v>
      </c>
      <c r="B185" s="10" t="s">
        <v>100</v>
      </c>
      <c r="C185" s="10"/>
      <c r="D185" s="51" t="s">
        <v>2</v>
      </c>
      <c r="E185" s="72">
        <f>SUMPRODUCT(Table8[G],Table8[N])/SUM(Table8[G])</f>
        <v>0</v>
      </c>
      <c r="F185" s="82">
        <v>3</v>
      </c>
    </row>
    <row r="186" spans="1:6" ht="18.75" x14ac:dyDescent="0.3">
      <c r="A186" s="50" t="s">
        <v>99</v>
      </c>
      <c r="B186" s="10" t="s">
        <v>101</v>
      </c>
      <c r="C186" s="10"/>
      <c r="D186" s="51" t="s">
        <v>2</v>
      </c>
      <c r="E186" s="72">
        <f>SUMPRODUCT(Table9[G],Table9[N])/SUM(Table9[G])</f>
        <v>0</v>
      </c>
      <c r="F186" s="82">
        <v>3</v>
      </c>
    </row>
    <row r="187" spans="1:6" ht="18.75" x14ac:dyDescent="0.3">
      <c r="A187" s="50" t="s">
        <v>82</v>
      </c>
      <c r="B187" s="10" t="s">
        <v>70</v>
      </c>
      <c r="C187" s="10"/>
      <c r="D187" s="51" t="s">
        <v>2</v>
      </c>
      <c r="E187" s="72">
        <f>SUMPRODUCT(Table1021[G],Table1021[N])/SUM(Table1021[G])</f>
        <v>0</v>
      </c>
      <c r="F187" s="82">
        <v>6</v>
      </c>
    </row>
    <row r="188" spans="1:6" ht="18.75" x14ac:dyDescent="0.3">
      <c r="A188" s="50" t="s">
        <v>83</v>
      </c>
      <c r="B188" s="10" t="s">
        <v>71</v>
      </c>
      <c r="C188" s="10"/>
      <c r="D188" s="51" t="s">
        <v>2</v>
      </c>
      <c r="E188" s="72">
        <f>SUMPRODUCT(Table1020[G],Table1020[N])/SUM(Table1020[G])</f>
        <v>0</v>
      </c>
      <c r="F188" s="82">
        <v>2</v>
      </c>
    </row>
    <row r="189" spans="1:6" ht="18.75" x14ac:dyDescent="0.3">
      <c r="A189" s="50" t="s">
        <v>84</v>
      </c>
      <c r="B189" s="10" t="s">
        <v>72</v>
      </c>
      <c r="C189" s="10"/>
      <c r="D189" s="51" t="s">
        <v>2</v>
      </c>
      <c r="E189" s="72">
        <f>SUMPRODUCT(Table10[G],Table10[N])/SUM(Table10[G])</f>
        <v>0</v>
      </c>
      <c r="F189" s="82">
        <v>2</v>
      </c>
    </row>
    <row r="190" spans="1:6" ht="18.75" x14ac:dyDescent="0.3">
      <c r="A190" s="50" t="s">
        <v>85</v>
      </c>
      <c r="B190" s="10" t="s">
        <v>75</v>
      </c>
      <c r="C190" s="52"/>
      <c r="D190" s="51" t="s">
        <v>2</v>
      </c>
      <c r="E190" s="72">
        <v>0</v>
      </c>
      <c r="F190" s="82">
        <v>0</v>
      </c>
    </row>
    <row r="191" spans="1:6" ht="23.25" x14ac:dyDescent="0.35">
      <c r="A191" s="48">
        <v>2</v>
      </c>
      <c r="B191" s="49" t="s">
        <v>98</v>
      </c>
      <c r="E191" s="73">
        <f>SUMPRODUCT(F181:F190,E181:E190)/SUM(F181:F190)</f>
        <v>0</v>
      </c>
      <c r="F191" s="82">
        <v>3</v>
      </c>
    </row>
    <row r="192" spans="1:6" ht="18.75" x14ac:dyDescent="0.3">
      <c r="F192" s="82"/>
    </row>
    <row r="193" spans="1:6" ht="18.75" x14ac:dyDescent="0.3">
      <c r="F193" s="82"/>
    </row>
    <row r="194" spans="1:6" ht="18.75" x14ac:dyDescent="0.3">
      <c r="B194" t="s">
        <v>102</v>
      </c>
      <c r="E194" s="62">
        <f>((E174*F174)+E179*F179+E191*F191)/(F174+F179+F191)</f>
        <v>0</v>
      </c>
      <c r="F194" s="82"/>
    </row>
    <row r="199" spans="1:6" x14ac:dyDescent="0.25">
      <c r="A199" s="1" t="s">
        <v>139</v>
      </c>
    </row>
    <row r="200" spans="1:6" x14ac:dyDescent="0.25">
      <c r="A200" s="1" t="s">
        <v>140</v>
      </c>
    </row>
    <row r="201" spans="1:6" x14ac:dyDescent="0.25">
      <c r="A201" s="1" t="s">
        <v>141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baseColWidth="10"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Delia</cp:lastModifiedBy>
  <cp:lastPrinted>2011-02-14T12:33:31Z</cp:lastPrinted>
  <dcterms:created xsi:type="dcterms:W3CDTF">2010-02-01T15:47:35Z</dcterms:created>
  <dcterms:modified xsi:type="dcterms:W3CDTF">2011-09-27T06:02:14Z</dcterms:modified>
</cp:coreProperties>
</file>