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autoCompressPictures="0" defaultThemeVersion="124226"/>
  <bookViews>
    <workbookView xWindow="0" yWindow="0" windowWidth="19200" windowHeight="11175"/>
  </bookViews>
  <sheets>
    <sheet name="Leeres Kriterienblatt" sheetId="1" r:id="rId1"/>
    <sheet name="Beispiele" sheetId="2" r:id="rId2"/>
  </sheets>
  <calcPr calcId="145621" concurrentCalc="0"/>
  <extLst>
    <ext xmlns:mx="http://schemas.microsoft.com/office/mac/excel/2008/main" uri="{7523E5D3-25F3-A5E0-1632-64F254C22452}">
      <mx:ArchID Flags="2"/>
    </ext>
  </extLst>
</workbook>
</file>

<file path=xl/calcChain.xml><?xml version="1.0" encoding="utf-8"?>
<calcChain xmlns="http://schemas.openxmlformats.org/spreadsheetml/2006/main">
  <c r="E184" i="1" l="1"/>
  <c r="E86" i="1"/>
  <c r="E189" i="1"/>
  <c r="E182" i="1"/>
  <c r="E190" i="1"/>
  <c r="E183" i="1"/>
  <c r="E185" i="1"/>
  <c r="E186" i="1"/>
  <c r="E187" i="1"/>
  <c r="E188" i="1"/>
  <c r="E192" i="1"/>
  <c r="E175" i="1"/>
  <c r="E113" i="1"/>
  <c r="E179" i="1"/>
  <c r="E178" i="1"/>
  <c r="E177" i="1"/>
  <c r="E35" i="1"/>
  <c r="E3" i="1"/>
  <c r="E166" i="1"/>
  <c r="E149" i="1"/>
  <c r="E137" i="1"/>
  <c r="E124" i="1"/>
  <c r="E106" i="1"/>
  <c r="E95" i="1"/>
  <c r="E77" i="1"/>
  <c r="E68" i="1"/>
  <c r="E59" i="1"/>
  <c r="E49" i="1"/>
  <c r="E180" i="1"/>
  <c r="E195" i="1"/>
</calcChain>
</file>

<file path=xl/comments1.xml><?xml version="1.0" encoding="utf-8"?>
<comments xmlns="http://schemas.openxmlformats.org/spreadsheetml/2006/main">
  <authors>
    <author>Markus Stolze</author>
  </authors>
  <commentList>
    <comment ref="C5" authorId="0">
      <text>
        <r>
          <rPr>
            <b/>
            <sz val="9"/>
            <color indexed="81"/>
            <rFont val="Calibri"/>
            <family val="2"/>
          </rPr>
          <t>Markus Stolze:</t>
        </r>
        <r>
          <rPr>
            <sz val="9"/>
            <color indexed="81"/>
            <rFont val="Calibri"/>
            <family val="2"/>
          </rPr>
          <t xml:space="preserve">
Gewichte werden individuell angepasst</t>
        </r>
      </text>
    </comment>
    <comment ref="B8" authorId="0">
      <text>
        <r>
          <rPr>
            <b/>
            <sz val="9"/>
            <color indexed="81"/>
            <rFont val="Calibri"/>
            <family val="2"/>
          </rPr>
          <t>Markus Stolze:</t>
        </r>
        <r>
          <rPr>
            <sz val="9"/>
            <color indexed="81"/>
            <rFont val="Calibri"/>
            <family val="2"/>
          </rPr>
          <t xml:space="preserve">
MS: Milestone: Von Studenten zu terminieren</t>
        </r>
      </text>
    </comment>
  </commentList>
</comments>
</file>

<file path=xl/sharedStrings.xml><?xml version="1.0" encoding="utf-8"?>
<sst xmlns="http://schemas.openxmlformats.org/spreadsheetml/2006/main" count="353" uniqueCount="197">
  <si>
    <t>#</t>
  </si>
  <si>
    <t>Beschreibung</t>
  </si>
  <si>
    <t>Bewertung</t>
  </si>
  <si>
    <t>Kommentar</t>
  </si>
  <si>
    <t>Sprache (Rechtschreibung /Grammatik)</t>
  </si>
  <si>
    <t>Alle Design Constraints dokumentiert</t>
  </si>
  <si>
    <t>Dokumentation von frühen Papier-Prototypen</t>
  </si>
  <si>
    <t xml:space="preserve">Diskussion der Eignung für Farbenblinde und andere Accessibility Guidelines (wenn angebracht) </t>
  </si>
  <si>
    <t xml:space="preserve">Einhaltung der Nicht-Funktionalen Anforderungen (dokumentiert) </t>
  </si>
  <si>
    <t>Kriterien Abstract / Management Summary / Extended Management Summary Struktur</t>
  </si>
  <si>
    <t>Problem (und warum ist das Problem ein Problem: Problemkontext, Vorgeschichte, was ist das Ziel)</t>
  </si>
  <si>
    <t>Systemarchitektur, Features, Vorgehen ("die Lösung")</t>
  </si>
  <si>
    <t>Abschluss-Satz</t>
  </si>
  <si>
    <t>Tests wurden zum Ende der Iterationen durchgeführt und dokumentiert (Test Datum)</t>
  </si>
  <si>
    <t>Unterschiedliche Dokumentation für unterschiedliche Rollen (zB. Admin, User)</t>
  </si>
  <si>
    <t xml:space="preserve">Manuelle Tests gut beschrieben, mit Log wann wer was mit welchem Erfolg getestet hat. </t>
  </si>
  <si>
    <t>System-Test gut dokumentiert</t>
  </si>
  <si>
    <t>Sinnvolle und einheitliche Strukturierung der Dokumente</t>
  </si>
  <si>
    <t>User Environment Diagram oder Screen Map für Anwendungen mit mehreren Screens</t>
  </si>
  <si>
    <t>Unit Tests laufen in der abgegebenen Lösung auf Prof. PC, oder/und Screenshot von erfolgreichen Tests</t>
  </si>
  <si>
    <t>Lessons Learned bzgl. eingesetzter Methoden, Technologie etc.
inkl. Aufwandanalyse (Grafiken) mit Aufteilung nach interessanten Arbeitskategorien</t>
  </si>
  <si>
    <t>Was wurde erreicht (welche Ziele erreicht, welche zum Teil, zusätzliche "Benefits"; deutlich beschrieben welche Teile nicht bzw. unvollständig implementiert wurde, welche nicht getestet wurden).</t>
  </si>
  <si>
    <t>Matrix von App-Features und supporting Arch-Features. (Welches Feature der Applikation wurde mit welcher architektonischen Lösungsvariante realisiert)</t>
  </si>
  <si>
    <t>Wichtige Elemente der Architektur diskutiert und beschrieben.</t>
  </si>
  <si>
    <t>Erfahrungsbericht für jedes Teammitglied + Lessons Learned</t>
  </si>
  <si>
    <t xml:space="preserve">Einfaches importieren in Entwicklungsumgebung beschrieben und möglich (local Dev) </t>
  </si>
  <si>
    <t>Mindestens ein Buch, ein ACM und IEEE Paper zitiert</t>
  </si>
  <si>
    <t>Alle Arch-Decisions / System Eigenschaften sind auf Anforderungen (oder Constraints) zurückgeführt (keine unbegründeten Arch-Features); Arch Decision mit Tests und Evaluationen substanziert</t>
  </si>
  <si>
    <t>Ausführbarkeit / Installation der Softwarekomponente gemäss Anleitung ist möglich</t>
  </si>
  <si>
    <t>Abgabe aller Teile der Arbeit auf CD (mit leicht navigierbarem Inhaltsverzeichnis: z.B. html)</t>
  </si>
  <si>
    <t>Tests decken in Gesammtheit alle funktionalen und nichtfunktionalen Anforderungen ab</t>
  </si>
  <si>
    <t>Angemessenheit der Architektur (sind alle Design Entscheide dokumentiert und aus User Stories begründet)</t>
  </si>
  <si>
    <t>Design-Entscheide und Redesignentscheide dokumentiert</t>
  </si>
  <si>
    <t>Beschreibt mindestens ein glaubhaftes Benutzerproblem</t>
  </si>
  <si>
    <t>Enthält eine erste Beschreibung eines mimalen nützlichen Systems (was muss V1 können für die Pilotnutzer)</t>
  </si>
  <si>
    <t>Optional (wo sinnvoll) Storyboards</t>
  </si>
  <si>
    <t>(optional) Feature / User Story Matrix zeigt Herkunft von Features</t>
  </si>
  <si>
    <t>Abgenommen mit wenigen Iterationen / Änderungen</t>
  </si>
  <si>
    <t>Keine Design Elemente</t>
  </si>
  <si>
    <t>Testabdeckung (Unit Tests) dokumentiert und sinnvoll</t>
  </si>
  <si>
    <t>Abdeckung der Use-Cases  (bzw. User Stories / Features) durch Tests dokumentiert</t>
  </si>
  <si>
    <t>Sinnvolle Verwendung von UML zur Dokumentation (z.B. Zustandsdiagram)</t>
  </si>
  <si>
    <t>Files mit Header information; Author; Datum von Code Reviews</t>
  </si>
  <si>
    <t>Code stimmt mit Architektur überein (idealerweise dokumentiert durch Analyse Tool)</t>
  </si>
  <si>
    <t xml:space="preserve">Keine Codeleichen (ungenutzte Klassen &amp; Interfaces); Kein auskommentierter Code </t>
  </si>
  <si>
    <t>Keine "bad smells"</t>
  </si>
  <si>
    <t>Separate JavaDoc oder entsprechendes; Generiert aus Code; Dokumentiert wichtige APIs</t>
  </si>
  <si>
    <t>Komplexität des Technologieumfeldes</t>
  </si>
  <si>
    <t>Vollständigkeit der Lösung (dokumentierte Abdeckung der funktionalen Anforderungen)</t>
  </si>
  <si>
    <t>Alle wichtigen Arch Decisions aufgelistet (Technlogiewahl sauber dokumentiert)</t>
  </si>
  <si>
    <t>Interviews sinnvoll dokumentiert (Transcript nicht notwendig)</t>
  </si>
  <si>
    <t>Video (YouTube)</t>
  </si>
  <si>
    <t>Präsentation (nur BA)</t>
  </si>
  <si>
    <t>Projekt Extended Management Summary &amp; Wiki Page (Anzahl Reviews)</t>
  </si>
  <si>
    <t>MS: Benutzerbeobachtung / Befragung  beendet</t>
  </si>
  <si>
    <t>MS: Vision Dokument V1 (mit Personas und Key Szenarios) (formelles OK Stolze, inhaltliches OK Auftraggeber)</t>
  </si>
  <si>
    <t>MS: Domain Model (formelles OK Stolze (UML), inhaltliches OK Auftraggeber)</t>
  </si>
  <si>
    <t>MS: Review der geplanten Aufwände der User Stories und Tasks für die nächste Iteration</t>
  </si>
  <si>
    <t>MS: Architekturprototyp Demo, alle Komponenten &amp; Designentscheide begründet (mündlich)</t>
  </si>
  <si>
    <t>MS: Review Draft Wiki Page und Video</t>
  </si>
  <si>
    <t>Dok: Aufwand dokumentiert (nachgeführte Arbeitsliste pro Person) und sinnvoll analysiert (PieCart)</t>
  </si>
  <si>
    <t>Com: Vor jeder Sitzung wird Agenda geschickt (z.B. Content auf Wiki; eMail= Link)</t>
  </si>
  <si>
    <t>Dok: Tests dokumentiert (Was, wann, wer, welche Resultate)</t>
  </si>
  <si>
    <t xml:space="preserve">Generelle Kriterien für Bericht </t>
  </si>
  <si>
    <t>Dokumentation orientiert sich an wichtigen Nutzungszenarien und zeigt mindestens ein vollständiges "Sunny Day" Szenario.</t>
  </si>
  <si>
    <t>Enthält eine nützliche Auflistung der "Konkurrenz" aus Sicht Nutzer (inkl. "buy nothing")
Konkurrenzanalyse kann auch separates Dokument sein</t>
  </si>
  <si>
    <t>Arbeit gemäss Plan</t>
  </si>
  <si>
    <t>Qualität weiterer Deliverables (auch Teil des Bereicht "Bericht")</t>
  </si>
  <si>
    <t>Kriterien Vision Dokument / "Projektantrag" (SE Dok: "Vorstudie")</t>
  </si>
  <si>
    <t>Personas &amp; Szenarios &amp; User Analyse Dokument (SE Dok: "Vorstudie")</t>
  </si>
  <si>
    <t>Kriterien Architektur &amp; Dok  (SE Dok: "Entwurf")</t>
  </si>
  <si>
    <t>Kriterien Test &amp; Dok (SE Dok: "Realisierung &amp; Test")</t>
  </si>
  <si>
    <t>Kriterien Code &amp; Doc (Bereich "Realisierung &amp; Test")</t>
  </si>
  <si>
    <t>Kriterien Anforderungen / Software Requirements Dok (SE Dok: "Anforderungen")</t>
  </si>
  <si>
    <t>Kriterien Lösung Generell (Bereich "Inhalt")</t>
  </si>
  <si>
    <t>Kriterien Benutzer &amp; Installationsdokumentation (Bereich "Realisierung &amp; Test")</t>
  </si>
  <si>
    <t>Organisation &amp; Durchführung (MS = Milestones; Com=E-Mail)</t>
  </si>
  <si>
    <t>3.0</t>
  </si>
  <si>
    <t>3.1.1</t>
  </si>
  <si>
    <t>3.1.2</t>
  </si>
  <si>
    <t>3.1.3</t>
  </si>
  <si>
    <t>3.1.4</t>
  </si>
  <si>
    <t>3.2.2</t>
  </si>
  <si>
    <t>3.3.1</t>
  </si>
  <si>
    <t>3.3.2</t>
  </si>
  <si>
    <t>3.3.3</t>
  </si>
  <si>
    <t>1</t>
  </si>
  <si>
    <t>2.1</t>
  </si>
  <si>
    <t>2.2</t>
  </si>
  <si>
    <t>2.3</t>
  </si>
  <si>
    <t>MS: Review Inhaltsverzeichnis Bericht</t>
  </si>
  <si>
    <t>Einsatz von Tools sinnvoll &amp; dokumentiert (SVN, Track, UnitTest, CodeQuality, …)</t>
  </si>
  <si>
    <t xml:space="preserve">Sprachfluss / Lesbarkeit / Verständlichkeit </t>
  </si>
  <si>
    <t>Konsistenz des Sprachgebrauchs (Abkürzungsverzeichnis, Glossar)</t>
  </si>
  <si>
    <t>Nützlichkeit und Kreativität der Lösung</t>
  </si>
  <si>
    <t>G</t>
  </si>
  <si>
    <t>N</t>
  </si>
  <si>
    <t>Gesammtwerungsübericht</t>
  </si>
  <si>
    <t>Total</t>
  </si>
  <si>
    <t>3.1.5</t>
  </si>
  <si>
    <t>Kriterien Domain Analyse Dok (SE Dok: Domain Analyse: Daten)</t>
  </si>
  <si>
    <t>Kriterien Domain Analyse Dok (SE Dok: Domain Analyse: GUI)</t>
  </si>
  <si>
    <t>Gesammtnote</t>
  </si>
  <si>
    <t>Code sinnvoll dokumentiert</t>
  </si>
  <si>
    <t>Code Qualität inklusive Beweis der Qualität mit Metric Tools (Ndepend, Resharper, PMD, Checkstyle, QJ-Pro, Jdepend, Hammurapi, Jlint, DoctorJ, … (http://www.java2s.com/Product/Java/Byte-Source-Code/Source-Analysis-Diagram.htm)</t>
  </si>
  <si>
    <t xml:space="preserve">Abgaben zu vereinbarten Zeitpunkten (Termintreue) </t>
  </si>
  <si>
    <t>Bewertungskriterien SA/BA Stolze</t>
  </si>
  <si>
    <t>Gutes Mgmt des Auftraggebers: Erwartungen werden gemanaged: keine Überraschungen</t>
  </si>
  <si>
    <t>Abgabe des Berichtes in einem PDF mit Inhaltsverzeichnis und durchgehenden Kapitel- und Seitennummern</t>
  </si>
  <si>
    <t>Keine Generalisierungen und Allgemeinplätze (alle Aussagen sind nachvollziehbar; Beispiele)</t>
  </si>
  <si>
    <t>SA "Brochure Text" (möglichst wenig Reviews)</t>
  </si>
  <si>
    <t>Poster (attraktiv, kein Fliesstext)</t>
  </si>
  <si>
    <t xml:space="preserve">Angemessenheit des externen Designs </t>
  </si>
  <si>
    <t>Enthält initiale Stakeholderanalyse (wer kauft die SW; wer braucht die SW; indirekte Nutzer)</t>
  </si>
  <si>
    <t>Alle aus User Stories ableitbaren NF Anforderungen dokumentiert</t>
  </si>
  <si>
    <t>Diskussion ob Accessability notwendig enthalten</t>
  </si>
  <si>
    <t>Inhaltlich korrekt; komplet; aktuell (enstpricht Code)</t>
  </si>
  <si>
    <t>Personas sind glaubwürdig und haben Referez auf Interview log; gewählte Persona(s) sind fokussiert</t>
  </si>
  <si>
    <t>UI angepasst an Persona: Können, Ziele, Situationen</t>
  </si>
  <si>
    <t>Einhaltung GUI Guidelines und Standards (dokumentiert welche genutzt wurden)</t>
  </si>
  <si>
    <t>Dokumentiert, dass UI für Iteration alle notwenidgen User Stories bzw System Features abdeckt</t>
  </si>
  <si>
    <t>Usability Tests gut dokumentiert  (Aufgaben dokumentiert und gut)</t>
  </si>
  <si>
    <t>Keine unnötigen Warning etc (am besten dokumentiert mitttels Screen Shot)</t>
  </si>
  <si>
    <t xml:space="preserve">Platformspezifische Coding Patterns (z.B. Activties in Android und Thumbstoning) werden eingehalten </t>
  </si>
  <si>
    <t>Sinnvolle Nutzung von Libraries</t>
  </si>
  <si>
    <t>Saubere Schichtenarchtektur (incl MVC/MVVM; loose couping, gute Package-Struktur): 
Ideal: Beweis der Schichtung (zB. NDepend); Beschreibung der Layer Interfaces</t>
  </si>
  <si>
    <t>Sinnvolle Verwendung von Patterns</t>
  </si>
  <si>
    <t>Coding Standards sind dokumentiert und werden eingehalten (idealerweise dokumeniert durch Analyse Tool)</t>
  </si>
  <si>
    <t>Enthält ein Kapitel "Erste Schritte" welches den Nutzer durch eine erste sinnvolle Nutzung führt</t>
  </si>
  <si>
    <t>Optional: Wenn sinnvoll Bereitstellung einer Quick-Card/Cheat-Sheet mit einer Kurzanleitung</t>
  </si>
  <si>
    <t>Abbildungen nummeriert und beschriftet und im Text referenziert; Alle nicht eigenen Bilder mit Referenzen</t>
  </si>
  <si>
    <t xml:space="preserve">Alle UC und NF Anforderungen sind testbar </t>
  </si>
  <si>
    <t>Alle User Stories (oder Use Cases "brief") dokumentiert (mit Datum: identified, started, tested, completed)</t>
  </si>
  <si>
    <t>Quellen korrekt zitiert (gängigen Zitierstil eingehalten; WebLinks mit Seitentitel und "last visited")  
Wikipedia Quellen mit Permalink zitiert; Von zitierten WebSeiten PDF in einem Verzeichnis auf CD</t>
  </si>
  <si>
    <t>Korrekte Anwendung von Patterns</t>
  </si>
  <si>
    <t>Mindestens eine der Entscheidungen durch eine saubere Nutzwertanalyse (inkl Sensitivitätsanalyse) begründet</t>
  </si>
  <si>
    <t>Diskussion ob für einzelne Tests statistische Analyse notwendig ist; Optional: Durchführung stat. Tests</t>
  </si>
  <si>
    <t>MS: SE Model (UP; Scrum; …) festgelegt und entsprechend durchgeführt</t>
  </si>
  <si>
    <t>MS: Abschluss von Iterationen: Jedes Iterationsende wird von Stolze oder Auftraggeber abgenommen</t>
  </si>
  <si>
    <t>ACHTUNG</t>
  </si>
  <si>
    <t>Bei Verwendung von Scrum müssen BA/SA Doumente als "Stories/Features" mitgeplant werden.</t>
  </si>
  <si>
    <t>Keine Features ohne Bedüfnistest (Papierprototyp) "erfinden". Nach Papier-Test ist Zustimmung/Priorisierung des Project Owners nötig</t>
  </si>
  <si>
    <t>Dok: Reviews dokumentiert (auch im Team)</t>
  </si>
  <si>
    <t xml:space="preserve">Abgabe der unterschriebenen Selbstädigkeitserklärungen, Lizenzvereinbarungen und Aufgabenstellung als Teil des Pdf </t>
  </si>
  <si>
    <t>Gewichtung reduzieren?</t>
  </si>
  <si>
    <t xml:space="preserve">MS: Iteration 2 Feature Set (oder User stories) festgelegt (alle Features; Meeting mit Auftraggeber; Review mit Stolze) </t>
  </si>
  <si>
    <t>Com: Sitzungsprotokolle nicht mehr als 1 Arbeitstag nach Durchführung (pub auf Wiki)</t>
  </si>
  <si>
    <t>Dok: Es wird eine Liste mit offenen Tasks (mit Zuständigkeit) und abgeschlossenen Tasks (mit "Done Date") geführt</t>
  </si>
  <si>
    <t>2 Dokumente (Bericht und Technischer Teil) mit gleicher Seitennummerierung sind ok</t>
  </si>
  <si>
    <t>Komplexität von Project Flip 2.0 ist hoch</t>
  </si>
  <si>
    <t>Domain Model ist korrektes UML</t>
  </si>
  <si>
    <t>Externe Wiki Seite existiert mit Link zu einem YouTube Video, existiert zum Zeitpunkt der Abgabe</t>
  </si>
  <si>
    <t>MS: Projektplan inkl. Plan für Benutzerbeobachtung (OK des Kunden) und Aufgabenteilung (mindestens 4 Milestones)
Sinnvolle Arbeitspackete pro Milestone mit soll und ist Aufwänden</t>
  </si>
  <si>
    <t>MS: Vision Dokument V0 verabschiedet mit Preliminary Personas &amp; Szenarios</t>
  </si>
  <si>
    <t>MS: Super-Set der "User Stories" (vollständiges Backlog, Sammlung von möglichen Anwendungs-Features mit Klassifizierung als Must/Should/Could) entwickelt (formelles OK Stolze, inhaltliches OK Auftraggeber)</t>
  </si>
  <si>
    <t>Dok: Es wird eine Liste mit Risiken (und aktuellen Impediments) geführt (zugreifbar) und Änderungen kommuniziert</t>
  </si>
  <si>
    <t>Dok: Sitzungsprotokolle sind vollständig mit: Autor, Datum der Erstellung, Teilnehmer, Beschlüsse, Datum des OK</t>
  </si>
  <si>
    <t>Selbständigkeit &amp; Einsatz (zB Kommunikation mit Auftraggeber)</t>
  </si>
  <si>
    <t>besprochen am</t>
  </si>
  <si>
    <t>ist bis Ende der Arbeit keine Surface 2 Hardware vorhanden, so wird dieser Punkt auf 0 gesetzt.</t>
  </si>
  <si>
    <t xml:space="preserve">Com: E-Mail bei Zeitüberschreitungen um +/-30% zu plan pro Woche </t>
  </si>
  <si>
    <t>auf Redmine-Wiki, aktuelles Protokoll als Email</t>
  </si>
  <si>
    <t>Code- und Dokumentreviews</t>
  </si>
  <si>
    <t>Einfache Auflistung benutzter Tools ist ausreichend</t>
  </si>
  <si>
    <t>Inhaltsverzeichnis mit HTML nicht nötig, sofern gut beschriftete Ordner</t>
  </si>
  <si>
    <t>enthält Problemstellung und Demo. Demo auch auf Bildschrim möglich (falls Surface2 nicht vorhanden)</t>
  </si>
  <si>
    <t>Ist Szenarios</t>
  </si>
  <si>
    <t>Szenarios sind glaubwürdige "Future" Szenarios und haben Referenzen auf Interview log</t>
  </si>
  <si>
    <t>(optional) Alle aus User Stories ableitbaren Features dokumentiert</t>
  </si>
  <si>
    <t>gegebene Architekturentscheide</t>
  </si>
  <si>
    <t>Gewichtung fehlt</t>
  </si>
  <si>
    <t>Visual Studio UML ok</t>
  </si>
  <si>
    <t>Arch Decision = Architekturentscheidungen</t>
  </si>
  <si>
    <t>0 als Gewichtung möglich</t>
  </si>
  <si>
    <t>gelöscht da gleich wie Punkt 2</t>
  </si>
  <si>
    <t>Tests durch Screenshots dokumentieren</t>
  </si>
  <si>
    <t>Screenshot in Doku</t>
  </si>
  <si>
    <t>Resharper ok, aber benutztes Profil beschreiben, Dokumentation mittels Screenshot</t>
  </si>
  <si>
    <t>Installationsanleitung nur sofern HW bis dann vorhanden</t>
  </si>
  <si>
    <t>W</t>
  </si>
  <si>
    <t>Column1</t>
  </si>
  <si>
    <t>Resultat Metrik-Auswertung</t>
  </si>
  <si>
    <t>was wird alles an Software benötigt für Checkout</t>
  </si>
  <si>
    <t>Schreiben was man mit Unit Tests testen will</t>
  </si>
  <si>
    <t>Package Dependency Übersicht sehr wichtig. Dependency berechnen mit NDepend (ev Plugin Resharper).</t>
  </si>
  <si>
    <t>Abnahme-Sitzung zu jedem Sprint inkl. Abnahmedokument (z.B. was verschoben+wieso).</t>
  </si>
  <si>
    <t>Farbenblindheit (Check mit Farben)</t>
  </si>
  <si>
    <t>Falls es mehrere Screen gibt braucht es ein Navigation Map</t>
  </si>
  <si>
    <t>Dokument für Anforderungsspezifikation mit Liste der User Stories</t>
  </si>
  <si>
    <t>Konkurrenz ist bestehende Lösung (Papier)</t>
  </si>
  <si>
    <t>ok</t>
  </si>
  <si>
    <t>Brochure Text = Management Summary</t>
  </si>
  <si>
    <t>empfehlenswert (üben für Bachelorarbeit), kann auch nach Abgabe erstellt werden von allem anderen</t>
  </si>
  <si>
    <t>Verschiedene Zielgruppen bei Abstract, Management Summaries (jemand von aussen der sich detailiert informieren will mit Fokus auf Business Value), Technischer Report (für Leute mit technischem Hintergrund), Projektdokumente für Maitenance.
Management Summary: Nicht mehr Text als in Abstract. Die Vision kann auf Management Summary verweisen.
Extended Management Summary: In Dokument ist länger als Management Summary. Damit man gut versteht was gemacht wurde. Etwa 2-4 Seiten</t>
  </si>
  <si>
    <t>Association for Computer Machinery, acm.org, Punkt wird verlangt. Paper raussuchen zu unserem Thema</t>
  </si>
  <si>
    <t>Spalte1</t>
  </si>
  <si>
    <t>Evt. mit Präsentation der Arbeit inkl. Feedback</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</si>
</sst>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32" x14ac:knownFonts="1">
    <font>
      <sz val="11"/>
      <color theme="1"/>
      <name val="Calibri"/>
      <family val="2"/>
      <scheme val="minor"/>
    </font>
    <font>
      <b/>
      <sz val="11"/>
      <color theme="1"/>
      <name val="Calibri"/>
      <family val="2"/>
      <scheme val="minor"/>
    </font>
    <font>
      <sz val="11"/>
      <color theme="1"/>
      <name val="Calibri"/>
      <family val="2"/>
    </font>
    <font>
      <b/>
      <sz val="11"/>
      <color theme="1"/>
      <name val="Calibri"/>
      <family val="2"/>
    </font>
    <font>
      <b/>
      <sz val="24"/>
      <color rgb="FF365F91"/>
      <name val="Cambria"/>
      <family val="1"/>
    </font>
    <font>
      <sz val="24"/>
      <color theme="1"/>
      <name val="Calibri"/>
      <family val="2"/>
      <scheme val="minor"/>
    </font>
    <font>
      <b/>
      <sz val="14"/>
      <color theme="1"/>
      <name val="Calibri"/>
      <family val="2"/>
      <scheme val="minor"/>
    </font>
    <font>
      <b/>
      <sz val="14"/>
      <color theme="1"/>
      <name val="Calibri"/>
      <family val="2"/>
    </font>
    <font>
      <b/>
      <sz val="11"/>
      <color theme="0"/>
      <name val="Calibri"/>
      <family val="2"/>
    </font>
    <font>
      <sz val="11"/>
      <color theme="1"/>
      <name val="Calibri"/>
    </font>
    <font>
      <b/>
      <sz val="11"/>
      <color theme="1"/>
      <name val="Calibri"/>
    </font>
    <font>
      <sz val="8"/>
      <name val="Calibri"/>
      <family val="2"/>
      <scheme val="minor"/>
    </font>
    <font>
      <u/>
      <sz val="11"/>
      <color theme="10"/>
      <name val="Calibri"/>
      <family val="2"/>
      <scheme val="minor"/>
    </font>
    <font>
      <u/>
      <sz val="11"/>
      <color theme="11"/>
      <name val="Calibri"/>
      <family val="2"/>
      <scheme val="minor"/>
    </font>
    <font>
      <sz val="18"/>
      <color theme="1"/>
      <name val="Calibri"/>
      <scheme val="minor"/>
    </font>
    <font>
      <sz val="16"/>
      <color theme="1"/>
      <name val="Calibri"/>
      <scheme val="minor"/>
    </font>
    <font>
      <sz val="12"/>
      <color rgb="FF505050"/>
      <name val="Calibri"/>
      <scheme val="minor"/>
    </font>
    <font>
      <b/>
      <sz val="11"/>
      <color theme="0"/>
      <name val="Calibri"/>
      <scheme val="minor"/>
    </font>
    <font>
      <b/>
      <sz val="16"/>
      <color theme="1"/>
      <name val="Calibri"/>
      <scheme val="minor"/>
    </font>
    <font>
      <b/>
      <sz val="18"/>
      <color theme="1"/>
      <name val="Calibri"/>
      <scheme val="minor"/>
    </font>
    <font>
      <sz val="14"/>
      <color theme="1"/>
      <name val="Calibri"/>
    </font>
    <font>
      <b/>
      <sz val="16"/>
      <color theme="1"/>
      <name val="Calibri"/>
    </font>
    <font>
      <sz val="9"/>
      <color indexed="81"/>
      <name val="Calibri"/>
      <family val="2"/>
    </font>
    <font>
      <b/>
      <sz val="9"/>
      <color indexed="81"/>
      <name val="Calibri"/>
      <family val="2"/>
    </font>
    <font>
      <b/>
      <sz val="22"/>
      <color theme="1"/>
      <name val="Calibri"/>
      <scheme val="minor"/>
    </font>
    <font>
      <sz val="22"/>
      <color theme="1"/>
      <name val="Calibri"/>
      <scheme val="minor"/>
    </font>
    <font>
      <b/>
      <strike/>
      <sz val="11"/>
      <color theme="1"/>
      <name val="Calibri"/>
      <family val="2"/>
    </font>
    <font>
      <strike/>
      <sz val="11"/>
      <color theme="1"/>
      <name val="Calibri"/>
      <family val="2"/>
    </font>
    <font>
      <strike/>
      <sz val="11"/>
      <color theme="1"/>
      <name val="Calibri"/>
      <family val="2"/>
      <scheme val="minor"/>
    </font>
    <font>
      <strike/>
      <sz val="12"/>
      <color rgb="FF505050"/>
      <name val="Calibri"/>
      <family val="2"/>
      <scheme val="minor"/>
    </font>
    <font>
      <sz val="11"/>
      <color theme="1"/>
      <name val="Calibri"/>
      <scheme val="minor"/>
    </font>
    <font>
      <sz val="12"/>
      <color rgb="FF505050"/>
      <name val="Calibri"/>
      <family val="2"/>
      <scheme val="minor"/>
    </font>
  </fonts>
  <fills count="2">
    <fill>
      <patternFill patternType="none"/>
    </fill>
    <fill>
      <patternFill patternType="gray125"/>
    </fill>
  </fills>
  <borders count="3">
    <border>
      <left/>
      <right/>
      <top/>
      <bottom/>
      <diagonal/>
    </border>
    <border>
      <left/>
      <right/>
      <top/>
      <bottom style="thin">
        <color theme="4" tint="0.39997558519241921"/>
      </bottom>
      <diagonal/>
    </border>
    <border>
      <left/>
      <right/>
      <top/>
      <bottom style="medium">
        <color indexed="64"/>
      </bottom>
      <diagonal/>
    </border>
  </borders>
  <cellStyleXfs count="123">
    <xf numFmtId="0" fontId="0" fillId="0" borderId="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cellStyleXfs>
  <cellXfs count="90">
    <xf numFmtId="0" fontId="0" fillId="0" borderId="0" xfId="0"/>
    <xf numFmtId="0" fontId="1" fillId="0" borderId="0" xfId="0" applyFont="1"/>
    <xf numFmtId="0" fontId="2" fillId="0" borderId="0" xfId="0" applyFont="1" applyBorder="1" applyAlignment="1">
      <alignment vertical="center" wrapText="1"/>
    </xf>
    <xf numFmtId="0" fontId="4" fillId="0" borderId="0" xfId="0" applyFont="1"/>
    <xf numFmtId="0" fontId="5" fillId="0" borderId="0" xfId="0" applyFont="1"/>
    <xf numFmtId="0" fontId="3" fillId="0" borderId="0" xfId="0" applyFont="1" applyBorder="1" applyAlignment="1">
      <alignment horizontal="center" vertical="center" wrapText="1"/>
    </xf>
    <xf numFmtId="0" fontId="2" fillId="0" borderId="0" xfId="0" applyFont="1" applyBorder="1" applyAlignment="1">
      <alignment horizontal="left" vertical="center" wrapText="1"/>
    </xf>
    <xf numFmtId="0" fontId="0" fillId="0" borderId="0" xfId="0" applyFont="1"/>
    <xf numFmtId="0" fontId="6" fillId="0" borderId="0" xfId="0" applyFont="1"/>
    <xf numFmtId="0" fontId="1" fillId="0" borderId="0" xfId="0" applyFont="1" applyBorder="1" applyAlignment="1">
      <alignment horizontal="center" vertical="center"/>
    </xf>
    <xf numFmtId="0" fontId="7" fillId="0" borderId="0" xfId="0" applyFont="1"/>
    <xf numFmtId="0" fontId="8" fillId="0" borderId="1" xfId="0" applyFont="1" applyFill="1" applyBorder="1" applyAlignment="1">
      <alignment horizontal="center" vertical="center" wrapText="1"/>
    </xf>
    <xf numFmtId="0" fontId="3" fillId="0" borderId="1" xfId="0" applyFont="1" applyFill="1" applyBorder="1" applyAlignment="1">
      <alignment horizontal="center" vertical="center" wrapText="1"/>
    </xf>
    <xf numFmtId="0" fontId="2" fillId="0" borderId="1" xfId="0" applyFont="1" applyFill="1" applyBorder="1" applyAlignment="1">
      <alignment vertical="center" wrapText="1"/>
    </xf>
    <xf numFmtId="0" fontId="1" fillId="0" borderId="0" xfId="0" applyFont="1" applyFill="1" applyBorder="1" applyAlignment="1">
      <alignment horizontal="center" vertical="center"/>
    </xf>
    <xf numFmtId="0" fontId="2" fillId="0" borderId="0" xfId="0" applyFont="1" applyFill="1" applyBorder="1" applyAlignment="1">
      <alignment vertical="center" wrapText="1"/>
    </xf>
    <xf numFmtId="0" fontId="9" fillId="0" borderId="0" xfId="0" applyFont="1" applyBorder="1" applyAlignment="1">
      <alignment vertical="center" wrapText="1"/>
    </xf>
    <xf numFmtId="0" fontId="7" fillId="0" borderId="0" xfId="0" applyFont="1" applyAlignment="1"/>
    <xf numFmtId="0" fontId="5" fillId="0" borderId="0" xfId="0" applyFont="1" applyAlignment="1"/>
    <xf numFmtId="0" fontId="9" fillId="0" borderId="0" xfId="0" applyFont="1" applyBorder="1" applyAlignment="1">
      <alignment horizontal="left" vertical="center" wrapText="1"/>
    </xf>
    <xf numFmtId="0" fontId="1" fillId="0" borderId="0" xfId="0" applyFont="1" applyBorder="1" applyAlignment="1">
      <alignment horizontal="center"/>
    </xf>
    <xf numFmtId="0" fontId="10" fillId="0" borderId="1" xfId="0" applyFont="1" applyFill="1" applyBorder="1" applyAlignment="1">
      <alignment horizontal="center" vertical="center" wrapText="1"/>
    </xf>
    <xf numFmtId="0" fontId="9" fillId="0" borderId="1" xfId="0" applyFont="1" applyFill="1" applyBorder="1" applyAlignment="1">
      <alignment vertical="center" wrapText="1"/>
    </xf>
    <xf numFmtId="0" fontId="6" fillId="0" borderId="0" xfId="0" quotePrefix="1" applyFont="1"/>
    <xf numFmtId="0" fontId="6" fillId="0" borderId="0" xfId="0" quotePrefix="1" applyFont="1" applyAlignment="1"/>
    <xf numFmtId="0" fontId="10" fillId="0" borderId="0" xfId="0" applyFont="1" applyFill="1" applyBorder="1" applyAlignment="1">
      <alignment horizontal="center" vertical="center" wrapText="1"/>
    </xf>
    <xf numFmtId="0" fontId="1" fillId="0" borderId="0" xfId="0" applyFont="1" applyAlignment="1">
      <alignment horizontal="center"/>
    </xf>
    <xf numFmtId="0" fontId="14" fillId="0" borderId="0" xfId="0" applyFont="1" applyAlignment="1"/>
    <xf numFmtId="0" fontId="15" fillId="0" borderId="0" xfId="0" applyFont="1" applyAlignment="1">
      <alignment horizontal="right"/>
    </xf>
    <xf numFmtId="0" fontId="8" fillId="0" borderId="0" xfId="0" applyFont="1" applyFill="1" applyBorder="1" applyAlignment="1">
      <alignment horizontal="center" vertical="center" wrapText="1"/>
    </xf>
    <xf numFmtId="0" fontId="3" fillId="0" borderId="0" xfId="0" applyFont="1" applyBorder="1" applyAlignment="1">
      <alignment horizontal="center" vertical="center"/>
    </xf>
    <xf numFmtId="0" fontId="3" fillId="0" borderId="0" xfId="0" applyFont="1" applyFill="1" applyBorder="1" applyAlignment="1">
      <alignment horizontal="center" vertical="center" wrapText="1"/>
    </xf>
    <xf numFmtId="0" fontId="0" fillId="0" borderId="0" xfId="0" applyFont="1" applyFill="1" applyBorder="1" applyAlignment="1">
      <alignment horizontal="right" vertical="center" wrapText="1"/>
    </xf>
    <xf numFmtId="164" fontId="16" fillId="0" borderId="0" xfId="0" applyNumberFormat="1" applyFont="1" applyBorder="1" applyAlignment="1">
      <alignment vertical="center"/>
    </xf>
    <xf numFmtId="0" fontId="0" fillId="0" borderId="0" xfId="0" applyFont="1" applyBorder="1" applyAlignment="1">
      <alignment horizontal="right" vertical="center" wrapText="1"/>
    </xf>
    <xf numFmtId="0" fontId="1" fillId="0" borderId="0" xfId="0" applyFont="1" applyBorder="1" applyAlignment="1">
      <alignment horizontal="center" vertical="center" wrapText="1"/>
    </xf>
    <xf numFmtId="0" fontId="17" fillId="0" borderId="1" xfId="0" applyFont="1" applyFill="1" applyBorder="1" applyAlignment="1">
      <alignment horizontal="center" vertical="top" wrapText="1"/>
    </xf>
    <xf numFmtId="0" fontId="17" fillId="0" borderId="0" xfId="0" applyFont="1" applyFill="1" applyBorder="1" applyAlignment="1">
      <alignment horizontal="center" vertical="top" wrapText="1"/>
    </xf>
    <xf numFmtId="0" fontId="0" fillId="0" borderId="0" xfId="0" applyFont="1" applyBorder="1" applyAlignment="1">
      <alignment vertical="center" wrapText="1"/>
    </xf>
    <xf numFmtId="0" fontId="17" fillId="0" borderId="1" xfId="0" applyFont="1" applyFill="1" applyBorder="1" applyAlignment="1">
      <alignment horizontal="center" vertical="center" wrapText="1"/>
    </xf>
    <xf numFmtId="0" fontId="0" fillId="0" borderId="1" xfId="0" applyFont="1" applyFill="1" applyBorder="1" applyAlignment="1">
      <alignment horizontal="right" vertical="center" wrapText="1"/>
    </xf>
    <xf numFmtId="164" fontId="16" fillId="0" borderId="1" xfId="0" applyNumberFormat="1" applyFont="1" applyFill="1" applyBorder="1" applyAlignment="1">
      <alignment vertical="center"/>
    </xf>
    <xf numFmtId="0" fontId="0" fillId="0" borderId="1" xfId="0" applyFont="1" applyFill="1" applyBorder="1" applyAlignment="1">
      <alignment horizontal="left" vertical="center" wrapText="1"/>
    </xf>
    <xf numFmtId="0" fontId="0" fillId="0" borderId="0" xfId="0" applyFont="1" applyBorder="1" applyAlignment="1">
      <alignment horizontal="left" vertical="center" wrapText="1"/>
    </xf>
    <xf numFmtId="164" fontId="16" fillId="0" borderId="1" xfId="0" applyNumberFormat="1" applyFont="1" applyBorder="1" applyAlignment="1">
      <alignment vertical="center"/>
    </xf>
    <xf numFmtId="164" fontId="16" fillId="0" borderId="0" xfId="0" applyNumberFormat="1" applyFont="1" applyFill="1" applyBorder="1" applyAlignment="1">
      <alignment vertical="center"/>
    </xf>
    <xf numFmtId="0" fontId="0" fillId="0" borderId="0" xfId="0" applyFont="1" applyFill="1" applyBorder="1" applyAlignment="1">
      <alignment horizontal="left" vertical="center" wrapText="1"/>
    </xf>
    <xf numFmtId="0" fontId="18" fillId="0" borderId="0" xfId="0" applyFont="1"/>
    <xf numFmtId="0" fontId="21" fillId="0" borderId="0" xfId="0" applyFont="1"/>
    <xf numFmtId="0" fontId="7" fillId="0" borderId="0" xfId="0" quotePrefix="1" applyFont="1"/>
    <xf numFmtId="0" fontId="20" fillId="0" borderId="0" xfId="0" applyFont="1" applyAlignment="1">
      <alignment horizontal="right"/>
    </xf>
    <xf numFmtId="0" fontId="20" fillId="0" borderId="0" xfId="0" applyFont="1"/>
    <xf numFmtId="0" fontId="0" fillId="0" borderId="0" xfId="0" quotePrefix="1" applyFont="1" applyBorder="1" applyAlignment="1">
      <alignment vertical="center" wrapText="1"/>
    </xf>
    <xf numFmtId="0" fontId="0" fillId="0" borderId="1" xfId="0" quotePrefix="1" applyFont="1" applyFill="1" applyBorder="1" applyAlignment="1">
      <alignment horizontal="left" vertical="center" wrapText="1"/>
    </xf>
    <xf numFmtId="0" fontId="24" fillId="0" borderId="0" xfId="0" applyFont="1"/>
    <xf numFmtId="0" fontId="25" fillId="0" borderId="0" xfId="0" applyFont="1"/>
    <xf numFmtId="0" fontId="2" fillId="0" borderId="0" xfId="0" applyFont="1" applyAlignment="1">
      <alignment vertical="center" wrapText="1"/>
    </xf>
    <xf numFmtId="164" fontId="16" fillId="0" borderId="0" xfId="0" applyNumberFormat="1" applyFont="1" applyAlignment="1">
      <alignment vertical="center"/>
    </xf>
    <xf numFmtId="0" fontId="3" fillId="0" borderId="0" xfId="0" applyFont="1" applyFill="1" applyAlignment="1">
      <alignment horizontal="center" vertical="center" wrapText="1"/>
    </xf>
    <xf numFmtId="0" fontId="2" fillId="0" borderId="1" xfId="0" applyFont="1" applyBorder="1" applyAlignment="1">
      <alignment vertical="center" wrapText="1"/>
    </xf>
    <xf numFmtId="0" fontId="1" fillId="0" borderId="0" xfId="0" applyFont="1" applyAlignment="1">
      <alignment horizontal="center" vertical="center"/>
    </xf>
    <xf numFmtId="0" fontId="0" fillId="0" borderId="0" xfId="0" applyAlignment="1">
      <alignment wrapText="1"/>
    </xf>
    <xf numFmtId="0" fontId="5" fillId="0" borderId="0" xfId="0" applyFont="1" applyAlignment="1">
      <alignment wrapText="1"/>
    </xf>
    <xf numFmtId="2" fontId="14" fillId="0" borderId="0" xfId="0" applyNumberFormat="1" applyFont="1" applyAlignment="1">
      <alignment horizontal="left" wrapText="1"/>
    </xf>
    <xf numFmtId="0" fontId="0" fillId="0" borderId="0" xfId="0" applyFont="1" applyAlignment="1">
      <alignment horizontal="left" wrapText="1"/>
    </xf>
    <xf numFmtId="0" fontId="0" fillId="0" borderId="1" xfId="0" applyFont="1" applyBorder="1" applyAlignment="1">
      <alignment horizontal="left" vertical="center" wrapText="1"/>
    </xf>
    <xf numFmtId="0" fontId="0" fillId="0" borderId="0" xfId="0" applyFont="1" applyAlignment="1">
      <alignment wrapText="1"/>
    </xf>
    <xf numFmtId="0" fontId="1" fillId="0" borderId="0" xfId="0" applyFont="1" applyBorder="1" applyAlignment="1">
      <alignment vertical="center" wrapText="1"/>
    </xf>
    <xf numFmtId="0" fontId="1" fillId="0" borderId="0" xfId="0" applyFont="1" applyAlignment="1">
      <alignment wrapText="1"/>
    </xf>
    <xf numFmtId="0" fontId="1" fillId="0" borderId="0" xfId="0" applyFont="1" applyAlignment="1">
      <alignment vertical="center" wrapText="1"/>
    </xf>
    <xf numFmtId="0" fontId="25" fillId="0" borderId="0" xfId="0" applyFont="1" applyAlignment="1">
      <alignment wrapText="1"/>
    </xf>
    <xf numFmtId="2" fontId="20" fillId="0" borderId="0" xfId="0" applyNumberFormat="1" applyFont="1" applyAlignment="1">
      <alignment horizontal="left" wrapText="1"/>
    </xf>
    <xf numFmtId="2" fontId="19" fillId="0" borderId="0" xfId="0" applyNumberFormat="1" applyFont="1" applyAlignment="1">
      <alignment horizontal="left" wrapText="1"/>
    </xf>
    <xf numFmtId="0" fontId="0" fillId="0" borderId="0" xfId="0" applyFont="1" applyAlignment="1">
      <alignment horizontal="center"/>
    </xf>
    <xf numFmtId="0" fontId="0" fillId="0" borderId="0" xfId="0" applyFont="1" applyFill="1" applyAlignment="1">
      <alignment horizontal="center"/>
    </xf>
    <xf numFmtId="14" fontId="0" fillId="0" borderId="0" xfId="0" applyNumberFormat="1" applyFont="1" applyFill="1" applyAlignment="1">
      <alignment horizontal="center"/>
    </xf>
    <xf numFmtId="0" fontId="26" fillId="0" borderId="0" xfId="0" applyFont="1" applyBorder="1" applyAlignment="1">
      <alignment horizontal="center" vertical="center" wrapText="1"/>
    </xf>
    <xf numFmtId="0" fontId="27" fillId="0" borderId="0" xfId="0" applyFont="1" applyBorder="1" applyAlignment="1">
      <alignment vertical="center" wrapText="1"/>
    </xf>
    <xf numFmtId="0" fontId="28" fillId="0" borderId="0" xfId="0" applyFont="1" applyBorder="1" applyAlignment="1">
      <alignment horizontal="right" vertical="center" wrapText="1"/>
    </xf>
    <xf numFmtId="164" fontId="29" fillId="0" borderId="0" xfId="0" applyNumberFormat="1" applyFont="1" applyBorder="1" applyAlignment="1">
      <alignment vertical="center"/>
    </xf>
    <xf numFmtId="0" fontId="28" fillId="0" borderId="0" xfId="0" applyFont="1" applyBorder="1" applyAlignment="1">
      <alignment vertical="center" wrapText="1"/>
    </xf>
    <xf numFmtId="0" fontId="6" fillId="0" borderId="0" xfId="0" applyFont="1" applyAlignment="1">
      <alignment horizontal="center"/>
    </xf>
    <xf numFmtId="0" fontId="9" fillId="0" borderId="0" xfId="0" applyFont="1" applyFill="1" applyBorder="1" applyAlignment="1">
      <alignment vertical="center" wrapText="1"/>
    </xf>
    <xf numFmtId="1" fontId="30" fillId="0" borderId="0" xfId="0" applyNumberFormat="1" applyFont="1" applyBorder="1" applyAlignment="1">
      <alignment horizontal="right" vertical="center" wrapText="1"/>
    </xf>
    <xf numFmtId="0" fontId="30" fillId="0" borderId="0" xfId="0" applyFont="1" applyFill="1" applyBorder="1" applyAlignment="1">
      <alignment horizontal="left" vertical="center" wrapText="1"/>
    </xf>
    <xf numFmtId="0" fontId="30" fillId="0" borderId="0" xfId="0" applyFont="1" applyAlignment="1">
      <alignment horizontal="center"/>
    </xf>
    <xf numFmtId="14" fontId="0" fillId="0" borderId="0" xfId="0" applyNumberFormat="1" applyFont="1" applyAlignment="1">
      <alignment horizontal="center"/>
    </xf>
    <xf numFmtId="0" fontId="10" fillId="0" borderId="2" xfId="0" applyFont="1" applyBorder="1" applyAlignment="1">
      <alignment horizontal="center" vertical="center" wrapText="1"/>
    </xf>
    <xf numFmtId="0" fontId="3" fillId="0" borderId="2" xfId="0" applyFont="1" applyBorder="1" applyAlignment="1">
      <alignment horizontal="center" vertical="center" wrapText="1"/>
    </xf>
    <xf numFmtId="164" fontId="31" fillId="0" borderId="0" xfId="0" applyNumberFormat="1" applyFont="1" applyBorder="1" applyAlignment="1">
      <alignment vertical="center"/>
    </xf>
  </cellXfs>
  <cellStyles count="12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Normal" xfId="0" builtinId="0"/>
  </cellStyles>
  <dxfs count="118">
    <dxf>
      <font>
        <strike val="0"/>
        <outline val="0"/>
        <shadow val="0"/>
        <u val="none"/>
        <vertAlign val="baseline"/>
        <name val="Calibri"/>
        <scheme val="minor"/>
      </font>
      <alignment horizontal="general" vertical="center" textRotation="0" wrapText="1" relativeIndent="0" justifyLastLine="0" shrinkToFit="0" readingOrder="0"/>
    </dxf>
    <dxf>
      <font>
        <b val="0"/>
        <i val="0"/>
        <strike val="0"/>
        <condense val="0"/>
        <extend val="0"/>
        <outline val="0"/>
        <shadow val="0"/>
        <u val="none"/>
        <vertAlign val="baseline"/>
        <sz val="12"/>
        <color rgb="FF505050"/>
        <name val="Calibri"/>
        <scheme val="minor"/>
      </font>
      <numFmt numFmtId="164" formatCode="0.0"/>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scheme val="minor"/>
      </font>
      <alignment horizontal="right" vertical="center" textRotation="0" wrapText="1" indent="0" justifyLastLine="0" shrinkToFit="0" readingOrder="0"/>
    </dxf>
    <dxf>
      <font>
        <b val="0"/>
        <i val="0"/>
        <strike val="0"/>
        <condense val="0"/>
        <extend val="0"/>
        <outline val="0"/>
        <shadow val="0"/>
        <u val="none"/>
        <vertAlign val="baseline"/>
        <sz val="11"/>
        <color theme="1"/>
        <name val="Calibri"/>
        <scheme val="none"/>
      </font>
      <alignment horizontal="general" vertical="center" textRotation="0" wrapText="1" indent="0" justifyLastLine="0" shrinkToFit="0" readingOrder="0"/>
    </dxf>
    <dxf>
      <font>
        <b/>
      </font>
    </dxf>
    <dxf>
      <font>
        <b/>
        <i val="0"/>
        <strike val="0"/>
        <condense val="0"/>
        <extend val="0"/>
        <outline val="0"/>
        <shadow val="0"/>
        <u val="none"/>
        <vertAlign val="baseline"/>
        <sz val="11"/>
        <color theme="1"/>
        <name val="Calibri"/>
        <scheme val="none"/>
      </font>
      <alignment horizontal="center" vertical="center" textRotation="0" wrapText="1" relativeIndent="0" justifyLastLine="0" shrinkToFit="0" readingOrder="0"/>
      <border diagonalUp="0" diagonalDown="0" outline="0">
        <left style="thin">
          <color indexed="64"/>
        </left>
        <right style="thin">
          <color indexed="64"/>
        </right>
        <top/>
        <bottom/>
      </border>
    </dxf>
    <dxf>
      <font>
        <strike val="0"/>
        <outline val="0"/>
        <shadow val="0"/>
        <u val="none"/>
        <vertAlign val="baseline"/>
        <name val="Calibri"/>
        <scheme val="minor"/>
      </font>
      <alignment horizontal="general" vertical="center" textRotation="0" wrapText="1" relativeIndent="0" justifyLastLine="0" shrinkToFit="0" readingOrder="0"/>
    </dxf>
    <dxf>
      <font>
        <b val="0"/>
        <i val="0"/>
        <strike val="0"/>
        <condense val="0"/>
        <extend val="0"/>
        <outline val="0"/>
        <shadow val="0"/>
        <u val="none"/>
        <vertAlign val="baseline"/>
        <sz val="12"/>
        <color rgb="FF505050"/>
        <name val="Calibri"/>
        <scheme val="minor"/>
      </font>
      <numFmt numFmtId="164" formatCode="0.0"/>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scheme val="minor"/>
      </font>
      <alignment horizontal="right" vertical="center" textRotation="0" wrapText="1" indent="0" justifyLastLine="0" shrinkToFit="0" readingOrder="0"/>
    </dxf>
    <dxf>
      <font>
        <b val="0"/>
        <i val="0"/>
        <strike val="0"/>
        <condense val="0"/>
        <extend val="0"/>
        <outline val="0"/>
        <shadow val="0"/>
        <u val="none"/>
        <vertAlign val="baseline"/>
        <sz val="11"/>
        <color theme="1"/>
        <name val="Calibri"/>
        <scheme val="none"/>
      </font>
      <alignment horizontal="general" vertical="center" textRotation="0" wrapText="1" indent="0" justifyLastLine="0" shrinkToFit="0" readingOrder="0"/>
    </dxf>
    <dxf>
      <font>
        <b/>
      </font>
    </dxf>
    <dxf>
      <font>
        <b/>
        <i val="0"/>
        <strike val="0"/>
        <condense val="0"/>
        <extend val="0"/>
        <outline val="0"/>
        <shadow val="0"/>
        <u val="none"/>
        <vertAlign val="baseline"/>
        <sz val="11"/>
        <color theme="1"/>
        <name val="Calibri"/>
        <scheme val="none"/>
      </font>
      <alignment horizontal="center" vertical="center" textRotation="0" wrapText="1" relative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theme="1"/>
        <name val="Calibri"/>
        <scheme val="minor"/>
      </font>
      <alignment horizontal="center" vertical="bottom" textRotation="0" wrapText="0" indent="0" justifyLastLine="0" shrinkToFit="0" readingOrder="0"/>
    </dxf>
    <dxf>
      <font>
        <strike val="0"/>
        <outline val="0"/>
        <shadow val="0"/>
        <u val="none"/>
        <vertAlign val="baseline"/>
        <name val="Calibri"/>
        <scheme val="minor"/>
      </font>
      <alignment horizontal="general" vertical="center" textRotation="0" wrapText="1" relativeIndent="0" justifyLastLine="0" shrinkToFit="0" readingOrder="0"/>
    </dxf>
    <dxf>
      <font>
        <b val="0"/>
        <i val="0"/>
        <strike val="0"/>
        <condense val="0"/>
        <extend val="0"/>
        <outline val="0"/>
        <shadow val="0"/>
        <u val="none"/>
        <vertAlign val="baseline"/>
        <sz val="12"/>
        <color rgb="FF505050"/>
        <name val="Calibri"/>
        <scheme val="minor"/>
      </font>
      <numFmt numFmtId="164" formatCode="0.0"/>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scheme val="minor"/>
      </font>
      <alignment horizontal="right" vertical="center" textRotation="0" wrapText="1" indent="0" justifyLastLine="0" shrinkToFit="0" readingOrder="0"/>
    </dxf>
    <dxf>
      <font>
        <b val="0"/>
        <i val="0"/>
        <strike val="0"/>
        <condense val="0"/>
        <extend val="0"/>
        <outline val="0"/>
        <shadow val="0"/>
        <u val="none"/>
        <vertAlign val="baseline"/>
        <sz val="11"/>
        <color theme="1"/>
        <name val="Calibri"/>
        <scheme val="none"/>
      </font>
      <alignment vertical="center" textRotation="0" wrapText="1" indent="0" justifyLastLine="0" shrinkToFit="0" readingOrder="0"/>
    </dxf>
    <dxf>
      <font>
        <b/>
      </font>
    </dxf>
    <dxf>
      <border outline="0">
        <left style="thin">
          <color indexed="64"/>
        </left>
        <right style="thin">
          <color indexed="64"/>
        </right>
        <top style="thin">
          <color indexed="64"/>
        </top>
      </border>
    </dxf>
    <dxf>
      <border outline="0">
        <bottom style="medium">
          <color indexed="64"/>
        </bottom>
      </border>
    </dxf>
    <dxf>
      <font>
        <b/>
        <i val="0"/>
        <strike val="0"/>
        <condense val="0"/>
        <extend val="0"/>
        <outline val="0"/>
        <shadow val="0"/>
        <u val="none"/>
        <vertAlign val="baseline"/>
        <sz val="11"/>
        <color theme="1"/>
        <name val="Calibri"/>
        <scheme val="none"/>
      </font>
      <alignment horizontal="center" vertical="center" textRotation="0" wrapText="1" relativeIndent="0" justifyLastLine="0" shrinkToFit="0" readingOrder="0"/>
    </dxf>
    <dxf>
      <font>
        <b val="0"/>
        <i val="0"/>
        <strike val="0"/>
        <condense val="0"/>
        <extend val="0"/>
        <outline val="0"/>
        <shadow val="0"/>
        <u val="none"/>
        <vertAlign val="baseline"/>
        <sz val="11"/>
        <color theme="1"/>
        <name val="Calibri"/>
        <scheme val="minor"/>
      </font>
      <alignment horizontal="center" vertical="bottom" textRotation="0" wrapText="0" indent="0" justifyLastLine="0" shrinkToFit="0" readingOrder="0"/>
    </dxf>
    <dxf>
      <font>
        <strike val="0"/>
        <outline val="0"/>
        <shadow val="0"/>
        <u val="none"/>
        <vertAlign val="baseline"/>
        <name val="Calibri"/>
        <scheme val="minor"/>
      </font>
      <alignment horizontal="general" vertical="center" textRotation="0" wrapText="1" relativeIndent="0" justifyLastLine="0" shrinkToFit="0" readingOrder="0"/>
    </dxf>
    <dxf>
      <font>
        <b val="0"/>
        <i val="0"/>
        <strike val="0"/>
        <condense val="0"/>
        <extend val="0"/>
        <outline val="0"/>
        <shadow val="0"/>
        <u val="none"/>
        <vertAlign val="baseline"/>
        <sz val="12"/>
        <color rgb="FF505050"/>
        <name val="Calibri"/>
        <scheme val="minor"/>
      </font>
      <numFmt numFmtId="164" formatCode="0.0"/>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scheme val="minor"/>
      </font>
      <alignment horizontal="general" vertical="center" textRotation="0" wrapText="1" indent="0" justifyLastLine="0" shrinkToFit="0" readingOrder="0"/>
    </dxf>
    <dxf>
      <font>
        <b val="0"/>
        <i val="0"/>
        <strike val="0"/>
        <condense val="0"/>
        <extend val="0"/>
        <outline val="0"/>
        <shadow val="0"/>
        <u val="none"/>
        <vertAlign val="baseline"/>
        <sz val="11"/>
        <color theme="1"/>
        <name val="Calibri"/>
        <scheme val="none"/>
      </font>
      <alignment vertical="center" textRotation="0" wrapText="1" indent="0" justifyLastLine="0" shrinkToFit="0" readingOrder="0"/>
    </dxf>
    <dxf>
      <font>
        <b/>
      </font>
    </dxf>
    <dxf>
      <border outline="0">
        <left style="thin">
          <color indexed="64"/>
        </left>
        <right style="thin">
          <color indexed="64"/>
        </right>
        <top style="thin">
          <color indexed="64"/>
        </top>
      </border>
    </dxf>
    <dxf>
      <border outline="0">
        <bottom style="medium">
          <color indexed="64"/>
        </bottom>
      </border>
    </dxf>
    <dxf>
      <font>
        <b/>
        <i val="0"/>
        <strike val="0"/>
        <condense val="0"/>
        <extend val="0"/>
        <outline val="0"/>
        <shadow val="0"/>
        <u val="none"/>
        <vertAlign val="baseline"/>
        <sz val="11"/>
        <color theme="1"/>
        <name val="Calibri"/>
        <scheme val="none"/>
      </font>
      <alignment horizontal="center" vertical="center" textRotation="0" wrapText="1" relativeIndent="0" justifyLastLine="0" shrinkToFit="0" readingOrder="0"/>
    </dxf>
    <dxf>
      <font>
        <b val="0"/>
        <i val="0"/>
        <strike val="0"/>
        <condense val="0"/>
        <extend val="0"/>
        <outline val="0"/>
        <shadow val="0"/>
        <u val="none"/>
        <vertAlign val="baseline"/>
        <sz val="11"/>
        <color theme="1"/>
        <name val="Calibri"/>
        <scheme val="minor"/>
      </font>
      <alignment horizontal="center" vertical="bottom" textRotation="0" wrapText="0" indent="0" justifyLastLine="0" shrinkToFit="0" readingOrder="0"/>
    </dxf>
    <dxf>
      <font>
        <strike val="0"/>
        <outline val="0"/>
        <shadow val="0"/>
        <u val="none"/>
        <vertAlign val="baseline"/>
        <sz val="11"/>
        <name val="Calibri"/>
      </font>
      <fill>
        <patternFill patternType="none">
          <fgColor indexed="64"/>
          <bgColor auto="1"/>
        </patternFill>
      </fill>
      <alignment horizontal="center" textRotation="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center" textRotation="0" wrapText="1"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center" textRotation="0" wrapText="1" indent="0" justifyLastLine="0" shrinkToFit="0" readingOrder="0"/>
      <border diagonalUp="0" diagonalDown="0" outline="0">
        <left/>
        <right/>
        <top/>
        <bottom style="thin">
          <color theme="4" tint="0.39997558519241921"/>
        </bottom>
      </border>
    </dxf>
    <dxf>
      <font>
        <b val="0"/>
        <i val="0"/>
        <strike val="0"/>
        <condense val="0"/>
        <extend val="0"/>
        <outline val="0"/>
        <shadow val="0"/>
        <u val="none"/>
        <vertAlign val="baseline"/>
        <sz val="12"/>
        <color rgb="FF505050"/>
        <name val="Calibri"/>
        <scheme val="minor"/>
      </font>
      <numFmt numFmtId="164" formatCode="0.0"/>
      <fill>
        <patternFill patternType="none">
          <fgColor indexed="64"/>
          <bgColor indexed="65"/>
        </patternFill>
      </fill>
      <alignment horizontal="general"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2"/>
        <color rgb="FF505050"/>
        <name val="Calibri"/>
        <scheme val="minor"/>
      </font>
      <numFmt numFmtId="164" formatCode="0.0"/>
      <fill>
        <patternFill patternType="none">
          <fgColor indexed="64"/>
          <bgColor indexed="65"/>
        </patternFill>
      </fill>
      <alignment horizontal="general" vertical="center" textRotation="0" wrapText="0" relativeIndent="0" justifyLastLine="0" shrinkToFit="0" readingOrder="0"/>
      <border diagonalUp="0" diagonalDown="0" outline="0">
        <left/>
        <right/>
        <top/>
        <bottom style="thin">
          <color theme="4" tint="0.39997558519241921"/>
        </bottom>
      </border>
    </dxf>
    <dxf>
      <font>
        <b val="0"/>
        <i val="0"/>
        <strike val="0"/>
        <condense val="0"/>
        <extend val="0"/>
        <outline val="0"/>
        <shadow val="0"/>
        <u val="none"/>
        <vertAlign val="baseline"/>
        <sz val="11"/>
        <color theme="1"/>
        <name val="Calibri"/>
        <scheme val="minor"/>
      </font>
      <numFmt numFmtId="1" formatCode="0"/>
      <alignment horizontal="right" vertical="center" textRotation="0" wrapText="1"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alignment horizontal="right" vertical="center" textRotation="0" wrapText="1" indent="0" justifyLastLine="0" shrinkToFit="0" readingOrder="0"/>
    </dxf>
    <dxf>
      <font>
        <b val="0"/>
        <i val="0"/>
        <strike val="0"/>
        <condense val="0"/>
        <extend val="0"/>
        <outline val="0"/>
        <shadow val="0"/>
        <u val="none"/>
        <vertAlign val="baseline"/>
        <sz val="11"/>
        <color theme="1"/>
        <name val="Calibri"/>
        <scheme val="none"/>
      </font>
      <fill>
        <patternFill patternType="none">
          <fgColor indexed="64"/>
          <bgColor indexed="65"/>
        </patternFill>
      </fill>
      <alignment horizontal="general" vertical="center" textRotation="0" wrapText="1"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none"/>
      </font>
      <fill>
        <patternFill patternType="none">
          <fgColor indexed="64"/>
          <bgColor indexed="65"/>
        </patternFill>
      </fill>
      <alignment horizontal="general" vertical="center" textRotation="0" wrapText="1" relativeIndent="0" justifyLastLine="0" shrinkToFit="0" readingOrder="0"/>
      <border diagonalUp="0" diagonalDown="0" outline="0">
        <left/>
        <right/>
        <top/>
        <bottom style="thin">
          <color theme="4" tint="0.39997558519241921"/>
        </bottom>
      </border>
    </dxf>
    <dxf>
      <font>
        <b/>
        <i val="0"/>
        <strike val="0"/>
        <condense val="0"/>
        <extend val="0"/>
        <outline val="0"/>
        <shadow val="0"/>
        <u val="none"/>
        <vertAlign val="baseline"/>
        <sz val="11"/>
        <color theme="1"/>
        <name val="Calibri"/>
        <scheme val="none"/>
      </font>
      <fill>
        <patternFill patternType="none">
          <fgColor indexed="64"/>
          <bgColor indexed="65"/>
        </patternFill>
      </fill>
      <alignment horizontal="center" vertical="center" textRotation="0" wrapText="1" indent="0" justifyLastLine="0" shrinkToFit="0" readingOrder="0"/>
      <border diagonalUp="0" diagonalDown="0" outline="0">
        <left/>
        <right/>
        <top/>
        <bottom/>
      </border>
    </dxf>
    <dxf>
      <font>
        <b/>
        <i val="0"/>
        <strike val="0"/>
        <condense val="0"/>
        <extend val="0"/>
        <outline val="0"/>
        <shadow val="0"/>
        <u val="none"/>
        <vertAlign val="baseline"/>
        <sz val="11"/>
        <color theme="1"/>
        <name val="Calibri"/>
        <scheme val="none"/>
      </font>
      <fill>
        <patternFill patternType="none">
          <fgColor indexed="64"/>
          <bgColor indexed="65"/>
        </patternFill>
      </fill>
      <alignment horizontal="center" vertical="center" textRotation="0" wrapText="1" relativeIndent="0" justifyLastLine="0" shrinkToFit="0" readingOrder="0"/>
    </dxf>
    <dxf>
      <border outline="0">
        <left style="thin">
          <color indexed="64"/>
        </left>
        <right style="thin">
          <color indexed="64"/>
        </right>
        <top style="thin">
          <color indexed="64"/>
        </top>
        <bottom style="thin">
          <color theme="4" tint="0.39997558519241921"/>
        </bottom>
      </border>
    </dxf>
    <dxf>
      <fill>
        <patternFill patternType="none">
          <fgColor indexed="64"/>
          <bgColor auto="1"/>
        </patternFill>
      </fill>
    </dxf>
    <dxf>
      <border outline="0">
        <bottom style="thin">
          <color theme="4" tint="0.39997558519241921"/>
        </bottom>
      </border>
    </dxf>
    <dxf>
      <font>
        <b/>
        <i val="0"/>
        <strike val="0"/>
        <condense val="0"/>
        <extend val="0"/>
        <outline val="0"/>
        <shadow val="0"/>
        <u val="none"/>
        <vertAlign val="baseline"/>
        <sz val="11"/>
        <color theme="0"/>
        <name val="Calibri"/>
        <scheme val="none"/>
      </font>
      <fill>
        <patternFill patternType="none">
          <fgColor indexed="64"/>
          <bgColor indexed="65"/>
        </patternFill>
      </fill>
      <alignment horizontal="center" vertical="center" textRotation="0" wrapText="1" relativeIndent="0" justifyLastLine="0" shrinkToFit="0" readingOrder="0"/>
    </dxf>
    <dxf>
      <font>
        <strike val="0"/>
        <outline val="0"/>
        <shadow val="0"/>
        <u val="none"/>
        <vertAlign val="baseline"/>
        <name val="Calibri"/>
        <scheme val="minor"/>
      </font>
      <alignment textRotation="0" wrapText="1" justifyLastLine="0" shrinkToFit="0" readingOrder="0"/>
    </dxf>
    <dxf>
      <font>
        <b val="0"/>
        <i val="0"/>
        <strike val="0"/>
        <condense val="0"/>
        <extend val="0"/>
        <outline val="0"/>
        <shadow val="0"/>
        <u val="none"/>
        <vertAlign val="baseline"/>
        <sz val="12"/>
        <color rgb="FF505050"/>
        <name val="Calibri"/>
        <scheme val="minor"/>
      </font>
      <numFmt numFmtId="164" formatCode="0.0"/>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scheme val="minor"/>
      </font>
      <alignment horizontal="right" vertical="center" textRotation="0" wrapText="1" indent="0" justifyLastLine="0" shrinkToFit="0" readingOrder="0"/>
    </dxf>
    <dxf>
      <font>
        <b val="0"/>
        <i val="0"/>
        <strike val="0"/>
        <condense val="0"/>
        <extend val="0"/>
        <outline val="0"/>
        <shadow val="0"/>
        <u val="none"/>
        <vertAlign val="baseline"/>
        <sz val="11"/>
        <color theme="1"/>
        <name val="Calibri"/>
        <scheme val="none"/>
      </font>
      <alignment horizontal="general" vertical="center" textRotation="0" wrapText="1" indent="0" justifyLastLine="0" shrinkToFit="0" readingOrder="0"/>
    </dxf>
    <dxf>
      <font>
        <b/>
      </font>
    </dxf>
    <dxf>
      <border outline="0">
        <left style="thin">
          <color indexed="64"/>
        </left>
        <right style="thin">
          <color indexed="64"/>
        </right>
        <top style="thin">
          <color indexed="64"/>
        </top>
      </border>
    </dxf>
    <dxf>
      <border outline="0">
        <bottom style="medium">
          <color indexed="64"/>
        </bottom>
      </border>
    </dxf>
    <dxf>
      <font>
        <b/>
        <i val="0"/>
        <strike val="0"/>
        <condense val="0"/>
        <extend val="0"/>
        <outline val="0"/>
        <shadow val="0"/>
        <u val="none"/>
        <vertAlign val="baseline"/>
        <sz val="11"/>
        <color theme="1"/>
        <name val="Calibri"/>
        <scheme val="none"/>
      </font>
      <alignment horizontal="center" vertical="center" textRotation="0" wrapText="1" relativeIndent="0" justifyLastLine="0" shrinkToFit="0" readingOrder="0"/>
    </dxf>
    <dxf>
      <font>
        <strike val="0"/>
        <outline val="0"/>
        <shadow val="0"/>
        <u val="none"/>
        <vertAlign val="baseline"/>
        <name val="Calibri"/>
        <scheme val="minor"/>
      </font>
      <alignment horizontal="general" vertical="center" textRotation="0" wrapText="1" relativeIndent="0" justifyLastLine="0" shrinkToFit="0" readingOrder="0"/>
    </dxf>
    <dxf>
      <font>
        <b val="0"/>
        <i val="0"/>
        <strike val="0"/>
        <condense val="0"/>
        <extend val="0"/>
        <outline val="0"/>
        <shadow val="0"/>
        <u val="none"/>
        <vertAlign val="baseline"/>
        <sz val="12"/>
        <color rgb="FF505050"/>
        <name val="Calibri"/>
        <scheme val="minor"/>
      </font>
      <numFmt numFmtId="164" formatCode="0.0"/>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scheme val="minor"/>
      </font>
      <alignment horizontal="right" vertical="center" textRotation="0" wrapText="1" indent="0" justifyLastLine="0" shrinkToFit="0" readingOrder="0"/>
    </dxf>
    <dxf>
      <font>
        <b val="0"/>
        <i val="0"/>
        <strike val="0"/>
        <condense val="0"/>
        <extend val="0"/>
        <outline val="0"/>
        <shadow val="0"/>
        <u val="none"/>
        <vertAlign val="baseline"/>
        <sz val="11"/>
        <color theme="1"/>
        <name val="Calibri"/>
        <scheme val="none"/>
      </font>
      <alignment vertical="center" textRotation="0" wrapText="1" indent="0" justifyLastLine="0" shrinkToFit="0" readingOrder="0"/>
    </dxf>
    <dxf>
      <font>
        <b/>
      </font>
    </dxf>
    <dxf>
      <border outline="0">
        <left style="thin">
          <color indexed="64"/>
        </left>
        <right style="thin">
          <color indexed="64"/>
        </right>
        <top style="thin">
          <color indexed="64"/>
        </top>
      </border>
    </dxf>
    <dxf>
      <border outline="0">
        <bottom style="medium">
          <color indexed="64"/>
        </bottom>
      </border>
    </dxf>
    <dxf>
      <font>
        <b/>
        <i val="0"/>
        <strike val="0"/>
        <condense val="0"/>
        <extend val="0"/>
        <outline val="0"/>
        <shadow val="0"/>
        <u val="none"/>
        <vertAlign val="baseline"/>
        <sz val="11"/>
        <color theme="1"/>
        <name val="Calibri"/>
        <scheme val="none"/>
      </font>
      <alignment horizontal="center" vertical="center" textRotation="0" wrapText="1" relativeIndent="0" justifyLastLine="0" shrinkToFit="0" readingOrder="0"/>
    </dxf>
    <dxf>
      <font>
        <strike val="0"/>
        <outline val="0"/>
        <shadow val="0"/>
        <u val="none"/>
        <vertAlign val="baseline"/>
        <name val="Calibri"/>
        <scheme val="minor"/>
      </font>
      <alignment horizontal="general" vertical="center" textRotation="0" wrapText="1" relativeIndent="0" justifyLastLine="0" shrinkToFit="0" readingOrder="0"/>
    </dxf>
    <dxf>
      <font>
        <b val="0"/>
        <i val="0"/>
        <strike val="0"/>
        <condense val="0"/>
        <extend val="0"/>
        <outline val="0"/>
        <shadow val="0"/>
        <u val="none"/>
        <vertAlign val="baseline"/>
        <sz val="12"/>
        <color rgb="FF505050"/>
        <name val="Calibri"/>
        <scheme val="minor"/>
      </font>
      <numFmt numFmtId="164" formatCode="0.0"/>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scheme val="minor"/>
      </font>
      <alignment horizontal="right" vertical="center" textRotation="0" wrapText="1" indent="0" justifyLastLine="0" shrinkToFit="0" readingOrder="0"/>
    </dxf>
    <dxf>
      <font>
        <b val="0"/>
        <i val="0"/>
        <strike val="0"/>
        <condense val="0"/>
        <extend val="0"/>
        <outline val="0"/>
        <shadow val="0"/>
        <u val="none"/>
        <vertAlign val="baseline"/>
        <sz val="11"/>
        <color theme="1"/>
        <name val="Calibri"/>
        <scheme val="none"/>
      </font>
      <alignment vertical="center" textRotation="0" wrapText="1" indent="0" justifyLastLine="0" shrinkToFit="0" readingOrder="0"/>
    </dxf>
    <dxf>
      <font>
        <b/>
      </font>
    </dxf>
    <dxf>
      <border outline="0">
        <left style="thin">
          <color indexed="64"/>
        </left>
        <right style="thin">
          <color indexed="64"/>
        </right>
        <top style="thin">
          <color indexed="64"/>
        </top>
      </border>
    </dxf>
    <dxf>
      <border outline="0">
        <bottom style="medium">
          <color indexed="64"/>
        </bottom>
      </border>
    </dxf>
    <dxf>
      <font>
        <b/>
        <i val="0"/>
        <strike val="0"/>
        <condense val="0"/>
        <extend val="0"/>
        <outline val="0"/>
        <shadow val="0"/>
        <u val="none"/>
        <vertAlign val="baseline"/>
        <sz val="11"/>
        <color theme="1"/>
        <name val="Calibri"/>
        <scheme val="none"/>
      </font>
      <alignment horizontal="center" vertical="center" textRotation="0" wrapText="1" relativeIndent="0" justifyLastLine="0" shrinkToFit="0" readingOrder="0"/>
    </dxf>
    <dxf>
      <font>
        <strike val="0"/>
        <outline val="0"/>
        <shadow val="0"/>
        <u val="none"/>
        <vertAlign val="baseline"/>
        <name val="Calibri"/>
        <scheme val="minor"/>
      </font>
      <alignment horizontal="general" vertical="center" textRotation="0" wrapText="1" relativeIndent="0" justifyLastLine="0" shrinkToFit="0" readingOrder="0"/>
    </dxf>
    <dxf>
      <font>
        <b val="0"/>
        <i val="0"/>
        <strike val="0"/>
        <condense val="0"/>
        <extend val="0"/>
        <outline val="0"/>
        <shadow val="0"/>
        <u val="none"/>
        <vertAlign val="baseline"/>
        <sz val="12"/>
        <color rgb="FF505050"/>
        <name val="Calibri"/>
        <scheme val="minor"/>
      </font>
      <numFmt numFmtId="164" formatCode="0.0"/>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scheme val="minor"/>
      </font>
      <alignment horizontal="right" vertical="center" textRotation="0" wrapText="1" indent="0" justifyLastLine="0" shrinkToFit="0" readingOrder="0"/>
    </dxf>
    <dxf>
      <font>
        <b val="0"/>
        <i val="0"/>
        <strike val="0"/>
        <condense val="0"/>
        <extend val="0"/>
        <outline val="0"/>
        <shadow val="0"/>
        <u val="none"/>
        <vertAlign val="baseline"/>
        <sz val="11"/>
        <color theme="1"/>
        <name val="Calibri"/>
        <scheme val="none"/>
      </font>
      <alignment horizontal="general" vertical="center" textRotation="0" wrapText="1" indent="0" justifyLastLine="0" shrinkToFit="0" readingOrder="0"/>
    </dxf>
    <dxf>
      <font>
        <b/>
      </font>
    </dxf>
    <dxf>
      <font>
        <b/>
        <i val="0"/>
        <strike val="0"/>
        <condense val="0"/>
        <extend val="0"/>
        <outline val="0"/>
        <shadow val="0"/>
        <u val="none"/>
        <vertAlign val="baseline"/>
        <sz val="11"/>
        <color theme="1"/>
        <name val="Calibri"/>
        <scheme val="none"/>
      </font>
      <alignment horizontal="center" vertical="center" textRotation="0" wrapText="1" relative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theme="1"/>
        <name val="Calibri"/>
        <scheme val="minor"/>
      </font>
      <alignment horizontal="center" vertical="bottom" textRotation="0" wrapText="0" indent="0" justifyLastLine="0" shrinkToFit="0" readingOrder="0"/>
    </dxf>
    <dxf>
      <font>
        <strike val="0"/>
        <outline val="0"/>
        <shadow val="0"/>
        <u val="none"/>
        <vertAlign val="baseline"/>
        <name val="Calibri"/>
        <scheme val="minor"/>
      </font>
      <alignment horizontal="general" vertical="center" textRotation="0" wrapText="1" relativeIndent="0" justifyLastLine="0" shrinkToFit="0" readingOrder="0"/>
    </dxf>
    <dxf>
      <font>
        <b val="0"/>
        <i val="0"/>
        <strike val="0"/>
        <condense val="0"/>
        <extend val="0"/>
        <outline val="0"/>
        <shadow val="0"/>
        <u val="none"/>
        <vertAlign val="baseline"/>
        <sz val="12"/>
        <color rgb="FF505050"/>
        <name val="Calibri"/>
        <scheme val="minor"/>
      </font>
      <numFmt numFmtId="164" formatCode="0.0"/>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scheme val="minor"/>
      </font>
      <alignment horizontal="right" vertical="center" textRotation="0" wrapText="1" indent="0" justifyLastLine="0" shrinkToFit="0" readingOrder="0"/>
    </dxf>
    <dxf>
      <font>
        <b val="0"/>
        <i val="0"/>
        <strike val="0"/>
        <condense val="0"/>
        <extend val="0"/>
        <outline val="0"/>
        <shadow val="0"/>
        <u val="none"/>
        <vertAlign val="baseline"/>
        <sz val="11"/>
        <color theme="1"/>
        <name val="Calibri"/>
        <scheme val="none"/>
      </font>
      <alignment horizontal="general" vertical="center" textRotation="0" wrapText="1" indent="0" justifyLastLine="0" shrinkToFit="0" readingOrder="0"/>
    </dxf>
    <dxf>
      <font>
        <b/>
      </font>
    </dxf>
    <dxf>
      <border outline="0">
        <left style="thin">
          <color indexed="64"/>
        </left>
        <right style="thin">
          <color indexed="64"/>
        </right>
        <top style="thin">
          <color indexed="64"/>
        </top>
      </border>
    </dxf>
    <dxf>
      <border outline="0">
        <bottom style="medium">
          <color indexed="64"/>
        </bottom>
      </border>
    </dxf>
    <dxf>
      <font>
        <b/>
        <i val="0"/>
        <strike val="0"/>
        <condense val="0"/>
        <extend val="0"/>
        <outline val="0"/>
        <shadow val="0"/>
        <u val="none"/>
        <vertAlign val="baseline"/>
        <sz val="11"/>
        <color theme="1"/>
        <name val="Calibri"/>
        <scheme val="none"/>
      </font>
      <alignment horizontal="center" vertical="center" textRotation="0" wrapText="1" relativeIndent="0" justifyLastLine="0" shrinkToFit="0" readingOrder="0"/>
    </dxf>
    <dxf>
      <font>
        <b val="0"/>
        <i val="0"/>
        <strike val="0"/>
        <condense val="0"/>
        <extend val="0"/>
        <outline val="0"/>
        <shadow val="0"/>
        <u val="none"/>
        <vertAlign val="baseline"/>
        <sz val="11"/>
        <color theme="1"/>
        <name val="Calibri"/>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alignment horizontal="general" vertical="center" textRotation="0" wrapText="1" relativeIndent="0" justifyLastLine="0" shrinkToFit="0" readingOrder="0"/>
    </dxf>
    <dxf>
      <font>
        <b val="0"/>
        <i val="0"/>
        <strike val="0"/>
        <condense val="0"/>
        <extend val="0"/>
        <outline val="0"/>
        <shadow val="0"/>
        <u val="none"/>
        <vertAlign val="baseline"/>
        <sz val="12"/>
        <color rgb="FF505050"/>
        <name val="Calibri"/>
        <scheme val="minor"/>
      </font>
      <numFmt numFmtId="164" formatCode="0.0"/>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scheme val="minor"/>
      </font>
      <alignment horizontal="right" vertical="center" textRotation="0" wrapText="1" indent="0" justifyLastLine="0" shrinkToFit="0" readingOrder="0"/>
    </dxf>
    <dxf>
      <font>
        <b val="0"/>
        <i val="0"/>
        <strike val="0"/>
        <condense val="0"/>
        <extend val="0"/>
        <outline val="0"/>
        <shadow val="0"/>
        <u val="none"/>
        <vertAlign val="baseline"/>
        <sz val="11"/>
        <color theme="1"/>
        <name val="Calibri"/>
        <scheme val="none"/>
      </font>
      <alignment horizontal="general" vertical="center" textRotation="0" wrapText="1" indent="0" justifyLastLine="0" shrinkToFit="0" readingOrder="0"/>
    </dxf>
    <dxf>
      <font>
        <b/>
        <i val="0"/>
        <strike val="0"/>
        <condense val="0"/>
        <extend val="0"/>
        <outline val="0"/>
        <shadow val="0"/>
        <u val="none"/>
        <vertAlign val="baseline"/>
        <sz val="11"/>
        <color theme="1"/>
        <name val="Calibri"/>
        <scheme val="none"/>
      </font>
      <alignment horizontal="center" vertical="center" textRotation="0" wrapText="1" relativeIndent="0" justifyLastLine="0" shrinkToFit="0" readingOrder="0"/>
    </dxf>
    <dxf>
      <border outline="0">
        <left style="thin">
          <color indexed="64"/>
        </left>
        <right style="thin">
          <color indexed="64"/>
        </right>
        <top style="thin">
          <color indexed="64"/>
        </top>
      </border>
    </dxf>
    <dxf>
      <border outline="0">
        <bottom style="medium">
          <color indexed="64"/>
        </bottom>
      </border>
    </dxf>
    <dxf>
      <font>
        <b/>
        <i val="0"/>
        <strike val="0"/>
        <condense val="0"/>
        <extend val="0"/>
        <outline val="0"/>
        <shadow val="0"/>
        <u val="none"/>
        <vertAlign val="baseline"/>
        <sz val="11"/>
        <color theme="1"/>
        <name val="Calibri"/>
        <scheme val="none"/>
      </font>
      <alignment horizontal="center" vertical="center" textRotation="0" wrapText="1" relativeIndent="0" justifyLastLine="0" shrinkToFit="0" readingOrder="0"/>
    </dxf>
    <dxf>
      <font>
        <b val="0"/>
        <i val="0"/>
        <strike val="0"/>
        <condense val="0"/>
        <extend val="0"/>
        <outline val="0"/>
        <shadow val="0"/>
        <u val="none"/>
        <vertAlign val="baseline"/>
        <sz val="11"/>
        <color theme="1"/>
        <name val="Calibri"/>
        <scheme val="minor"/>
      </font>
      <alignment horizontal="center" vertical="bottom" textRotation="0" wrapText="0" indent="0" justifyLastLine="0" shrinkToFit="0" readingOrder="0"/>
    </dxf>
    <dxf>
      <font>
        <strike val="0"/>
        <outline val="0"/>
        <shadow val="0"/>
        <u val="none"/>
        <vertAlign val="baseline"/>
        <name val="Calibri"/>
        <scheme val="minor"/>
      </font>
      <alignment horizontal="general" vertical="center" textRotation="0" wrapText="1" relativeIndent="0" justifyLastLine="0" shrinkToFit="0" readingOrder="0"/>
    </dxf>
    <dxf>
      <font>
        <b val="0"/>
        <i val="0"/>
        <strike val="0"/>
        <condense val="0"/>
        <extend val="0"/>
        <outline val="0"/>
        <shadow val="0"/>
        <u val="none"/>
        <vertAlign val="baseline"/>
        <sz val="12"/>
        <color rgb="FF505050"/>
        <name val="Calibri"/>
        <scheme val="minor"/>
      </font>
      <numFmt numFmtId="164" formatCode="0.0"/>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scheme val="minor"/>
      </font>
      <alignment horizontal="right" vertical="center" textRotation="0" wrapText="1" indent="0" justifyLastLine="0" shrinkToFit="0" readingOrder="0"/>
    </dxf>
    <dxf>
      <font>
        <b val="0"/>
        <i val="0"/>
        <strike val="0"/>
        <condense val="0"/>
        <extend val="0"/>
        <outline val="0"/>
        <shadow val="0"/>
        <u val="none"/>
        <vertAlign val="baseline"/>
        <sz val="11"/>
        <color theme="1"/>
        <name val="Calibri"/>
        <scheme val="none"/>
      </font>
      <alignment vertical="center" textRotation="0" wrapText="1" indent="0" justifyLastLine="0" shrinkToFit="0" readingOrder="0"/>
    </dxf>
    <dxf>
      <font>
        <b/>
      </font>
    </dxf>
    <dxf>
      <border outline="0">
        <left style="thin">
          <color indexed="64"/>
        </left>
        <right style="thin">
          <color indexed="64"/>
        </right>
        <top style="thin">
          <color indexed="64"/>
        </top>
      </border>
    </dxf>
    <dxf>
      <border outline="0">
        <bottom style="medium">
          <color indexed="64"/>
        </bottom>
      </border>
    </dxf>
    <dxf>
      <font>
        <b/>
        <i val="0"/>
        <strike val="0"/>
        <condense val="0"/>
        <extend val="0"/>
        <outline val="0"/>
        <shadow val="0"/>
        <u val="none"/>
        <vertAlign val="baseline"/>
        <sz val="11"/>
        <color theme="1"/>
        <name val="Calibri"/>
        <scheme val="none"/>
      </font>
      <alignment horizontal="center" vertical="center" textRotation="0" wrapText="1" relativeIndent="0" justifyLastLine="0" shrinkToFit="0" readingOrder="0"/>
    </dxf>
    <dxf>
      <font>
        <strike val="0"/>
        <outline val="0"/>
        <shadow val="0"/>
        <u val="none"/>
        <vertAlign val="baseline"/>
        <name val="Calibri"/>
        <scheme val="minor"/>
      </font>
      <alignment horizontal="left" vertical="center" textRotation="0" wrapText="1" indent="0" justifyLastLine="0" shrinkToFit="0" readingOrder="0"/>
    </dxf>
    <dxf>
      <font>
        <b val="0"/>
        <i val="0"/>
        <strike val="0"/>
        <condense val="0"/>
        <extend val="0"/>
        <outline val="0"/>
        <shadow val="0"/>
        <u val="none"/>
        <vertAlign val="baseline"/>
        <sz val="12"/>
        <color rgb="FF505050"/>
        <name val="Calibri"/>
        <scheme val="minor"/>
      </font>
      <numFmt numFmtId="164" formatCode="0.0"/>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scheme val="minor"/>
      </font>
      <alignment horizontal="right" vertical="center" textRotation="0" wrapText="1" indent="0" justifyLastLine="0" shrinkToFit="0" readingOrder="0"/>
    </dxf>
    <dxf>
      <font>
        <b val="0"/>
        <i val="0"/>
        <strike val="0"/>
        <condense val="0"/>
        <extend val="0"/>
        <outline val="0"/>
        <shadow val="0"/>
        <u val="none"/>
        <vertAlign val="baseline"/>
        <sz val="11"/>
        <color theme="1"/>
        <name val="Calibri"/>
        <scheme val="none"/>
      </font>
      <alignment vertical="center" textRotation="0" wrapText="1" indent="0" justifyLastLine="0" shrinkToFit="0" readingOrder="0"/>
    </dxf>
    <dxf>
      <font>
        <b/>
      </font>
    </dxf>
    <dxf>
      <border outline="0">
        <left style="thin">
          <color indexed="64"/>
        </left>
        <right style="thin">
          <color indexed="64"/>
        </right>
        <top style="thin">
          <color indexed="64"/>
        </top>
      </border>
    </dxf>
    <dxf>
      <border outline="0">
        <bottom style="medium">
          <color indexed="64"/>
        </bottom>
      </border>
    </dxf>
    <dxf>
      <font>
        <b/>
        <i val="0"/>
        <strike val="0"/>
        <condense val="0"/>
        <extend val="0"/>
        <outline val="0"/>
        <shadow val="0"/>
        <u val="none"/>
        <vertAlign val="baseline"/>
        <sz val="11"/>
        <color theme="1"/>
        <name val="Calibri"/>
        <scheme val="none"/>
      </font>
      <alignment horizontal="center" vertical="center" textRotation="0" wrapText="1" relativeIndent="0" justifyLastLine="0" shrinkToFit="0" readingOrder="0"/>
    </dxf>
    <dxf>
      <font>
        <b val="0"/>
        <i val="0"/>
        <strike val="0"/>
        <condense val="0"/>
        <extend val="0"/>
        <outline val="0"/>
        <shadow val="0"/>
        <u val="none"/>
        <vertAlign val="baseline"/>
        <sz val="11"/>
        <color theme="1"/>
        <name val="Calibri"/>
        <scheme val="minor"/>
      </font>
      <alignment horizontal="general" vertical="center" textRotation="0" wrapText="1" relativeIndent="0" justifyLastLine="0" shrinkToFit="0" readingOrder="0"/>
    </dxf>
    <dxf>
      <font>
        <b val="0"/>
        <i val="0"/>
        <strike val="0"/>
        <condense val="0"/>
        <extend val="0"/>
        <outline val="0"/>
        <shadow val="0"/>
        <u val="none"/>
        <vertAlign val="baseline"/>
        <sz val="12"/>
        <color rgb="FF505050"/>
        <name val="Calibri"/>
        <scheme val="minor"/>
      </font>
      <numFmt numFmtId="164" formatCode="0.0"/>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scheme val="minor"/>
      </font>
      <alignment horizontal="general" vertical="center" textRotation="0" wrapText="1" indent="0" justifyLastLine="0" shrinkToFit="0" readingOrder="0"/>
    </dxf>
    <dxf>
      <font>
        <b val="0"/>
        <i val="0"/>
        <strike val="0"/>
        <condense val="0"/>
        <extend val="0"/>
        <outline val="0"/>
        <shadow val="0"/>
        <u val="none"/>
        <vertAlign val="baseline"/>
        <sz val="11"/>
        <color theme="1"/>
        <name val="Calibri"/>
        <scheme val="none"/>
      </font>
      <alignment horizontal="general" vertical="center" textRotation="0" wrapText="1" indent="0" justifyLastLine="0" shrinkToFit="0" readingOrder="0"/>
    </dxf>
    <dxf>
      <font>
        <b/>
        <i val="0"/>
        <strike val="0"/>
        <condense val="0"/>
        <extend val="0"/>
        <outline val="0"/>
        <shadow val="0"/>
        <u val="none"/>
        <vertAlign val="baseline"/>
        <sz val="11"/>
        <color theme="1"/>
        <name val="Calibri"/>
        <scheme val="none"/>
      </font>
      <alignment horizontal="center" vertical="center" textRotation="0" wrapText="1" relativeIndent="0" justifyLastLine="0" shrinkToFit="0" readingOrder="0"/>
    </dxf>
    <dxf>
      <border diagonalUp="0" diagonalDown="0">
        <left/>
        <right/>
        <top/>
        <bottom/>
      </border>
    </dxf>
    <dxf>
      <font>
        <b/>
        <i val="0"/>
        <strike val="0"/>
        <condense val="0"/>
        <extend val="0"/>
        <outline val="0"/>
        <shadow val="0"/>
        <u val="none"/>
        <vertAlign val="baseline"/>
        <sz val="11"/>
        <color theme="1"/>
        <name val="Calibri"/>
        <scheme val="none"/>
      </font>
      <alignment horizontal="center" vertical="center" textRotation="0" wrapText="1" relativeIndent="0" justifyLastLine="0" shrinkToFit="0" readingOrder="0"/>
    </dxf>
  </dxfs>
  <tableStyles count="0" defaultTableStyle="TableStyleMedium9" defaultPivotStyle="PivotStyleLight16"/>
  <colors>
    <mruColors>
      <color rgb="FFFFFF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17</xdr:col>
      <xdr:colOff>520700</xdr:colOff>
      <xdr:row>41</xdr:row>
      <xdr:rowOff>127000</xdr:rowOff>
    </xdr:to>
    <xdr:pic>
      <xdr:nvPicPr>
        <xdr:cNvPr id="2" name="Picture 1"/>
        <xdr:cNvPicPr>
          <a:picLocks noChangeAspect="1"/>
        </xdr:cNvPicPr>
      </xdr:nvPicPr>
      <xdr:blipFill>
        <a:blip xmlns:r="http://schemas.openxmlformats.org/officeDocument/2006/relationships" r:embed="rId1"/>
        <a:stretch>
          <a:fillRect/>
        </a:stretch>
      </xdr:blipFill>
      <xdr:spPr>
        <a:xfrm>
          <a:off x="0" y="355600"/>
          <a:ext cx="14554200" cy="7061200"/>
        </a:xfrm>
        <a:prstGeom prst="rect">
          <a:avLst/>
        </a:prstGeom>
      </xdr:spPr>
    </xdr:pic>
    <xdr:clientData/>
  </xdr:twoCellAnchor>
  <xdr:twoCellAnchor editAs="oneCell">
    <xdr:from>
      <xdr:col>0</xdr:col>
      <xdr:colOff>0</xdr:colOff>
      <xdr:row>43</xdr:row>
      <xdr:rowOff>0</xdr:rowOff>
    </xdr:from>
    <xdr:to>
      <xdr:col>15</xdr:col>
      <xdr:colOff>355600</xdr:colOff>
      <xdr:row>81</xdr:row>
      <xdr:rowOff>0</xdr:rowOff>
    </xdr:to>
    <xdr:pic>
      <xdr:nvPicPr>
        <xdr:cNvPr id="3" name="Picture 2"/>
        <xdr:cNvPicPr>
          <a:picLocks noChangeAspect="1"/>
        </xdr:cNvPicPr>
      </xdr:nvPicPr>
      <xdr:blipFill>
        <a:blip xmlns:r="http://schemas.openxmlformats.org/officeDocument/2006/relationships" r:embed="rId2"/>
        <a:stretch>
          <a:fillRect/>
        </a:stretch>
      </xdr:blipFill>
      <xdr:spPr>
        <a:xfrm>
          <a:off x="0" y="7645400"/>
          <a:ext cx="12738100" cy="6756400"/>
        </a:xfrm>
        <a:prstGeom prst="rect">
          <a:avLst/>
        </a:prstGeom>
      </xdr:spPr>
    </xdr:pic>
    <xdr:clientData/>
  </xdr:twoCellAnchor>
</xdr:wsDr>
</file>

<file path=xl/tables/table1.xml><?xml version="1.0" encoding="utf-8"?>
<table xmlns="http://schemas.openxmlformats.org/spreadsheetml/2006/main" id="3" name="Table3" displayName="Table3" ref="A60:E66" totalsRowShown="0" headerRowDxfId="117" tableBorderDxfId="116">
  <autoFilter ref="A60:E66"/>
  <tableColumns count="5">
    <tableColumn id="1" name="#" dataDxfId="115"/>
    <tableColumn id="2" name="Beschreibung" dataDxfId="114"/>
    <tableColumn id="5" name="G" dataDxfId="113"/>
    <tableColumn id="3" name="N" dataDxfId="112"/>
    <tableColumn id="4" name="Kommentar" dataDxfId="111"/>
  </tableColumns>
  <tableStyleInfo name="TableStyleMedium2" showFirstColumn="0" showLastColumn="0" showRowStripes="1" showColumnStripes="0"/>
</table>
</file>

<file path=xl/tables/table10.xml><?xml version="1.0" encoding="utf-8"?>
<table xmlns="http://schemas.openxmlformats.org/spreadsheetml/2006/main" id="2" name="Table2" displayName="Table2" ref="A4:F34" totalsRowCount="1" headerRowDxfId="45" dataDxfId="43" headerRowBorderDxfId="44" tableBorderDxfId="42">
  <autoFilter ref="A4:F33"/>
  <tableColumns count="6">
    <tableColumn id="1" name="#" dataDxfId="41" totalsRowDxfId="40"/>
    <tableColumn id="2" name="Beschreibung" dataDxfId="39" totalsRowDxfId="38"/>
    <tableColumn id="6" name="G" dataDxfId="37" totalsRowDxfId="36"/>
    <tableColumn id="3" name="N" dataDxfId="35" totalsRowDxfId="34"/>
    <tableColumn id="4" name="Kommentar" dataDxfId="33" totalsRowDxfId="32"/>
    <tableColumn id="5" name="besprochen am" dataDxfId="31" totalsRowDxfId="30"/>
  </tableColumns>
  <tableStyleInfo name="TableStyleMedium2" showFirstColumn="0" showLastColumn="0" showRowStripes="1" showColumnStripes="0"/>
</table>
</file>

<file path=xl/tables/table11.xml><?xml version="1.0" encoding="utf-8"?>
<table xmlns="http://schemas.openxmlformats.org/spreadsheetml/2006/main" id="14" name="Table715" displayName="Table715" ref="A87:F93" totalsRowShown="0" headerRowDxfId="29" headerRowBorderDxfId="28" tableBorderDxfId="27">
  <autoFilter ref="A87:F93"/>
  <tableColumns count="6">
    <tableColumn id="1" name="#" dataDxfId="26"/>
    <tableColumn id="2" name="Beschreibung" dataDxfId="25"/>
    <tableColumn id="5" name="G" dataDxfId="24"/>
    <tableColumn id="3" name="N" dataDxfId="23"/>
    <tableColumn id="4" name="Kommentar" dataDxfId="22"/>
    <tableColumn id="6" name="Column1" dataDxfId="21"/>
  </tableColumns>
  <tableStyleInfo name="TableStyleMedium2" showFirstColumn="0" showLastColumn="0" showRowStripes="1" showColumnStripes="0"/>
</table>
</file>

<file path=xl/tables/table12.xml><?xml version="1.0" encoding="utf-8"?>
<table xmlns="http://schemas.openxmlformats.org/spreadsheetml/2006/main" id="17" name="Table71518" displayName="Table71518" ref="A78:F83" totalsRowShown="0" headerRowDxfId="20" headerRowBorderDxfId="19" tableBorderDxfId="18">
  <autoFilter ref="A78:F83"/>
  <tableColumns count="6">
    <tableColumn id="1" name="#" dataDxfId="17"/>
    <tableColumn id="2" name="Beschreibung" dataDxfId="16"/>
    <tableColumn id="5" name="G" dataDxfId="15"/>
    <tableColumn id="3" name="N" dataDxfId="14"/>
    <tableColumn id="4" name="Kommentar" dataDxfId="13"/>
    <tableColumn id="6" name="Column1" dataDxfId="12"/>
  </tableColumns>
  <tableStyleInfo name="TableStyleMedium2" showFirstColumn="0" showLastColumn="0" showRowStripes="1" showColumnStripes="0"/>
</table>
</file>

<file path=xl/tables/table13.xml><?xml version="1.0" encoding="utf-8"?>
<table xmlns="http://schemas.openxmlformats.org/spreadsheetml/2006/main" id="19" name="Table1020" displayName="Table1020" ref="A138:E146" totalsRowShown="0" headerRowDxfId="11">
  <autoFilter ref="A138:E146"/>
  <tableColumns count="5">
    <tableColumn id="1" name="#" dataDxfId="10"/>
    <tableColumn id="2" name="Beschreibung" dataDxfId="9"/>
    <tableColumn id="5" name="G" dataDxfId="8"/>
    <tableColumn id="3" name="N" dataDxfId="7"/>
    <tableColumn id="4" name="Kommentar" dataDxfId="6"/>
  </tableColumns>
  <tableStyleInfo name="TableStyleMedium2" showFirstColumn="0" showLastColumn="0" showRowStripes="1" showColumnStripes="0"/>
</table>
</file>

<file path=xl/tables/table14.xml><?xml version="1.0" encoding="utf-8"?>
<table xmlns="http://schemas.openxmlformats.org/spreadsheetml/2006/main" id="20" name="Table1021" displayName="Table1021" ref="A125:E135" totalsRowShown="0" headerRowDxfId="5">
  <autoFilter ref="A125:E135"/>
  <tableColumns count="5">
    <tableColumn id="1" name="#" dataDxfId="4"/>
    <tableColumn id="2" name="Beschreibung" dataDxfId="3"/>
    <tableColumn id="5" name="G" dataDxfId="2"/>
    <tableColumn id="3" name="N" dataDxfId="1"/>
    <tableColumn id="4" name="Kommentar" dataDxfId="0"/>
  </tableColumns>
  <tableStyleInfo name="TableStyleMedium2" showFirstColumn="0" showLastColumn="0" showRowStripes="1" showColumnStripes="0"/>
</table>
</file>

<file path=xl/tables/table2.xml><?xml version="1.0" encoding="utf-8"?>
<table xmlns="http://schemas.openxmlformats.org/spreadsheetml/2006/main" id="6" name="Table6" displayName="Table6" ref="A36:E47" totalsRowShown="0" headerRowDxfId="110" headerRowBorderDxfId="109" tableBorderDxfId="108">
  <autoFilter ref="A36:E47"/>
  <tableColumns count="5">
    <tableColumn id="1" name="#" dataDxfId="107"/>
    <tableColumn id="2" name="Beschreibung" dataDxfId="106"/>
    <tableColumn id="5" name="G" dataDxfId="105"/>
    <tableColumn id="3" name="N" dataDxfId="104"/>
    <tableColumn id="4" name="Kommentar" dataDxfId="103"/>
  </tableColumns>
  <tableStyleInfo name="TableStyleMedium2" showFirstColumn="0" showLastColumn="0" showRowStripes="1" showColumnStripes="0"/>
</table>
</file>

<file path=xl/tables/table3.xml><?xml version="1.0" encoding="utf-8"?>
<table xmlns="http://schemas.openxmlformats.org/spreadsheetml/2006/main" id="7" name="Table7" displayName="Table7" ref="A96:F104" totalsRowShown="0" headerRowDxfId="102" headerRowBorderDxfId="101" tableBorderDxfId="100">
  <autoFilter ref="A96:F104"/>
  <tableColumns count="6">
    <tableColumn id="1" name="#" dataDxfId="99"/>
    <tableColumn id="2" name="Beschreibung" dataDxfId="98"/>
    <tableColumn id="5" name="G" dataDxfId="97"/>
    <tableColumn id="3" name="N" dataDxfId="96"/>
    <tableColumn id="4" name="Kommentar" dataDxfId="95"/>
    <tableColumn id="6" name="Spalte1" dataDxfId="94"/>
  </tableColumns>
  <tableStyleInfo name="TableStyleMedium2" showFirstColumn="0" showLastColumn="0" showRowStripes="1" showColumnStripes="0"/>
</table>
</file>

<file path=xl/tables/table4.xml><?xml version="1.0" encoding="utf-8"?>
<table xmlns="http://schemas.openxmlformats.org/spreadsheetml/2006/main" id="8" name="Table8" displayName="Table8" ref="A107:F111" totalsRowShown="0" headerRowDxfId="93" headerRowBorderDxfId="92" tableBorderDxfId="91">
  <autoFilter ref="A107:F111"/>
  <tableColumns count="6">
    <tableColumn id="1" name="#" dataDxfId="90"/>
    <tableColumn id="2" name="Beschreibung" dataDxfId="89"/>
    <tableColumn id="5" name="G" dataDxfId="88"/>
    <tableColumn id="3" name="N" dataDxfId="87"/>
    <tableColumn id="4" name="Kommentar" dataDxfId="86"/>
    <tableColumn id="6" name="Spalte1" dataDxfId="85"/>
  </tableColumns>
  <tableStyleInfo name="TableStyleMedium2" showFirstColumn="0" showLastColumn="0" showRowStripes="1" showColumnStripes="0"/>
</table>
</file>

<file path=xl/tables/table5.xml><?xml version="1.0" encoding="utf-8"?>
<table xmlns="http://schemas.openxmlformats.org/spreadsheetml/2006/main" id="9" name="Table9" displayName="Table9" ref="A114:F122" totalsRowShown="0" headerRowDxfId="84" headerRowBorderDxfId="83" tableBorderDxfId="82">
  <autoFilter ref="A114:F122"/>
  <tableColumns count="6">
    <tableColumn id="1" name="#" dataDxfId="81"/>
    <tableColumn id="2" name="Beschreibung" dataDxfId="80"/>
    <tableColumn id="5" name="G" dataDxfId="79"/>
    <tableColumn id="3" name="N" dataDxfId="78"/>
    <tableColumn id="4" name="Kommentar" dataDxfId="77"/>
    <tableColumn id="6" name="Spalte1" dataDxfId="76"/>
  </tableColumns>
  <tableStyleInfo name="TableStyleMedium2" showFirstColumn="0" showLastColumn="0" showRowStripes="1" showColumnStripes="0"/>
</table>
</file>

<file path=xl/tables/table6.xml><?xml version="1.0" encoding="utf-8"?>
<table xmlns="http://schemas.openxmlformats.org/spreadsheetml/2006/main" id="10" name="Table10" displayName="Table10" ref="A150:E164" totalsRowShown="0" headerRowDxfId="75">
  <autoFilter ref="A150:E164"/>
  <tableColumns count="5">
    <tableColumn id="1" name="#" dataDxfId="74"/>
    <tableColumn id="2" name="Beschreibung" dataDxfId="73"/>
    <tableColumn id="5" name="G" dataDxfId="72"/>
    <tableColumn id="3" name="N" dataDxfId="71"/>
    <tableColumn id="4" name="Kommentar" dataDxfId="70"/>
  </tableColumns>
  <tableStyleInfo name="TableStyleMedium2" showFirstColumn="0" showLastColumn="0" showRowStripes="1" showColumnStripes="0"/>
</table>
</file>

<file path=xl/tables/table7.xml><?xml version="1.0" encoding="utf-8"?>
<table xmlns="http://schemas.openxmlformats.org/spreadsheetml/2006/main" id="11" name="Table11" displayName="Table11" ref="A69:E74" totalsRowShown="0" headerRowDxfId="69" headerRowBorderDxfId="68" tableBorderDxfId="67">
  <autoFilter ref="A69:E74"/>
  <tableColumns count="5">
    <tableColumn id="1" name="#" dataDxfId="66"/>
    <tableColumn id="2" name="Beschreibung" dataDxfId="65"/>
    <tableColumn id="5" name="G" dataDxfId="64"/>
    <tableColumn id="3" name="N" dataDxfId="63"/>
    <tableColumn id="4" name="Kommentar" dataDxfId="62"/>
  </tableColumns>
  <tableStyleInfo name="TableStyleMedium2" showFirstColumn="0" showLastColumn="0" showRowStripes="1" showColumnStripes="0"/>
</table>
</file>

<file path=xl/tables/table8.xml><?xml version="1.0" encoding="utf-8"?>
<table xmlns="http://schemas.openxmlformats.org/spreadsheetml/2006/main" id="12" name="Table12" displayName="Table12" ref="A50:E57" totalsRowShown="0" headerRowDxfId="61" headerRowBorderDxfId="60" tableBorderDxfId="59">
  <autoFilter ref="A50:E57"/>
  <tableColumns count="5">
    <tableColumn id="1" name="#" dataDxfId="58"/>
    <tableColumn id="2" name="Beschreibung" dataDxfId="57"/>
    <tableColumn id="5" name="G" dataDxfId="56"/>
    <tableColumn id="3" name="N" dataDxfId="55"/>
    <tableColumn id="4" name="Kommentar" dataDxfId="54"/>
  </tableColumns>
  <tableStyleInfo name="TableStyleMedium2" showFirstColumn="0" showLastColumn="0" showRowStripes="1" showColumnStripes="0"/>
</table>
</file>

<file path=xl/tables/table9.xml><?xml version="1.0" encoding="utf-8"?>
<table xmlns="http://schemas.openxmlformats.org/spreadsheetml/2006/main" id="15" name="Table15" displayName="Table15" ref="A167:E171" totalsRowShown="0" headerRowDxfId="53" headerRowBorderDxfId="52" tableBorderDxfId="51">
  <autoFilter ref="A167:E171"/>
  <tableColumns count="5">
    <tableColumn id="1" name="#" dataDxfId="50"/>
    <tableColumn id="2" name="Beschreibung" dataDxfId="49"/>
    <tableColumn id="5" name="G" dataDxfId="48"/>
    <tableColumn id="3" name="N" dataDxfId="47"/>
    <tableColumn id="4" name="Kommentar" dataDxfId="46"/>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table" Target="../tables/table6.xml"/><Relationship Id="rId13" Type="http://schemas.openxmlformats.org/officeDocument/2006/relationships/table" Target="../tables/table11.xml"/><Relationship Id="rId3" Type="http://schemas.openxmlformats.org/officeDocument/2006/relationships/table" Target="../tables/table1.xml"/><Relationship Id="rId7" Type="http://schemas.openxmlformats.org/officeDocument/2006/relationships/table" Target="../tables/table5.xml"/><Relationship Id="rId12" Type="http://schemas.openxmlformats.org/officeDocument/2006/relationships/table" Target="../tables/table10.xml"/><Relationship Id="rId17" Type="http://schemas.openxmlformats.org/officeDocument/2006/relationships/comments" Target="../comments1.xml"/><Relationship Id="rId2" Type="http://schemas.openxmlformats.org/officeDocument/2006/relationships/vmlDrawing" Target="../drawings/vmlDrawing1.vml"/><Relationship Id="rId16" Type="http://schemas.openxmlformats.org/officeDocument/2006/relationships/table" Target="../tables/table14.xml"/><Relationship Id="rId1" Type="http://schemas.openxmlformats.org/officeDocument/2006/relationships/printerSettings" Target="../printerSettings/printerSettings1.bin"/><Relationship Id="rId6" Type="http://schemas.openxmlformats.org/officeDocument/2006/relationships/table" Target="../tables/table4.xml"/><Relationship Id="rId11" Type="http://schemas.openxmlformats.org/officeDocument/2006/relationships/table" Target="../tables/table9.xml"/><Relationship Id="rId5" Type="http://schemas.openxmlformats.org/officeDocument/2006/relationships/table" Target="../tables/table3.xml"/><Relationship Id="rId15" Type="http://schemas.openxmlformats.org/officeDocument/2006/relationships/table" Target="../tables/table13.xml"/><Relationship Id="rId10" Type="http://schemas.openxmlformats.org/officeDocument/2006/relationships/table" Target="../tables/table8.xml"/><Relationship Id="rId4" Type="http://schemas.openxmlformats.org/officeDocument/2006/relationships/table" Target="../tables/table2.xml"/><Relationship Id="rId9" Type="http://schemas.openxmlformats.org/officeDocument/2006/relationships/table" Target="../tables/table7.xml"/><Relationship Id="rId14" Type="http://schemas.openxmlformats.org/officeDocument/2006/relationships/table" Target="../tables/table1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pageSetUpPr fitToPage="1"/>
  </sheetPr>
  <dimension ref="A1:F202"/>
  <sheetViews>
    <sheetView tabSelected="1" topLeftCell="A115" zoomScale="80" zoomScaleNormal="80" zoomScalePageLayoutView="125" workbookViewId="0">
      <selection activeCell="B126" sqref="B126"/>
    </sheetView>
  </sheetViews>
  <sheetFormatPr defaultColWidth="8.85546875" defaultRowHeight="15" x14ac:dyDescent="0.25"/>
  <cols>
    <col min="1" max="1" width="7.28515625" style="1" customWidth="1"/>
    <col min="2" max="2" width="120.85546875" customWidth="1"/>
    <col min="3" max="3" width="7.42578125" customWidth="1"/>
    <col min="4" max="4" width="8.28515625" customWidth="1"/>
    <col min="5" max="5" width="57.42578125" style="61" customWidth="1"/>
    <col min="6" max="6" width="11.85546875" style="73" customWidth="1"/>
  </cols>
  <sheetData>
    <row r="1" spans="1:6" s="4" customFormat="1" ht="31.5" x14ac:dyDescent="0.5">
      <c r="A1" s="3" t="s">
        <v>106</v>
      </c>
      <c r="E1" s="62"/>
      <c r="F1" s="73"/>
    </row>
    <row r="2" spans="1:6" s="4" customFormat="1" ht="31.5" x14ac:dyDescent="0.5">
      <c r="A2" s="3"/>
      <c r="E2" s="62"/>
      <c r="F2" s="73"/>
    </row>
    <row r="3" spans="1:6" s="18" customFormat="1" ht="31.5" x14ac:dyDescent="0.5">
      <c r="A3" s="24" t="s">
        <v>86</v>
      </c>
      <c r="B3" s="17" t="s">
        <v>76</v>
      </c>
      <c r="C3" s="27"/>
      <c r="D3" s="28" t="s">
        <v>2</v>
      </c>
      <c r="E3" s="63">
        <f>SUMPRODUCT(Table2[G],Table2[N])/SUM(Table2[G])</f>
        <v>0</v>
      </c>
      <c r="F3" s="73"/>
    </row>
    <row r="4" spans="1:6" s="4" customFormat="1" ht="31.5" x14ac:dyDescent="0.5">
      <c r="A4" s="29" t="s">
        <v>0</v>
      </c>
      <c r="B4" s="11" t="s">
        <v>1</v>
      </c>
      <c r="C4" s="39" t="s">
        <v>95</v>
      </c>
      <c r="D4" s="36" t="s">
        <v>96</v>
      </c>
      <c r="E4" s="39" t="s">
        <v>3</v>
      </c>
      <c r="F4" s="11" t="s">
        <v>158</v>
      </c>
    </row>
    <row r="5" spans="1:6" s="4" customFormat="1" ht="31.5" x14ac:dyDescent="0.5">
      <c r="A5" s="31">
        <v>1</v>
      </c>
      <c r="B5" s="13" t="s">
        <v>105</v>
      </c>
      <c r="C5" s="40">
        <v>5</v>
      </c>
      <c r="D5" s="41"/>
      <c r="E5" s="42"/>
      <c r="F5" s="74"/>
    </row>
    <row r="6" spans="1:6" s="4" customFormat="1" ht="31.5" x14ac:dyDescent="0.5">
      <c r="A6" s="31">
        <v>2</v>
      </c>
      <c r="B6" s="13" t="s">
        <v>151</v>
      </c>
      <c r="C6" s="40">
        <v>5</v>
      </c>
      <c r="D6" s="41"/>
      <c r="E6" s="42"/>
      <c r="F6" s="74"/>
    </row>
    <row r="7" spans="1:6" s="4" customFormat="1" ht="31.5" x14ac:dyDescent="0.5">
      <c r="A7" s="31">
        <v>3</v>
      </c>
      <c r="B7" s="13" t="s">
        <v>28</v>
      </c>
      <c r="C7" s="40">
        <v>0</v>
      </c>
      <c r="D7" s="41"/>
      <c r="E7" s="53" t="s">
        <v>159</v>
      </c>
      <c r="F7" s="74" t="s">
        <v>190</v>
      </c>
    </row>
    <row r="8" spans="1:6" s="4" customFormat="1" ht="31.5" x14ac:dyDescent="0.5">
      <c r="A8" s="5">
        <v>4</v>
      </c>
      <c r="B8" s="2" t="s">
        <v>137</v>
      </c>
      <c r="C8" s="40">
        <v>5</v>
      </c>
      <c r="D8" s="33"/>
      <c r="E8" s="43"/>
      <c r="F8" s="75">
        <v>40812</v>
      </c>
    </row>
    <row r="9" spans="1:6" s="4" customFormat="1" ht="31.5" x14ac:dyDescent="0.5">
      <c r="A9" s="5">
        <v>5</v>
      </c>
      <c r="B9" s="2" t="s">
        <v>152</v>
      </c>
      <c r="C9" s="40">
        <v>5</v>
      </c>
      <c r="D9" s="33"/>
      <c r="E9" s="43"/>
      <c r="F9" s="75">
        <v>40819</v>
      </c>
    </row>
    <row r="10" spans="1:6" s="4" customFormat="1" ht="31.5" x14ac:dyDescent="0.5">
      <c r="A10" s="9">
        <v>6</v>
      </c>
      <c r="B10" s="2" t="s">
        <v>153</v>
      </c>
      <c r="C10" s="40">
        <v>5</v>
      </c>
      <c r="D10" s="33"/>
      <c r="E10" s="43"/>
      <c r="F10" s="75">
        <v>40819</v>
      </c>
    </row>
    <row r="11" spans="1:6" s="4" customFormat="1" ht="31.5" x14ac:dyDescent="0.5">
      <c r="A11" s="9">
        <v>7</v>
      </c>
      <c r="B11" s="2" t="s">
        <v>54</v>
      </c>
      <c r="C11" s="40">
        <v>5</v>
      </c>
      <c r="D11" s="33"/>
      <c r="E11" s="43"/>
      <c r="F11" s="75">
        <v>40819</v>
      </c>
    </row>
    <row r="12" spans="1:6" s="4" customFormat="1" ht="31.5" x14ac:dyDescent="0.5">
      <c r="A12" s="5">
        <v>8</v>
      </c>
      <c r="B12" s="2" t="s">
        <v>55</v>
      </c>
      <c r="C12" s="40">
        <v>5</v>
      </c>
      <c r="D12" s="33"/>
      <c r="E12" s="43"/>
      <c r="F12" s="75">
        <v>40833</v>
      </c>
    </row>
    <row r="13" spans="1:6" s="4" customFormat="1" ht="31.5" x14ac:dyDescent="0.5">
      <c r="A13" s="5">
        <v>9</v>
      </c>
      <c r="B13" s="6" t="s">
        <v>154</v>
      </c>
      <c r="C13" s="40">
        <v>5</v>
      </c>
      <c r="D13" s="33"/>
      <c r="E13" s="43"/>
      <c r="F13" s="75">
        <v>40833</v>
      </c>
    </row>
    <row r="14" spans="1:6" s="4" customFormat="1" ht="31.5" x14ac:dyDescent="0.5">
      <c r="A14" s="5">
        <v>10</v>
      </c>
      <c r="B14" s="2" t="s">
        <v>56</v>
      </c>
      <c r="C14" s="40">
        <v>5</v>
      </c>
      <c r="D14" s="33"/>
      <c r="E14" s="43" t="s">
        <v>144</v>
      </c>
      <c r="F14" s="75">
        <v>40840</v>
      </c>
    </row>
    <row r="15" spans="1:6" s="4" customFormat="1" ht="31.5" x14ac:dyDescent="0.5">
      <c r="A15" s="9">
        <v>11</v>
      </c>
      <c r="B15" s="2" t="s">
        <v>145</v>
      </c>
      <c r="C15" s="40">
        <v>5</v>
      </c>
      <c r="D15" s="33"/>
      <c r="E15" s="43"/>
      <c r="F15" s="75">
        <v>40833</v>
      </c>
    </row>
    <row r="16" spans="1:6" s="4" customFormat="1" ht="31.5" x14ac:dyDescent="0.5">
      <c r="A16" s="9">
        <v>12</v>
      </c>
      <c r="B16" s="2" t="s">
        <v>138</v>
      </c>
      <c r="C16" s="40">
        <v>5</v>
      </c>
      <c r="D16" s="33"/>
      <c r="E16" s="43"/>
      <c r="F16" s="74"/>
    </row>
    <row r="17" spans="1:6" s="4" customFormat="1" ht="31.5" x14ac:dyDescent="0.5">
      <c r="A17" s="5">
        <v>13</v>
      </c>
      <c r="B17" s="2" t="s">
        <v>57</v>
      </c>
      <c r="C17" s="40">
        <v>5</v>
      </c>
      <c r="D17" s="33"/>
      <c r="E17" s="43"/>
      <c r="F17" s="74"/>
    </row>
    <row r="18" spans="1:6" s="4" customFormat="1" ht="31.5" x14ac:dyDescent="0.5">
      <c r="A18" s="5">
        <v>14</v>
      </c>
      <c r="B18" s="6" t="s">
        <v>58</v>
      </c>
      <c r="C18" s="40">
        <v>5</v>
      </c>
      <c r="D18" s="33"/>
      <c r="E18" s="43"/>
      <c r="F18" s="75">
        <v>40847</v>
      </c>
    </row>
    <row r="19" spans="1:6" s="4" customFormat="1" ht="31.5" x14ac:dyDescent="0.5">
      <c r="A19" s="25">
        <v>15</v>
      </c>
      <c r="B19" s="22" t="s">
        <v>90</v>
      </c>
      <c r="C19" s="40">
        <v>5</v>
      </c>
      <c r="D19" s="33"/>
      <c r="E19" s="42"/>
      <c r="F19" s="74"/>
    </row>
    <row r="20" spans="1:6" s="4" customFormat="1" ht="31.5" x14ac:dyDescent="0.5">
      <c r="A20" s="30">
        <v>16</v>
      </c>
      <c r="B20" s="16" t="s">
        <v>59</v>
      </c>
      <c r="C20" s="40">
        <v>5</v>
      </c>
      <c r="D20" s="33"/>
      <c r="E20" s="43"/>
      <c r="F20" s="74"/>
    </row>
    <row r="21" spans="1:6" s="4" customFormat="1" ht="31.5" x14ac:dyDescent="0.5">
      <c r="A21" s="25">
        <v>17</v>
      </c>
      <c r="B21" s="16" t="s">
        <v>60</v>
      </c>
      <c r="C21" s="40">
        <v>5</v>
      </c>
      <c r="D21" s="33"/>
      <c r="E21" s="43"/>
      <c r="F21" s="74"/>
    </row>
    <row r="22" spans="1:6" s="4" customFormat="1" ht="31.5" x14ac:dyDescent="0.5">
      <c r="A22" s="25">
        <v>18</v>
      </c>
      <c r="B22" s="16" t="s">
        <v>146</v>
      </c>
      <c r="C22" s="40">
        <v>5</v>
      </c>
      <c r="D22" s="33"/>
      <c r="E22" s="43" t="s">
        <v>161</v>
      </c>
      <c r="F22" s="74"/>
    </row>
    <row r="23" spans="1:6" s="4" customFormat="1" ht="31.5" x14ac:dyDescent="0.5">
      <c r="A23" s="25">
        <v>19</v>
      </c>
      <c r="B23" s="2" t="s">
        <v>160</v>
      </c>
      <c r="C23" s="40">
        <v>5</v>
      </c>
      <c r="D23" s="33"/>
      <c r="E23" s="43"/>
      <c r="F23" s="74"/>
    </row>
    <row r="24" spans="1:6" s="4" customFormat="1" ht="31.5" x14ac:dyDescent="0.5">
      <c r="A24" s="25">
        <v>20</v>
      </c>
      <c r="B24" s="16" t="s">
        <v>61</v>
      </c>
      <c r="C24" s="40">
        <v>5</v>
      </c>
      <c r="D24" s="33"/>
      <c r="E24" s="43"/>
      <c r="F24" s="74"/>
    </row>
    <row r="25" spans="1:6" s="4" customFormat="1" ht="31.5" x14ac:dyDescent="0.5">
      <c r="A25" s="25">
        <v>21</v>
      </c>
      <c r="B25" s="2" t="s">
        <v>147</v>
      </c>
      <c r="C25" s="40">
        <v>5</v>
      </c>
      <c r="D25" s="33"/>
      <c r="E25" s="43"/>
      <c r="F25" s="74"/>
    </row>
    <row r="26" spans="1:6" ht="15.75" x14ac:dyDescent="0.25">
      <c r="A26" s="25">
        <v>22</v>
      </c>
      <c r="B26" s="61" t="s">
        <v>155</v>
      </c>
      <c r="C26" s="40">
        <v>5</v>
      </c>
      <c r="D26" s="33"/>
      <c r="E26" s="64"/>
      <c r="F26" s="74"/>
    </row>
    <row r="27" spans="1:6" s="4" customFormat="1" ht="31.5" x14ac:dyDescent="0.5">
      <c r="A27" s="25">
        <v>23</v>
      </c>
      <c r="B27" s="2" t="s">
        <v>156</v>
      </c>
      <c r="C27" s="40">
        <v>5</v>
      </c>
      <c r="D27" s="33"/>
      <c r="E27" s="43"/>
      <c r="F27" s="74"/>
    </row>
    <row r="28" spans="1:6" s="4" customFormat="1" ht="31.5" x14ac:dyDescent="0.5">
      <c r="A28" s="25">
        <v>24</v>
      </c>
      <c r="B28" s="2" t="s">
        <v>142</v>
      </c>
      <c r="C28" s="40">
        <v>5</v>
      </c>
      <c r="D28" s="33"/>
      <c r="E28" s="43" t="s">
        <v>162</v>
      </c>
      <c r="F28" s="74"/>
    </row>
    <row r="29" spans="1:6" s="4" customFormat="1" ht="31.5" x14ac:dyDescent="0.5">
      <c r="A29" s="25">
        <v>25</v>
      </c>
      <c r="B29" s="16" t="s">
        <v>62</v>
      </c>
      <c r="C29" s="40">
        <v>5</v>
      </c>
      <c r="D29" s="33"/>
      <c r="E29" s="43"/>
      <c r="F29" s="74"/>
    </row>
    <row r="30" spans="1:6" s="4" customFormat="1" ht="31.5" x14ac:dyDescent="0.5">
      <c r="A30" s="25">
        <v>26</v>
      </c>
      <c r="B30" s="16" t="s">
        <v>91</v>
      </c>
      <c r="C30" s="40">
        <v>5</v>
      </c>
      <c r="D30" s="33"/>
      <c r="E30" s="43" t="s">
        <v>163</v>
      </c>
      <c r="F30" s="74"/>
    </row>
    <row r="31" spans="1:6" s="4" customFormat="1" ht="31.5" x14ac:dyDescent="0.5">
      <c r="A31" s="25">
        <v>27</v>
      </c>
      <c r="B31" s="16" t="s">
        <v>66</v>
      </c>
      <c r="C31" s="40">
        <v>5</v>
      </c>
      <c r="D31" s="33"/>
      <c r="E31" s="43"/>
      <c r="F31" s="74"/>
    </row>
    <row r="32" spans="1:6" s="4" customFormat="1" ht="31.5" x14ac:dyDescent="0.5">
      <c r="A32" s="21">
        <v>28</v>
      </c>
      <c r="B32" s="13" t="s">
        <v>107</v>
      </c>
      <c r="C32" s="40">
        <v>5</v>
      </c>
      <c r="D32" s="41"/>
      <c r="E32" s="42"/>
      <c r="F32" s="74"/>
    </row>
    <row r="33" spans="1:6" s="4" customFormat="1" ht="31.5" x14ac:dyDescent="0.5">
      <c r="A33" s="58">
        <v>29</v>
      </c>
      <c r="B33" s="59" t="s">
        <v>157</v>
      </c>
      <c r="C33" s="40">
        <v>5</v>
      </c>
      <c r="D33" s="44"/>
      <c r="E33" s="65"/>
      <c r="F33" s="74"/>
    </row>
    <row r="34" spans="1:6" ht="15.75" x14ac:dyDescent="0.25">
      <c r="A34" s="25"/>
      <c r="B34" s="82"/>
      <c r="C34" s="83"/>
      <c r="D34" s="45"/>
      <c r="E34" s="84"/>
      <c r="F34" s="85"/>
    </row>
    <row r="35" spans="1:6" s="1" customFormat="1" ht="23.25" x14ac:dyDescent="0.35">
      <c r="A35" s="23" t="s">
        <v>87</v>
      </c>
      <c r="B35" s="10" t="s">
        <v>63</v>
      </c>
      <c r="D35" s="28" t="s">
        <v>2</v>
      </c>
      <c r="E35" s="63">
        <f>SUMPRODUCT(Table6[G],Table6[N])/SUM(Table6[G])</f>
        <v>0</v>
      </c>
      <c r="F35" s="26"/>
    </row>
    <row r="36" spans="1:6" x14ac:dyDescent="0.25">
      <c r="A36" s="5" t="s">
        <v>0</v>
      </c>
      <c r="B36" s="5" t="s">
        <v>1</v>
      </c>
      <c r="C36" s="35" t="s">
        <v>95</v>
      </c>
      <c r="D36" s="36" t="s">
        <v>96</v>
      </c>
      <c r="E36" s="35" t="s">
        <v>3</v>
      </c>
    </row>
    <row r="37" spans="1:6" s="4" customFormat="1" ht="31.5" x14ac:dyDescent="0.5">
      <c r="A37" s="14">
        <v>1</v>
      </c>
      <c r="B37" s="15" t="s">
        <v>29</v>
      </c>
      <c r="C37" s="32">
        <v>5</v>
      </c>
      <c r="D37" s="33"/>
      <c r="E37" s="46" t="s">
        <v>164</v>
      </c>
      <c r="F37" s="73"/>
    </row>
    <row r="38" spans="1:6" s="4" customFormat="1" ht="31.5" x14ac:dyDescent="0.5">
      <c r="A38" s="12">
        <v>2</v>
      </c>
      <c r="B38" s="13" t="s">
        <v>143</v>
      </c>
      <c r="C38" s="32">
        <v>5</v>
      </c>
      <c r="D38" s="33"/>
      <c r="E38" s="42"/>
      <c r="F38" s="73"/>
    </row>
    <row r="39" spans="1:6" s="4" customFormat="1" ht="31.5" x14ac:dyDescent="0.5">
      <c r="A39" s="12">
        <v>3</v>
      </c>
      <c r="B39" s="13" t="s">
        <v>108</v>
      </c>
      <c r="C39" s="32">
        <v>5</v>
      </c>
      <c r="D39" s="33"/>
      <c r="E39" s="42" t="s">
        <v>148</v>
      </c>
      <c r="F39" s="73"/>
    </row>
    <row r="40" spans="1:6" ht="15.75" x14ac:dyDescent="0.25">
      <c r="A40" s="5">
        <v>4</v>
      </c>
      <c r="B40" s="2" t="s">
        <v>4</v>
      </c>
      <c r="C40" s="32">
        <v>5</v>
      </c>
      <c r="D40" s="33"/>
      <c r="E40" s="43"/>
    </row>
    <row r="41" spans="1:6" ht="15.75" x14ac:dyDescent="0.25">
      <c r="A41" s="5">
        <v>5</v>
      </c>
      <c r="B41" s="2" t="s">
        <v>92</v>
      </c>
      <c r="C41" s="32">
        <v>5</v>
      </c>
      <c r="D41" s="33"/>
      <c r="E41" s="43"/>
    </row>
    <row r="42" spans="1:6" ht="15.75" x14ac:dyDescent="0.25">
      <c r="A42" s="9">
        <v>6</v>
      </c>
      <c r="B42" s="2" t="s">
        <v>109</v>
      </c>
      <c r="C42" s="32">
        <v>5</v>
      </c>
      <c r="D42" s="33"/>
      <c r="E42" s="43"/>
    </row>
    <row r="43" spans="1:6" ht="15.75" x14ac:dyDescent="0.25">
      <c r="A43" s="5">
        <v>7</v>
      </c>
      <c r="B43" s="16" t="s">
        <v>93</v>
      </c>
      <c r="C43" s="32">
        <v>5</v>
      </c>
      <c r="D43" s="33"/>
      <c r="E43" s="43"/>
    </row>
    <row r="44" spans="1:6" ht="15.75" x14ac:dyDescent="0.25">
      <c r="A44" s="5">
        <v>9</v>
      </c>
      <c r="B44" s="2" t="s">
        <v>130</v>
      </c>
      <c r="C44" s="32">
        <v>5</v>
      </c>
      <c r="D44" s="33"/>
      <c r="E44" s="43"/>
    </row>
    <row r="45" spans="1:6" ht="15.75" x14ac:dyDescent="0.25">
      <c r="A45" s="9">
        <v>10</v>
      </c>
      <c r="B45" s="2" t="s">
        <v>17</v>
      </c>
      <c r="C45" s="32">
        <v>5</v>
      </c>
      <c r="D45" s="33"/>
      <c r="E45" s="43"/>
    </row>
    <row r="46" spans="1:6" ht="30" x14ac:dyDescent="0.25">
      <c r="A46" s="9">
        <v>11</v>
      </c>
      <c r="B46" s="2" t="s">
        <v>133</v>
      </c>
      <c r="C46" s="32">
        <v>5</v>
      </c>
      <c r="D46" s="33"/>
      <c r="E46" s="43"/>
    </row>
    <row r="47" spans="1:6" s="7" customFormat="1" ht="30" x14ac:dyDescent="0.25">
      <c r="A47" s="26">
        <v>13</v>
      </c>
      <c r="B47" s="6" t="s">
        <v>26</v>
      </c>
      <c r="C47" s="32">
        <v>5</v>
      </c>
      <c r="D47" s="33"/>
      <c r="E47" s="43" t="s">
        <v>194</v>
      </c>
      <c r="F47" s="73"/>
    </row>
    <row r="48" spans="1:6" x14ac:dyDescent="0.25">
      <c r="C48" s="7"/>
      <c r="D48" s="7"/>
      <c r="E48" s="66"/>
    </row>
    <row r="49" spans="1:6" ht="23.25" x14ac:dyDescent="0.35">
      <c r="A49" s="23" t="s">
        <v>88</v>
      </c>
      <c r="B49" s="10" t="s">
        <v>9</v>
      </c>
      <c r="C49" s="1"/>
      <c r="D49" s="28" t="s">
        <v>2</v>
      </c>
      <c r="E49" s="63">
        <f>SUMPRODUCT(Table12[G],Table12[N])/SUM(Table12[G])</f>
        <v>0</v>
      </c>
    </row>
    <row r="50" spans="1:6" x14ac:dyDescent="0.25">
      <c r="A50" s="5" t="s">
        <v>0</v>
      </c>
      <c r="B50" s="5" t="s">
        <v>1</v>
      </c>
      <c r="C50" s="35" t="s">
        <v>95</v>
      </c>
      <c r="D50" s="36" t="s">
        <v>96</v>
      </c>
      <c r="E50" s="35" t="s">
        <v>3</v>
      </c>
    </row>
    <row r="51" spans="1:6" ht="15.75" x14ac:dyDescent="0.25">
      <c r="A51" s="5">
        <v>1</v>
      </c>
      <c r="B51" s="2" t="s">
        <v>37</v>
      </c>
      <c r="C51" s="34">
        <v>5</v>
      </c>
      <c r="D51" s="33"/>
      <c r="E51" s="67"/>
    </row>
    <row r="52" spans="1:6" s="7" customFormat="1" ht="15.75" x14ac:dyDescent="0.25">
      <c r="A52" s="5">
        <v>2</v>
      </c>
      <c r="B52" s="2" t="s">
        <v>10</v>
      </c>
      <c r="C52" s="34">
        <v>5</v>
      </c>
      <c r="D52" s="33"/>
      <c r="E52" s="38"/>
      <c r="F52" s="73"/>
    </row>
    <row r="53" spans="1:6" ht="15.75" x14ac:dyDescent="0.25">
      <c r="A53" s="9">
        <v>3</v>
      </c>
      <c r="B53" s="2" t="s">
        <v>11</v>
      </c>
      <c r="C53" s="34">
        <v>5</v>
      </c>
      <c r="D53" s="33"/>
      <c r="E53" s="38"/>
    </row>
    <row r="54" spans="1:6" s="1" customFormat="1" ht="30" x14ac:dyDescent="0.25">
      <c r="A54" s="9">
        <v>4</v>
      </c>
      <c r="B54" s="2" t="s">
        <v>21</v>
      </c>
      <c r="C54" s="34">
        <v>5</v>
      </c>
      <c r="D54" s="33"/>
      <c r="E54" s="52"/>
      <c r="F54" s="26"/>
    </row>
    <row r="55" spans="1:6" ht="30" x14ac:dyDescent="0.25">
      <c r="A55" s="5">
        <v>5</v>
      </c>
      <c r="B55" s="2" t="s">
        <v>20</v>
      </c>
      <c r="C55" s="34">
        <v>5</v>
      </c>
      <c r="D55" s="33"/>
      <c r="E55" s="38"/>
    </row>
    <row r="56" spans="1:6" ht="15.75" x14ac:dyDescent="0.25">
      <c r="A56" s="5">
        <v>6</v>
      </c>
      <c r="B56" s="6" t="s">
        <v>12</v>
      </c>
      <c r="C56" s="34">
        <v>5</v>
      </c>
      <c r="D56" s="33"/>
      <c r="E56" s="43"/>
    </row>
    <row r="57" spans="1:6" ht="75" x14ac:dyDescent="0.25">
      <c r="A57" s="5"/>
      <c r="B57" s="6" t="s">
        <v>193</v>
      </c>
      <c r="C57" s="34"/>
      <c r="D57" s="89"/>
      <c r="E57" s="38"/>
    </row>
    <row r="58" spans="1:6" x14ac:dyDescent="0.25">
      <c r="C58" s="7"/>
      <c r="D58" s="7"/>
      <c r="E58" s="66"/>
    </row>
    <row r="59" spans="1:6" s="1" customFormat="1" ht="23.25" x14ac:dyDescent="0.35">
      <c r="A59" s="23" t="s">
        <v>89</v>
      </c>
      <c r="B59" s="10" t="s">
        <v>67</v>
      </c>
      <c r="C59" s="8"/>
      <c r="D59" s="28" t="s">
        <v>2</v>
      </c>
      <c r="E59" s="63">
        <f>SUMPRODUCT(Table3[G],Table3[N])/SUM(Table3[G])</f>
        <v>0</v>
      </c>
      <c r="F59" s="26"/>
    </row>
    <row r="60" spans="1:6" x14ac:dyDescent="0.25">
      <c r="A60" s="5" t="s">
        <v>0</v>
      </c>
      <c r="B60" s="5" t="s">
        <v>1</v>
      </c>
      <c r="C60" s="35" t="s">
        <v>95</v>
      </c>
      <c r="D60" s="37" t="s">
        <v>96</v>
      </c>
      <c r="E60" s="35" t="s">
        <v>3</v>
      </c>
    </row>
    <row r="61" spans="1:6" ht="30" x14ac:dyDescent="0.25">
      <c r="A61" s="5">
        <v>1</v>
      </c>
      <c r="B61" s="2" t="s">
        <v>51</v>
      </c>
      <c r="C61" s="38">
        <v>9</v>
      </c>
      <c r="D61" s="33"/>
      <c r="E61" s="38" t="s">
        <v>165</v>
      </c>
    </row>
    <row r="62" spans="1:6" ht="15.75" x14ac:dyDescent="0.25">
      <c r="A62" s="9">
        <v>2</v>
      </c>
      <c r="B62" s="2" t="s">
        <v>53</v>
      </c>
      <c r="C62" s="38">
        <v>5</v>
      </c>
      <c r="D62" s="33"/>
      <c r="E62" s="38"/>
    </row>
    <row r="63" spans="1:6" ht="15.75" x14ac:dyDescent="0.25">
      <c r="A63" s="9">
        <v>3</v>
      </c>
      <c r="B63" s="2" t="s">
        <v>110</v>
      </c>
      <c r="C63" s="38">
        <v>5</v>
      </c>
      <c r="D63" s="33"/>
      <c r="E63" s="38" t="s">
        <v>191</v>
      </c>
    </row>
    <row r="64" spans="1:6" ht="15.75" x14ac:dyDescent="0.25">
      <c r="A64" s="5">
        <v>4</v>
      </c>
      <c r="B64" s="2" t="s">
        <v>24</v>
      </c>
      <c r="C64" s="38">
        <v>9</v>
      </c>
      <c r="D64" s="33"/>
      <c r="E64" s="38"/>
    </row>
    <row r="65" spans="1:6" ht="30" x14ac:dyDescent="0.25">
      <c r="A65" s="5">
        <v>5</v>
      </c>
      <c r="B65" s="2" t="s">
        <v>111</v>
      </c>
      <c r="C65" s="38">
        <v>5</v>
      </c>
      <c r="D65" s="33"/>
      <c r="E65" s="38" t="s">
        <v>192</v>
      </c>
    </row>
    <row r="66" spans="1:6" ht="15.75" x14ac:dyDescent="0.25">
      <c r="A66" s="5">
        <v>6</v>
      </c>
      <c r="B66" s="16" t="s">
        <v>52</v>
      </c>
      <c r="C66" s="38">
        <v>0</v>
      </c>
      <c r="D66" s="33"/>
      <c r="E66" s="38" t="s">
        <v>196</v>
      </c>
    </row>
    <row r="67" spans="1:6" x14ac:dyDescent="0.25">
      <c r="C67" s="7"/>
      <c r="D67" s="7"/>
      <c r="E67" s="66"/>
    </row>
    <row r="68" spans="1:6" s="1" customFormat="1" ht="23.25" x14ac:dyDescent="0.35">
      <c r="A68" s="23" t="s">
        <v>77</v>
      </c>
      <c r="B68" s="10" t="s">
        <v>74</v>
      </c>
      <c r="D68" s="28" t="s">
        <v>2</v>
      </c>
      <c r="E68" s="63">
        <f>SUMPRODUCT(Table11[G],Table11[N])/SUM(Table11[G])</f>
        <v>0</v>
      </c>
      <c r="F68" s="26"/>
    </row>
    <row r="69" spans="1:6" x14ac:dyDescent="0.25">
      <c r="A69" s="5" t="s">
        <v>0</v>
      </c>
      <c r="B69" s="5" t="s">
        <v>1</v>
      </c>
      <c r="C69" s="35" t="s">
        <v>95</v>
      </c>
      <c r="D69" s="36" t="s">
        <v>96</v>
      </c>
      <c r="E69" s="35" t="s">
        <v>3</v>
      </c>
    </row>
    <row r="70" spans="1:6" ht="15.75" x14ac:dyDescent="0.25">
      <c r="A70" s="5">
        <v>1</v>
      </c>
      <c r="B70" s="19" t="s">
        <v>94</v>
      </c>
      <c r="C70" s="34">
        <v>5</v>
      </c>
      <c r="D70" s="33"/>
      <c r="E70" s="38"/>
    </row>
    <row r="71" spans="1:6" ht="15.75" x14ac:dyDescent="0.25">
      <c r="A71" s="5">
        <v>2</v>
      </c>
      <c r="B71" s="2" t="s">
        <v>47</v>
      </c>
      <c r="C71" s="34">
        <v>5</v>
      </c>
      <c r="D71" s="33"/>
      <c r="E71" s="38" t="s">
        <v>149</v>
      </c>
    </row>
    <row r="72" spans="1:6" ht="15.75" x14ac:dyDescent="0.25">
      <c r="A72" s="9">
        <v>3</v>
      </c>
      <c r="B72" s="2" t="s">
        <v>48</v>
      </c>
      <c r="C72" s="34">
        <v>5</v>
      </c>
      <c r="D72" s="33"/>
      <c r="E72" s="38"/>
    </row>
    <row r="73" spans="1:6" ht="15.75" x14ac:dyDescent="0.25">
      <c r="A73" s="9">
        <v>4</v>
      </c>
      <c r="B73" s="2" t="s">
        <v>8</v>
      </c>
      <c r="C73" s="34">
        <v>5</v>
      </c>
      <c r="D73" s="33"/>
      <c r="E73" s="38"/>
    </row>
    <row r="74" spans="1:6" ht="15.75" x14ac:dyDescent="0.25">
      <c r="A74" s="5">
        <v>5</v>
      </c>
      <c r="B74" s="2" t="s">
        <v>112</v>
      </c>
      <c r="C74" s="34">
        <v>5</v>
      </c>
      <c r="D74" s="33"/>
      <c r="E74" s="38"/>
    </row>
    <row r="75" spans="1:6" x14ac:dyDescent="0.25">
      <c r="C75" s="7"/>
      <c r="D75" s="7"/>
      <c r="E75" s="66"/>
    </row>
    <row r="76" spans="1:6" x14ac:dyDescent="0.25">
      <c r="C76" s="7"/>
      <c r="D76" s="7"/>
      <c r="E76" s="66"/>
    </row>
    <row r="77" spans="1:6" s="1" customFormat="1" ht="23.25" x14ac:dyDescent="0.35">
      <c r="A77" s="23" t="s">
        <v>78</v>
      </c>
      <c r="B77" s="10" t="s">
        <v>68</v>
      </c>
      <c r="D77" s="28" t="s">
        <v>2</v>
      </c>
      <c r="E77" s="63">
        <f>SUMPRODUCT(Table71518[G],Table71518[N])/SUM(Table71518[G])</f>
        <v>0</v>
      </c>
      <c r="F77" s="26"/>
    </row>
    <row r="78" spans="1:6" ht="15.75" thickBot="1" x14ac:dyDescent="0.3">
      <c r="A78" s="5" t="s">
        <v>0</v>
      </c>
      <c r="B78" s="5" t="s">
        <v>1</v>
      </c>
      <c r="C78" s="35" t="s">
        <v>95</v>
      </c>
      <c r="D78" s="36" t="s">
        <v>96</v>
      </c>
      <c r="E78" s="35" t="s">
        <v>3</v>
      </c>
      <c r="F78" s="88" t="s">
        <v>180</v>
      </c>
    </row>
    <row r="79" spans="1:6" ht="15.75" x14ac:dyDescent="0.25">
      <c r="A79" s="5">
        <v>1</v>
      </c>
      <c r="B79" s="2" t="s">
        <v>37</v>
      </c>
      <c r="C79" s="34">
        <v>5</v>
      </c>
      <c r="D79" s="33"/>
      <c r="E79" s="38"/>
      <c r="F79" s="73" t="s">
        <v>190</v>
      </c>
    </row>
    <row r="80" spans="1:6" ht="15.75" x14ac:dyDescent="0.25">
      <c r="A80" s="5">
        <v>2</v>
      </c>
      <c r="B80" s="2" t="s">
        <v>33</v>
      </c>
      <c r="C80" s="34">
        <v>5</v>
      </c>
      <c r="D80" s="33"/>
      <c r="E80" s="38"/>
      <c r="F80" s="73" t="s">
        <v>190</v>
      </c>
    </row>
    <row r="81" spans="1:6" ht="15.75" x14ac:dyDescent="0.25">
      <c r="A81" s="9">
        <v>3</v>
      </c>
      <c r="B81" s="2" t="s">
        <v>113</v>
      </c>
      <c r="C81" s="34">
        <v>5</v>
      </c>
      <c r="D81" s="33"/>
      <c r="E81" s="38"/>
      <c r="F81" s="73" t="s">
        <v>190</v>
      </c>
    </row>
    <row r="82" spans="1:6" ht="30" x14ac:dyDescent="0.25">
      <c r="A82" s="9">
        <v>4</v>
      </c>
      <c r="B82" s="2" t="s">
        <v>65</v>
      </c>
      <c r="C82" s="34">
        <v>5</v>
      </c>
      <c r="D82" s="33"/>
      <c r="E82" s="38" t="s">
        <v>189</v>
      </c>
      <c r="F82" s="73" t="s">
        <v>190</v>
      </c>
    </row>
    <row r="83" spans="1:6" ht="15.75" x14ac:dyDescent="0.25">
      <c r="A83" s="5">
        <v>5</v>
      </c>
      <c r="B83" s="2" t="s">
        <v>34</v>
      </c>
      <c r="C83" s="34">
        <v>5</v>
      </c>
      <c r="D83" s="33"/>
      <c r="E83" s="38"/>
      <c r="F83" s="73" t="s">
        <v>190</v>
      </c>
    </row>
    <row r="85" spans="1:6" s="1" customFormat="1" x14ac:dyDescent="0.25">
      <c r="B85"/>
      <c r="C85" s="7"/>
      <c r="D85" s="7"/>
      <c r="E85" s="68"/>
      <c r="F85" s="26"/>
    </row>
    <row r="86" spans="1:6" ht="23.25" x14ac:dyDescent="0.35">
      <c r="A86" s="23" t="s">
        <v>79</v>
      </c>
      <c r="B86" s="10" t="s">
        <v>69</v>
      </c>
      <c r="C86" s="1"/>
      <c r="D86" s="28" t="s">
        <v>2</v>
      </c>
      <c r="E86" s="63">
        <f>SUMPRODUCT(Table715[G],Table715[N])/SUM(Table715[G])</f>
        <v>0</v>
      </c>
    </row>
    <row r="87" spans="1:6" ht="15.75" thickBot="1" x14ac:dyDescent="0.3">
      <c r="A87" s="5" t="s">
        <v>0</v>
      </c>
      <c r="B87" s="5" t="s">
        <v>1</v>
      </c>
      <c r="C87" s="35" t="s">
        <v>95</v>
      </c>
      <c r="D87" s="36" t="s">
        <v>96</v>
      </c>
      <c r="E87" s="35" t="s">
        <v>3</v>
      </c>
      <c r="F87" s="87" t="s">
        <v>180</v>
      </c>
    </row>
    <row r="88" spans="1:6" ht="15.75" x14ac:dyDescent="0.25">
      <c r="A88" s="5">
        <v>1</v>
      </c>
      <c r="B88" s="2" t="s">
        <v>37</v>
      </c>
      <c r="C88" s="38">
        <v>5</v>
      </c>
      <c r="D88" s="33"/>
      <c r="E88" s="38"/>
      <c r="F88" s="73" t="s">
        <v>190</v>
      </c>
    </row>
    <row r="89" spans="1:6" ht="15.75" x14ac:dyDescent="0.25">
      <c r="A89" s="5">
        <v>2</v>
      </c>
      <c r="B89" s="2" t="s">
        <v>117</v>
      </c>
      <c r="C89" s="38">
        <v>5</v>
      </c>
      <c r="D89" s="33"/>
      <c r="E89" s="38"/>
      <c r="F89" s="86">
        <v>40826</v>
      </c>
    </row>
    <row r="90" spans="1:6" ht="15.75" x14ac:dyDescent="0.25">
      <c r="A90" s="9">
        <v>3</v>
      </c>
      <c r="B90" s="2" t="s">
        <v>167</v>
      </c>
      <c r="C90" s="38">
        <v>5</v>
      </c>
      <c r="D90" s="33"/>
      <c r="E90" s="38"/>
      <c r="F90" s="86">
        <v>40826</v>
      </c>
    </row>
    <row r="91" spans="1:6" ht="15.75" x14ac:dyDescent="0.25">
      <c r="A91" s="9">
        <v>4</v>
      </c>
      <c r="B91" s="2" t="s">
        <v>35</v>
      </c>
      <c r="C91" s="38">
        <v>5</v>
      </c>
      <c r="D91" s="33"/>
      <c r="E91" s="38"/>
    </row>
    <row r="92" spans="1:6" ht="15.75" x14ac:dyDescent="0.25">
      <c r="A92" s="5">
        <v>5</v>
      </c>
      <c r="B92" s="2" t="s">
        <v>166</v>
      </c>
      <c r="C92" s="38">
        <v>5</v>
      </c>
      <c r="D92" s="33"/>
      <c r="E92" s="38"/>
      <c r="F92" s="86">
        <v>40826</v>
      </c>
    </row>
    <row r="93" spans="1:6" ht="15.75" x14ac:dyDescent="0.25">
      <c r="A93" s="5">
        <v>6</v>
      </c>
      <c r="B93" s="2" t="s">
        <v>50</v>
      </c>
      <c r="C93" s="38">
        <v>5</v>
      </c>
      <c r="D93" s="33"/>
      <c r="E93" s="38"/>
      <c r="F93" s="86">
        <v>40826</v>
      </c>
    </row>
    <row r="94" spans="1:6" s="1" customFormat="1" x14ac:dyDescent="0.25">
      <c r="B94"/>
      <c r="C94" s="7"/>
      <c r="D94" s="7"/>
      <c r="E94" s="68"/>
      <c r="F94" s="26"/>
    </row>
    <row r="95" spans="1:6" ht="23.25" x14ac:dyDescent="0.35">
      <c r="A95" s="23" t="s">
        <v>80</v>
      </c>
      <c r="B95" s="10" t="s">
        <v>73</v>
      </c>
      <c r="C95" s="1"/>
      <c r="D95" s="28" t="s">
        <v>2</v>
      </c>
      <c r="E95" s="63">
        <f>SUMPRODUCT(Table7[G],Table7[N])/SUM(Table7[G])</f>
        <v>0</v>
      </c>
    </row>
    <row r="96" spans="1:6" ht="15.75" thickBot="1" x14ac:dyDescent="0.3">
      <c r="A96" s="5" t="s">
        <v>0</v>
      </c>
      <c r="B96" s="5" t="s">
        <v>1</v>
      </c>
      <c r="C96" s="35" t="s">
        <v>95</v>
      </c>
      <c r="D96" s="36" t="s">
        <v>96</v>
      </c>
      <c r="E96" s="35" t="s">
        <v>3</v>
      </c>
      <c r="F96" s="87" t="s">
        <v>195</v>
      </c>
    </row>
    <row r="97" spans="1:6" ht="15.75" x14ac:dyDescent="0.25">
      <c r="A97" s="5">
        <v>1</v>
      </c>
      <c r="B97" s="2" t="s">
        <v>37</v>
      </c>
      <c r="C97" s="34">
        <v>5</v>
      </c>
      <c r="D97" s="33"/>
      <c r="E97" s="38"/>
      <c r="F97" s="73" t="s">
        <v>190</v>
      </c>
    </row>
    <row r="98" spans="1:6" ht="30" x14ac:dyDescent="0.25">
      <c r="A98" s="5">
        <v>2</v>
      </c>
      <c r="B98" s="6" t="s">
        <v>132</v>
      </c>
      <c r="C98" s="34">
        <v>5</v>
      </c>
      <c r="D98" s="33"/>
      <c r="E98" s="38" t="s">
        <v>188</v>
      </c>
      <c r="F98" s="73" t="s">
        <v>190</v>
      </c>
    </row>
    <row r="99" spans="1:6" ht="15.75" x14ac:dyDescent="0.25">
      <c r="A99" s="5">
        <v>3</v>
      </c>
      <c r="B99" s="2" t="s">
        <v>114</v>
      </c>
      <c r="C99" s="34">
        <v>5</v>
      </c>
      <c r="D99" s="33"/>
      <c r="E99" s="38"/>
      <c r="F99" s="73" t="s">
        <v>190</v>
      </c>
    </row>
    <row r="100" spans="1:6" ht="15.75" x14ac:dyDescent="0.25">
      <c r="A100" s="5">
        <v>4</v>
      </c>
      <c r="B100" s="2" t="s">
        <v>131</v>
      </c>
      <c r="C100" s="34">
        <v>5</v>
      </c>
      <c r="D100" s="33"/>
      <c r="E100" s="38"/>
      <c r="F100" s="73" t="s">
        <v>190</v>
      </c>
    </row>
    <row r="101" spans="1:6" ht="15.75" x14ac:dyDescent="0.25">
      <c r="A101" s="9">
        <v>5</v>
      </c>
      <c r="B101" s="2" t="s">
        <v>168</v>
      </c>
      <c r="C101" s="34">
        <v>0</v>
      </c>
      <c r="D101" s="33"/>
      <c r="E101" s="38"/>
      <c r="F101" s="73" t="s">
        <v>190</v>
      </c>
    </row>
    <row r="102" spans="1:6" ht="15.75" x14ac:dyDescent="0.25">
      <c r="A102" s="9">
        <v>6</v>
      </c>
      <c r="B102" s="2" t="s">
        <v>36</v>
      </c>
      <c r="C102" s="34">
        <v>0</v>
      </c>
      <c r="D102" s="33"/>
      <c r="E102" s="38"/>
      <c r="F102" s="73" t="s">
        <v>190</v>
      </c>
    </row>
    <row r="103" spans="1:6" ht="15.75" x14ac:dyDescent="0.25">
      <c r="A103" s="9">
        <v>7</v>
      </c>
      <c r="B103" s="2" t="s">
        <v>5</v>
      </c>
      <c r="C103" s="34">
        <v>5</v>
      </c>
      <c r="D103" s="33"/>
      <c r="E103" s="38" t="s">
        <v>169</v>
      </c>
      <c r="F103" s="73" t="s">
        <v>190</v>
      </c>
    </row>
    <row r="104" spans="1:6" ht="15.75" x14ac:dyDescent="0.25">
      <c r="A104" s="5">
        <v>8</v>
      </c>
      <c r="B104" s="2" t="s">
        <v>115</v>
      </c>
      <c r="C104" s="34">
        <v>5</v>
      </c>
      <c r="D104" s="33"/>
      <c r="E104" s="38"/>
      <c r="F104" s="73" t="s">
        <v>190</v>
      </c>
    </row>
    <row r="105" spans="1:6" s="1" customFormat="1" ht="15.75" x14ac:dyDescent="0.25">
      <c r="B105" s="56"/>
      <c r="C105" s="34"/>
      <c r="D105" s="57"/>
      <c r="E105" s="69"/>
      <c r="F105" s="26"/>
    </row>
    <row r="106" spans="1:6" ht="23.25" x14ac:dyDescent="0.35">
      <c r="A106" s="23" t="s">
        <v>81</v>
      </c>
      <c r="B106" s="10" t="s">
        <v>100</v>
      </c>
      <c r="C106" s="1"/>
      <c r="D106" s="28" t="s">
        <v>2</v>
      </c>
      <c r="E106" s="63">
        <f>SUMPRODUCT(Table8[G],Table8[N])/SUM(Table8[G])</f>
        <v>0</v>
      </c>
    </row>
    <row r="107" spans="1:6" ht="15.75" thickBot="1" x14ac:dyDescent="0.3">
      <c r="A107" s="5" t="s">
        <v>0</v>
      </c>
      <c r="B107" s="5" t="s">
        <v>1</v>
      </c>
      <c r="C107" s="35" t="s">
        <v>95</v>
      </c>
      <c r="D107" s="36" t="s">
        <v>96</v>
      </c>
      <c r="E107" s="35" t="s">
        <v>3</v>
      </c>
      <c r="F107" s="87" t="s">
        <v>195</v>
      </c>
    </row>
    <row r="108" spans="1:6" ht="15.75" x14ac:dyDescent="0.25">
      <c r="A108" s="5">
        <v>1</v>
      </c>
      <c r="B108" s="2" t="s">
        <v>37</v>
      </c>
      <c r="C108" s="34">
        <v>5</v>
      </c>
      <c r="D108" s="33"/>
      <c r="E108" s="38"/>
      <c r="F108" s="73" t="s">
        <v>190</v>
      </c>
    </row>
    <row r="109" spans="1:6" ht="15.75" x14ac:dyDescent="0.25">
      <c r="A109" s="5">
        <v>2</v>
      </c>
      <c r="B109" s="2" t="s">
        <v>38</v>
      </c>
      <c r="C109" s="34">
        <v>5</v>
      </c>
      <c r="D109" s="33"/>
      <c r="E109" s="67"/>
      <c r="F109" s="73" t="s">
        <v>190</v>
      </c>
    </row>
    <row r="110" spans="1:6" ht="15.75" x14ac:dyDescent="0.25">
      <c r="A110" s="5">
        <v>3</v>
      </c>
      <c r="B110" s="2" t="s">
        <v>116</v>
      </c>
      <c r="C110" s="34">
        <v>5</v>
      </c>
      <c r="D110" s="33"/>
      <c r="E110" s="38"/>
      <c r="F110" s="73" t="s">
        <v>190</v>
      </c>
    </row>
    <row r="111" spans="1:6" ht="15.75" x14ac:dyDescent="0.25">
      <c r="A111" s="5">
        <v>4</v>
      </c>
      <c r="B111" s="2" t="s">
        <v>150</v>
      </c>
      <c r="C111" s="34">
        <v>5</v>
      </c>
      <c r="D111" s="33"/>
      <c r="E111" s="38"/>
      <c r="F111" s="73" t="s">
        <v>190</v>
      </c>
    </row>
    <row r="112" spans="1:6" s="1" customFormat="1" ht="15.75" x14ac:dyDescent="0.25">
      <c r="B112" s="56"/>
      <c r="C112" s="34"/>
      <c r="D112" s="57"/>
      <c r="E112" s="69"/>
      <c r="F112" s="26"/>
    </row>
    <row r="113" spans="1:6" ht="23.25" x14ac:dyDescent="0.35">
      <c r="A113" s="23" t="s">
        <v>99</v>
      </c>
      <c r="B113" s="10" t="s">
        <v>101</v>
      </c>
      <c r="C113" s="1"/>
      <c r="D113" s="28" t="s">
        <v>2</v>
      </c>
      <c r="E113" s="63">
        <f>SUMPRODUCT(Table9[G],Table9[N])/SUM(Table9[G])</f>
        <v>0</v>
      </c>
    </row>
    <row r="114" spans="1:6" ht="15.75" thickBot="1" x14ac:dyDescent="0.3">
      <c r="A114" s="5" t="s">
        <v>0</v>
      </c>
      <c r="B114" s="5" t="s">
        <v>1</v>
      </c>
      <c r="C114" s="35" t="s">
        <v>95</v>
      </c>
      <c r="D114" s="36" t="s">
        <v>96</v>
      </c>
      <c r="E114" s="35" t="s">
        <v>3</v>
      </c>
      <c r="F114" s="87" t="s">
        <v>195</v>
      </c>
    </row>
    <row r="115" spans="1:6" ht="15.75" x14ac:dyDescent="0.25">
      <c r="A115" s="5">
        <v>1</v>
      </c>
      <c r="B115" s="2" t="s">
        <v>37</v>
      </c>
      <c r="C115" s="34">
        <v>5</v>
      </c>
      <c r="D115" s="33"/>
      <c r="E115" s="38"/>
      <c r="F115" s="73" t="s">
        <v>190</v>
      </c>
    </row>
    <row r="116" spans="1:6" ht="15.75" x14ac:dyDescent="0.25">
      <c r="A116" s="5">
        <v>2</v>
      </c>
      <c r="B116" s="2" t="s">
        <v>118</v>
      </c>
      <c r="C116" s="34">
        <v>5</v>
      </c>
      <c r="D116" s="33"/>
      <c r="E116" s="38"/>
      <c r="F116" s="73" t="s">
        <v>190</v>
      </c>
    </row>
    <row r="117" spans="1:6" ht="30" customHeight="1" x14ac:dyDescent="0.25">
      <c r="A117" s="5">
        <v>3</v>
      </c>
      <c r="B117" s="2" t="s">
        <v>18</v>
      </c>
      <c r="C117" s="34">
        <v>5</v>
      </c>
      <c r="D117" s="33"/>
      <c r="E117" s="38" t="s">
        <v>187</v>
      </c>
      <c r="F117" s="73" t="s">
        <v>190</v>
      </c>
    </row>
    <row r="118" spans="1:6" ht="15.75" x14ac:dyDescent="0.25">
      <c r="A118" s="9">
        <v>4</v>
      </c>
      <c r="B118" s="2" t="s">
        <v>32</v>
      </c>
      <c r="C118" s="34">
        <v>5</v>
      </c>
      <c r="D118" s="33"/>
      <c r="E118" s="38"/>
      <c r="F118" s="73" t="s">
        <v>190</v>
      </c>
    </row>
    <row r="119" spans="1:6" ht="15.75" x14ac:dyDescent="0.25">
      <c r="A119" s="9">
        <v>5</v>
      </c>
      <c r="B119" s="2" t="s">
        <v>6</v>
      </c>
      <c r="C119" s="34">
        <v>5</v>
      </c>
      <c r="D119" s="33"/>
      <c r="E119" s="38"/>
      <c r="F119" s="73" t="s">
        <v>190</v>
      </c>
    </row>
    <row r="120" spans="1:6" ht="15.75" x14ac:dyDescent="0.25">
      <c r="A120" s="9">
        <v>6</v>
      </c>
      <c r="B120" s="2" t="s">
        <v>119</v>
      </c>
      <c r="C120" s="34">
        <v>5</v>
      </c>
      <c r="D120" s="33"/>
      <c r="E120" s="38"/>
      <c r="F120" s="73" t="s">
        <v>190</v>
      </c>
    </row>
    <row r="121" spans="1:6" ht="15.75" x14ac:dyDescent="0.25">
      <c r="A121" s="5">
        <v>7</v>
      </c>
      <c r="B121" s="2" t="s">
        <v>7</v>
      </c>
      <c r="C121" s="34">
        <v>5</v>
      </c>
      <c r="D121" s="33"/>
      <c r="E121" s="38" t="s">
        <v>186</v>
      </c>
      <c r="F121" s="73" t="s">
        <v>190</v>
      </c>
    </row>
    <row r="122" spans="1:6" ht="30" x14ac:dyDescent="0.25">
      <c r="A122" s="5">
        <v>8</v>
      </c>
      <c r="B122" s="2" t="s">
        <v>120</v>
      </c>
      <c r="C122" s="34">
        <v>5</v>
      </c>
      <c r="D122" s="33"/>
      <c r="E122" s="38" t="s">
        <v>185</v>
      </c>
      <c r="F122" s="73" t="s">
        <v>190</v>
      </c>
    </row>
    <row r="123" spans="1:6" s="1" customFormat="1" x14ac:dyDescent="0.25">
      <c r="B123"/>
      <c r="C123" s="7"/>
      <c r="D123" s="7"/>
      <c r="E123" s="68"/>
      <c r="F123" s="26"/>
    </row>
    <row r="124" spans="1:6" ht="23.25" x14ac:dyDescent="0.35">
      <c r="A124" s="23" t="s">
        <v>82</v>
      </c>
      <c r="B124" s="10" t="s">
        <v>70</v>
      </c>
      <c r="C124" s="1"/>
      <c r="D124" s="28" t="s">
        <v>2</v>
      </c>
      <c r="E124" s="63">
        <f>SUMPRODUCT(Table1021[G],Table1021[N])/SUM(Table1021[G])</f>
        <v>0</v>
      </c>
    </row>
    <row r="125" spans="1:6" x14ac:dyDescent="0.25">
      <c r="A125" s="5" t="s">
        <v>0</v>
      </c>
      <c r="B125" s="5" t="s">
        <v>1</v>
      </c>
      <c r="C125" s="35" t="s">
        <v>95</v>
      </c>
      <c r="D125" s="36" t="s">
        <v>96</v>
      </c>
      <c r="E125" s="35" t="s">
        <v>3</v>
      </c>
    </row>
    <row r="126" spans="1:6" ht="15.75" x14ac:dyDescent="0.25">
      <c r="A126" s="5">
        <v>1</v>
      </c>
      <c r="B126" s="2" t="s">
        <v>37</v>
      </c>
      <c r="C126" s="34">
        <v>5</v>
      </c>
      <c r="D126" s="33"/>
      <c r="E126" s="38"/>
    </row>
    <row r="127" spans="1:6" ht="15.75" x14ac:dyDescent="0.25">
      <c r="A127" s="5">
        <v>2</v>
      </c>
      <c r="B127" s="16" t="s">
        <v>31</v>
      </c>
      <c r="C127" s="34">
        <v>5</v>
      </c>
      <c r="D127" s="33"/>
      <c r="E127" s="38"/>
    </row>
    <row r="128" spans="1:6" ht="30" x14ac:dyDescent="0.25">
      <c r="A128" s="9">
        <v>3</v>
      </c>
      <c r="B128" s="2" t="s">
        <v>125</v>
      </c>
      <c r="C128" s="34"/>
      <c r="D128" s="33"/>
      <c r="E128" s="38" t="s">
        <v>184</v>
      </c>
    </row>
    <row r="129" spans="1:6" ht="15.75" x14ac:dyDescent="0.25">
      <c r="A129" s="9">
        <v>4</v>
      </c>
      <c r="B129" s="56" t="s">
        <v>134</v>
      </c>
      <c r="C129" s="34">
        <v>5</v>
      </c>
      <c r="D129" s="33"/>
      <c r="E129" s="38"/>
    </row>
    <row r="130" spans="1:6" ht="15.75" x14ac:dyDescent="0.25">
      <c r="A130" s="9">
        <v>5</v>
      </c>
      <c r="B130" s="2" t="s">
        <v>41</v>
      </c>
      <c r="C130" s="34">
        <v>5</v>
      </c>
      <c r="D130" s="33"/>
      <c r="E130" s="38" t="s">
        <v>171</v>
      </c>
    </row>
    <row r="131" spans="1:6" ht="15.75" x14ac:dyDescent="0.25">
      <c r="A131" s="5">
        <v>6</v>
      </c>
      <c r="B131" s="16" t="s">
        <v>49</v>
      </c>
      <c r="C131" s="34">
        <v>5</v>
      </c>
      <c r="D131" s="33"/>
      <c r="E131" s="38" t="s">
        <v>172</v>
      </c>
    </row>
    <row r="132" spans="1:6" ht="30" x14ac:dyDescent="0.25">
      <c r="A132" s="5">
        <v>7</v>
      </c>
      <c r="B132" s="16" t="s">
        <v>27</v>
      </c>
      <c r="C132" s="34">
        <v>5</v>
      </c>
      <c r="D132" s="33"/>
      <c r="E132" s="38"/>
    </row>
    <row r="133" spans="1:6" ht="15.75" x14ac:dyDescent="0.25">
      <c r="A133" s="5">
        <v>8</v>
      </c>
      <c r="B133" s="56" t="s">
        <v>135</v>
      </c>
      <c r="C133" s="34">
        <v>5</v>
      </c>
      <c r="D133" s="33"/>
      <c r="E133" s="38"/>
    </row>
    <row r="134" spans="1:6" ht="15.75" x14ac:dyDescent="0.25">
      <c r="A134" s="9">
        <v>9</v>
      </c>
      <c r="B134" s="16" t="s">
        <v>23</v>
      </c>
      <c r="C134" s="34">
        <v>5</v>
      </c>
      <c r="D134" s="33"/>
      <c r="E134" s="38"/>
    </row>
    <row r="135" spans="1:6" ht="30" x14ac:dyDescent="0.25">
      <c r="A135" s="26">
        <v>10</v>
      </c>
      <c r="B135" s="16" t="s">
        <v>22</v>
      </c>
      <c r="C135" s="34">
        <v>5</v>
      </c>
      <c r="D135" s="33"/>
      <c r="E135" s="38" t="s">
        <v>173</v>
      </c>
    </row>
    <row r="136" spans="1:6" s="1" customFormat="1" x14ac:dyDescent="0.25">
      <c r="B136"/>
      <c r="C136" s="7"/>
      <c r="D136" s="7"/>
      <c r="E136" s="68"/>
      <c r="F136" s="26"/>
    </row>
    <row r="137" spans="1:6" ht="23.25" x14ac:dyDescent="0.35">
      <c r="A137" s="23" t="s">
        <v>83</v>
      </c>
      <c r="B137" s="10" t="s">
        <v>71</v>
      </c>
      <c r="C137" s="1"/>
      <c r="D137" s="28" t="s">
        <v>2</v>
      </c>
      <c r="E137" s="63">
        <f>SUMPRODUCT(Table1020[G],Table1020[N])/SUM(Table1020[G])</f>
        <v>0</v>
      </c>
    </row>
    <row r="138" spans="1:6" x14ac:dyDescent="0.25">
      <c r="A138" s="5" t="s">
        <v>0</v>
      </c>
      <c r="B138" s="5" t="s">
        <v>1</v>
      </c>
      <c r="C138" s="35" t="s">
        <v>95</v>
      </c>
      <c r="D138" s="36" t="s">
        <v>96</v>
      </c>
      <c r="E138" s="35" t="s">
        <v>3</v>
      </c>
    </row>
    <row r="139" spans="1:6" ht="15.75" x14ac:dyDescent="0.25">
      <c r="A139" s="5">
        <v>1</v>
      </c>
      <c r="B139" s="2" t="s">
        <v>39</v>
      </c>
      <c r="C139" s="34">
        <v>5</v>
      </c>
      <c r="D139" s="33"/>
      <c r="E139" s="38" t="s">
        <v>183</v>
      </c>
    </row>
    <row r="140" spans="1:6" ht="15.75" x14ac:dyDescent="0.25">
      <c r="A140" s="9">
        <v>2</v>
      </c>
      <c r="B140" s="2" t="s">
        <v>15</v>
      </c>
      <c r="C140" s="34">
        <v>5</v>
      </c>
      <c r="D140" s="33"/>
      <c r="E140" s="38"/>
    </row>
    <row r="141" spans="1:6" ht="15.75" x14ac:dyDescent="0.25">
      <c r="A141" s="9">
        <v>3</v>
      </c>
      <c r="B141" s="16" t="s">
        <v>40</v>
      </c>
      <c r="C141" s="34">
        <v>5</v>
      </c>
      <c r="D141" s="33"/>
      <c r="E141" s="38"/>
    </row>
    <row r="142" spans="1:6" ht="15.75" x14ac:dyDescent="0.25">
      <c r="A142" s="9">
        <v>4</v>
      </c>
      <c r="B142" s="16" t="s">
        <v>30</v>
      </c>
      <c r="C142" s="34">
        <v>5</v>
      </c>
      <c r="D142" s="33"/>
      <c r="E142" s="38"/>
    </row>
    <row r="143" spans="1:6" ht="15.75" x14ac:dyDescent="0.25">
      <c r="A143" s="76">
        <v>5</v>
      </c>
      <c r="B143" s="77" t="s">
        <v>16</v>
      </c>
      <c r="C143" s="78">
        <v>0</v>
      </c>
      <c r="D143" s="79"/>
      <c r="E143" s="80" t="s">
        <v>174</v>
      </c>
    </row>
    <row r="144" spans="1:6" ht="15.75" x14ac:dyDescent="0.25">
      <c r="A144" s="5">
        <v>6</v>
      </c>
      <c r="B144" t="s">
        <v>136</v>
      </c>
      <c r="C144" s="34"/>
      <c r="D144" s="33"/>
      <c r="E144" s="38" t="s">
        <v>170</v>
      </c>
    </row>
    <row r="145" spans="1:6" ht="15.75" x14ac:dyDescent="0.25">
      <c r="A145" s="5">
        <v>7</v>
      </c>
      <c r="B145" s="2" t="s">
        <v>121</v>
      </c>
      <c r="C145" s="34">
        <v>5</v>
      </c>
      <c r="D145" s="33"/>
      <c r="E145" s="38"/>
    </row>
    <row r="146" spans="1:6" ht="15.75" x14ac:dyDescent="0.25">
      <c r="A146" s="9">
        <v>8</v>
      </c>
      <c r="B146" s="16" t="s">
        <v>13</v>
      </c>
      <c r="C146" s="34">
        <v>5</v>
      </c>
      <c r="D146" s="33"/>
      <c r="E146" s="38"/>
    </row>
    <row r="147" spans="1:6" x14ac:dyDescent="0.25">
      <c r="C147" s="7"/>
      <c r="D147" s="7"/>
      <c r="E147" s="66"/>
    </row>
    <row r="148" spans="1:6" s="1" customFormat="1" x14ac:dyDescent="0.25">
      <c r="B148"/>
      <c r="C148" s="7"/>
      <c r="D148" s="7"/>
      <c r="E148" s="68"/>
      <c r="F148" s="26"/>
    </row>
    <row r="149" spans="1:6" ht="23.25" x14ac:dyDescent="0.35">
      <c r="A149" s="23" t="s">
        <v>84</v>
      </c>
      <c r="B149" s="10" t="s">
        <v>72</v>
      </c>
      <c r="C149" s="1"/>
      <c r="D149" s="28" t="s">
        <v>2</v>
      </c>
      <c r="E149" s="63">
        <f>SUMPRODUCT(Table10[G],Table10[N])/SUM(Table10[G])</f>
        <v>0</v>
      </c>
    </row>
    <row r="150" spans="1:6" x14ac:dyDescent="0.25">
      <c r="A150" s="5" t="s">
        <v>0</v>
      </c>
      <c r="B150" s="5" t="s">
        <v>1</v>
      </c>
      <c r="C150" s="35" t="s">
        <v>95</v>
      </c>
      <c r="D150" s="36" t="s">
        <v>96</v>
      </c>
      <c r="E150" s="35" t="s">
        <v>3</v>
      </c>
    </row>
    <row r="151" spans="1:6" ht="15.75" x14ac:dyDescent="0.25">
      <c r="A151" s="20">
        <v>1</v>
      </c>
      <c r="B151" s="16" t="s">
        <v>25</v>
      </c>
      <c r="C151" s="34">
        <v>5</v>
      </c>
      <c r="D151" s="33"/>
      <c r="E151" s="38" t="s">
        <v>182</v>
      </c>
    </row>
    <row r="152" spans="1:6" ht="15.75" x14ac:dyDescent="0.25">
      <c r="A152" s="5">
        <v>2</v>
      </c>
      <c r="B152" t="s">
        <v>19</v>
      </c>
      <c r="C152" s="34">
        <v>5</v>
      </c>
      <c r="D152" s="33"/>
      <c r="E152" s="38" t="s">
        <v>175</v>
      </c>
    </row>
    <row r="153" spans="1:6" ht="15.75" x14ac:dyDescent="0.25">
      <c r="A153" s="5">
        <v>3</v>
      </c>
      <c r="B153" s="2" t="s">
        <v>42</v>
      </c>
      <c r="C153" s="34">
        <v>5</v>
      </c>
      <c r="D153" s="33"/>
      <c r="E153" s="38"/>
    </row>
    <row r="154" spans="1:6" ht="15.75" x14ac:dyDescent="0.25">
      <c r="A154" s="9">
        <v>4</v>
      </c>
      <c r="B154" s="16" t="s">
        <v>46</v>
      </c>
      <c r="C154" s="34">
        <v>5</v>
      </c>
      <c r="D154" s="33"/>
      <c r="E154" s="38"/>
    </row>
    <row r="155" spans="1:6" ht="15.75" x14ac:dyDescent="0.25">
      <c r="A155" s="9">
        <v>5</v>
      </c>
      <c r="B155" s="2" t="s">
        <v>103</v>
      </c>
      <c r="C155" s="34">
        <v>5</v>
      </c>
      <c r="D155" s="33"/>
      <c r="E155" s="38"/>
    </row>
    <row r="156" spans="1:6" ht="30" x14ac:dyDescent="0.25">
      <c r="A156" s="5">
        <v>6</v>
      </c>
      <c r="B156" s="2" t="s">
        <v>104</v>
      </c>
      <c r="C156" s="34">
        <v>5</v>
      </c>
      <c r="D156" s="33"/>
      <c r="E156" s="52" t="s">
        <v>181</v>
      </c>
    </row>
    <row r="157" spans="1:6" ht="15.75" x14ac:dyDescent="0.25">
      <c r="A157" s="9">
        <v>7</v>
      </c>
      <c r="B157" s="16" t="s">
        <v>43</v>
      </c>
      <c r="C157" s="34">
        <v>5</v>
      </c>
      <c r="D157" s="33"/>
      <c r="E157" s="38" t="s">
        <v>176</v>
      </c>
    </row>
    <row r="158" spans="1:6" ht="30" x14ac:dyDescent="0.25">
      <c r="A158" s="9">
        <v>8</v>
      </c>
      <c r="B158" s="2" t="s">
        <v>127</v>
      </c>
      <c r="C158" s="34">
        <v>5</v>
      </c>
      <c r="D158" s="33"/>
      <c r="E158" s="38" t="s">
        <v>177</v>
      </c>
    </row>
    <row r="159" spans="1:6" ht="15.75" x14ac:dyDescent="0.25">
      <c r="A159" s="9">
        <v>9</v>
      </c>
      <c r="B159" s="16" t="s">
        <v>44</v>
      </c>
      <c r="C159" s="34">
        <v>5</v>
      </c>
      <c r="D159" s="33"/>
      <c r="E159" s="52"/>
    </row>
    <row r="160" spans="1:6" ht="15.75" x14ac:dyDescent="0.25">
      <c r="A160" s="9">
        <v>10</v>
      </c>
      <c r="B160" s="2" t="s">
        <v>126</v>
      </c>
      <c r="C160" s="34">
        <v>5</v>
      </c>
      <c r="D160" s="33"/>
      <c r="E160" s="38"/>
    </row>
    <row r="161" spans="1:6" ht="15.75" x14ac:dyDescent="0.25">
      <c r="A161" s="20">
        <v>11</v>
      </c>
      <c r="B161" s="16" t="s">
        <v>45</v>
      </c>
      <c r="C161" s="34">
        <v>5</v>
      </c>
      <c r="D161" s="33"/>
      <c r="E161" s="38"/>
    </row>
    <row r="162" spans="1:6" ht="15.75" x14ac:dyDescent="0.25">
      <c r="A162" s="60">
        <v>12</v>
      </c>
      <c r="B162" s="2" t="s">
        <v>124</v>
      </c>
      <c r="C162" s="34">
        <v>5</v>
      </c>
      <c r="D162" s="33"/>
      <c r="E162" s="38"/>
    </row>
    <row r="163" spans="1:6" ht="15.75" x14ac:dyDescent="0.25">
      <c r="A163" s="26">
        <v>13</v>
      </c>
      <c r="B163" s="2" t="s">
        <v>123</v>
      </c>
      <c r="C163" s="34">
        <v>5</v>
      </c>
      <c r="D163" s="33"/>
      <c r="E163" s="38"/>
    </row>
    <row r="164" spans="1:6" ht="15.75" x14ac:dyDescent="0.25">
      <c r="A164" s="26">
        <v>14</v>
      </c>
      <c r="B164" s="2" t="s">
        <v>122</v>
      </c>
      <c r="C164" s="34">
        <v>5</v>
      </c>
      <c r="D164" s="33"/>
      <c r="E164" s="38"/>
    </row>
    <row r="165" spans="1:6" x14ac:dyDescent="0.25">
      <c r="C165" s="7"/>
      <c r="D165" s="7"/>
      <c r="E165" s="66"/>
    </row>
    <row r="166" spans="1:6" ht="23.25" x14ac:dyDescent="0.35">
      <c r="A166" s="23" t="s">
        <v>85</v>
      </c>
      <c r="B166" s="10" t="s">
        <v>75</v>
      </c>
      <c r="C166" s="7"/>
      <c r="D166" s="28" t="s">
        <v>2</v>
      </c>
      <c r="E166" s="63">
        <f>SUMPRODUCT(Table15[G],Table15[N])/SUM(Table15[G])</f>
        <v>0</v>
      </c>
    </row>
    <row r="167" spans="1:6" x14ac:dyDescent="0.25">
      <c r="A167" s="5" t="s">
        <v>0</v>
      </c>
      <c r="B167" s="5" t="s">
        <v>1</v>
      </c>
      <c r="C167" s="35" t="s">
        <v>95</v>
      </c>
      <c r="D167" s="36" t="s">
        <v>96</v>
      </c>
      <c r="E167" s="35" t="s">
        <v>3</v>
      </c>
    </row>
    <row r="168" spans="1:6" ht="15.75" x14ac:dyDescent="0.25">
      <c r="A168" s="5">
        <v>1</v>
      </c>
      <c r="B168" s="2" t="s">
        <v>14</v>
      </c>
      <c r="C168" s="34">
        <v>5</v>
      </c>
      <c r="D168" s="33"/>
      <c r="E168" s="38" t="s">
        <v>178</v>
      </c>
    </row>
    <row r="169" spans="1:6" ht="15.75" x14ac:dyDescent="0.25">
      <c r="A169" s="5">
        <v>2</v>
      </c>
      <c r="B169" s="2" t="s">
        <v>128</v>
      </c>
      <c r="C169" s="34">
        <v>0</v>
      </c>
      <c r="D169" s="33"/>
      <c r="E169" s="38"/>
    </row>
    <row r="170" spans="1:6" ht="30.75" customHeight="1" x14ac:dyDescent="0.25">
      <c r="A170" s="5">
        <v>3</v>
      </c>
      <c r="B170" s="2" t="s">
        <v>64</v>
      </c>
      <c r="C170" s="34">
        <v>0</v>
      </c>
      <c r="D170" s="33"/>
      <c r="E170" s="38"/>
    </row>
    <row r="171" spans="1:6" ht="15.75" x14ac:dyDescent="0.25">
      <c r="A171" s="9">
        <v>4</v>
      </c>
      <c r="B171" s="56" t="s">
        <v>129</v>
      </c>
      <c r="C171" s="34">
        <v>0</v>
      </c>
      <c r="D171" s="33"/>
      <c r="E171" s="38"/>
    </row>
    <row r="172" spans="1:6" x14ac:dyDescent="0.25">
      <c r="C172" s="7"/>
      <c r="D172" s="7"/>
      <c r="E172" s="66"/>
    </row>
    <row r="174" spans="1:6" s="55" customFormat="1" ht="28.5" x14ac:dyDescent="0.45">
      <c r="A174" s="54" t="s">
        <v>97</v>
      </c>
      <c r="E174" s="70"/>
      <c r="F174" s="81" t="s">
        <v>179</v>
      </c>
    </row>
    <row r="175" spans="1:6" ht="23.25" x14ac:dyDescent="0.35">
      <c r="A175" s="24" t="s">
        <v>86</v>
      </c>
      <c r="B175" s="17" t="s">
        <v>76</v>
      </c>
      <c r="C175" s="27"/>
      <c r="D175" s="28" t="s">
        <v>2</v>
      </c>
      <c r="E175" s="63">
        <f>SUMPRODUCT(Table2[G],Table2[N])/SUM(Table2[G])</f>
        <v>0</v>
      </c>
      <c r="F175" s="81">
        <v>1</v>
      </c>
    </row>
    <row r="176" spans="1:6" ht="18.75" x14ac:dyDescent="0.3">
      <c r="F176" s="81"/>
    </row>
    <row r="177" spans="1:6" ht="18.75" x14ac:dyDescent="0.3">
      <c r="A177" s="49" t="s">
        <v>87</v>
      </c>
      <c r="B177" s="10" t="s">
        <v>63</v>
      </c>
      <c r="C177" s="10"/>
      <c r="D177" s="50" t="s">
        <v>2</v>
      </c>
      <c r="E177" s="71">
        <f>SUMPRODUCT(Table6[G],Table6[N])/SUM(Table6[G])</f>
        <v>0</v>
      </c>
      <c r="F177" s="81">
        <v>3</v>
      </c>
    </row>
    <row r="178" spans="1:6" ht="18.75" x14ac:dyDescent="0.3">
      <c r="A178" s="49" t="s">
        <v>88</v>
      </c>
      <c r="B178" s="10" t="s">
        <v>9</v>
      </c>
      <c r="C178" s="10"/>
      <c r="D178" s="50" t="s">
        <v>2</v>
      </c>
      <c r="E178" s="71">
        <f>SUMPRODUCT(Table12[G],Table12[N])/SUM(Table12[G])</f>
        <v>0</v>
      </c>
      <c r="F178" s="81">
        <v>3</v>
      </c>
    </row>
    <row r="179" spans="1:6" ht="18.75" x14ac:dyDescent="0.3">
      <c r="A179" s="49" t="s">
        <v>89</v>
      </c>
      <c r="B179" s="10" t="s">
        <v>67</v>
      </c>
      <c r="C179" s="10"/>
      <c r="D179" s="50" t="s">
        <v>2</v>
      </c>
      <c r="E179" s="71">
        <f>SUMPRODUCT(Table3[G],Table3[N])/SUM(Table3[G])</f>
        <v>0</v>
      </c>
      <c r="F179" s="81">
        <v>3</v>
      </c>
    </row>
    <row r="180" spans="1:6" ht="23.25" x14ac:dyDescent="0.35">
      <c r="A180" s="47">
        <v>2</v>
      </c>
      <c r="B180" s="48" t="s">
        <v>98</v>
      </c>
      <c r="E180" s="72">
        <f>SUMPRODUCT(F177:F179,E177:E179)/SUM(F177:F179)</f>
        <v>0</v>
      </c>
      <c r="F180" s="81">
        <v>1</v>
      </c>
    </row>
    <row r="181" spans="1:6" ht="18.75" x14ac:dyDescent="0.3">
      <c r="F181" s="81"/>
    </row>
    <row r="182" spans="1:6" ht="18.75" x14ac:dyDescent="0.3">
      <c r="A182" s="49" t="s">
        <v>77</v>
      </c>
      <c r="B182" s="10" t="s">
        <v>74</v>
      </c>
      <c r="C182" s="10"/>
      <c r="D182" s="50" t="s">
        <v>2</v>
      </c>
      <c r="E182" s="71">
        <f>SUMPRODUCT(Table11[G],Table11[N])/SUM(Table11[G])</f>
        <v>0</v>
      </c>
      <c r="F182" s="81">
        <v>4</v>
      </c>
    </row>
    <row r="183" spans="1:6" ht="18.75" x14ac:dyDescent="0.3">
      <c r="A183" s="49" t="s">
        <v>78</v>
      </c>
      <c r="B183" s="10" t="s">
        <v>68</v>
      </c>
      <c r="C183" s="10"/>
      <c r="D183" s="50" t="s">
        <v>2</v>
      </c>
      <c r="E183" s="71">
        <f>SUMPRODUCT(Table71518[G],Table71518[N])/SUM(Table71518[G])</f>
        <v>0</v>
      </c>
      <c r="F183" s="81">
        <v>2</v>
      </c>
    </row>
    <row r="184" spans="1:6" ht="18.75" x14ac:dyDescent="0.3">
      <c r="A184" s="49" t="s">
        <v>79</v>
      </c>
      <c r="B184" s="10" t="s">
        <v>69</v>
      </c>
      <c r="C184" s="10"/>
      <c r="D184" s="50" t="s">
        <v>2</v>
      </c>
      <c r="E184" s="71">
        <f>SUMPRODUCT(Table715[G],Table715[N])/SUM(Table715[G])</f>
        <v>0</v>
      </c>
      <c r="F184" s="81">
        <v>2</v>
      </c>
    </row>
    <row r="185" spans="1:6" ht="18.75" x14ac:dyDescent="0.3">
      <c r="A185" s="49" t="s">
        <v>80</v>
      </c>
      <c r="B185" s="10" t="s">
        <v>73</v>
      </c>
      <c r="C185" s="10"/>
      <c r="D185" s="50" t="s">
        <v>2</v>
      </c>
      <c r="E185" s="71">
        <f>SUMPRODUCT(Table7[G],Table7[N])/SUM(Table7[G])</f>
        <v>0</v>
      </c>
      <c r="F185" s="81">
        <v>6</v>
      </c>
    </row>
    <row r="186" spans="1:6" ht="18.75" x14ac:dyDescent="0.3">
      <c r="A186" s="49" t="s">
        <v>81</v>
      </c>
      <c r="B186" s="10" t="s">
        <v>100</v>
      </c>
      <c r="C186" s="10"/>
      <c r="D186" s="50" t="s">
        <v>2</v>
      </c>
      <c r="E186" s="71">
        <f>SUMPRODUCT(Table8[G],Table8[N])/SUM(Table8[G])</f>
        <v>0</v>
      </c>
      <c r="F186" s="81">
        <v>3</v>
      </c>
    </row>
    <row r="187" spans="1:6" ht="18.75" x14ac:dyDescent="0.3">
      <c r="A187" s="49" t="s">
        <v>99</v>
      </c>
      <c r="B187" s="10" t="s">
        <v>101</v>
      </c>
      <c r="C187" s="10"/>
      <c r="D187" s="50" t="s">
        <v>2</v>
      </c>
      <c r="E187" s="71">
        <f>SUMPRODUCT(Table9[G],Table9[N])/SUM(Table9[G])</f>
        <v>0</v>
      </c>
      <c r="F187" s="81">
        <v>3</v>
      </c>
    </row>
    <row r="188" spans="1:6" ht="18.75" x14ac:dyDescent="0.3">
      <c r="A188" s="49" t="s">
        <v>82</v>
      </c>
      <c r="B188" s="10" t="s">
        <v>70</v>
      </c>
      <c r="C188" s="10"/>
      <c r="D188" s="50" t="s">
        <v>2</v>
      </c>
      <c r="E188" s="71">
        <f>SUMPRODUCT(Table1021[G],Table1021[N])/SUM(Table1021[G])</f>
        <v>0</v>
      </c>
      <c r="F188" s="81">
        <v>6</v>
      </c>
    </row>
    <row r="189" spans="1:6" ht="18.75" x14ac:dyDescent="0.3">
      <c r="A189" s="49" t="s">
        <v>83</v>
      </c>
      <c r="B189" s="10" t="s">
        <v>71</v>
      </c>
      <c r="C189" s="10"/>
      <c r="D189" s="50" t="s">
        <v>2</v>
      </c>
      <c r="E189" s="71">
        <f>SUMPRODUCT(Table1020[G],Table1020[N])/SUM(Table1020[G])</f>
        <v>0</v>
      </c>
      <c r="F189" s="81">
        <v>2</v>
      </c>
    </row>
    <row r="190" spans="1:6" ht="18.75" x14ac:dyDescent="0.3">
      <c r="A190" s="49" t="s">
        <v>84</v>
      </c>
      <c r="B190" s="10" t="s">
        <v>72</v>
      </c>
      <c r="C190" s="10"/>
      <c r="D190" s="50" t="s">
        <v>2</v>
      </c>
      <c r="E190" s="71">
        <f>SUMPRODUCT(Table10[G],Table10[N])/SUM(Table10[G])</f>
        <v>0</v>
      </c>
      <c r="F190" s="81">
        <v>2</v>
      </c>
    </row>
    <row r="191" spans="1:6" ht="18.75" x14ac:dyDescent="0.3">
      <c r="A191" s="49" t="s">
        <v>85</v>
      </c>
      <c r="B191" s="10" t="s">
        <v>75</v>
      </c>
      <c r="C191" s="51"/>
      <c r="D191" s="50" t="s">
        <v>2</v>
      </c>
      <c r="E191" s="71">
        <v>0</v>
      </c>
      <c r="F191" s="81">
        <v>0</v>
      </c>
    </row>
    <row r="192" spans="1:6" ht="23.25" x14ac:dyDescent="0.35">
      <c r="A192" s="47">
        <v>2</v>
      </c>
      <c r="B192" s="48" t="s">
        <v>98</v>
      </c>
      <c r="E192" s="72">
        <f>SUMPRODUCT(F182:F191,E182:E191)/SUM(F182:F191)</f>
        <v>0</v>
      </c>
      <c r="F192" s="81">
        <v>3</v>
      </c>
    </row>
    <row r="193" spans="1:6" ht="18.75" x14ac:dyDescent="0.3">
      <c r="F193" s="81"/>
    </row>
    <row r="194" spans="1:6" ht="18.75" x14ac:dyDescent="0.3">
      <c r="F194" s="81"/>
    </row>
    <row r="195" spans="1:6" ht="18.75" x14ac:dyDescent="0.3">
      <c r="B195" t="s">
        <v>102</v>
      </c>
      <c r="E195" s="61">
        <f>((E175*F175)+E180*F180+E192*F192)/(F175+F180+F192)</f>
        <v>0</v>
      </c>
      <c r="F195" s="81"/>
    </row>
    <row r="200" spans="1:6" x14ac:dyDescent="0.25">
      <c r="A200" s="1" t="s">
        <v>139</v>
      </c>
    </row>
    <row r="201" spans="1:6" x14ac:dyDescent="0.25">
      <c r="A201" s="1" t="s">
        <v>140</v>
      </c>
    </row>
    <row r="202" spans="1:6" x14ac:dyDescent="0.25">
      <c r="A202" s="1" t="s">
        <v>141</v>
      </c>
    </row>
  </sheetData>
  <phoneticPr fontId="11" type="noConversion"/>
  <pageMargins left="0.70866141732283472" right="0.70866141732283472" top="0.74803149606299213" bottom="0.74803149606299213" header="0.31496062992125984" footer="0.31496062992125984"/>
  <pageSetup paperSize="9" scale="42" fitToHeight="2" orientation="portrait" r:id="rId1"/>
  <legacyDrawing r:id="rId2"/>
  <tableParts count="14">
    <tablePart r:id="rId3"/>
    <tablePart r:id="rId4"/>
    <tablePart r:id="rId5"/>
    <tablePart r:id="rId6"/>
    <tablePart r:id="rId7"/>
    <tablePart r:id="rId8"/>
    <tablePart r:id="rId9"/>
    <tablePart r:id="rId10"/>
    <tablePart r:id="rId11"/>
    <tablePart r:id="rId12"/>
    <tablePart r:id="rId13"/>
    <tablePart r:id="rId14"/>
    <tablePart r:id="rId15"/>
    <tablePart r:id="rId16"/>
  </tablePart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A44" sqref="A44"/>
    </sheetView>
  </sheetViews>
  <sheetFormatPr defaultColWidth="11.42578125" defaultRowHeight="15" x14ac:dyDescent="0.25"/>
  <sheetData/>
  <pageMargins left="0.75" right="0.75" top="1" bottom="1" header="0.5" footer="0.5"/>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Leeres Kriterienblatt</vt:lpstr>
      <vt:lpstr>Beispiele</vt:lpstr>
    </vt:vector>
  </TitlesOfParts>
  <Company>HSR</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kgaunt</dc:creator>
  <cp:lastModifiedBy>HSR</cp:lastModifiedBy>
  <cp:lastPrinted>2011-02-14T12:33:31Z</cp:lastPrinted>
  <dcterms:created xsi:type="dcterms:W3CDTF">2010-02-01T15:47:35Z</dcterms:created>
  <dcterms:modified xsi:type="dcterms:W3CDTF">2011-12-12T07:30:39Z</dcterms:modified>
</cp:coreProperties>
</file>