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krabbe/Documents/Studium/Project - Network/"/>
    </mc:Choice>
  </mc:AlternateContent>
  <xr:revisionPtr revIDLastSave="0" documentId="8_{8C44ED91-726A-9F40-AE79-7DFD4EC8FC86}" xr6:coauthVersionLast="46" xr6:coauthVersionMax="46" xr10:uidLastSave="{00000000-0000-0000-0000-000000000000}"/>
  <bookViews>
    <workbookView xWindow="0" yWindow="0" windowWidth="28800" windowHeight="18000" xr2:uid="{6ADDA5F5-0B9F-2746-96D2-4537108F685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0" i="1" l="1"/>
  <c r="X9" i="1"/>
  <c r="X8" i="1"/>
  <c r="X7" i="1"/>
  <c r="X6" i="1"/>
  <c r="X5" i="1"/>
  <c r="X4" i="1"/>
  <c r="Z10" i="1"/>
  <c r="Z9" i="1"/>
  <c r="Z8" i="1"/>
  <c r="Z7" i="1"/>
  <c r="Z6" i="1"/>
  <c r="Z5" i="1"/>
  <c r="Z4" i="1"/>
  <c r="Y10" i="1"/>
  <c r="Y9" i="1"/>
  <c r="Y8" i="1"/>
  <c r="Y7" i="1"/>
  <c r="Y6" i="1"/>
  <c r="Y5" i="1"/>
  <c r="Y4" i="1"/>
  <c r="T65" i="1"/>
  <c r="Q65" i="1"/>
  <c r="N65" i="1"/>
  <c r="K65" i="1"/>
  <c r="H65" i="1"/>
  <c r="E65" i="1"/>
  <c r="B65" i="1"/>
  <c r="T31" i="1"/>
  <c r="Q31" i="1"/>
  <c r="N31" i="1"/>
  <c r="K31" i="1"/>
  <c r="H31" i="1"/>
  <c r="E31" i="1"/>
  <c r="B31" i="1"/>
  <c r="W31" i="1"/>
  <c r="B64" i="1"/>
  <c r="H62" i="1"/>
  <c r="T63" i="1"/>
  <c r="Q63" i="1"/>
  <c r="N63" i="1"/>
  <c r="K63" i="1"/>
  <c r="E63" i="1"/>
  <c r="B63" i="1"/>
  <c r="T62" i="1"/>
  <c r="T64" i="1" s="1"/>
  <c r="Q62" i="1"/>
  <c r="Q64" i="1" s="1"/>
  <c r="N62" i="1"/>
  <c r="N64" i="1" s="1"/>
  <c r="K62" i="1"/>
  <c r="K64" i="1" s="1"/>
  <c r="E62" i="1"/>
  <c r="E64" i="1" s="1"/>
  <c r="B62" i="1"/>
  <c r="T29" i="1"/>
  <c r="T28" i="1"/>
  <c r="T30" i="1" s="1"/>
  <c r="Q29" i="1"/>
  <c r="Q28" i="1"/>
  <c r="Q30" i="1" s="1"/>
  <c r="N29" i="1"/>
  <c r="N28" i="1"/>
  <c r="N30" i="1" s="1"/>
  <c r="K29" i="1"/>
  <c r="K28" i="1"/>
  <c r="K30" i="1" s="1"/>
  <c r="H30" i="1"/>
  <c r="E30" i="1"/>
  <c r="H29" i="1"/>
  <c r="H28" i="1"/>
  <c r="E29" i="1"/>
  <c r="B29" i="1"/>
  <c r="E28" i="1"/>
  <c r="B28" i="1"/>
  <c r="B30" i="1" s="1"/>
  <c r="H63" i="1"/>
  <c r="H64" i="1"/>
  <c r="W65" i="1" l="1"/>
</calcChain>
</file>

<file path=xl/sharedStrings.xml><?xml version="1.0" encoding="utf-8"?>
<sst xmlns="http://schemas.openxmlformats.org/spreadsheetml/2006/main" count="108" uniqueCount="15">
  <si>
    <t>Run:</t>
  </si>
  <si>
    <t>Distance:</t>
  </si>
  <si>
    <t>Measured Distance</t>
  </si>
  <si>
    <t>AVG:</t>
  </si>
  <si>
    <t>STDW:</t>
  </si>
  <si>
    <t>DIFF:</t>
  </si>
  <si>
    <t>DIFF %:</t>
  </si>
  <si>
    <t>Ant_delay uint16: (init)</t>
  </si>
  <si>
    <t>Ant_delay uint16: (resp)</t>
  </si>
  <si>
    <t>Distance (Meter):</t>
  </si>
  <si>
    <t>Distance Mesurments: Single Sided Two Way Ranging</t>
  </si>
  <si>
    <t>AVG DIFF %:</t>
  </si>
  <si>
    <t>Distance</t>
  </si>
  <si>
    <t>No Calibrating</t>
  </si>
  <si>
    <t>Calibrating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</si>
</sst>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0" fillId="0" borderId="2" xfId="0" applyBorder="1"/>
    <xf numFmtId="0" fontId="0" fillId="0" borderId="2" xfId="0" applyNumberFormat="1" applyBorder="1"/>
    <xf numFmtId="0" fontId="0" fillId="0" borderId="0" xfId="0" applyNumberFormat="1" applyFill="1" applyBorder="1"/>
    <xf numFmtId="0" fontId="0" fillId="0" borderId="0" xfId="0" applyAlignment="1">
      <alignment horizontal="left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DEVIATION</a:t>
            </a:r>
            <a:r>
              <a:rPr lang="de-DE" baseline="0"/>
              <a:t>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Tabelle1!$Y$3</c:f>
              <c:strCache>
                <c:ptCount val="1"/>
                <c:pt idx="0">
                  <c:v>No Calibrating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Tabelle1!$X$4:$X$10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Tabelle1!$Y$4:$Y$10</c:f>
              <c:numCache>
                <c:formatCode>General</c:formatCode>
                <c:ptCount val="7"/>
                <c:pt idx="0">
                  <c:v>6.5649000000000068</c:v>
                </c:pt>
                <c:pt idx="1">
                  <c:v>14.50723999999998</c:v>
                </c:pt>
                <c:pt idx="2">
                  <c:v>13.319017499999998</c:v>
                </c:pt>
                <c:pt idx="3">
                  <c:v>11.517928000000026</c:v>
                </c:pt>
                <c:pt idx="4">
                  <c:v>8.2847000000000115</c:v>
                </c:pt>
                <c:pt idx="5">
                  <c:v>1.740541428571404</c:v>
                </c:pt>
                <c:pt idx="6">
                  <c:v>5.3219662499999876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0-4845-A2C7-A0E00726C794}"/>
            </c:ext>
          </c:extLst>
        </c:ser>
        <c:ser>
          <c:idx val="1"/>
          <c:order val="1"/>
          <c:tx>
            <c:strRef>
              <c:f>Tabelle1!$Z$3</c:f>
              <c:strCache>
                <c:ptCount val="1"/>
                <c:pt idx="0">
                  <c:v>Calibrating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Tabelle1!$X$4:$X$10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Tabelle1!$Z$4:$Z$10</c:f>
              <c:numCache>
                <c:formatCode>General</c:formatCode>
                <c:ptCount val="7"/>
                <c:pt idx="0">
                  <c:v>6.0052450000000039</c:v>
                </c:pt>
                <c:pt idx="1">
                  <c:v>5.3141566666666726</c:v>
                </c:pt>
                <c:pt idx="2">
                  <c:v>5.0640000000000018</c:v>
                </c:pt>
                <c:pt idx="3">
                  <c:v>4.3925305263157988</c:v>
                </c:pt>
                <c:pt idx="4">
                  <c:v>4.2509933333333336</c:v>
                </c:pt>
                <c:pt idx="5">
                  <c:v>3.5630757142857128</c:v>
                </c:pt>
                <c:pt idx="6">
                  <c:v>3.9852124999999905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0-4845-A2C7-A0E00726C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01663"/>
        <c:axId val="283745903"/>
      </c:lineChart>
      <c:catAx>
        <c:axId val="20640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Distance in 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745903"/>
        <c:crosses val="autoZero"/>
        <c:auto val="1"/>
        <c:lblAlgn val="ctr"/>
        <c:lblOffset val="100"/>
        <c:noMultiLvlLbl val="0"/>
      </c:catAx>
      <c:valAx>
        <c:axId val="28374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Deviation</a:t>
                </a:r>
                <a:r>
                  <a:rPr lang="de-DE" baseline="0"/>
                  <a:t> in Percentage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40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499533</xdr:colOff>
      <xdr:row>2</xdr:row>
      <xdr:rowOff>135466</xdr:rowOff>
    </xdr:from>
    <xdr:to>
      <xdr:col>35</xdr:col>
      <xdr:colOff>491066</xdr:colOff>
      <xdr:row>25</xdr:row>
      <xdr:rowOff>33867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2F8DB7B-35C1-2D46-A9D1-EFD522C3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4EB7-39F7-5242-8C99-CA517E819CC9}">
  <dimension ref="A1:Z65"/>
  <sheetViews>
    <sheetView tabSelected="1" topLeftCell="P2" zoomScale="75" workbookViewId="0">
      <selection activeCell="AD44" sqref="AD44"/>
    </sheetView>
  </sheetViews>
  <sheetFormatPr baseColWidth="10" defaultRowHeight="16" x14ac:dyDescent="0.2"/>
  <cols>
    <col min="2" max="2" width="17.5" customWidth="1"/>
    <col min="5" max="5" width="16.5" customWidth="1"/>
    <col min="8" max="8" width="17.83203125" customWidth="1"/>
    <col min="11" max="11" width="20" customWidth="1"/>
    <col min="14" max="14" width="20.1640625" customWidth="1"/>
    <col min="17" max="17" width="19.1640625" customWidth="1"/>
    <col min="20" max="20" width="17.33203125" customWidth="1"/>
    <col min="22" max="22" width="13" customWidth="1"/>
  </cols>
  <sheetData>
    <row r="1" spans="1:26" x14ac:dyDescent="0.2">
      <c r="A1" s="1" t="s">
        <v>10</v>
      </c>
      <c r="B1" s="1"/>
      <c r="C1" s="1"/>
      <c r="D1" s="1"/>
      <c r="E1" s="1"/>
    </row>
    <row r="2" spans="1:26" x14ac:dyDescent="0.2">
      <c r="A2" s="1"/>
      <c r="B2" s="1"/>
      <c r="C2" s="1"/>
      <c r="D2" s="1"/>
      <c r="E2" s="1"/>
    </row>
    <row r="3" spans="1:26" ht="17" x14ac:dyDescent="0.25">
      <c r="A3" s="8" t="s">
        <v>7</v>
      </c>
      <c r="B3" s="8"/>
      <c r="C3" s="9">
        <v>16456</v>
      </c>
      <c r="X3" t="s">
        <v>12</v>
      </c>
      <c r="Y3" t="s">
        <v>13</v>
      </c>
      <c r="Z3" t="s">
        <v>14</v>
      </c>
    </row>
    <row r="4" spans="1:26" x14ac:dyDescent="0.2">
      <c r="A4" s="8" t="s">
        <v>8</v>
      </c>
      <c r="B4" s="8"/>
      <c r="X4">
        <f>B6</f>
        <v>1</v>
      </c>
      <c r="Y4">
        <f>B31</f>
        <v>6.5649000000000068</v>
      </c>
      <c r="Z4">
        <f>B65</f>
        <v>6.0052450000000039</v>
      </c>
    </row>
    <row r="5" spans="1:26" x14ac:dyDescent="0.2">
      <c r="X5">
        <f>E6</f>
        <v>1.5</v>
      </c>
      <c r="Y5">
        <f>E31</f>
        <v>14.50723999999998</v>
      </c>
      <c r="Z5">
        <f>E65</f>
        <v>5.3141566666666726</v>
      </c>
    </row>
    <row r="6" spans="1:26" x14ac:dyDescent="0.2">
      <c r="A6" t="s">
        <v>9</v>
      </c>
      <c r="B6">
        <v>1</v>
      </c>
      <c r="D6" t="s">
        <v>9</v>
      </c>
      <c r="E6">
        <v>1.5</v>
      </c>
      <c r="G6" t="s">
        <v>9</v>
      </c>
      <c r="H6">
        <v>2</v>
      </c>
      <c r="J6" t="s">
        <v>9</v>
      </c>
      <c r="K6">
        <v>2.5</v>
      </c>
      <c r="M6" t="s">
        <v>9</v>
      </c>
      <c r="N6">
        <v>3</v>
      </c>
      <c r="P6" t="s">
        <v>9</v>
      </c>
      <c r="Q6">
        <v>3.5</v>
      </c>
      <c r="S6" t="s">
        <v>1</v>
      </c>
      <c r="T6">
        <v>4</v>
      </c>
      <c r="X6">
        <f>H6</f>
        <v>2</v>
      </c>
      <c r="Y6">
        <f>H31</f>
        <v>13.319017499999998</v>
      </c>
      <c r="Z6">
        <f>H65</f>
        <v>5.0640000000000018</v>
      </c>
    </row>
    <row r="7" spans="1:26" x14ac:dyDescent="0.2">
      <c r="A7" t="s">
        <v>0</v>
      </c>
      <c r="B7" t="s">
        <v>2</v>
      </c>
      <c r="D7" t="s">
        <v>0</v>
      </c>
      <c r="E7" t="s">
        <v>2</v>
      </c>
      <c r="G7" t="s">
        <v>0</v>
      </c>
      <c r="H7" t="s">
        <v>2</v>
      </c>
      <c r="J7" t="s">
        <v>0</v>
      </c>
      <c r="K7" t="s">
        <v>2</v>
      </c>
      <c r="M7" t="s">
        <v>0</v>
      </c>
      <c r="N7" t="s">
        <v>2</v>
      </c>
      <c r="P7" t="s">
        <v>0</v>
      </c>
      <c r="Q7" t="s">
        <v>2</v>
      </c>
      <c r="S7" t="s">
        <v>0</v>
      </c>
      <c r="T7" t="s">
        <v>2</v>
      </c>
      <c r="X7">
        <f>K6</f>
        <v>2.5</v>
      </c>
      <c r="Y7">
        <f>K31</f>
        <v>11.517928000000026</v>
      </c>
      <c r="Z7">
        <f>K65</f>
        <v>4.3925305263157988</v>
      </c>
    </row>
    <row r="8" spans="1:26" x14ac:dyDescent="0.2">
      <c r="A8">
        <v>1</v>
      </c>
      <c r="B8" s="2">
        <v>1.088163</v>
      </c>
      <c r="D8">
        <v>1</v>
      </c>
      <c r="E8" s="2">
        <v>1.726051</v>
      </c>
      <c r="G8">
        <v>1</v>
      </c>
      <c r="H8" s="2">
        <v>2.3264170000000002</v>
      </c>
      <c r="J8">
        <v>1</v>
      </c>
      <c r="K8" s="2">
        <v>2.7954530000000002</v>
      </c>
      <c r="M8">
        <v>1</v>
      </c>
      <c r="N8" s="2">
        <v>3.2269649999999999</v>
      </c>
      <c r="P8">
        <v>1</v>
      </c>
      <c r="Q8" s="2">
        <v>3.5646710000000001</v>
      </c>
      <c r="S8">
        <v>1</v>
      </c>
      <c r="T8" s="2">
        <v>4.2213209999999997</v>
      </c>
      <c r="X8">
        <f>N6</f>
        <v>3</v>
      </c>
      <c r="Y8">
        <f>N31</f>
        <v>8.2847000000000115</v>
      </c>
      <c r="Z8">
        <f>N65</f>
        <v>4.2509933333333336</v>
      </c>
    </row>
    <row r="9" spans="1:26" x14ac:dyDescent="0.2">
      <c r="A9">
        <v>2</v>
      </c>
      <c r="B9" s="2">
        <v>0.97559399999999996</v>
      </c>
      <c r="D9">
        <v>2</v>
      </c>
      <c r="E9" s="2">
        <v>1.688528</v>
      </c>
      <c r="G9">
        <v>2</v>
      </c>
      <c r="H9" s="2">
        <v>2.3451780000000002</v>
      </c>
      <c r="J9">
        <v>2</v>
      </c>
      <c r="K9" s="2">
        <v>2.8142140000000002</v>
      </c>
      <c r="M9">
        <v>2</v>
      </c>
      <c r="N9" s="2">
        <v>3.2644880000000001</v>
      </c>
      <c r="P9">
        <v>2</v>
      </c>
      <c r="Q9" s="2">
        <v>3.6021939999999999</v>
      </c>
      <c r="S9">
        <v>2</v>
      </c>
      <c r="T9" s="2">
        <v>4.2025600000000001</v>
      </c>
      <c r="X9">
        <f>Q6</f>
        <v>3.5</v>
      </c>
      <c r="Y9">
        <f>Q31</f>
        <v>1.740541428571404</v>
      </c>
      <c r="Z9">
        <f>Q65</f>
        <v>3.5630757142857128</v>
      </c>
    </row>
    <row r="10" spans="1:26" x14ac:dyDescent="0.2">
      <c r="A10">
        <v>3</v>
      </c>
      <c r="B10" s="2">
        <v>1.069401</v>
      </c>
      <c r="D10">
        <v>3</v>
      </c>
      <c r="E10" s="2">
        <v>1.669767</v>
      </c>
      <c r="G10">
        <v>3</v>
      </c>
      <c r="H10" s="2">
        <v>2.270133</v>
      </c>
      <c r="J10">
        <v>3</v>
      </c>
      <c r="K10" s="2">
        <v>2.7954530000000002</v>
      </c>
      <c r="M10">
        <v>3</v>
      </c>
      <c r="N10" s="2">
        <v>3.2832499999999998</v>
      </c>
      <c r="P10">
        <v>3</v>
      </c>
      <c r="Q10" s="2">
        <v>3.6021939999999999</v>
      </c>
      <c r="S10">
        <v>3</v>
      </c>
      <c r="T10" s="2">
        <v>4.1837980000000003</v>
      </c>
      <c r="X10">
        <f>T6</f>
        <v>4</v>
      </c>
      <c r="Y10">
        <f>T31</f>
        <v>5.3219662499999876</v>
      </c>
      <c r="Z10">
        <f>T65</f>
        <v>3.9852124999999905</v>
      </c>
    </row>
    <row r="11" spans="1:26" x14ac:dyDescent="0.2">
      <c r="A11">
        <v>4</v>
      </c>
      <c r="B11" s="2">
        <v>0.99435600000000002</v>
      </c>
      <c r="D11">
        <v>4</v>
      </c>
      <c r="E11" s="2">
        <v>1.688528</v>
      </c>
      <c r="G11">
        <v>4</v>
      </c>
      <c r="H11" s="2">
        <v>2.3451780000000002</v>
      </c>
      <c r="J11">
        <v>4</v>
      </c>
      <c r="K11" s="2">
        <v>2.8142140000000002</v>
      </c>
      <c r="M11">
        <v>4</v>
      </c>
      <c r="N11" s="2">
        <v>3.2644880000000001</v>
      </c>
      <c r="P11">
        <v>4</v>
      </c>
      <c r="Q11" s="2">
        <v>3.5459100000000001</v>
      </c>
      <c r="S11">
        <v>4</v>
      </c>
      <c r="T11" s="2">
        <v>4.1837980000000003</v>
      </c>
    </row>
    <row r="12" spans="1:26" x14ac:dyDescent="0.2">
      <c r="A12">
        <v>5</v>
      </c>
      <c r="B12" s="2">
        <v>0.99435600000000002</v>
      </c>
      <c r="D12">
        <v>5</v>
      </c>
      <c r="E12" s="2">
        <v>1.688528</v>
      </c>
      <c r="G12">
        <v>5</v>
      </c>
      <c r="H12" s="2">
        <v>2.3451780000000002</v>
      </c>
      <c r="J12">
        <v>5</v>
      </c>
      <c r="K12" s="2">
        <v>2.776691</v>
      </c>
      <c r="M12">
        <v>5</v>
      </c>
      <c r="N12" s="2">
        <v>3.3020109999999998</v>
      </c>
      <c r="P12">
        <v>5</v>
      </c>
      <c r="Q12" s="2">
        <v>3.5646710000000001</v>
      </c>
      <c r="S12">
        <v>5</v>
      </c>
      <c r="T12" s="2">
        <v>4.1650369999999999</v>
      </c>
    </row>
    <row r="13" spans="1:26" x14ac:dyDescent="0.2">
      <c r="A13">
        <v>6</v>
      </c>
      <c r="B13" s="2">
        <v>1.013117</v>
      </c>
      <c r="D13">
        <v>6</v>
      </c>
      <c r="E13" s="2">
        <v>1.70729</v>
      </c>
      <c r="G13">
        <v>6</v>
      </c>
      <c r="H13" s="2">
        <v>2.4202240000000002</v>
      </c>
      <c r="J13">
        <v>6</v>
      </c>
      <c r="K13" s="2">
        <v>2.75793</v>
      </c>
      <c r="M13">
        <v>6</v>
      </c>
      <c r="N13" s="2">
        <v>3.2644880000000001</v>
      </c>
      <c r="P13">
        <v>6</v>
      </c>
      <c r="Q13" s="2">
        <v>3.5459100000000001</v>
      </c>
      <c r="S13">
        <v>6</v>
      </c>
      <c r="T13" s="2">
        <v>4.1462760000000003</v>
      </c>
    </row>
    <row r="14" spans="1:26" x14ac:dyDescent="0.2">
      <c r="A14">
        <v>7</v>
      </c>
      <c r="B14" s="2">
        <v>1.0318780000000001</v>
      </c>
      <c r="D14">
        <v>7</v>
      </c>
      <c r="E14" s="2">
        <v>1.726051</v>
      </c>
      <c r="G14">
        <v>7</v>
      </c>
      <c r="H14" s="2">
        <v>2.3264170000000002</v>
      </c>
      <c r="J14">
        <v>7</v>
      </c>
      <c r="K14" s="2">
        <v>2.7954530000000002</v>
      </c>
      <c r="M14">
        <v>7</v>
      </c>
      <c r="N14" s="2">
        <v>3.2832499999999998</v>
      </c>
      <c r="P14">
        <v>7</v>
      </c>
      <c r="Q14" s="2">
        <v>3.5646710000000001</v>
      </c>
      <c r="S14">
        <v>7</v>
      </c>
      <c r="T14" s="2">
        <v>4.296367</v>
      </c>
    </row>
    <row r="15" spans="1:26" x14ac:dyDescent="0.2">
      <c r="A15">
        <v>8</v>
      </c>
      <c r="B15" s="2">
        <v>1.069401</v>
      </c>
      <c r="D15">
        <v>8</v>
      </c>
      <c r="E15" s="2">
        <v>1.669767</v>
      </c>
      <c r="G15">
        <v>8</v>
      </c>
      <c r="H15" s="2">
        <v>2.3076560000000002</v>
      </c>
      <c r="J15">
        <v>8</v>
      </c>
      <c r="K15" s="2">
        <v>2.776691</v>
      </c>
      <c r="M15">
        <v>8</v>
      </c>
      <c r="N15" s="2">
        <v>3.2832499999999998</v>
      </c>
      <c r="P15">
        <v>8</v>
      </c>
      <c r="Q15" s="2">
        <v>3.5459100000000001</v>
      </c>
      <c r="S15">
        <v>8</v>
      </c>
      <c r="T15" s="2">
        <v>4.2025600000000001</v>
      </c>
    </row>
    <row r="16" spans="1:26" x14ac:dyDescent="0.2">
      <c r="A16">
        <v>9</v>
      </c>
      <c r="B16" s="2">
        <v>1.125686</v>
      </c>
      <c r="D16">
        <v>9</v>
      </c>
      <c r="E16" s="2">
        <v>1.70729</v>
      </c>
      <c r="G16">
        <v>9</v>
      </c>
      <c r="H16" s="2">
        <v>2.3264170000000002</v>
      </c>
      <c r="J16">
        <v>9</v>
      </c>
      <c r="K16" s="2">
        <v>2.75793</v>
      </c>
      <c r="M16">
        <v>9</v>
      </c>
      <c r="N16" s="2">
        <v>3.2082039999999998</v>
      </c>
      <c r="P16">
        <v>9</v>
      </c>
      <c r="Q16" s="2">
        <v>3.5646710000000001</v>
      </c>
      <c r="S16">
        <v>9</v>
      </c>
      <c r="T16" s="2">
        <v>4.2400830000000003</v>
      </c>
    </row>
    <row r="17" spans="1:23" x14ac:dyDescent="0.2">
      <c r="A17" s="3">
        <v>10</v>
      </c>
      <c r="B17" s="4">
        <v>1.106924</v>
      </c>
      <c r="D17" s="3">
        <v>10</v>
      </c>
      <c r="E17" s="4">
        <v>1.70729</v>
      </c>
      <c r="G17" s="3">
        <v>10</v>
      </c>
      <c r="H17" s="4">
        <v>2.288894</v>
      </c>
      <c r="J17" s="3">
        <v>10</v>
      </c>
      <c r="K17" s="4">
        <v>2.75793</v>
      </c>
      <c r="M17" s="3">
        <v>10</v>
      </c>
      <c r="N17" s="4">
        <v>3.245727</v>
      </c>
      <c r="P17" s="3">
        <v>10</v>
      </c>
      <c r="Q17" s="4">
        <v>3.5646710000000001</v>
      </c>
      <c r="S17" s="3">
        <v>10</v>
      </c>
      <c r="T17" s="4">
        <v>4.2025600000000001</v>
      </c>
    </row>
    <row r="18" spans="1:23" x14ac:dyDescent="0.2">
      <c r="A18">
        <v>11</v>
      </c>
      <c r="B18" s="2">
        <v>1.144447</v>
      </c>
      <c r="D18">
        <v>11</v>
      </c>
      <c r="E18" s="2">
        <v>1.763574</v>
      </c>
      <c r="G18">
        <v>11</v>
      </c>
      <c r="H18" s="2">
        <v>2.195087</v>
      </c>
      <c r="J18">
        <v>11</v>
      </c>
      <c r="K18" s="7">
        <v>2.8142140000000002</v>
      </c>
      <c r="M18">
        <v>11</v>
      </c>
      <c r="N18" s="7">
        <v>3.245727</v>
      </c>
      <c r="P18">
        <v>11</v>
      </c>
      <c r="Q18" s="7">
        <v>3.5646710000000001</v>
      </c>
      <c r="S18">
        <v>11</v>
      </c>
      <c r="T18" s="7">
        <v>4.2213209999999997</v>
      </c>
    </row>
    <row r="19" spans="1:23" x14ac:dyDescent="0.2">
      <c r="A19">
        <v>12</v>
      </c>
      <c r="B19" s="2">
        <v>0.99435600000000002</v>
      </c>
      <c r="D19">
        <v>12</v>
      </c>
      <c r="E19" s="2">
        <v>1.7448129999999999</v>
      </c>
      <c r="G19">
        <v>12</v>
      </c>
      <c r="H19" s="2">
        <v>2.195087</v>
      </c>
      <c r="J19">
        <v>12</v>
      </c>
      <c r="K19" s="7">
        <v>2.7954530000000002</v>
      </c>
      <c r="M19">
        <v>12</v>
      </c>
      <c r="N19" s="7">
        <v>3.2832499999999998</v>
      </c>
      <c r="P19">
        <v>12</v>
      </c>
      <c r="Q19" s="7">
        <v>3.5459100000000001</v>
      </c>
      <c r="S19">
        <v>12</v>
      </c>
      <c r="T19" s="7">
        <v>4.2025600000000001</v>
      </c>
    </row>
    <row r="20" spans="1:23" x14ac:dyDescent="0.2">
      <c r="A20">
        <v>13</v>
      </c>
      <c r="B20" s="2">
        <v>1.05064</v>
      </c>
      <c r="D20">
        <v>13</v>
      </c>
      <c r="E20" s="2">
        <v>1.726051</v>
      </c>
      <c r="G20">
        <v>13</v>
      </c>
      <c r="H20" s="2">
        <v>2.2513709999999998</v>
      </c>
      <c r="J20">
        <v>13</v>
      </c>
      <c r="K20" s="7">
        <v>2.8329759999999999</v>
      </c>
      <c r="M20">
        <v>13</v>
      </c>
      <c r="N20" s="7">
        <v>3.2644880000000001</v>
      </c>
      <c r="P20">
        <v>13</v>
      </c>
      <c r="Q20" s="7">
        <v>3.5271479999999999</v>
      </c>
      <c r="S20">
        <v>13</v>
      </c>
      <c r="T20" s="7">
        <v>4.2400830000000003</v>
      </c>
    </row>
    <row r="21" spans="1:23" x14ac:dyDescent="0.2">
      <c r="A21">
        <v>14</v>
      </c>
      <c r="B21" s="2">
        <v>1.163208</v>
      </c>
      <c r="D21">
        <v>14</v>
      </c>
      <c r="E21" s="2">
        <v>1.70729</v>
      </c>
      <c r="G21">
        <v>14</v>
      </c>
      <c r="H21" s="2">
        <v>2.270133</v>
      </c>
      <c r="J21">
        <v>14</v>
      </c>
      <c r="K21" s="7">
        <v>2.7391679999999998</v>
      </c>
      <c r="M21">
        <v>14</v>
      </c>
      <c r="N21" s="7">
        <v>3.2082039999999998</v>
      </c>
      <c r="P21">
        <v>14</v>
      </c>
      <c r="Q21" s="7">
        <v>3.5834329999999999</v>
      </c>
      <c r="S21">
        <v>14</v>
      </c>
      <c r="T21" s="7">
        <v>4.2025600000000001</v>
      </c>
    </row>
    <row r="22" spans="1:23" x14ac:dyDescent="0.2">
      <c r="A22">
        <v>15</v>
      </c>
      <c r="B22" s="2">
        <v>1.0318780000000001</v>
      </c>
      <c r="D22">
        <v>15</v>
      </c>
      <c r="E22" s="2">
        <v>1.7448129999999999</v>
      </c>
      <c r="G22">
        <v>15</v>
      </c>
      <c r="H22" s="2">
        <v>2.195087</v>
      </c>
      <c r="J22">
        <v>15</v>
      </c>
      <c r="K22" s="7">
        <v>2.7954530000000002</v>
      </c>
      <c r="M22">
        <v>15</v>
      </c>
      <c r="N22" s="7">
        <v>3.2269649999999999</v>
      </c>
      <c r="P22">
        <v>15</v>
      </c>
      <c r="Q22" s="7">
        <v>3.5459100000000001</v>
      </c>
      <c r="S22">
        <v>15</v>
      </c>
      <c r="T22" s="7">
        <v>4.2213209999999997</v>
      </c>
    </row>
    <row r="23" spans="1:23" x14ac:dyDescent="0.2">
      <c r="A23">
        <v>16</v>
      </c>
      <c r="B23" s="2">
        <v>1.069401</v>
      </c>
      <c r="D23">
        <v>16</v>
      </c>
      <c r="E23" s="2">
        <v>1.726051</v>
      </c>
      <c r="G23">
        <v>16</v>
      </c>
      <c r="H23" s="2">
        <v>2.1575639999999998</v>
      </c>
      <c r="J23">
        <v>16</v>
      </c>
      <c r="K23" s="7">
        <v>2.776691</v>
      </c>
      <c r="M23">
        <v>16</v>
      </c>
      <c r="N23" s="7">
        <v>3.245727</v>
      </c>
      <c r="P23">
        <v>16</v>
      </c>
      <c r="Q23" s="7">
        <v>3.5646710000000001</v>
      </c>
      <c r="S23">
        <v>16</v>
      </c>
      <c r="T23" s="7">
        <v>4.2400830000000003</v>
      </c>
    </row>
    <row r="24" spans="1:23" x14ac:dyDescent="0.2">
      <c r="A24">
        <v>17</v>
      </c>
      <c r="B24" s="2">
        <v>1.013117</v>
      </c>
      <c r="D24">
        <v>17</v>
      </c>
      <c r="E24" s="2">
        <v>1.763574</v>
      </c>
      <c r="G24">
        <v>17</v>
      </c>
      <c r="H24" s="2">
        <v>2.213848</v>
      </c>
      <c r="J24">
        <v>17</v>
      </c>
      <c r="K24" s="7">
        <v>2.7954530000000002</v>
      </c>
      <c r="M24">
        <v>17</v>
      </c>
      <c r="N24" s="7">
        <v>3.2082039999999998</v>
      </c>
      <c r="P24">
        <v>17</v>
      </c>
      <c r="Q24" s="7">
        <v>3.5834329999999999</v>
      </c>
      <c r="S24">
        <v>17</v>
      </c>
      <c r="T24" s="7">
        <v>4.1650369999999999</v>
      </c>
    </row>
    <row r="25" spans="1:23" x14ac:dyDescent="0.2">
      <c r="A25">
        <v>18</v>
      </c>
      <c r="B25" s="2">
        <v>1.144447</v>
      </c>
      <c r="D25">
        <v>18</v>
      </c>
      <c r="E25" s="2">
        <v>1.7448129999999999</v>
      </c>
      <c r="G25">
        <v>18</v>
      </c>
      <c r="H25" s="2">
        <v>2.213848</v>
      </c>
      <c r="J25">
        <v>18</v>
      </c>
      <c r="K25" s="7">
        <v>2.7954530000000002</v>
      </c>
      <c r="M25">
        <v>18</v>
      </c>
      <c r="N25" s="7">
        <v>3.2269649999999999</v>
      </c>
      <c r="P25">
        <v>18</v>
      </c>
      <c r="Q25" s="7">
        <v>3.5459100000000001</v>
      </c>
      <c r="S25">
        <v>18</v>
      </c>
      <c r="T25" s="7">
        <v>4.2588439999999999</v>
      </c>
    </row>
    <row r="26" spans="1:23" x14ac:dyDescent="0.2">
      <c r="A26">
        <v>19</v>
      </c>
      <c r="B26" s="2">
        <v>1.125686</v>
      </c>
      <c r="D26">
        <v>19</v>
      </c>
      <c r="E26" s="2">
        <v>1.7448129999999999</v>
      </c>
      <c r="G26">
        <v>19</v>
      </c>
      <c r="H26" s="2">
        <v>2.1575639999999998</v>
      </c>
      <c r="J26">
        <v>19</v>
      </c>
      <c r="K26" s="7">
        <v>2.776691</v>
      </c>
      <c r="M26">
        <v>19</v>
      </c>
      <c r="N26" s="7">
        <v>3.2082039999999998</v>
      </c>
      <c r="P26">
        <v>19</v>
      </c>
      <c r="Q26" s="7">
        <v>3.5083869999999999</v>
      </c>
      <c r="S26">
        <v>19</v>
      </c>
      <c r="T26" s="7">
        <v>4.2025600000000001</v>
      </c>
    </row>
    <row r="27" spans="1:23" ht="17" thickBot="1" x14ac:dyDescent="0.25">
      <c r="A27" s="5">
        <v>20</v>
      </c>
      <c r="B27" s="6">
        <v>1.106924</v>
      </c>
      <c r="D27" s="5">
        <v>20</v>
      </c>
      <c r="E27" s="6">
        <v>1.70729</v>
      </c>
      <c r="G27" s="5">
        <v>20</v>
      </c>
      <c r="H27" s="6">
        <v>2.176326</v>
      </c>
      <c r="J27" s="5">
        <v>20</v>
      </c>
      <c r="K27" s="6">
        <v>2.7954530000000002</v>
      </c>
      <c r="M27" s="5">
        <v>20</v>
      </c>
      <c r="N27" s="6">
        <v>3.2269649999999999</v>
      </c>
      <c r="P27" s="5">
        <v>20</v>
      </c>
      <c r="Q27" s="6">
        <v>3.5834329999999999</v>
      </c>
      <c r="S27" s="5">
        <v>20</v>
      </c>
      <c r="T27" s="6">
        <v>4.2588439999999999</v>
      </c>
    </row>
    <row r="28" spans="1:23" ht="17" thickTop="1" x14ac:dyDescent="0.2">
      <c r="A28" t="s">
        <v>3</v>
      </c>
      <c r="B28">
        <f>SUM(B8:B27)/COUNT(B8:B27)</f>
        <v>1.0656490000000001</v>
      </c>
      <c r="D28" t="s">
        <v>3</v>
      </c>
      <c r="E28">
        <f>AVERAGE(E8:E27)</f>
        <v>1.7176085999999997</v>
      </c>
      <c r="G28" t="s">
        <v>3</v>
      </c>
      <c r="H28">
        <f>AVERAGE(H8:H27)</f>
        <v>2.2663803499999999</v>
      </c>
      <c r="J28" t="s">
        <v>3</v>
      </c>
      <c r="K28">
        <f>AVERAGE(K8:K27)</f>
        <v>2.7879482000000007</v>
      </c>
      <c r="M28" t="s">
        <v>3</v>
      </c>
      <c r="N28">
        <f>AVERAGE(N8:N27)</f>
        <v>3.2485410000000003</v>
      </c>
      <c r="P28" t="s">
        <v>3</v>
      </c>
      <c r="Q28">
        <f>AVERAGE(Q8:Q27)</f>
        <v>3.5609189499999991</v>
      </c>
      <c r="S28" t="s">
        <v>3</v>
      </c>
      <c r="T28">
        <f>AVERAGE(T8:T27)</f>
        <v>4.2128786499999995</v>
      </c>
    </row>
    <row r="29" spans="1:23" x14ac:dyDescent="0.2">
      <c r="A29" s="3" t="s">
        <v>4</v>
      </c>
      <c r="B29" s="3">
        <f>STDEV(B8:B27)</f>
        <v>5.8257453269720628E-2</v>
      </c>
      <c r="D29" s="3" t="s">
        <v>4</v>
      </c>
      <c r="E29" s="3">
        <f>STDEV(E8:E27)</f>
        <v>2.8207967130246227E-2</v>
      </c>
      <c r="G29" s="3" t="s">
        <v>4</v>
      </c>
      <c r="H29" s="3">
        <f>STDEV(H8:H27)</f>
        <v>7.5439612499196756E-2</v>
      </c>
      <c r="J29" s="3" t="s">
        <v>4</v>
      </c>
      <c r="K29" s="3">
        <f>STDEV(K8:K27)</f>
        <v>2.3098688524174824E-2</v>
      </c>
      <c r="M29" s="3" t="s">
        <v>4</v>
      </c>
      <c r="N29" s="3">
        <f>STDEV(N8:N27)</f>
        <v>2.9990588021823396E-2</v>
      </c>
      <c r="P29" s="3" t="s">
        <v>4</v>
      </c>
      <c r="Q29" s="3">
        <f>STDEV(Q8:Q27)</f>
        <v>2.3258440818617998E-2</v>
      </c>
      <c r="S29" s="3" t="s">
        <v>4</v>
      </c>
      <c r="T29" s="3">
        <f>STDEV(T8:T27)</f>
        <v>3.6254768656615831E-2</v>
      </c>
    </row>
    <row r="30" spans="1:23" x14ac:dyDescent="0.2">
      <c r="A30" t="s">
        <v>5</v>
      </c>
      <c r="B30">
        <f>B28-B6</f>
        <v>6.5649000000000068E-2</v>
      </c>
      <c r="D30" t="s">
        <v>5</v>
      </c>
      <c r="E30">
        <f>E28-E6</f>
        <v>0.21760859999999971</v>
      </c>
      <c r="G30" t="s">
        <v>5</v>
      </c>
      <c r="H30">
        <f>H28-H6</f>
        <v>0.26638034999999993</v>
      </c>
      <c r="J30" t="s">
        <v>5</v>
      </c>
      <c r="K30">
        <f>K28-K6</f>
        <v>0.28794820000000065</v>
      </c>
      <c r="M30" t="s">
        <v>5</v>
      </c>
      <c r="N30">
        <f>N28-N6</f>
        <v>0.24854100000000034</v>
      </c>
      <c r="P30" t="s">
        <v>5</v>
      </c>
      <c r="Q30">
        <f>Q28-Q6</f>
        <v>6.0918949999999139E-2</v>
      </c>
      <c r="S30" t="s">
        <v>5</v>
      </c>
      <c r="T30">
        <f>T28-T6</f>
        <v>0.2128786499999995</v>
      </c>
    </row>
    <row r="31" spans="1:23" x14ac:dyDescent="0.2">
      <c r="A31" t="s">
        <v>6</v>
      </c>
      <c r="B31">
        <f>(B30/B6)*100</f>
        <v>6.5649000000000068</v>
      </c>
      <c r="D31" t="s">
        <v>6</v>
      </c>
      <c r="E31">
        <f>(E30/E6)*100</f>
        <v>14.50723999999998</v>
      </c>
      <c r="G31" t="s">
        <v>6</v>
      </c>
      <c r="H31">
        <f>(H30/H6)*100</f>
        <v>13.319017499999998</v>
      </c>
      <c r="J31" t="s">
        <v>6</v>
      </c>
      <c r="K31">
        <f>(K30/K6)*100</f>
        <v>11.517928000000026</v>
      </c>
      <c r="M31" t="s">
        <v>6</v>
      </c>
      <c r="N31">
        <f>(N30/N6)*100</f>
        <v>8.2847000000000115</v>
      </c>
      <c r="P31" t="s">
        <v>6</v>
      </c>
      <c r="Q31">
        <f>(Q30/Q6)*100</f>
        <v>1.740541428571404</v>
      </c>
      <c r="S31" t="s">
        <v>6</v>
      </c>
      <c r="T31">
        <f>(T30/T6)*100</f>
        <v>5.3219662499999876</v>
      </c>
      <c r="V31" t="s">
        <v>11</v>
      </c>
      <c r="W31">
        <f>AVERAGE(Q31,T31,N31,K31,H31,E31,B31)</f>
        <v>8.7508990255102024</v>
      </c>
    </row>
    <row r="37" spans="1:20" ht="17" x14ac:dyDescent="0.25">
      <c r="A37" s="8" t="s">
        <v>7</v>
      </c>
      <c r="B37" s="8"/>
      <c r="C37" s="9">
        <v>16472</v>
      </c>
    </row>
    <row r="38" spans="1:20" x14ac:dyDescent="0.2">
      <c r="A38" s="8" t="s">
        <v>8</v>
      </c>
      <c r="B38" s="8"/>
    </row>
    <row r="40" spans="1:20" x14ac:dyDescent="0.2">
      <c r="A40" t="s">
        <v>9</v>
      </c>
      <c r="B40">
        <v>1</v>
      </c>
      <c r="D40" t="s">
        <v>9</v>
      </c>
      <c r="E40">
        <v>1.5</v>
      </c>
      <c r="G40" t="s">
        <v>9</v>
      </c>
      <c r="H40">
        <v>2</v>
      </c>
      <c r="J40" t="s">
        <v>9</v>
      </c>
      <c r="K40">
        <v>2.5</v>
      </c>
      <c r="M40" t="s">
        <v>9</v>
      </c>
      <c r="N40">
        <v>3</v>
      </c>
      <c r="P40" t="s">
        <v>9</v>
      </c>
      <c r="Q40">
        <v>3.5</v>
      </c>
      <c r="S40" t="s">
        <v>9</v>
      </c>
      <c r="T40">
        <v>4</v>
      </c>
    </row>
    <row r="41" spans="1:20" x14ac:dyDescent="0.2">
      <c r="A41" t="s">
        <v>0</v>
      </c>
      <c r="B41" t="s">
        <v>2</v>
      </c>
      <c r="D41" t="s">
        <v>0</v>
      </c>
      <c r="E41" t="s">
        <v>2</v>
      </c>
      <c r="G41" t="s">
        <v>0</v>
      </c>
      <c r="H41" t="s">
        <v>2</v>
      </c>
      <c r="J41" t="s">
        <v>0</v>
      </c>
      <c r="K41" t="s">
        <v>2</v>
      </c>
      <c r="M41" t="s">
        <v>0</v>
      </c>
      <c r="N41" t="s">
        <v>2</v>
      </c>
      <c r="P41" t="s">
        <v>0</v>
      </c>
      <c r="Q41" t="s">
        <v>2</v>
      </c>
      <c r="S41" t="s">
        <v>0</v>
      </c>
      <c r="T41" t="s">
        <v>2</v>
      </c>
    </row>
    <row r="42" spans="1:20" x14ac:dyDescent="0.2">
      <c r="A42">
        <v>1</v>
      </c>
      <c r="B42" s="2">
        <v>0.91930999999999996</v>
      </c>
      <c r="D42">
        <v>1</v>
      </c>
      <c r="E42" s="2">
        <v>1.57596</v>
      </c>
      <c r="G42">
        <v>1</v>
      </c>
      <c r="H42" s="2">
        <v>2.1388029999999998</v>
      </c>
      <c r="J42">
        <v>1</v>
      </c>
      <c r="K42">
        <v>2.664123</v>
      </c>
      <c r="M42">
        <v>1</v>
      </c>
      <c r="N42" s="2">
        <v>3.1143969999999999</v>
      </c>
      <c r="P42">
        <v>1</v>
      </c>
      <c r="Q42" s="2">
        <v>3.6584780000000001</v>
      </c>
      <c r="S42">
        <v>1</v>
      </c>
      <c r="T42" s="2">
        <v>4.2213209999999997</v>
      </c>
    </row>
    <row r="43" spans="1:20" x14ac:dyDescent="0.2">
      <c r="A43">
        <v>2</v>
      </c>
      <c r="B43" s="2">
        <v>0.97559399999999996</v>
      </c>
      <c r="D43">
        <v>2</v>
      </c>
      <c r="E43" s="2">
        <v>1.557199</v>
      </c>
      <c r="G43">
        <v>2</v>
      </c>
      <c r="H43" s="2">
        <v>2.1200410000000001</v>
      </c>
      <c r="J43">
        <v>2</v>
      </c>
      <c r="K43" s="2">
        <v>2.5890770000000001</v>
      </c>
      <c r="M43">
        <v>2</v>
      </c>
      <c r="N43" s="2">
        <v>3.0956350000000001</v>
      </c>
      <c r="P43">
        <v>2</v>
      </c>
      <c r="Q43" s="2">
        <v>3.6209549999999999</v>
      </c>
      <c r="S43">
        <v>2</v>
      </c>
      <c r="T43" s="2">
        <v>4.1462760000000003</v>
      </c>
    </row>
    <row r="44" spans="1:20" x14ac:dyDescent="0.2">
      <c r="A44">
        <v>3</v>
      </c>
      <c r="B44" s="2">
        <v>0.93807099999999999</v>
      </c>
      <c r="D44">
        <v>3</v>
      </c>
      <c r="E44" s="2">
        <v>1.5947210000000001</v>
      </c>
      <c r="G44">
        <v>3</v>
      </c>
      <c r="H44" s="2">
        <v>2.1575639999999998</v>
      </c>
      <c r="J44">
        <v>3</v>
      </c>
      <c r="K44" s="2">
        <v>2.682884</v>
      </c>
      <c r="M44">
        <v>3</v>
      </c>
      <c r="N44" s="2">
        <v>3.1519200000000001</v>
      </c>
      <c r="P44">
        <v>3</v>
      </c>
      <c r="Q44" s="2">
        <v>3.6209549999999999</v>
      </c>
      <c r="S44">
        <v>3</v>
      </c>
      <c r="T44" s="2">
        <v>4.1650369999999999</v>
      </c>
    </row>
    <row r="45" spans="1:20" x14ac:dyDescent="0.2">
      <c r="A45">
        <v>4</v>
      </c>
      <c r="B45" s="2">
        <v>0.95683300000000004</v>
      </c>
      <c r="D45">
        <v>4</v>
      </c>
      <c r="E45" s="2">
        <v>1.613483</v>
      </c>
      <c r="G45">
        <v>4</v>
      </c>
      <c r="H45" s="2">
        <v>2.1575639999999998</v>
      </c>
      <c r="J45">
        <v>4</v>
      </c>
      <c r="K45" s="2">
        <v>2.6078380000000001</v>
      </c>
      <c r="M45">
        <v>4</v>
      </c>
      <c r="N45" s="2">
        <v>3.1331579999999999</v>
      </c>
      <c r="P45">
        <v>4</v>
      </c>
      <c r="Q45" s="2">
        <v>3.5646710000000001</v>
      </c>
      <c r="S45">
        <v>4</v>
      </c>
      <c r="T45" s="2">
        <v>4.2213209999999997</v>
      </c>
    </row>
    <row r="46" spans="1:20" x14ac:dyDescent="0.2">
      <c r="A46">
        <v>5</v>
      </c>
      <c r="B46" s="2">
        <v>0.93807099999999999</v>
      </c>
      <c r="D46">
        <v>5</v>
      </c>
      <c r="E46" s="2">
        <v>1.613483</v>
      </c>
      <c r="G46">
        <v>5</v>
      </c>
      <c r="H46" s="2">
        <v>2.1200410000000001</v>
      </c>
      <c r="J46">
        <v>5</v>
      </c>
      <c r="K46" s="2">
        <v>2.6453609999999999</v>
      </c>
      <c r="M46">
        <v>5</v>
      </c>
      <c r="N46" s="2">
        <v>3.0956350000000001</v>
      </c>
      <c r="P46">
        <v>5</v>
      </c>
      <c r="Q46" s="2">
        <v>3.6584780000000001</v>
      </c>
      <c r="S46">
        <v>5</v>
      </c>
      <c r="T46" s="2">
        <v>4.1087530000000001</v>
      </c>
    </row>
    <row r="47" spans="1:20" x14ac:dyDescent="0.2">
      <c r="A47">
        <v>6</v>
      </c>
      <c r="B47" s="2">
        <v>0.99435600000000002</v>
      </c>
      <c r="D47">
        <v>6</v>
      </c>
      <c r="E47" s="2">
        <v>1.613483</v>
      </c>
      <c r="G47">
        <v>6</v>
      </c>
      <c r="H47" s="2">
        <v>2.1200410000000001</v>
      </c>
      <c r="J47">
        <v>6</v>
      </c>
      <c r="K47" s="2">
        <v>2.6265999999999998</v>
      </c>
      <c r="M47">
        <v>6</v>
      </c>
      <c r="N47" s="2">
        <v>3.0768740000000001</v>
      </c>
      <c r="P47">
        <v>6</v>
      </c>
      <c r="Q47" s="2">
        <v>3.6209549999999999</v>
      </c>
      <c r="S47">
        <v>6</v>
      </c>
      <c r="T47" s="2">
        <v>4.1275139999999997</v>
      </c>
    </row>
    <row r="48" spans="1:20" x14ac:dyDescent="0.2">
      <c r="A48">
        <v>7</v>
      </c>
      <c r="B48" s="2">
        <v>0.95683300000000004</v>
      </c>
      <c r="D48">
        <v>7</v>
      </c>
      <c r="E48" s="2">
        <v>1.613483</v>
      </c>
      <c r="G48">
        <v>7</v>
      </c>
      <c r="H48" s="2">
        <v>2.1200410000000001</v>
      </c>
      <c r="J48">
        <v>7</v>
      </c>
      <c r="K48" s="2">
        <v>2.6453609999999999</v>
      </c>
      <c r="M48">
        <v>7</v>
      </c>
      <c r="N48" s="2">
        <v>3.1519200000000001</v>
      </c>
      <c r="P48">
        <v>7</v>
      </c>
      <c r="Q48" s="2">
        <v>3.5646710000000001</v>
      </c>
      <c r="S48">
        <v>7</v>
      </c>
      <c r="T48" s="2">
        <v>4.1837980000000003</v>
      </c>
    </row>
    <row r="49" spans="1:20" x14ac:dyDescent="0.2">
      <c r="A49">
        <v>8</v>
      </c>
      <c r="B49" s="2">
        <v>0.93807099999999999</v>
      </c>
      <c r="D49">
        <v>8</v>
      </c>
      <c r="E49" s="2">
        <v>1.5947210000000001</v>
      </c>
      <c r="G49">
        <v>8</v>
      </c>
      <c r="H49" s="2">
        <v>2.1200410000000001</v>
      </c>
      <c r="J49">
        <v>8</v>
      </c>
      <c r="K49" s="2">
        <v>2.6453609999999999</v>
      </c>
      <c r="M49">
        <v>8</v>
      </c>
      <c r="N49" s="2">
        <v>3.1143969999999999</v>
      </c>
      <c r="P49">
        <v>8</v>
      </c>
      <c r="Q49" s="2">
        <v>3.5646710000000001</v>
      </c>
      <c r="S49">
        <v>8</v>
      </c>
      <c r="T49" s="2">
        <v>4.1837980000000003</v>
      </c>
    </row>
    <row r="50" spans="1:20" x14ac:dyDescent="0.2">
      <c r="A50">
        <v>9</v>
      </c>
      <c r="B50" s="2">
        <v>0.97559399999999996</v>
      </c>
      <c r="D50">
        <v>9</v>
      </c>
      <c r="E50" s="2">
        <v>1.613483</v>
      </c>
      <c r="G50">
        <v>9</v>
      </c>
      <c r="H50" s="2">
        <v>2.1388029999999998</v>
      </c>
      <c r="J50">
        <v>9</v>
      </c>
      <c r="K50" s="2">
        <v>2.664123</v>
      </c>
      <c r="M50">
        <v>9</v>
      </c>
      <c r="N50" s="2">
        <v>3.0956350000000001</v>
      </c>
      <c r="P50">
        <v>9</v>
      </c>
      <c r="Q50" s="2">
        <v>3.5646710000000001</v>
      </c>
      <c r="S50">
        <v>9</v>
      </c>
      <c r="T50" s="2">
        <v>4.1650369999999999</v>
      </c>
    </row>
    <row r="51" spans="1:20" x14ac:dyDescent="0.2">
      <c r="A51" s="3">
        <v>10</v>
      </c>
      <c r="B51" s="4">
        <v>0.91930999999999996</v>
      </c>
      <c r="D51" s="3">
        <v>10</v>
      </c>
      <c r="E51" s="4">
        <v>1.57596</v>
      </c>
      <c r="G51" s="3">
        <v>10</v>
      </c>
      <c r="H51" s="4">
        <v>2.1388029999999998</v>
      </c>
      <c r="J51" s="3">
        <v>10</v>
      </c>
      <c r="K51" s="4">
        <v>2.6453609999999999</v>
      </c>
      <c r="M51" s="3">
        <v>10</v>
      </c>
      <c r="N51" s="4">
        <v>3.1331579999999999</v>
      </c>
      <c r="P51" s="3">
        <v>10</v>
      </c>
      <c r="Q51" s="4">
        <v>3.6397170000000001</v>
      </c>
      <c r="S51" s="3">
        <v>10</v>
      </c>
      <c r="T51" s="4">
        <v>4.1650369999999999</v>
      </c>
    </row>
    <row r="52" spans="1:20" x14ac:dyDescent="0.2">
      <c r="A52">
        <v>11</v>
      </c>
      <c r="B52" s="7">
        <v>0.90054900000000004</v>
      </c>
      <c r="D52">
        <v>11</v>
      </c>
      <c r="E52" s="7">
        <v>1.519676</v>
      </c>
      <c r="G52">
        <v>11</v>
      </c>
      <c r="H52" s="7">
        <v>2.1575639999999998</v>
      </c>
      <c r="J52">
        <v>11</v>
      </c>
      <c r="K52" s="7">
        <v>2.5515539999999999</v>
      </c>
      <c r="M52">
        <v>11</v>
      </c>
      <c r="N52" s="7">
        <v>3.1519200000000001</v>
      </c>
      <c r="P52">
        <v>11</v>
      </c>
      <c r="Q52" s="7">
        <v>3.6209549999999999</v>
      </c>
      <c r="S52">
        <v>11</v>
      </c>
      <c r="T52" s="7">
        <v>4.2025600000000001</v>
      </c>
    </row>
    <row r="53" spans="1:20" x14ac:dyDescent="0.2">
      <c r="A53">
        <v>12</v>
      </c>
      <c r="B53" s="7">
        <v>0.91930999999999996</v>
      </c>
      <c r="D53">
        <v>12</v>
      </c>
      <c r="E53" s="7">
        <v>1.5947210000000001</v>
      </c>
      <c r="G53">
        <v>12</v>
      </c>
      <c r="H53" s="7">
        <v>2.1200410000000001</v>
      </c>
      <c r="J53">
        <v>12</v>
      </c>
      <c r="K53" s="7">
        <v>2.570316</v>
      </c>
      <c r="M53">
        <v>12</v>
      </c>
      <c r="N53" s="7">
        <v>3.1143969999999999</v>
      </c>
      <c r="P53">
        <v>12</v>
      </c>
      <c r="Q53" s="7">
        <v>3.6397170000000001</v>
      </c>
      <c r="S53">
        <v>12</v>
      </c>
      <c r="T53" s="7">
        <v>4.1837980000000003</v>
      </c>
    </row>
    <row r="54" spans="1:20" x14ac:dyDescent="0.2">
      <c r="A54">
        <v>13</v>
      </c>
      <c r="B54" s="7">
        <v>0.91930999999999996</v>
      </c>
      <c r="D54">
        <v>13</v>
      </c>
      <c r="E54" s="7">
        <v>1.5384370000000001</v>
      </c>
      <c r="G54">
        <v>13</v>
      </c>
      <c r="H54" s="7">
        <v>2.1575639999999998</v>
      </c>
      <c r="J54">
        <v>13</v>
      </c>
      <c r="K54" s="7">
        <v>2.6078380000000001</v>
      </c>
      <c r="M54">
        <v>13</v>
      </c>
      <c r="N54" s="7">
        <v>3.1706810000000001</v>
      </c>
      <c r="P54">
        <v>13</v>
      </c>
      <c r="Q54" s="7">
        <v>3.6209549999999999</v>
      </c>
      <c r="S54">
        <v>13</v>
      </c>
      <c r="T54" s="7">
        <v>4.1462760000000003</v>
      </c>
    </row>
    <row r="55" spans="1:20" x14ac:dyDescent="0.2">
      <c r="A55">
        <v>14</v>
      </c>
      <c r="B55" s="7">
        <v>0.93807099999999999</v>
      </c>
      <c r="D55">
        <v>14</v>
      </c>
      <c r="E55" s="7">
        <v>1.57596</v>
      </c>
      <c r="G55">
        <v>14</v>
      </c>
      <c r="H55" s="7">
        <v>2.1388029999999998</v>
      </c>
      <c r="J55">
        <v>14</v>
      </c>
      <c r="K55" s="7">
        <v>2.5515539999999999</v>
      </c>
      <c r="M55">
        <v>14</v>
      </c>
      <c r="N55" s="7">
        <v>3.1519200000000001</v>
      </c>
      <c r="P55">
        <v>14</v>
      </c>
      <c r="Q55" s="7">
        <v>3.5459100000000001</v>
      </c>
      <c r="S55">
        <v>14</v>
      </c>
      <c r="T55" s="7">
        <v>4.1275139999999997</v>
      </c>
    </row>
    <row r="56" spans="1:20" x14ac:dyDescent="0.2">
      <c r="A56">
        <v>15</v>
      </c>
      <c r="B56" s="7">
        <v>0.91930999999999996</v>
      </c>
      <c r="D56">
        <v>15</v>
      </c>
      <c r="E56" s="7">
        <v>1.5947210000000001</v>
      </c>
      <c r="G56">
        <v>15</v>
      </c>
      <c r="H56" s="7">
        <v>2.1200410000000001</v>
      </c>
      <c r="J56">
        <v>15</v>
      </c>
      <c r="K56" s="7">
        <v>2.5890770000000001</v>
      </c>
      <c r="M56">
        <v>15</v>
      </c>
      <c r="N56" s="7">
        <v>3.1519200000000001</v>
      </c>
      <c r="P56">
        <v>15</v>
      </c>
      <c r="Q56" s="7">
        <v>3.6397170000000001</v>
      </c>
      <c r="S56">
        <v>15</v>
      </c>
      <c r="T56" s="7">
        <v>4.1275139999999997</v>
      </c>
    </row>
    <row r="57" spans="1:20" x14ac:dyDescent="0.2">
      <c r="A57">
        <v>16</v>
      </c>
      <c r="B57" s="7">
        <v>0.90054900000000004</v>
      </c>
      <c r="D57">
        <v>16</v>
      </c>
      <c r="E57" s="7">
        <v>1.557199</v>
      </c>
      <c r="G57">
        <v>16</v>
      </c>
      <c r="H57" s="7">
        <v>2.1575639999999998</v>
      </c>
      <c r="J57">
        <v>16</v>
      </c>
      <c r="K57" s="7">
        <v>2.6265999999999998</v>
      </c>
      <c r="M57">
        <v>16</v>
      </c>
      <c r="N57" s="7">
        <v>3.0956350000000001</v>
      </c>
      <c r="P57">
        <v>16</v>
      </c>
      <c r="Q57" s="7">
        <v>3.6772399999999998</v>
      </c>
      <c r="S57">
        <v>16</v>
      </c>
      <c r="T57" s="7">
        <v>4.1275139999999997</v>
      </c>
    </row>
    <row r="58" spans="1:20" x14ac:dyDescent="0.2">
      <c r="A58">
        <v>17</v>
      </c>
      <c r="B58" s="7">
        <v>0.90054900000000004</v>
      </c>
      <c r="D58">
        <v>17</v>
      </c>
      <c r="E58" s="7">
        <v>1.557199</v>
      </c>
      <c r="G58">
        <v>17</v>
      </c>
      <c r="H58" s="7">
        <v>2.1388029999999998</v>
      </c>
      <c r="J58">
        <v>17</v>
      </c>
      <c r="K58" s="7">
        <v>2.6078380000000001</v>
      </c>
      <c r="M58">
        <v>17</v>
      </c>
      <c r="N58" s="7">
        <v>3.1706810000000001</v>
      </c>
      <c r="P58">
        <v>17</v>
      </c>
      <c r="Q58" s="7">
        <v>3.6772399999999998</v>
      </c>
      <c r="S58">
        <v>17</v>
      </c>
      <c r="T58" s="7">
        <v>4.1650369999999999</v>
      </c>
    </row>
    <row r="59" spans="1:20" x14ac:dyDescent="0.2">
      <c r="A59">
        <v>18</v>
      </c>
      <c r="B59" s="7">
        <v>0.95683300000000004</v>
      </c>
      <c r="D59">
        <v>18</v>
      </c>
      <c r="E59" s="7">
        <v>1.557199</v>
      </c>
      <c r="G59">
        <v>18</v>
      </c>
      <c r="H59" s="7">
        <v>2.1388029999999998</v>
      </c>
      <c r="J59">
        <v>18</v>
      </c>
      <c r="K59" s="7">
        <v>2.570316</v>
      </c>
      <c r="M59">
        <v>18</v>
      </c>
      <c r="N59" s="7">
        <v>3.1143969999999999</v>
      </c>
      <c r="P59">
        <v>18</v>
      </c>
      <c r="Q59" s="7">
        <v>3.6772399999999998</v>
      </c>
      <c r="S59">
        <v>18</v>
      </c>
      <c r="T59" s="7">
        <v>4.1275139999999997</v>
      </c>
    </row>
    <row r="60" spans="1:20" x14ac:dyDescent="0.2">
      <c r="A60">
        <v>19</v>
      </c>
      <c r="B60" s="7">
        <v>0.93807099999999999</v>
      </c>
      <c r="D60">
        <v>19</v>
      </c>
      <c r="E60" s="7">
        <v>1.557199</v>
      </c>
      <c r="G60">
        <v>19</v>
      </c>
      <c r="H60" s="7">
        <v>2.1388029999999998</v>
      </c>
      <c r="J60">
        <v>19</v>
      </c>
      <c r="K60" s="7">
        <v>2.5890770000000001</v>
      </c>
      <c r="M60">
        <v>19</v>
      </c>
      <c r="N60" s="7">
        <v>3.1331579999999999</v>
      </c>
      <c r="P60">
        <v>19</v>
      </c>
      <c r="Q60" s="7">
        <v>3.6772399999999998</v>
      </c>
      <c r="S60">
        <v>19</v>
      </c>
      <c r="T60" s="7">
        <v>4.1275139999999997</v>
      </c>
    </row>
    <row r="61" spans="1:20" ht="17" thickBot="1" x14ac:dyDescent="0.25">
      <c r="A61" s="5">
        <v>20</v>
      </c>
      <c r="B61" s="6">
        <v>0.99435600000000002</v>
      </c>
      <c r="D61" s="5">
        <v>20</v>
      </c>
      <c r="E61" s="6">
        <v>1.57596</v>
      </c>
      <c r="G61" s="5">
        <v>20</v>
      </c>
      <c r="H61" s="7">
        <v>2.10128</v>
      </c>
      <c r="J61" s="5">
        <v>20</v>
      </c>
      <c r="K61" s="6">
        <v>2.570316</v>
      </c>
      <c r="M61" s="5">
        <v>20</v>
      </c>
      <c r="N61" s="6">
        <v>3.1331579999999999</v>
      </c>
      <c r="P61" s="5">
        <v>20</v>
      </c>
      <c r="Q61" s="6">
        <v>3.6397170000000001</v>
      </c>
      <c r="S61" s="5">
        <v>20</v>
      </c>
      <c r="T61" s="6">
        <v>4.1650369999999999</v>
      </c>
    </row>
    <row r="62" spans="1:20" ht="17" thickTop="1" x14ac:dyDescent="0.2">
      <c r="A62" t="s">
        <v>3</v>
      </c>
      <c r="B62">
        <f>SUM(B42:B61)/COUNT(B42:B61)</f>
        <v>0.93994754999999997</v>
      </c>
      <c r="D62" t="s">
        <v>3</v>
      </c>
      <c r="E62">
        <f>AVERAGE(E42:E61)</f>
        <v>1.5797123500000001</v>
      </c>
      <c r="G62" t="s">
        <v>3</v>
      </c>
      <c r="H62">
        <f>AVERAGE(H42:H61)</f>
        <v>2.1350504000000003</v>
      </c>
      <c r="J62" t="s">
        <v>3</v>
      </c>
      <c r="K62">
        <f>AVERAGE(K43:K61)</f>
        <v>2.609813263157895</v>
      </c>
      <c r="M62" t="s">
        <v>3</v>
      </c>
      <c r="N62">
        <f>AVERAGE(N42:N61)</f>
        <v>3.1275298</v>
      </c>
      <c r="P62" t="s">
        <v>3</v>
      </c>
      <c r="Q62">
        <f>AVERAGE(Q42:Q61)</f>
        <v>3.6247076499999999</v>
      </c>
      <c r="S62" t="s">
        <v>3</v>
      </c>
      <c r="T62">
        <f>AVERAGE(T42:T61)</f>
        <v>4.1594084999999996</v>
      </c>
    </row>
    <row r="63" spans="1:20" x14ac:dyDescent="0.2">
      <c r="A63" s="3" t="s">
        <v>4</v>
      </c>
      <c r="B63" s="3">
        <f>STDEV(B42:B61)</f>
        <v>2.9128697821681662E-2</v>
      </c>
      <c r="D63" s="3" t="s">
        <v>4</v>
      </c>
      <c r="E63" s="3">
        <f>STDEV(E42:E61)</f>
        <v>2.7627137029558452E-2</v>
      </c>
      <c r="G63" s="3" t="s">
        <v>4</v>
      </c>
      <c r="H63" s="3">
        <f>STDEV(H42:H61)</f>
        <v>1.6780783977043707E-2</v>
      </c>
      <c r="J63" s="3" t="s">
        <v>4</v>
      </c>
      <c r="K63" s="3">
        <f>STDEV(K43:K61)</f>
        <v>3.849754916130245E-2</v>
      </c>
      <c r="M63" s="3" t="s">
        <v>4</v>
      </c>
      <c r="N63" s="3">
        <f>STDEV(N42:N61)</f>
        <v>2.7290033682261128E-2</v>
      </c>
      <c r="P63" s="3" t="s">
        <v>4</v>
      </c>
      <c r="Q63" s="3">
        <f>STDEV(Q42:Q61)</f>
        <v>4.2869241545197882E-2</v>
      </c>
      <c r="S63" s="3" t="s">
        <v>4</v>
      </c>
      <c r="T63" s="3">
        <f>STDEV(T42:T61)</f>
        <v>3.2835931883901409E-2</v>
      </c>
    </row>
    <row r="64" spans="1:20" x14ac:dyDescent="0.2">
      <c r="A64" t="s">
        <v>5</v>
      </c>
      <c r="B64">
        <f>(B62-B40)*-1</f>
        <v>6.0052450000000035E-2</v>
      </c>
      <c r="D64" t="s">
        <v>5</v>
      </c>
      <c r="E64">
        <f>E62-E40</f>
        <v>7.9712350000000098E-2</v>
      </c>
      <c r="G64" t="s">
        <v>5</v>
      </c>
      <c r="H64">
        <f>H61-H40</f>
        <v>0.10128000000000004</v>
      </c>
      <c r="J64" t="s">
        <v>5</v>
      </c>
      <c r="K64">
        <f>K62-K40</f>
        <v>0.10981326315789497</v>
      </c>
      <c r="M64" t="s">
        <v>5</v>
      </c>
      <c r="N64">
        <f>N62-N40</f>
        <v>0.12752980000000003</v>
      </c>
      <c r="P64" t="s">
        <v>5</v>
      </c>
      <c r="Q64">
        <f>Q62-Q40</f>
        <v>0.12470764999999995</v>
      </c>
      <c r="S64" t="s">
        <v>5</v>
      </c>
      <c r="T64">
        <f>T62-T40</f>
        <v>0.15940849999999962</v>
      </c>
    </row>
    <row r="65" spans="1:23" x14ac:dyDescent="0.2">
      <c r="A65" t="s">
        <v>6</v>
      </c>
      <c r="B65">
        <f>(B64/B40)*100</f>
        <v>6.0052450000000039</v>
      </c>
      <c r="D65" t="s">
        <v>6</v>
      </c>
      <c r="E65">
        <f>(E64/E40)*100</f>
        <v>5.3141566666666726</v>
      </c>
      <c r="G65" t="s">
        <v>6</v>
      </c>
      <c r="H65">
        <f>(H64/H40)*100</f>
        <v>5.0640000000000018</v>
      </c>
      <c r="J65" t="s">
        <v>6</v>
      </c>
      <c r="K65">
        <f>(K64/K40)*100</f>
        <v>4.3925305263157988</v>
      </c>
      <c r="M65" t="s">
        <v>6</v>
      </c>
      <c r="N65">
        <f>(N64/N40)*100</f>
        <v>4.2509933333333336</v>
      </c>
      <c r="P65" t="s">
        <v>6</v>
      </c>
      <c r="Q65">
        <f>(Q64/Q40)*100</f>
        <v>3.5630757142857128</v>
      </c>
      <c r="S65" t="s">
        <v>6</v>
      </c>
      <c r="T65">
        <f>(T64/T40)*100</f>
        <v>3.9852124999999905</v>
      </c>
      <c r="V65" t="s">
        <v>11</v>
      </c>
      <c r="W65">
        <f>AVERAGE(Q65,T65,N65,K65,H65,E65,B65)</f>
        <v>4.6536019629430729</v>
      </c>
    </row>
  </sheetData>
  <mergeCells count="5">
    <mergeCell ref="A1:E2"/>
    <mergeCell ref="A3:B3"/>
    <mergeCell ref="A4:B4"/>
    <mergeCell ref="A37:B37"/>
    <mergeCell ref="A38:B38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2021-01-14T08:42:21Z</dcterms:created>
  <dcterms:modified xsi:type="dcterms:W3CDTF">2021-01-14T14:14:10Z</dcterms:modified>
</cp:coreProperties>
</file>