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k3\Documents\kandi\"/>
    </mc:Choice>
  </mc:AlternateContent>
  <xr:revisionPtr revIDLastSave="0" documentId="13_ncr:1_{1AEB0635-96BC-40E0-ABC1-147F00F9B156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REVERSE s=250" sheetId="6" state="hidden" r:id="rId1"/>
    <sheet name="s=250" sheetId="1" r:id="rId2"/>
    <sheet name="s=500" sheetId="2" r:id="rId3"/>
    <sheet name="s=750" sheetId="3" r:id="rId4"/>
    <sheet name="s=1000" sheetId="4" r:id="rId5"/>
    <sheet name="OVERALL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4" l="1"/>
  <c r="Q16" i="4"/>
  <c r="P16" i="4"/>
  <c r="N16" i="4"/>
  <c r="M16" i="4"/>
  <c r="L16" i="4"/>
  <c r="J16" i="4"/>
  <c r="I16" i="4"/>
  <c r="H16" i="4"/>
  <c r="F16" i="4"/>
  <c r="E16" i="4"/>
  <c r="D16" i="4"/>
  <c r="D16" i="3"/>
  <c r="R16" i="3"/>
  <c r="Q16" i="3"/>
  <c r="P16" i="3"/>
  <c r="N16" i="3"/>
  <c r="M16" i="3"/>
  <c r="L16" i="3"/>
  <c r="J16" i="3"/>
  <c r="I16" i="3"/>
  <c r="H16" i="3"/>
  <c r="F16" i="3"/>
  <c r="E16" i="3"/>
  <c r="D16" i="2"/>
  <c r="R16" i="2"/>
  <c r="Q16" i="2"/>
  <c r="P16" i="2"/>
  <c r="N16" i="2"/>
  <c r="M16" i="2"/>
  <c r="L16" i="2"/>
  <c r="J16" i="2"/>
  <c r="I16" i="2"/>
  <c r="H16" i="2"/>
  <c r="F16" i="2"/>
  <c r="E16" i="2"/>
  <c r="E16" i="1"/>
  <c r="F16" i="1"/>
  <c r="H16" i="1"/>
  <c r="I16" i="1"/>
  <c r="J16" i="1"/>
  <c r="L16" i="1"/>
  <c r="M16" i="1"/>
  <c r="N16" i="1"/>
  <c r="P16" i="1"/>
  <c r="Q16" i="1"/>
  <c r="R16" i="1"/>
  <c r="D16" i="1"/>
  <c r="E1" i="3"/>
  <c r="D1" i="3"/>
  <c r="D1" i="4"/>
  <c r="E1" i="4"/>
  <c r="E1" i="2"/>
  <c r="D1" i="2"/>
  <c r="E15" i="6"/>
  <c r="F15" i="6"/>
  <c r="H15" i="6"/>
  <c r="I15" i="6"/>
  <c r="J15" i="6"/>
  <c r="L15" i="6"/>
  <c r="M15" i="6"/>
  <c r="N15" i="6"/>
  <c r="P15" i="6"/>
  <c r="Q15" i="6"/>
  <c r="R15" i="6"/>
  <c r="D15" i="6"/>
  <c r="R14" i="6"/>
  <c r="N14" i="6"/>
  <c r="J14" i="6"/>
  <c r="F14" i="6"/>
  <c r="R13" i="6"/>
  <c r="N13" i="6"/>
  <c r="J13" i="6"/>
  <c r="F13" i="6"/>
  <c r="R12" i="6"/>
  <c r="N12" i="6"/>
  <c r="J12" i="6"/>
  <c r="F12" i="6"/>
  <c r="R11" i="6"/>
  <c r="N11" i="6"/>
  <c r="J11" i="6"/>
  <c r="F11" i="6"/>
  <c r="R10" i="6"/>
  <c r="N10" i="6"/>
  <c r="J10" i="6"/>
  <c r="F10" i="6"/>
  <c r="R9" i="6"/>
  <c r="N9" i="6"/>
  <c r="J9" i="6"/>
  <c r="F9" i="6"/>
  <c r="R8" i="6"/>
  <c r="N8" i="6"/>
  <c r="J8" i="6"/>
  <c r="F8" i="6"/>
  <c r="R7" i="6"/>
  <c r="N7" i="6"/>
  <c r="J7" i="6"/>
  <c r="F7" i="6"/>
  <c r="R6" i="6"/>
  <c r="N6" i="6"/>
  <c r="J6" i="6"/>
  <c r="F6" i="6"/>
  <c r="R5" i="6"/>
  <c r="N5" i="6"/>
  <c r="J5" i="6"/>
  <c r="F5" i="6"/>
  <c r="R4" i="6"/>
  <c r="N4" i="6"/>
  <c r="J4" i="6"/>
  <c r="F4" i="6"/>
  <c r="E15" i="1"/>
  <c r="F15" i="1"/>
  <c r="H15" i="1"/>
  <c r="H5" i="5" s="1"/>
  <c r="I15" i="1"/>
  <c r="I5" i="5" s="1"/>
  <c r="J15" i="1"/>
  <c r="L15" i="1"/>
  <c r="M15" i="1"/>
  <c r="M5" i="5" s="1"/>
  <c r="N15" i="1"/>
  <c r="P15" i="1"/>
  <c r="P5" i="5" s="1"/>
  <c r="Q15" i="1"/>
  <c r="Q5" i="5" s="1"/>
  <c r="R15" i="1"/>
  <c r="D15" i="1"/>
  <c r="L5" i="5"/>
  <c r="D5" i="5"/>
  <c r="E15" i="4"/>
  <c r="E8" i="5" s="1"/>
  <c r="H15" i="4"/>
  <c r="H8" i="5" s="1"/>
  <c r="I15" i="4"/>
  <c r="I8" i="5" s="1"/>
  <c r="L15" i="4"/>
  <c r="L8" i="5" s="1"/>
  <c r="M15" i="4"/>
  <c r="M8" i="5" s="1"/>
  <c r="P15" i="4"/>
  <c r="P8" i="5" s="1"/>
  <c r="Q15" i="4"/>
  <c r="Q8" i="5" s="1"/>
  <c r="D15" i="4"/>
  <c r="D8" i="5" s="1"/>
  <c r="E15" i="3"/>
  <c r="F15" i="3"/>
  <c r="H15" i="3"/>
  <c r="I15" i="3"/>
  <c r="J15" i="3"/>
  <c r="J7" i="5" s="1"/>
  <c r="L15" i="3"/>
  <c r="L7" i="5" s="1"/>
  <c r="M15" i="3"/>
  <c r="N15" i="3"/>
  <c r="P15" i="3"/>
  <c r="Q15" i="3"/>
  <c r="R15" i="3"/>
  <c r="D15" i="3"/>
  <c r="E15" i="2"/>
  <c r="F15" i="2"/>
  <c r="H15" i="2"/>
  <c r="I15" i="2"/>
  <c r="I6" i="5" s="1"/>
  <c r="J15" i="2"/>
  <c r="L15" i="2"/>
  <c r="L6" i="5" s="1"/>
  <c r="M15" i="2"/>
  <c r="N15" i="2"/>
  <c r="P15" i="2"/>
  <c r="P6" i="5" s="1"/>
  <c r="Q15" i="2"/>
  <c r="Q6" i="5" s="1"/>
  <c r="R15" i="2"/>
  <c r="D15" i="2"/>
  <c r="D6" i="5" s="1"/>
  <c r="E5" i="5"/>
  <c r="E7" i="5"/>
  <c r="F7" i="5"/>
  <c r="H7" i="5"/>
  <c r="I7" i="5"/>
  <c r="M7" i="5"/>
  <c r="N7" i="5"/>
  <c r="P7" i="5"/>
  <c r="Q7" i="5"/>
  <c r="R7" i="5"/>
  <c r="D7" i="5"/>
  <c r="E6" i="5"/>
  <c r="F6" i="5"/>
  <c r="H6" i="5"/>
  <c r="J6" i="5"/>
  <c r="M6" i="5"/>
  <c r="N6" i="5"/>
  <c r="R6" i="5"/>
  <c r="R14" i="4"/>
  <c r="N14" i="4"/>
  <c r="J14" i="4"/>
  <c r="F14" i="4"/>
  <c r="R13" i="4"/>
  <c r="N13" i="4"/>
  <c r="J13" i="4"/>
  <c r="F13" i="4"/>
  <c r="R12" i="4"/>
  <c r="N12" i="4"/>
  <c r="J12" i="4"/>
  <c r="F12" i="4"/>
  <c r="R11" i="4"/>
  <c r="N11" i="4"/>
  <c r="J11" i="4"/>
  <c r="F11" i="4"/>
  <c r="R10" i="4"/>
  <c r="N10" i="4"/>
  <c r="J10" i="4"/>
  <c r="F10" i="4"/>
  <c r="R9" i="4"/>
  <c r="N9" i="4"/>
  <c r="J9" i="4"/>
  <c r="F9" i="4"/>
  <c r="R8" i="4"/>
  <c r="N8" i="4"/>
  <c r="J8" i="4"/>
  <c r="F8" i="4"/>
  <c r="R7" i="4"/>
  <c r="N7" i="4"/>
  <c r="J7" i="4"/>
  <c r="F7" i="4"/>
  <c r="R6" i="4"/>
  <c r="N6" i="4"/>
  <c r="J6" i="4"/>
  <c r="F6" i="4"/>
  <c r="R5" i="4"/>
  <c r="R15" i="4" s="1"/>
  <c r="R8" i="5" s="1"/>
  <c r="N5" i="4"/>
  <c r="J5" i="4"/>
  <c r="F5" i="4"/>
  <c r="R4" i="4"/>
  <c r="N4" i="4"/>
  <c r="J4" i="4"/>
  <c r="F4" i="4"/>
  <c r="R14" i="3"/>
  <c r="N14" i="3"/>
  <c r="J14" i="3"/>
  <c r="F14" i="3"/>
  <c r="R13" i="3"/>
  <c r="N13" i="3"/>
  <c r="J13" i="3"/>
  <c r="F13" i="3"/>
  <c r="R12" i="3"/>
  <c r="N12" i="3"/>
  <c r="J12" i="3"/>
  <c r="F12" i="3"/>
  <c r="R11" i="3"/>
  <c r="N11" i="3"/>
  <c r="J11" i="3"/>
  <c r="F11" i="3"/>
  <c r="R10" i="3"/>
  <c r="N10" i="3"/>
  <c r="J10" i="3"/>
  <c r="F10" i="3"/>
  <c r="R9" i="3"/>
  <c r="N9" i="3"/>
  <c r="J9" i="3"/>
  <c r="F9" i="3"/>
  <c r="R8" i="3"/>
  <c r="N8" i="3"/>
  <c r="J8" i="3"/>
  <c r="F8" i="3"/>
  <c r="R7" i="3"/>
  <c r="N7" i="3"/>
  <c r="J7" i="3"/>
  <c r="F7" i="3"/>
  <c r="R6" i="3"/>
  <c r="N6" i="3"/>
  <c r="J6" i="3"/>
  <c r="F6" i="3"/>
  <c r="R5" i="3"/>
  <c r="N5" i="3"/>
  <c r="J5" i="3"/>
  <c r="F5" i="3"/>
  <c r="R4" i="3"/>
  <c r="N4" i="3"/>
  <c r="J4" i="3"/>
  <c r="F4" i="3"/>
  <c r="R14" i="2"/>
  <c r="N14" i="2"/>
  <c r="J14" i="2"/>
  <c r="F14" i="2"/>
  <c r="R13" i="2"/>
  <c r="N13" i="2"/>
  <c r="J13" i="2"/>
  <c r="F13" i="2"/>
  <c r="R12" i="2"/>
  <c r="N12" i="2"/>
  <c r="J12" i="2"/>
  <c r="F12" i="2"/>
  <c r="R11" i="2"/>
  <c r="N11" i="2"/>
  <c r="J11" i="2"/>
  <c r="F11" i="2"/>
  <c r="R10" i="2"/>
  <c r="N10" i="2"/>
  <c r="J10" i="2"/>
  <c r="F10" i="2"/>
  <c r="R9" i="2"/>
  <c r="N9" i="2"/>
  <c r="J9" i="2"/>
  <c r="F9" i="2"/>
  <c r="R8" i="2"/>
  <c r="N8" i="2"/>
  <c r="J8" i="2"/>
  <c r="F8" i="2"/>
  <c r="R7" i="2"/>
  <c r="N7" i="2"/>
  <c r="J7" i="2"/>
  <c r="F7" i="2"/>
  <c r="R6" i="2"/>
  <c r="N6" i="2"/>
  <c r="J6" i="2"/>
  <c r="F6" i="2"/>
  <c r="R5" i="2"/>
  <c r="N5" i="2"/>
  <c r="J5" i="2"/>
  <c r="F5" i="2"/>
  <c r="R4" i="2"/>
  <c r="N4" i="2"/>
  <c r="J4" i="2"/>
  <c r="F4" i="2"/>
  <c r="R14" i="1"/>
  <c r="N14" i="1"/>
  <c r="J14" i="1"/>
  <c r="F14" i="1"/>
  <c r="R5" i="1"/>
  <c r="R6" i="1"/>
  <c r="R7" i="1"/>
  <c r="R8" i="1"/>
  <c r="R9" i="1"/>
  <c r="R10" i="1"/>
  <c r="R11" i="1"/>
  <c r="R12" i="1"/>
  <c r="R13" i="1"/>
  <c r="R4" i="1"/>
  <c r="N5" i="1"/>
  <c r="N6" i="1"/>
  <c r="N7" i="1"/>
  <c r="N8" i="1"/>
  <c r="N9" i="1"/>
  <c r="N10" i="1"/>
  <c r="N11" i="1"/>
  <c r="N12" i="1"/>
  <c r="N13" i="1"/>
  <c r="N4" i="1"/>
  <c r="J5" i="1"/>
  <c r="J6" i="1"/>
  <c r="J7" i="1"/>
  <c r="J8" i="1"/>
  <c r="J9" i="1"/>
  <c r="J10" i="1"/>
  <c r="J11" i="1"/>
  <c r="J12" i="1"/>
  <c r="J13" i="1"/>
  <c r="J4" i="1"/>
  <c r="F5" i="1"/>
  <c r="F6" i="1"/>
  <c r="F7" i="1"/>
  <c r="F8" i="1"/>
  <c r="F9" i="1"/>
  <c r="F10" i="1"/>
  <c r="F11" i="1"/>
  <c r="F12" i="1"/>
  <c r="F13" i="1"/>
  <c r="F4" i="1"/>
  <c r="N15" i="4" l="1"/>
  <c r="N8" i="5" s="1"/>
  <c r="J15" i="4"/>
  <c r="J8" i="5" s="1"/>
  <c r="F15" i="4"/>
  <c r="F8" i="5" s="1"/>
  <c r="D1" i="6"/>
  <c r="E1" i="6" s="1"/>
  <c r="R5" i="5"/>
  <c r="N5" i="5"/>
  <c r="J5" i="5"/>
  <c r="F5" i="5"/>
  <c r="D1" i="1"/>
  <c r="E1" i="1" s="1"/>
</calcChain>
</file>

<file path=xl/sharedStrings.xml><?xml version="1.0" encoding="utf-8"?>
<sst xmlns="http://schemas.openxmlformats.org/spreadsheetml/2006/main" count="118" uniqueCount="18">
  <si>
    <t>REVERSE s = 250, 7 minutes</t>
  </si>
  <si>
    <t>NLM</t>
  </si>
  <si>
    <t>NMDT2</t>
  </si>
  <si>
    <t>NMDT3</t>
  </si>
  <si>
    <t>NMDT4</t>
  </si>
  <si>
    <t>instance</t>
  </si>
  <si>
    <t>build</t>
  </si>
  <si>
    <t>solve</t>
  </si>
  <si>
    <t>total</t>
  </si>
  <si>
    <t>average</t>
  </si>
  <si>
    <t>s = 250, 7 minutes</t>
  </si>
  <si>
    <t>sd(sample)</t>
  </si>
  <si>
    <t>s = 500, 20 minutes</t>
  </si>
  <si>
    <t>s = 750, 53 minutes</t>
  </si>
  <si>
    <t>s = 1000, 118 minutes</t>
  </si>
  <si>
    <t xml:space="preserve"> </t>
  </si>
  <si>
    <t>Averages</t>
  </si>
  <si>
    <t>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</si>
</sst>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0" fontId="0" fillId="0" borderId="8" xfId="0" applyBorder="1"/>
    <xf numFmtId="164" fontId="0" fillId="0" borderId="7" xfId="0" applyNumberFormat="1" applyBorder="1"/>
    <xf numFmtId="1" fontId="0" fillId="0" borderId="9" xfId="0" applyNumberFormat="1" applyBorder="1"/>
    <xf numFmtId="0" fontId="0" fillId="0" borderId="10" xfId="0" applyBorder="1"/>
    <xf numFmtId="164" fontId="0" fillId="0" borderId="9" xfId="0" applyNumberFormat="1" applyBorder="1"/>
    <xf numFmtId="0" fontId="0" fillId="0" borderId="9" xfId="0" applyBorder="1"/>
    <xf numFmtId="1" fontId="0" fillId="2" borderId="9" xfId="0" applyNumberFormat="1" applyFill="1" applyBorder="1"/>
    <xf numFmtId="0" fontId="0" fillId="2" borderId="10" xfId="0" applyFill="1" applyBorder="1"/>
    <xf numFmtId="164" fontId="0" fillId="2" borderId="9" xfId="0" applyNumberFormat="1" applyFill="1" applyBorder="1"/>
    <xf numFmtId="0" fontId="0" fillId="2" borderId="9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Total times /</a:t>
            </a:r>
            <a:r>
              <a:rPr lang="en-FI" baseline="0"/>
              <a:t> instance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'REVERSE s=250'!$F$5:$F$14</c:f>
              <c:numCache>
                <c:formatCode>0.000</c:formatCode>
                <c:ptCount val="10"/>
                <c:pt idx="0">
                  <c:v>6.4102699999999999E-2</c:v>
                </c:pt>
                <c:pt idx="1">
                  <c:v>0.55130649999999992</c:v>
                </c:pt>
                <c:pt idx="2">
                  <c:v>5.8109399999999999E-2</c:v>
                </c:pt>
                <c:pt idx="3">
                  <c:v>0.21491289999999999</c:v>
                </c:pt>
                <c:pt idx="4">
                  <c:v>6.3238000000000003E-2</c:v>
                </c:pt>
                <c:pt idx="5">
                  <c:v>6.6222000000000003E-2</c:v>
                </c:pt>
                <c:pt idx="6">
                  <c:v>0.12262699999999999</c:v>
                </c:pt>
                <c:pt idx="7">
                  <c:v>7.0205000000000004E-2</c:v>
                </c:pt>
                <c:pt idx="8">
                  <c:v>0.11257629999999999</c:v>
                </c:pt>
                <c:pt idx="9">
                  <c:v>0.23226869999999999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1-4E21-9AD4-4DC6148FB537}"/>
            </c:ext>
          </c:extLst>
        </c:ser>
        <c:ser>
          <c:idx val="1"/>
          <c:order val="1"/>
          <c:tx>
            <c:v>NMDT2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'REVERSE s=250'!$J$5:$J$14</c:f>
              <c:numCache>
                <c:formatCode>0.000</c:formatCode>
                <c:ptCount val="10"/>
                <c:pt idx="0">
                  <c:v>3.1105633999999998</c:v>
                </c:pt>
                <c:pt idx="1">
                  <c:v>3.0663819000000001</c:v>
                </c:pt>
                <c:pt idx="2">
                  <c:v>4.4848078000000005</c:v>
                </c:pt>
                <c:pt idx="3">
                  <c:v>3.4750692000000001</c:v>
                </c:pt>
                <c:pt idx="4">
                  <c:v>2.6165783</c:v>
                </c:pt>
                <c:pt idx="5">
                  <c:v>2.4542184000000002</c:v>
                </c:pt>
                <c:pt idx="6">
                  <c:v>3.4114089000000001</c:v>
                </c:pt>
                <c:pt idx="7">
                  <c:v>3.6439111</c:v>
                </c:pt>
                <c:pt idx="8">
                  <c:v>2.9674070000000001</c:v>
                </c:pt>
                <c:pt idx="9">
                  <c:v>2.8650713999999997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1-4E21-9AD4-4DC6148FB537}"/>
            </c:ext>
          </c:extLst>
        </c:ser>
        <c:ser>
          <c:idx val="2"/>
          <c:order val="2"/>
          <c:tx>
            <c:v>NMDT3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'REVERSE s=250'!$N$5:$N$14</c:f>
              <c:numCache>
                <c:formatCode>0.000</c:formatCode>
                <c:ptCount val="10"/>
                <c:pt idx="0">
                  <c:v>5.6341358000000001</c:v>
                </c:pt>
                <c:pt idx="1">
                  <c:v>22.999751799999999</c:v>
                </c:pt>
                <c:pt idx="2">
                  <c:v>12.613786699999999</c:v>
                </c:pt>
                <c:pt idx="3">
                  <c:v>16.872574099999998</c:v>
                </c:pt>
                <c:pt idx="4">
                  <c:v>5.3426710000000002</c:v>
                </c:pt>
                <c:pt idx="5">
                  <c:v>15.0871928</c:v>
                </c:pt>
                <c:pt idx="6">
                  <c:v>8.5230911999999996</c:v>
                </c:pt>
                <c:pt idx="7">
                  <c:v>15.198319000000001</c:v>
                </c:pt>
                <c:pt idx="8">
                  <c:v>8.2693489000000007</c:v>
                </c:pt>
                <c:pt idx="9">
                  <c:v>24.065778699999999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1-4E21-9AD4-4DC6148FB537}"/>
            </c:ext>
          </c:extLst>
        </c:ser>
        <c:ser>
          <c:idx val="3"/>
          <c:order val="3"/>
          <c:tx>
            <c:v>NMDT4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'REVERSE s=250'!$R$5:$R$14</c:f>
              <c:numCache>
                <c:formatCode>0.000</c:formatCode>
                <c:ptCount val="10"/>
                <c:pt idx="0">
                  <c:v>25.473012199999999</c:v>
                </c:pt>
                <c:pt idx="1">
                  <c:v>32.074908000000001</c:v>
                </c:pt>
                <c:pt idx="2">
                  <c:v>12.1970049</c:v>
                </c:pt>
                <c:pt idx="3">
                  <c:v>18.684769299999999</c:v>
                </c:pt>
                <c:pt idx="4">
                  <c:v>16.404612200000003</c:v>
                </c:pt>
                <c:pt idx="5">
                  <c:v>14.1337797</c:v>
                </c:pt>
                <c:pt idx="6">
                  <c:v>16.645291099999998</c:v>
                </c:pt>
                <c:pt idx="7">
                  <c:v>18.6701251</c:v>
                </c:pt>
                <c:pt idx="8">
                  <c:v>14.605528899999999</c:v>
                </c:pt>
                <c:pt idx="9">
                  <c:v>25.661519499999997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1-4E21-9AD4-4DC6148F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60096"/>
        <c:axId val="1105560512"/>
      </c:lineChart>
      <c:catAx>
        <c:axId val="1105560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512"/>
        <c:crosses val="autoZero"/>
        <c:auto val="1"/>
        <c:lblAlgn val="ctr"/>
        <c:lblOffset val="100"/>
        <c:noMultiLvlLbl val="0"/>
      </c:catAx>
      <c:valAx>
        <c:axId val="1105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Solve and build time AVERAGES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Build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('s=1000'!$D$15,'s=1000'!$H$15,'s=1000'!$L$15,'s=1000'!$P$15)</c:f>
              <c:numCache>
                <c:formatCode>0.000</c:formatCode>
                <c:ptCount val="4"/>
                <c:pt idx="0">
                  <c:v>2.4198549999999999E-2</c:v>
                </c:pt>
                <c:pt idx="1">
                  <c:v>0.6949765699999999</c:v>
                </c:pt>
                <c:pt idx="2">
                  <c:v>1.1724835199999999</c:v>
                </c:pt>
                <c:pt idx="3">
                  <c:v>1.9039950000000001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8-479F-BBBD-609602E684D7}"/>
            </c:ext>
          </c:extLst>
        </c:ser>
        <c:ser>
          <c:idx val="1"/>
          <c:order val="1"/>
          <c:tx>
            <c:v>Solve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('s=1000'!$E$15,'s=1000'!$I$15,'s=1000'!$M$15,'s=1000'!$Q$15)</c:f>
              <c:numCache>
                <c:formatCode>0.000</c:formatCode>
                <c:ptCount val="4"/>
                <c:pt idx="0">
                  <c:v>1.3091521599999998</c:v>
                </c:pt>
                <c:pt idx="1">
                  <c:v>41.77712957</c:v>
                </c:pt>
                <c:pt idx="2">
                  <c:v>216.96323096999998</c:v>
                </c:pt>
                <c:pt idx="3">
                  <c:v>328.12957946000006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8-479F-BBBD-609602E6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486127"/>
        <c:axId val="1607479471"/>
      </c:barChart>
      <c:catAx>
        <c:axId val="16074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79471"/>
        <c:crosses val="autoZero"/>
        <c:auto val="1"/>
        <c:lblAlgn val="ctr"/>
        <c:lblOffset val="100"/>
        <c:noMultiLvlLbl val="0"/>
      </c:catAx>
      <c:valAx>
        <c:axId val="16074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Average total times /</a:t>
            </a:r>
            <a:r>
              <a:rPr lang="en-FI" baseline="0"/>
              <a:t> suppliers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OVERALL!$B$5:$B$8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OVERALL!$F$5:$F$8</c:f>
              <c:numCache>
                <c:formatCode>General</c:formatCode>
                <c:ptCount val="4"/>
                <c:pt idx="0">
                  <c:v>0.13600698999999999</c:v>
                </c:pt>
                <c:pt idx="1">
                  <c:v>0.25841214000000001</c:v>
                </c:pt>
                <c:pt idx="2">
                  <c:v>0.78710505999999991</c:v>
                </c:pt>
                <c:pt idx="3">
                  <c:v>1.3333507100000002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A79-A0A0-22D02B890339}"/>
            </c:ext>
          </c:extLst>
        </c:ser>
        <c:ser>
          <c:idx val="1"/>
          <c:order val="1"/>
          <c:tx>
            <c:v>NMDT2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OVERALL!$B$5:$B$8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OVERALL!$J$5:$J$8</c:f>
              <c:numCache>
                <c:formatCode>General</c:formatCode>
                <c:ptCount val="4"/>
                <c:pt idx="0">
                  <c:v>3.1746592500000004</c:v>
                </c:pt>
                <c:pt idx="1">
                  <c:v>8.268199619999999</c:v>
                </c:pt>
                <c:pt idx="2">
                  <c:v>19.70168546</c:v>
                </c:pt>
                <c:pt idx="3">
                  <c:v>42.472106140000001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A79-A0A0-22D02B890339}"/>
            </c:ext>
          </c:extLst>
        </c:ser>
        <c:ser>
          <c:idx val="2"/>
          <c:order val="2"/>
          <c:tx>
            <c:v>NMDT3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OVERALL!$B$5:$B$8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OVERALL!$N$5:$N$8</c:f>
              <c:numCache>
                <c:formatCode>General</c:formatCode>
                <c:ptCount val="4"/>
                <c:pt idx="0">
                  <c:v>12.344296090000002</c:v>
                </c:pt>
                <c:pt idx="1">
                  <c:v>24.182534010000001</c:v>
                </c:pt>
                <c:pt idx="2">
                  <c:v>64.43722249999999</c:v>
                </c:pt>
                <c:pt idx="3">
                  <c:v>218.13571449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A79-A0A0-22D02B890339}"/>
            </c:ext>
          </c:extLst>
        </c:ser>
        <c:ser>
          <c:idx val="3"/>
          <c:order val="3"/>
          <c:tx>
            <c:v>NMDT4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OVERALL!$B$5:$B$8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OVERALL!$R$5:$R$8</c:f>
              <c:numCache>
                <c:formatCode>General</c:formatCode>
                <c:ptCount val="4"/>
                <c:pt idx="0">
                  <c:v>19.536102060000001</c:v>
                </c:pt>
                <c:pt idx="1">
                  <c:v>70.076005579999986</c:v>
                </c:pt>
                <c:pt idx="2">
                  <c:v>197.51346260999998</c:v>
                </c:pt>
                <c:pt idx="3">
                  <c:v>330.03357446000007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9-4A79-A0A0-22D02B89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218592"/>
        <c:axId val="1241211104"/>
      </c:lineChart>
      <c:catAx>
        <c:axId val="12412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11104"/>
        <c:crosses val="autoZero"/>
        <c:auto val="1"/>
        <c:lblAlgn val="ctr"/>
        <c:lblOffset val="100"/>
        <c:noMultiLvlLbl val="0"/>
      </c:catAx>
      <c:valAx>
        <c:axId val="12412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Solve and build time AVERAGES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Build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('REVERSE s=250'!$D$15,'REVERSE s=250'!$H$15,'REVERSE s=250'!$L$15,'REVERSE s=250'!$P$15)</c:f>
              <c:numCache>
                <c:formatCode>0.000</c:formatCode>
                <c:ptCount val="4"/>
                <c:pt idx="0">
                  <c:v>1.4425680000000001E-2</c:v>
                </c:pt>
                <c:pt idx="1">
                  <c:v>0.16836497</c:v>
                </c:pt>
                <c:pt idx="2">
                  <c:v>0.24898942000000002</c:v>
                </c:pt>
                <c:pt idx="3">
                  <c:v>0.34928709000000002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0-4EBB-BA5C-8417152760CD}"/>
            </c:ext>
          </c:extLst>
        </c:ser>
        <c:ser>
          <c:idx val="1"/>
          <c:order val="1"/>
          <c:tx>
            <c:v>Solve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('REVERSE s=250'!$E$15,'REVERSE s=250'!$I$15,'REVERSE s=250'!$M$15,'REVERSE s=250'!$Q$15)</c:f>
              <c:numCache>
                <c:formatCode>0.000</c:formatCode>
                <c:ptCount val="4"/>
                <c:pt idx="0">
                  <c:v>0.14113116999999997</c:v>
                </c:pt>
                <c:pt idx="1">
                  <c:v>3.0411767700000008</c:v>
                </c:pt>
                <c:pt idx="2">
                  <c:v>13.21167558</c:v>
                </c:pt>
                <c:pt idx="3">
                  <c:v>19.105768000000001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0-4EBB-BA5C-84171527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486127"/>
        <c:axId val="1607479471"/>
      </c:barChart>
      <c:catAx>
        <c:axId val="16074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79471"/>
        <c:crosses val="autoZero"/>
        <c:auto val="1"/>
        <c:lblAlgn val="ctr"/>
        <c:lblOffset val="100"/>
        <c:noMultiLvlLbl val="0"/>
      </c:catAx>
      <c:valAx>
        <c:axId val="16074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Total times /</a:t>
            </a:r>
            <a:r>
              <a:rPr lang="en-FI" baseline="0"/>
              <a:t> instance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's=250'!$F$5:$F$14</c:f>
              <c:numCache>
                <c:formatCode>0.000</c:formatCode>
                <c:ptCount val="10"/>
                <c:pt idx="0">
                  <c:v>5.8326799999999998E-2</c:v>
                </c:pt>
                <c:pt idx="1">
                  <c:v>0.54268300000000003</c:v>
                </c:pt>
                <c:pt idx="2">
                  <c:v>5.5331199999999997E-2</c:v>
                </c:pt>
                <c:pt idx="3">
                  <c:v>0.1838138</c:v>
                </c:pt>
                <c:pt idx="4">
                  <c:v>5.8533099999999998E-2</c:v>
                </c:pt>
                <c:pt idx="5">
                  <c:v>5.7076299999999996E-2</c:v>
                </c:pt>
                <c:pt idx="6">
                  <c:v>5.84936E-2</c:v>
                </c:pt>
                <c:pt idx="7">
                  <c:v>5.9171699999999994E-2</c:v>
                </c:pt>
                <c:pt idx="8">
                  <c:v>5.6981299999999999E-2</c:v>
                </c:pt>
                <c:pt idx="9">
                  <c:v>0.2296591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6-4E3B-AEC3-226929DDC321}"/>
            </c:ext>
          </c:extLst>
        </c:ser>
        <c:ser>
          <c:idx val="1"/>
          <c:order val="1"/>
          <c:tx>
            <c:v>NMDT2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's=250'!$J$5:$J$14</c:f>
              <c:numCache>
                <c:formatCode>0.000</c:formatCode>
                <c:ptCount val="10"/>
                <c:pt idx="0">
                  <c:v>3.1540376999999999</c:v>
                </c:pt>
                <c:pt idx="1">
                  <c:v>2.8835860000000002</c:v>
                </c:pt>
                <c:pt idx="2">
                  <c:v>4.7827856999999998</c:v>
                </c:pt>
                <c:pt idx="3">
                  <c:v>3.6669803999999999</c:v>
                </c:pt>
                <c:pt idx="4">
                  <c:v>3.3921277999999999</c:v>
                </c:pt>
                <c:pt idx="5">
                  <c:v>2.5490862999999999</c:v>
                </c:pt>
                <c:pt idx="6">
                  <c:v>2.4250466000000004</c:v>
                </c:pt>
                <c:pt idx="7">
                  <c:v>3.3600566999999999</c:v>
                </c:pt>
                <c:pt idx="8">
                  <c:v>2.7812828999999999</c:v>
                </c:pt>
                <c:pt idx="9">
                  <c:v>2.7516024000000003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6-4E3B-AEC3-226929DDC321}"/>
            </c:ext>
          </c:extLst>
        </c:ser>
        <c:ser>
          <c:idx val="2"/>
          <c:order val="2"/>
          <c:tx>
            <c:v>NMDT3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's=250'!$N$5:$N$14</c:f>
              <c:numCache>
                <c:formatCode>0.000</c:formatCode>
                <c:ptCount val="10"/>
                <c:pt idx="0">
                  <c:v>5.6668751000000004</c:v>
                </c:pt>
                <c:pt idx="1">
                  <c:v>19.552743199999998</c:v>
                </c:pt>
                <c:pt idx="2">
                  <c:v>12.738448400000001</c:v>
                </c:pt>
                <c:pt idx="3">
                  <c:v>17.936667800000002</c:v>
                </c:pt>
                <c:pt idx="4">
                  <c:v>5.5618505999999996</c:v>
                </c:pt>
                <c:pt idx="5">
                  <c:v>11.336115399999999</c:v>
                </c:pt>
                <c:pt idx="6">
                  <c:v>7.7511764000000003</c:v>
                </c:pt>
                <c:pt idx="7">
                  <c:v>12.6487187</c:v>
                </c:pt>
                <c:pt idx="8">
                  <c:v>8.364977699999999</c:v>
                </c:pt>
                <c:pt idx="9">
                  <c:v>21.885387600000001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6-4E3B-AEC3-226929DDC321}"/>
            </c:ext>
          </c:extLst>
        </c:ser>
        <c:ser>
          <c:idx val="3"/>
          <c:order val="3"/>
          <c:tx>
            <c:v>NMDT4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's=250'!$R$5:$R$14</c:f>
              <c:numCache>
                <c:formatCode>0.000</c:formatCode>
                <c:ptCount val="10"/>
                <c:pt idx="0">
                  <c:v>23.152307400000002</c:v>
                </c:pt>
                <c:pt idx="1">
                  <c:v>35.004280999999999</c:v>
                </c:pt>
                <c:pt idx="2">
                  <c:v>13.412904900000001</c:v>
                </c:pt>
                <c:pt idx="3">
                  <c:v>21.0218399</c:v>
                </c:pt>
                <c:pt idx="4">
                  <c:v>16.693177799999997</c:v>
                </c:pt>
                <c:pt idx="5">
                  <c:v>13.241946800000001</c:v>
                </c:pt>
                <c:pt idx="6">
                  <c:v>14.5519163</c:v>
                </c:pt>
                <c:pt idx="7">
                  <c:v>19.817215000000001</c:v>
                </c:pt>
                <c:pt idx="8">
                  <c:v>15.7039645</c:v>
                </c:pt>
                <c:pt idx="9">
                  <c:v>22.761467000000003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6-4E3B-AEC3-226929DD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60096"/>
        <c:axId val="1105560512"/>
      </c:lineChart>
      <c:catAx>
        <c:axId val="1105560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512"/>
        <c:crosses val="autoZero"/>
        <c:auto val="1"/>
        <c:lblAlgn val="ctr"/>
        <c:lblOffset val="100"/>
        <c:noMultiLvlLbl val="0"/>
      </c:catAx>
      <c:valAx>
        <c:axId val="1105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Solve and build time AVERAGES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Build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('s=250'!$D$15,'s=250'!$H$15,'s=250'!$L$15,'s=250'!$P$15)</c:f>
              <c:numCache>
                <c:formatCode>0.000</c:formatCode>
                <c:ptCount val="4"/>
                <c:pt idx="0">
                  <c:v>5.0288099999999999E-3</c:v>
                </c:pt>
                <c:pt idx="1">
                  <c:v>0.25243863000000005</c:v>
                </c:pt>
                <c:pt idx="2">
                  <c:v>0.27311733999999999</c:v>
                </c:pt>
                <c:pt idx="3">
                  <c:v>0.34248121000000004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D-4136-96FC-B8FC50FF7B2F}"/>
            </c:ext>
          </c:extLst>
        </c:ser>
        <c:ser>
          <c:idx val="1"/>
          <c:order val="1"/>
          <c:tx>
            <c:v>Solve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('s=250'!$E$15,'s=250'!$I$15,'s=250'!$M$15,'s=250'!$Q$15)</c:f>
              <c:numCache>
                <c:formatCode>0.000</c:formatCode>
                <c:ptCount val="4"/>
                <c:pt idx="0">
                  <c:v>0.13097818</c:v>
                </c:pt>
                <c:pt idx="1">
                  <c:v>2.9222206199999996</c:v>
                </c:pt>
                <c:pt idx="2">
                  <c:v>12.071178749999998</c:v>
                </c:pt>
                <c:pt idx="3">
                  <c:v>19.193620850000002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136-96FC-B8FC50FF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486127"/>
        <c:axId val="1607479471"/>
      </c:barChart>
      <c:catAx>
        <c:axId val="16074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79471"/>
        <c:crosses val="autoZero"/>
        <c:auto val="1"/>
        <c:lblAlgn val="ctr"/>
        <c:lblOffset val="100"/>
        <c:noMultiLvlLbl val="0"/>
      </c:catAx>
      <c:valAx>
        <c:axId val="16074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Total times /</a:t>
            </a:r>
            <a:r>
              <a:rPr lang="en-FI" baseline="0"/>
              <a:t> instance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's=500'!$F$5:$F$14</c:f>
              <c:numCache>
                <c:formatCode>0.000</c:formatCode>
                <c:ptCount val="10"/>
                <c:pt idx="0">
                  <c:v>0.12391740000000001</c:v>
                </c:pt>
                <c:pt idx="1">
                  <c:v>0.1226612</c:v>
                </c:pt>
                <c:pt idx="2">
                  <c:v>0.1095526</c:v>
                </c:pt>
                <c:pt idx="3">
                  <c:v>0.1074913</c:v>
                </c:pt>
                <c:pt idx="4">
                  <c:v>0.1222755</c:v>
                </c:pt>
                <c:pt idx="5">
                  <c:v>0.13019069999999999</c:v>
                </c:pt>
                <c:pt idx="6">
                  <c:v>0.12924760000000002</c:v>
                </c:pt>
                <c:pt idx="7">
                  <c:v>1.1803650999999999</c:v>
                </c:pt>
                <c:pt idx="8">
                  <c:v>0.13325380000000001</c:v>
                </c:pt>
                <c:pt idx="9">
                  <c:v>0.42516619999999999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7-4D7F-86C0-F8AF025AA2E5}"/>
            </c:ext>
          </c:extLst>
        </c:ser>
        <c:ser>
          <c:idx val="1"/>
          <c:order val="1"/>
          <c:tx>
            <c:v>NMDT2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's=500'!$J$5:$J$14</c:f>
              <c:numCache>
                <c:formatCode>0.000</c:formatCode>
                <c:ptCount val="10"/>
                <c:pt idx="0">
                  <c:v>4.9900218000000001</c:v>
                </c:pt>
                <c:pt idx="1">
                  <c:v>7.7060519999999997</c:v>
                </c:pt>
                <c:pt idx="2">
                  <c:v>6.0276283999999993</c:v>
                </c:pt>
                <c:pt idx="3">
                  <c:v>6.5854656</c:v>
                </c:pt>
                <c:pt idx="4">
                  <c:v>8.6804294000000013</c:v>
                </c:pt>
                <c:pt idx="5">
                  <c:v>8.4861507000000014</c:v>
                </c:pt>
                <c:pt idx="6">
                  <c:v>7.6155838999999999</c:v>
                </c:pt>
                <c:pt idx="7">
                  <c:v>10.6420061</c:v>
                </c:pt>
                <c:pt idx="8">
                  <c:v>6.9915699999999994</c:v>
                </c:pt>
                <c:pt idx="9">
                  <c:v>14.957088300000001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7-4D7F-86C0-F8AF025AA2E5}"/>
            </c:ext>
          </c:extLst>
        </c:ser>
        <c:ser>
          <c:idx val="2"/>
          <c:order val="2"/>
          <c:tx>
            <c:v>NMDT3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's=500'!$N$5:$N$14</c:f>
              <c:numCache>
                <c:formatCode>0.000</c:formatCode>
                <c:ptCount val="10"/>
                <c:pt idx="0">
                  <c:v>25.498881000000001</c:v>
                </c:pt>
                <c:pt idx="1">
                  <c:v>13.1634615</c:v>
                </c:pt>
                <c:pt idx="2">
                  <c:v>14.945373699999999</c:v>
                </c:pt>
                <c:pt idx="3">
                  <c:v>11.8699251</c:v>
                </c:pt>
                <c:pt idx="4">
                  <c:v>21.927619800000002</c:v>
                </c:pt>
                <c:pt idx="5">
                  <c:v>19.178139900000001</c:v>
                </c:pt>
                <c:pt idx="6">
                  <c:v>42.6672473</c:v>
                </c:pt>
                <c:pt idx="7">
                  <c:v>31.604098400000002</c:v>
                </c:pt>
                <c:pt idx="8">
                  <c:v>26.2475351</c:v>
                </c:pt>
                <c:pt idx="9">
                  <c:v>34.723058299999998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7-4D7F-86C0-F8AF025AA2E5}"/>
            </c:ext>
          </c:extLst>
        </c:ser>
        <c:ser>
          <c:idx val="3"/>
          <c:order val="3"/>
          <c:tx>
            <c:v>NMDT4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's=500'!$R$5:$R$14</c:f>
              <c:numCache>
                <c:formatCode>0.000</c:formatCode>
                <c:ptCount val="10"/>
                <c:pt idx="0">
                  <c:v>64.264730700000001</c:v>
                </c:pt>
                <c:pt idx="1">
                  <c:v>41.739893600000002</c:v>
                </c:pt>
                <c:pt idx="2">
                  <c:v>30.216279499999999</c:v>
                </c:pt>
                <c:pt idx="3">
                  <c:v>21.8921463</c:v>
                </c:pt>
                <c:pt idx="4">
                  <c:v>53.092323399999998</c:v>
                </c:pt>
                <c:pt idx="5">
                  <c:v>34.807800999999998</c:v>
                </c:pt>
                <c:pt idx="6">
                  <c:v>49.452131299999998</c:v>
                </c:pt>
                <c:pt idx="7">
                  <c:v>285.27850849999999</c:v>
                </c:pt>
                <c:pt idx="8">
                  <c:v>51.486089900000003</c:v>
                </c:pt>
                <c:pt idx="9">
                  <c:v>68.530151599999996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7-4D7F-86C0-F8AF025A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60096"/>
        <c:axId val="1105560512"/>
      </c:lineChart>
      <c:catAx>
        <c:axId val="1105560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512"/>
        <c:crosses val="autoZero"/>
        <c:auto val="1"/>
        <c:lblAlgn val="ctr"/>
        <c:lblOffset val="100"/>
        <c:noMultiLvlLbl val="0"/>
      </c:catAx>
      <c:valAx>
        <c:axId val="1105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Solve and build time AVERAGES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Build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('s=500'!$D$15,'s=500'!$H$15,'s=500'!$L$15,'s=500'!$P$15)</c:f>
              <c:numCache>
                <c:formatCode>0.000</c:formatCode>
                <c:ptCount val="4"/>
                <c:pt idx="0">
                  <c:v>1.114251E-2</c:v>
                </c:pt>
                <c:pt idx="1">
                  <c:v>0.32091983000000002</c:v>
                </c:pt>
                <c:pt idx="2">
                  <c:v>0.44856083000000002</c:v>
                </c:pt>
                <c:pt idx="3">
                  <c:v>0.71787698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9-4E13-B530-5682B49B004A}"/>
            </c:ext>
          </c:extLst>
        </c:ser>
        <c:ser>
          <c:idx val="1"/>
          <c:order val="1"/>
          <c:tx>
            <c:v>Solve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('s=500'!$E$15,'s=500'!$I$15,'s=500'!$M$15,'s=500'!$Q$15)</c:f>
              <c:numCache>
                <c:formatCode>0.000</c:formatCode>
                <c:ptCount val="4"/>
                <c:pt idx="0">
                  <c:v>0.24726962999999999</c:v>
                </c:pt>
                <c:pt idx="1">
                  <c:v>7.9472797900000014</c:v>
                </c:pt>
                <c:pt idx="2">
                  <c:v>23.73397318</c:v>
                </c:pt>
                <c:pt idx="3">
                  <c:v>69.358128600000001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9-4E13-B530-5682B49B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486127"/>
        <c:axId val="1607479471"/>
      </c:barChart>
      <c:catAx>
        <c:axId val="16074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79471"/>
        <c:crosses val="autoZero"/>
        <c:auto val="1"/>
        <c:lblAlgn val="ctr"/>
        <c:lblOffset val="100"/>
        <c:noMultiLvlLbl val="0"/>
      </c:catAx>
      <c:valAx>
        <c:axId val="16074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Total times / instance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's=750'!$F$5:$F$14</c:f>
              <c:numCache>
                <c:formatCode>0.000</c:formatCode>
                <c:ptCount val="10"/>
                <c:pt idx="0">
                  <c:v>0.19175989999999998</c:v>
                </c:pt>
                <c:pt idx="1">
                  <c:v>1.7605964999999999</c:v>
                </c:pt>
                <c:pt idx="2">
                  <c:v>1.4101359</c:v>
                </c:pt>
                <c:pt idx="3">
                  <c:v>0.199992</c:v>
                </c:pt>
                <c:pt idx="4">
                  <c:v>0.79314050000000003</c:v>
                </c:pt>
                <c:pt idx="5">
                  <c:v>0.99682350000000008</c:v>
                </c:pt>
                <c:pt idx="6">
                  <c:v>1.1557866999999999</c:v>
                </c:pt>
                <c:pt idx="7">
                  <c:v>0.17770859999999999</c:v>
                </c:pt>
                <c:pt idx="8">
                  <c:v>0.20344780000000001</c:v>
                </c:pt>
                <c:pt idx="9">
                  <c:v>0.98165919999999995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5F0-916B-F94AE6D89357}"/>
            </c:ext>
          </c:extLst>
        </c:ser>
        <c:ser>
          <c:idx val="1"/>
          <c:order val="1"/>
          <c:tx>
            <c:v>NMDT2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's=750'!$J$5:$J$14</c:f>
              <c:numCache>
                <c:formatCode>0.000</c:formatCode>
                <c:ptCount val="10"/>
                <c:pt idx="0">
                  <c:v>17.879235599999998</c:v>
                </c:pt>
                <c:pt idx="1">
                  <c:v>20.149664899999998</c:v>
                </c:pt>
                <c:pt idx="2">
                  <c:v>14.6144547</c:v>
                </c:pt>
                <c:pt idx="3">
                  <c:v>9.2052639999999997</c:v>
                </c:pt>
                <c:pt idx="4">
                  <c:v>28.783102599999999</c:v>
                </c:pt>
                <c:pt idx="5">
                  <c:v>20.107851499999999</c:v>
                </c:pt>
                <c:pt idx="6">
                  <c:v>18.834021200000002</c:v>
                </c:pt>
                <c:pt idx="7">
                  <c:v>31.290841200000003</c:v>
                </c:pt>
                <c:pt idx="8">
                  <c:v>15.874528300000001</c:v>
                </c:pt>
                <c:pt idx="9">
                  <c:v>20.277890599999999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5F0-916B-F94AE6D89357}"/>
            </c:ext>
          </c:extLst>
        </c:ser>
        <c:ser>
          <c:idx val="2"/>
          <c:order val="2"/>
          <c:tx>
            <c:v>NMDT3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's=750'!$N$5:$N$14</c:f>
              <c:numCache>
                <c:formatCode>0.000</c:formatCode>
                <c:ptCount val="10"/>
                <c:pt idx="0">
                  <c:v>31.279854</c:v>
                </c:pt>
                <c:pt idx="1">
                  <c:v>54.892260700000001</c:v>
                </c:pt>
                <c:pt idx="2">
                  <c:v>92.139949000000001</c:v>
                </c:pt>
                <c:pt idx="3">
                  <c:v>64.549890899999994</c:v>
                </c:pt>
                <c:pt idx="4">
                  <c:v>61.921035100000005</c:v>
                </c:pt>
                <c:pt idx="5">
                  <c:v>58.132612199999997</c:v>
                </c:pt>
                <c:pt idx="6">
                  <c:v>122.13211729999999</c:v>
                </c:pt>
                <c:pt idx="7">
                  <c:v>40.922643800000003</c:v>
                </c:pt>
                <c:pt idx="8">
                  <c:v>39.115724900000004</c:v>
                </c:pt>
                <c:pt idx="9">
                  <c:v>79.286137100000005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5F0-916B-F94AE6D89357}"/>
            </c:ext>
          </c:extLst>
        </c:ser>
        <c:ser>
          <c:idx val="3"/>
          <c:order val="3"/>
          <c:tx>
            <c:v>NMDT4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's=750'!$R$5:$R$14</c:f>
              <c:numCache>
                <c:formatCode>0.000</c:formatCode>
                <c:ptCount val="10"/>
                <c:pt idx="0">
                  <c:v>119.34722079999999</c:v>
                </c:pt>
                <c:pt idx="1">
                  <c:v>445.10061279999996</c:v>
                </c:pt>
                <c:pt idx="2">
                  <c:v>121.6514159</c:v>
                </c:pt>
                <c:pt idx="3">
                  <c:v>128.04236280000001</c:v>
                </c:pt>
                <c:pt idx="4">
                  <c:v>537.15080399999999</c:v>
                </c:pt>
                <c:pt idx="5">
                  <c:v>115.82202629999999</c:v>
                </c:pt>
                <c:pt idx="6">
                  <c:v>139.40821819999999</c:v>
                </c:pt>
                <c:pt idx="7">
                  <c:v>72.97233589999999</c:v>
                </c:pt>
                <c:pt idx="8">
                  <c:v>71.027197099999995</c:v>
                </c:pt>
                <c:pt idx="9">
                  <c:v>224.61243229999999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5F0-916B-F94AE6D8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60096"/>
        <c:axId val="1105560512"/>
      </c:lineChart>
      <c:catAx>
        <c:axId val="1105560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512"/>
        <c:crosses val="autoZero"/>
        <c:auto val="1"/>
        <c:lblAlgn val="ctr"/>
        <c:lblOffset val="100"/>
        <c:noMultiLvlLbl val="0"/>
      </c:catAx>
      <c:valAx>
        <c:axId val="1105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Solve and build time AVERAGES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Build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('s=750'!$D$15,'s=750'!$H$15,'s=750'!$L$15,'s=750'!$P$15)</c:f>
              <c:numCache>
                <c:formatCode>0.000</c:formatCode>
                <c:ptCount val="4"/>
                <c:pt idx="0">
                  <c:v>1.6277560000000003E-2</c:v>
                </c:pt>
                <c:pt idx="1">
                  <c:v>0.46217411000000003</c:v>
                </c:pt>
                <c:pt idx="2">
                  <c:v>0.75959190999999993</c:v>
                </c:pt>
                <c:pt idx="3">
                  <c:v>1.08626511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4-4B0D-86FB-CE8704CAEB06}"/>
            </c:ext>
          </c:extLst>
        </c:ser>
        <c:ser>
          <c:idx val="1"/>
          <c:order val="1"/>
          <c:tx>
            <c:v>Solve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('s=250'!$E$2,'s=250'!$I$2,'s=250'!$M$2,'s=250'!$Q$2)</c:f>
              <c:strCache>
                <c:ptCount val="4"/>
                <c:pt idx="0">
                  <c:v>NLM</c:v>
                </c:pt>
                <c:pt idx="1">
                  <c:v>NMDT2</c:v>
                </c:pt>
                <c:pt idx="2">
                  <c:v>NMDT3</c:v>
                </c:pt>
                <c:pt idx="3">
                  <c:v>NMDT4</c:v>
                </c:pt>
              </c:strCache>
            </c:strRef>
          </c:cat>
          <c:val>
            <c:numRef>
              <c:f>('s=750'!$E$15,'s=750'!$I$15,'s=750'!$M$15,'s=750'!$Q$15)</c:f>
              <c:numCache>
                <c:formatCode>0.000</c:formatCode>
                <c:ptCount val="4"/>
                <c:pt idx="0">
                  <c:v>0.7708275</c:v>
                </c:pt>
                <c:pt idx="1">
                  <c:v>19.239511350000001</c:v>
                </c:pt>
                <c:pt idx="2">
                  <c:v>63.67763059</c:v>
                </c:pt>
                <c:pt idx="3">
                  <c:v>196.42719750000001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4-4B0D-86FB-CE8704CAE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486127"/>
        <c:axId val="1607479471"/>
      </c:barChart>
      <c:catAx>
        <c:axId val="16074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79471"/>
        <c:crosses val="autoZero"/>
        <c:auto val="1"/>
        <c:lblAlgn val="ctr"/>
        <c:lblOffset val="100"/>
        <c:noMultiLvlLbl val="0"/>
      </c:catAx>
      <c:valAx>
        <c:axId val="16074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Total times /</a:t>
            </a:r>
            <a:r>
              <a:rPr lang="en-FI" baseline="0"/>
              <a:t> instance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's=1000'!$F$5:$F$14</c:f>
              <c:numCache>
                <c:formatCode>0.000</c:formatCode>
                <c:ptCount val="10"/>
                <c:pt idx="0">
                  <c:v>0.25895420000000002</c:v>
                </c:pt>
                <c:pt idx="1">
                  <c:v>0.9726977</c:v>
                </c:pt>
                <c:pt idx="2">
                  <c:v>1.6799312</c:v>
                </c:pt>
                <c:pt idx="3">
                  <c:v>0.26531460000000001</c:v>
                </c:pt>
                <c:pt idx="4">
                  <c:v>0.28273579999999998</c:v>
                </c:pt>
                <c:pt idx="5">
                  <c:v>2.8654439000000003</c:v>
                </c:pt>
                <c:pt idx="6">
                  <c:v>1.8643677999999999</c:v>
                </c:pt>
                <c:pt idx="7">
                  <c:v>2.6962275</c:v>
                </c:pt>
                <c:pt idx="8">
                  <c:v>0.36532379999999998</c:v>
                </c:pt>
                <c:pt idx="9">
                  <c:v>2.0825106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0-488C-AE97-EA0BDBEAC3C7}"/>
            </c:ext>
          </c:extLst>
        </c:ser>
        <c:ser>
          <c:idx val="1"/>
          <c:order val="1"/>
          <c:tx>
            <c:v>NMDT2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's=1000'!$J$5:$J$14</c:f>
              <c:numCache>
                <c:formatCode>0.000</c:formatCode>
                <c:ptCount val="10"/>
                <c:pt idx="0">
                  <c:v>21.790799200000002</c:v>
                </c:pt>
                <c:pt idx="1">
                  <c:v>39.020776399999995</c:v>
                </c:pt>
                <c:pt idx="2">
                  <c:v>22.076106299999999</c:v>
                </c:pt>
                <c:pt idx="3">
                  <c:v>19.278407899999998</c:v>
                </c:pt>
                <c:pt idx="4">
                  <c:v>14.085218099999999</c:v>
                </c:pt>
                <c:pt idx="5">
                  <c:v>46.583980699999998</c:v>
                </c:pt>
                <c:pt idx="6">
                  <c:v>41.343342800000002</c:v>
                </c:pt>
                <c:pt idx="7">
                  <c:v>84.041711500000005</c:v>
                </c:pt>
                <c:pt idx="8">
                  <c:v>44.042194500000001</c:v>
                </c:pt>
                <c:pt idx="9">
                  <c:v>92.458523999999997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0-488C-AE97-EA0BDBEAC3C7}"/>
            </c:ext>
          </c:extLst>
        </c:ser>
        <c:ser>
          <c:idx val="2"/>
          <c:order val="2"/>
          <c:tx>
            <c:v>NMDT3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's=1000'!$N$5:$N$14</c:f>
              <c:numCache>
                <c:formatCode>0.000</c:formatCode>
                <c:ptCount val="10"/>
                <c:pt idx="0">
                  <c:v>157.33569450000002</c:v>
                </c:pt>
                <c:pt idx="1">
                  <c:v>132.02661550000002</c:v>
                </c:pt>
                <c:pt idx="2">
                  <c:v>73.404689700000006</c:v>
                </c:pt>
                <c:pt idx="3">
                  <c:v>37.339286399999999</c:v>
                </c:pt>
                <c:pt idx="4">
                  <c:v>174.73651839999999</c:v>
                </c:pt>
                <c:pt idx="5">
                  <c:v>299.1895169</c:v>
                </c:pt>
                <c:pt idx="6">
                  <c:v>143.56689169999999</c:v>
                </c:pt>
                <c:pt idx="7">
                  <c:v>478.4508505</c:v>
                </c:pt>
                <c:pt idx="8">
                  <c:v>352.3525247</c:v>
                </c:pt>
                <c:pt idx="9">
                  <c:v>332.95455659999999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0-488C-AE97-EA0BDBEAC3C7}"/>
            </c:ext>
          </c:extLst>
        </c:ser>
        <c:ser>
          <c:idx val="3"/>
          <c:order val="3"/>
          <c:tx>
            <c:v>NMDT4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's=250'!$B$5:$B$14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's=1000'!$R$5:$R$14</c:f>
              <c:numCache>
                <c:formatCode>0.000</c:formatCode>
                <c:ptCount val="10"/>
                <c:pt idx="0">
                  <c:v>140.53312549999998</c:v>
                </c:pt>
                <c:pt idx="1">
                  <c:v>804.64358800000002</c:v>
                </c:pt>
                <c:pt idx="2">
                  <c:v>512.97919260000003</c:v>
                </c:pt>
                <c:pt idx="3">
                  <c:v>131.9484229</c:v>
                </c:pt>
                <c:pt idx="4">
                  <c:v>126.63448579999999</c:v>
                </c:pt>
                <c:pt idx="5">
                  <c:v>185.59046280000001</c:v>
                </c:pt>
                <c:pt idx="6">
                  <c:v>342.12953110000001</c:v>
                </c:pt>
                <c:pt idx="7">
                  <c:v>527.46603579999999</c:v>
                </c:pt>
                <c:pt idx="8">
                  <c:v>256.56168830000001</c:v>
                </c:pt>
                <c:pt idx="9">
                  <c:v>271.84921179999998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0-488C-AE97-EA0BDBEA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60096"/>
        <c:axId val="1105560512"/>
      </c:lineChart>
      <c:catAx>
        <c:axId val="1105560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512"/>
        <c:crosses val="autoZero"/>
        <c:auto val="1"/>
        <c:lblAlgn val="ctr"/>
        <c:lblOffset val="100"/>
        <c:noMultiLvlLbl val="0"/>
      </c:catAx>
      <c:valAx>
        <c:axId val="1105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524406</xdr:colOff>
      <xdr:row>18</xdr:row>
      <xdr:rowOff>8934</xdr:rowOff>
    </xdr:from>
    <xdr:to>
      <xdr:col>10</xdr:col>
      <xdr:colOff>335811</xdr:colOff>
      <xdr:row>36</xdr:row>
      <xdr:rowOff>179226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FE8EA-46FE-4302-A0BE-7B54C514B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17</xdr:row>
      <xdr:rowOff>167640</xdr:rowOff>
    </xdr:from>
    <xdr:to>
      <xdr:col>19</xdr:col>
      <xdr:colOff>586740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82243C-BE3C-497B-BB07-75950C6A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524406</xdr:colOff>
      <xdr:row>18</xdr:row>
      <xdr:rowOff>8934</xdr:rowOff>
    </xdr:from>
    <xdr:to>
      <xdr:col>10</xdr:col>
      <xdr:colOff>335811</xdr:colOff>
      <xdr:row>36</xdr:row>
      <xdr:rowOff>179226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EC1C6-4D3E-48D4-99FB-7336EF15D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17</xdr:row>
      <xdr:rowOff>167640</xdr:rowOff>
    </xdr:from>
    <xdr:to>
      <xdr:col>19</xdr:col>
      <xdr:colOff>586740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CE4FD-DA3E-4908-B194-0123C51D7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18</xdr:row>
      <xdr:rowOff>102869</xdr:rowOff>
    </xdr:from>
    <xdr:to>
      <xdr:col>10</xdr:col>
      <xdr:colOff>158115</xdr:colOff>
      <xdr:row>37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831BA-32B5-4340-8962-482FF19AF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18</xdr:row>
      <xdr:rowOff>144780</xdr:rowOff>
    </xdr:from>
    <xdr:to>
      <xdr:col>19</xdr:col>
      <xdr:colOff>381000</xdr:colOff>
      <xdr:row>37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2A101-9886-41B8-8D38-6CA6311F6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</xdr:colOff>
      <xdr:row>16</xdr:row>
      <xdr:rowOff>34289</xdr:rowOff>
    </xdr:from>
    <xdr:to>
      <xdr:col>9</xdr:col>
      <xdr:colOff>417195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82F74-9819-4614-9995-4930F6050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19</xdr:col>
      <xdr:colOff>487680</xdr:colOff>
      <xdr:row>34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799C3-93CF-4571-9355-55D3600B9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17</xdr:row>
      <xdr:rowOff>28574</xdr:rowOff>
    </xdr:from>
    <xdr:to>
      <xdr:col>11</xdr:col>
      <xdr:colOff>165735</xdr:colOff>
      <xdr:row>36</xdr:row>
      <xdr:rowOff>11429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E45B-70D8-4F6D-B4F7-058220CEA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17</xdr:row>
      <xdr:rowOff>47625</xdr:rowOff>
    </xdr:from>
    <xdr:to>
      <xdr:col>20</xdr:col>
      <xdr:colOff>306705</xdr:colOff>
      <xdr:row>35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52F87-6090-43D2-8B72-C22BF5FD1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489585</xdr:colOff>
      <xdr:row>11</xdr:row>
      <xdr:rowOff>13335</xdr:rowOff>
    </xdr:from>
    <xdr:to>
      <xdr:col>14</xdr:col>
      <xdr:colOff>165735</xdr:colOff>
      <xdr:row>30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55E92-D217-491F-8FC4-3F6AA0ECE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B00D-1BB3-4124-A48F-DAC4BAD8E88C}">
  <dimension ref="A1:S15"/>
  <sheetViews>
    <sheetView workbookViewId="0">
      <selection activeCell="O15" sqref="O15"/>
    </sheetView>
  </sheetViews>
  <sheetFormatPr defaultRowHeight="15"/>
  <cols>
    <col min="7" max="7" width="10" bestFit="1" customWidth="1"/>
  </cols>
  <sheetData>
    <row r="1" spans="1:19" ht="21">
      <c r="A1" s="2" t="s">
        <v>0</v>
      </c>
      <c r="D1" s="3">
        <f>SUM(F4:F14)+SUM(J4:J14)+SUM(N4:N14)+SUM(R4:R14)</f>
        <v>397.9341665</v>
      </c>
      <c r="E1">
        <f>D1/60</f>
        <v>6.6322361083333332</v>
      </c>
    </row>
    <row r="2" spans="1:19" ht="18.75">
      <c r="C2" s="6"/>
      <c r="E2" s="7" t="s">
        <v>1</v>
      </c>
      <c r="F2" s="8"/>
      <c r="G2" s="8"/>
      <c r="H2" s="8"/>
      <c r="I2" s="7" t="s">
        <v>2</v>
      </c>
      <c r="J2" s="8"/>
      <c r="K2" s="8"/>
      <c r="L2" s="8"/>
      <c r="M2" s="7" t="s">
        <v>3</v>
      </c>
      <c r="N2" s="8"/>
      <c r="O2" s="8"/>
      <c r="P2" s="8"/>
      <c r="Q2" s="7" t="s">
        <v>4</v>
      </c>
    </row>
    <row r="3" spans="1:19" ht="15.75" thickBot="1">
      <c r="B3" s="4" t="s">
        <v>5</v>
      </c>
      <c r="C3" s="5"/>
      <c r="D3" s="4" t="s">
        <v>6</v>
      </c>
      <c r="E3" s="4" t="s">
        <v>7</v>
      </c>
      <c r="F3" s="4" t="s">
        <v>8</v>
      </c>
      <c r="G3" s="4"/>
      <c r="H3" s="4" t="s">
        <v>6</v>
      </c>
      <c r="I3" s="4" t="s">
        <v>7</v>
      </c>
      <c r="J3" s="4" t="s">
        <v>8</v>
      </c>
      <c r="K3" s="4"/>
      <c r="L3" s="4" t="s">
        <v>6</v>
      </c>
      <c r="M3" s="4" t="s">
        <v>7</v>
      </c>
      <c r="N3" s="4" t="s">
        <v>8</v>
      </c>
      <c r="O3" s="4"/>
      <c r="P3" s="4" t="s">
        <v>6</v>
      </c>
      <c r="Q3" s="4" t="s">
        <v>7</v>
      </c>
      <c r="R3" s="4" t="s">
        <v>8</v>
      </c>
    </row>
    <row r="4" spans="1:19">
      <c r="B4" s="17">
        <v>0</v>
      </c>
      <c r="C4" s="18"/>
      <c r="D4" s="19">
        <v>1.3006711</v>
      </c>
      <c r="E4" s="19">
        <v>2.6697457999999998</v>
      </c>
      <c r="F4" s="19">
        <f>D4+E4</f>
        <v>3.9704169</v>
      </c>
      <c r="G4" s="20"/>
      <c r="H4" s="19">
        <v>0.39858100000000002</v>
      </c>
      <c r="I4" s="19">
        <v>3.4008186</v>
      </c>
      <c r="J4" s="19">
        <f>I4+H4</f>
        <v>3.7993996000000001</v>
      </c>
      <c r="K4" s="20"/>
      <c r="L4" s="19">
        <v>0.26769019999999999</v>
      </c>
      <c r="M4" s="19">
        <v>12.862059199999999</v>
      </c>
      <c r="N4" s="19">
        <f>L4+M4</f>
        <v>13.1297494</v>
      </c>
      <c r="O4" s="20"/>
      <c r="P4" s="19">
        <v>0.37088110000000002</v>
      </c>
      <c r="Q4" s="19">
        <v>13.855532699999999</v>
      </c>
      <c r="R4" s="19">
        <f>P4+Q4</f>
        <v>14.2264138</v>
      </c>
      <c r="S4" s="3"/>
    </row>
    <row r="5" spans="1:19">
      <c r="B5" s="9">
        <v>1</v>
      </c>
      <c r="C5" s="6"/>
      <c r="D5" s="3">
        <v>5.4188999999999999E-3</v>
      </c>
      <c r="E5" s="3">
        <v>5.8683800000000001E-2</v>
      </c>
      <c r="F5" s="3">
        <f t="shared" ref="F5:F13" si="0">D5+E5</f>
        <v>6.4102699999999999E-2</v>
      </c>
      <c r="H5" s="3">
        <v>0.12647349999999999</v>
      </c>
      <c r="I5" s="3">
        <v>2.9840898999999999</v>
      </c>
      <c r="J5" s="3">
        <f t="shared" ref="J5:J14" si="1">I5+H5</f>
        <v>3.1105633999999998</v>
      </c>
      <c r="L5" s="3">
        <v>0.2257113</v>
      </c>
      <c r="M5" s="3">
        <v>5.4084244999999997</v>
      </c>
      <c r="N5" s="3">
        <f t="shared" ref="N5:N14" si="2">L5+M5</f>
        <v>5.6341358000000001</v>
      </c>
      <c r="P5" s="3">
        <v>0.261687</v>
      </c>
      <c r="Q5" s="3">
        <v>25.211325200000001</v>
      </c>
      <c r="R5" s="3">
        <f t="shared" ref="R5:R14" si="3">P5+Q5</f>
        <v>25.473012199999999</v>
      </c>
      <c r="S5" s="3"/>
    </row>
    <row r="6" spans="1:19">
      <c r="B6" s="9">
        <v>2</v>
      </c>
      <c r="C6" s="6"/>
      <c r="D6" s="3">
        <v>7.1584999999999999E-3</v>
      </c>
      <c r="E6" s="3">
        <v>0.54414799999999997</v>
      </c>
      <c r="F6" s="3">
        <f t="shared" si="0"/>
        <v>0.55130649999999992</v>
      </c>
      <c r="H6" s="3">
        <v>0.37144149999999998</v>
      </c>
      <c r="I6" s="3">
        <v>2.6949404000000001</v>
      </c>
      <c r="J6" s="3">
        <f t="shared" si="1"/>
        <v>3.0663819000000001</v>
      </c>
      <c r="L6" s="3">
        <v>0.23237060000000001</v>
      </c>
      <c r="M6" s="3">
        <v>22.767381199999999</v>
      </c>
      <c r="N6" s="3">
        <f t="shared" si="2"/>
        <v>22.999751799999999</v>
      </c>
      <c r="P6" s="3">
        <v>0.31123770000000001</v>
      </c>
      <c r="Q6" s="3">
        <v>31.763670300000001</v>
      </c>
      <c r="R6" s="3">
        <f t="shared" si="3"/>
        <v>32.074908000000001</v>
      </c>
      <c r="S6" s="3"/>
    </row>
    <row r="7" spans="1:19">
      <c r="B7" s="9">
        <v>3</v>
      </c>
      <c r="C7" s="6"/>
      <c r="D7" s="3">
        <v>5.4469999999999996E-3</v>
      </c>
      <c r="E7" s="3">
        <v>5.2662399999999998E-2</v>
      </c>
      <c r="F7" s="3">
        <f t="shared" si="0"/>
        <v>5.8109399999999999E-2</v>
      </c>
      <c r="H7" s="3">
        <v>0.13733029999999999</v>
      </c>
      <c r="I7" s="3">
        <v>4.3474775000000001</v>
      </c>
      <c r="J7" s="3">
        <f t="shared" si="1"/>
        <v>4.4848078000000005</v>
      </c>
      <c r="L7" s="3">
        <v>0.21496299999999999</v>
      </c>
      <c r="M7" s="3">
        <v>12.398823699999999</v>
      </c>
      <c r="N7" s="3">
        <f t="shared" si="2"/>
        <v>12.613786699999999</v>
      </c>
      <c r="P7" s="3">
        <v>0.29961140000000003</v>
      </c>
      <c r="Q7" s="3">
        <v>11.8973935</v>
      </c>
      <c r="R7" s="3">
        <f t="shared" si="3"/>
        <v>12.1970049</v>
      </c>
      <c r="S7" s="3"/>
    </row>
    <row r="8" spans="1:19">
      <c r="B8" s="9">
        <v>4</v>
      </c>
      <c r="C8" s="6"/>
      <c r="D8" s="3">
        <v>5.5963000000000002E-3</v>
      </c>
      <c r="E8" s="3">
        <v>0.20931659999999999</v>
      </c>
      <c r="F8" s="3">
        <f t="shared" si="0"/>
        <v>0.21491289999999999</v>
      </c>
      <c r="H8" s="3">
        <v>0.13927790000000001</v>
      </c>
      <c r="I8" s="3">
        <v>3.3357912999999999</v>
      </c>
      <c r="J8" s="3">
        <f t="shared" si="1"/>
        <v>3.4750692000000001</v>
      </c>
      <c r="L8" s="3">
        <v>0.19245770000000001</v>
      </c>
      <c r="M8" s="3">
        <v>16.680116399999999</v>
      </c>
      <c r="N8" s="3">
        <f t="shared" si="2"/>
        <v>16.872574099999998</v>
      </c>
      <c r="P8" s="3">
        <v>0.44243189999999999</v>
      </c>
      <c r="Q8" s="3">
        <v>18.2423374</v>
      </c>
      <c r="R8" s="3">
        <f t="shared" si="3"/>
        <v>18.684769299999999</v>
      </c>
      <c r="S8" s="3"/>
    </row>
    <row r="9" spans="1:19">
      <c r="B9" s="9">
        <v>5</v>
      </c>
      <c r="C9" s="6"/>
      <c r="D9" s="3">
        <v>5.5910999999999999E-3</v>
      </c>
      <c r="E9" s="3">
        <v>5.7646900000000001E-2</v>
      </c>
      <c r="F9" s="3">
        <f t="shared" si="0"/>
        <v>6.3238000000000003E-2</v>
      </c>
      <c r="H9" s="3">
        <v>0.14051069999999999</v>
      </c>
      <c r="I9" s="3">
        <v>2.4760675999999999</v>
      </c>
      <c r="J9" s="3">
        <f t="shared" si="1"/>
        <v>2.6165783</v>
      </c>
      <c r="L9" s="3">
        <v>0.2181719</v>
      </c>
      <c r="M9" s="3">
        <v>5.1244991000000004</v>
      </c>
      <c r="N9" s="3">
        <f t="shared" si="2"/>
        <v>5.3426710000000002</v>
      </c>
      <c r="P9" s="3">
        <v>0.26387189999999999</v>
      </c>
      <c r="Q9" s="3">
        <v>16.140740300000001</v>
      </c>
      <c r="R9" s="3">
        <f t="shared" si="3"/>
        <v>16.404612200000003</v>
      </c>
      <c r="S9" s="3"/>
    </row>
    <row r="10" spans="1:19">
      <c r="B10" s="9">
        <v>6</v>
      </c>
      <c r="C10" s="6"/>
      <c r="D10" s="3">
        <v>5.5672999999999999E-3</v>
      </c>
      <c r="E10" s="3">
        <v>6.0654699999999999E-2</v>
      </c>
      <c r="F10" s="3">
        <f t="shared" si="0"/>
        <v>6.6222000000000003E-2</v>
      </c>
      <c r="H10" s="3">
        <v>0.1456596</v>
      </c>
      <c r="I10" s="3">
        <v>2.3085588000000001</v>
      </c>
      <c r="J10" s="3">
        <f t="shared" si="1"/>
        <v>2.4542184000000002</v>
      </c>
      <c r="L10" s="3">
        <v>0.24457860000000001</v>
      </c>
      <c r="M10" s="3">
        <v>14.8426142</v>
      </c>
      <c r="N10" s="3">
        <f t="shared" si="2"/>
        <v>15.0871928</v>
      </c>
      <c r="P10" s="3">
        <v>0.31502400000000003</v>
      </c>
      <c r="Q10" s="3">
        <v>13.818755700000001</v>
      </c>
      <c r="R10" s="3">
        <f t="shared" si="3"/>
        <v>14.1337797</v>
      </c>
      <c r="S10" s="3"/>
    </row>
    <row r="11" spans="1:19">
      <c r="B11" s="9">
        <v>7</v>
      </c>
      <c r="C11" s="6"/>
      <c r="D11" s="3">
        <v>5.6740199999999998E-2</v>
      </c>
      <c r="E11" s="3">
        <v>6.5886799999999995E-2</v>
      </c>
      <c r="F11" s="3">
        <f t="shared" si="0"/>
        <v>0.12262699999999999</v>
      </c>
      <c r="H11" s="3">
        <v>0.1748142</v>
      </c>
      <c r="I11" s="3">
        <v>3.2365946999999999</v>
      </c>
      <c r="J11" s="3">
        <f t="shared" si="1"/>
        <v>3.4114089000000001</v>
      </c>
      <c r="L11" s="3">
        <v>0.4173074</v>
      </c>
      <c r="M11" s="3">
        <v>8.1057837999999993</v>
      </c>
      <c r="N11" s="3">
        <f t="shared" si="2"/>
        <v>8.5230911999999996</v>
      </c>
      <c r="P11" s="3">
        <v>0.57048180000000004</v>
      </c>
      <c r="Q11" s="3">
        <v>16.074809299999998</v>
      </c>
      <c r="R11" s="3">
        <f t="shared" si="3"/>
        <v>16.645291099999998</v>
      </c>
      <c r="S11" s="3"/>
    </row>
    <row r="12" spans="1:19">
      <c r="B12" s="9">
        <v>8</v>
      </c>
      <c r="C12" s="6"/>
      <c r="D12" s="3">
        <v>5.9072999999999999E-3</v>
      </c>
      <c r="E12" s="3">
        <v>6.4297699999999999E-2</v>
      </c>
      <c r="F12" s="3">
        <f t="shared" si="0"/>
        <v>7.0205000000000004E-2</v>
      </c>
      <c r="H12" s="3">
        <v>0.16269439999999999</v>
      </c>
      <c r="I12" s="3">
        <v>3.4812167000000001</v>
      </c>
      <c r="J12" s="3">
        <f t="shared" si="1"/>
        <v>3.6439111</v>
      </c>
      <c r="L12" s="3">
        <v>0.25568980000000002</v>
      </c>
      <c r="M12" s="3">
        <v>14.942629200000001</v>
      </c>
      <c r="N12" s="3">
        <f t="shared" si="2"/>
        <v>15.198319000000001</v>
      </c>
      <c r="P12" s="3">
        <v>0.32670169999999998</v>
      </c>
      <c r="Q12" s="3">
        <v>18.343423399999999</v>
      </c>
      <c r="R12" s="3">
        <f t="shared" si="3"/>
        <v>18.6701251</v>
      </c>
      <c r="S12" s="3"/>
    </row>
    <row r="13" spans="1:19">
      <c r="B13" s="9">
        <v>9</v>
      </c>
      <c r="C13" s="6"/>
      <c r="D13" s="3">
        <v>4.1453700000000003E-2</v>
      </c>
      <c r="E13" s="3">
        <v>7.1122599999999994E-2</v>
      </c>
      <c r="F13" s="3">
        <f t="shared" si="0"/>
        <v>0.11257629999999999</v>
      </c>
      <c r="H13" s="3">
        <v>0.1199832</v>
      </c>
      <c r="I13" s="3">
        <v>2.8474238000000001</v>
      </c>
      <c r="J13" s="3">
        <f t="shared" si="1"/>
        <v>2.9674070000000001</v>
      </c>
      <c r="L13" s="3">
        <v>0.26142389999999999</v>
      </c>
      <c r="M13" s="3">
        <v>8.0079250000000002</v>
      </c>
      <c r="N13" s="3">
        <f t="shared" si="2"/>
        <v>8.2693489000000007</v>
      </c>
      <c r="P13" s="3">
        <v>0.334036</v>
      </c>
      <c r="Q13" s="3">
        <v>14.2714929</v>
      </c>
      <c r="R13" s="3">
        <f t="shared" si="3"/>
        <v>14.605528899999999</v>
      </c>
      <c r="S13" s="3"/>
    </row>
    <row r="14" spans="1:19">
      <c r="B14" s="9">
        <v>10</v>
      </c>
      <c r="C14" s="6"/>
      <c r="D14" s="3">
        <v>5.3765000000000002E-3</v>
      </c>
      <c r="E14" s="3">
        <v>0.22689219999999999</v>
      </c>
      <c r="F14" s="3">
        <f>D14+E14</f>
        <v>0.23226869999999999</v>
      </c>
      <c r="H14" s="3">
        <v>0.16546440000000001</v>
      </c>
      <c r="I14" s="3">
        <v>2.6996069999999999</v>
      </c>
      <c r="J14" s="3">
        <f t="shared" si="1"/>
        <v>2.8650713999999997</v>
      </c>
      <c r="L14" s="3">
        <v>0.22722000000000001</v>
      </c>
      <c r="M14" s="3">
        <v>23.8385587</v>
      </c>
      <c r="N14" s="3">
        <f t="shared" si="2"/>
        <v>24.065778699999999</v>
      </c>
      <c r="P14" s="3">
        <v>0.36778749999999999</v>
      </c>
      <c r="Q14" s="3">
        <v>25.293731999999999</v>
      </c>
      <c r="R14" s="3">
        <f t="shared" si="3"/>
        <v>25.661519499999997</v>
      </c>
      <c r="S14" s="3"/>
    </row>
    <row r="15" spans="1:19">
      <c r="B15" s="11" t="s">
        <v>9</v>
      </c>
      <c r="C15" s="13"/>
      <c r="D15" s="12">
        <f>AVERAGE(D5:D14)</f>
        <v>1.4425680000000001E-2</v>
      </c>
      <c r="E15" s="12">
        <f t="shared" ref="E15:R15" si="4">AVERAGE(E5:E14)</f>
        <v>0.14113116999999997</v>
      </c>
      <c r="F15" s="12">
        <f t="shared" si="4"/>
        <v>0.15555684999999997</v>
      </c>
      <c r="G15" s="12"/>
      <c r="H15" s="12">
        <f t="shared" si="4"/>
        <v>0.16836497</v>
      </c>
      <c r="I15" s="12">
        <f t="shared" si="4"/>
        <v>3.0411767700000008</v>
      </c>
      <c r="J15" s="12">
        <f t="shared" si="4"/>
        <v>3.2095417400000001</v>
      </c>
      <c r="K15" s="12"/>
      <c r="L15" s="12">
        <f t="shared" si="4"/>
        <v>0.24898942000000002</v>
      </c>
      <c r="M15" s="12">
        <f t="shared" si="4"/>
        <v>13.21167558</v>
      </c>
      <c r="N15" s="12">
        <f t="shared" si="4"/>
        <v>13.460665000000001</v>
      </c>
      <c r="O15" s="12"/>
      <c r="P15" s="12">
        <f t="shared" si="4"/>
        <v>0.34928709000000002</v>
      </c>
      <c r="Q15" s="12">
        <f t="shared" si="4"/>
        <v>19.105768000000001</v>
      </c>
      <c r="R15" s="12">
        <f t="shared" si="4"/>
        <v>19.455055090000002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zoomScaleNormal="100" workbookViewId="0">
      <selection activeCell="H11" sqref="H11"/>
    </sheetView>
  </sheetViews>
  <sheetFormatPr defaultRowHeight="15"/>
  <cols>
    <col min="7" max="7" width="10" bestFit="1" customWidth="1"/>
  </cols>
  <sheetData>
    <row r="1" spans="1:19" ht="21">
      <c r="A1" s="2" t="s">
        <v>10</v>
      </c>
      <c r="D1" s="3">
        <f>SUM(F4:F14)+SUM(J4:J14)+SUM(N4:N14)+SUM(R4:R14)</f>
        <v>385.00620390000006</v>
      </c>
      <c r="E1">
        <f>D1/60</f>
        <v>6.4167700650000006</v>
      </c>
    </row>
    <row r="2" spans="1:19" ht="18.75">
      <c r="C2" s="6"/>
      <c r="E2" s="7" t="s">
        <v>1</v>
      </c>
      <c r="F2" s="8"/>
      <c r="G2" s="8"/>
      <c r="H2" s="8"/>
      <c r="I2" s="7" t="s">
        <v>2</v>
      </c>
      <c r="J2" s="8"/>
      <c r="K2" s="8"/>
      <c r="L2" s="8"/>
      <c r="M2" s="7" t="s">
        <v>3</v>
      </c>
      <c r="N2" s="8"/>
      <c r="O2" s="8"/>
      <c r="P2" s="8"/>
      <c r="Q2" s="7" t="s">
        <v>4</v>
      </c>
    </row>
    <row r="3" spans="1:19" ht="15.75" thickBot="1">
      <c r="B3" s="4" t="s">
        <v>5</v>
      </c>
      <c r="C3" s="5"/>
      <c r="D3" s="4" t="s">
        <v>6</v>
      </c>
      <c r="E3" s="4" t="s">
        <v>7</v>
      </c>
      <c r="F3" s="4" t="s">
        <v>8</v>
      </c>
      <c r="G3" s="4"/>
      <c r="H3" s="4" t="s">
        <v>6</v>
      </c>
      <c r="I3" s="4" t="s">
        <v>7</v>
      </c>
      <c r="J3" s="4" t="s">
        <v>8</v>
      </c>
      <c r="K3" s="4"/>
      <c r="L3" s="4" t="s">
        <v>6</v>
      </c>
      <c r="M3" s="4" t="s">
        <v>7</v>
      </c>
      <c r="N3" s="4" t="s">
        <v>8</v>
      </c>
      <c r="O3" s="4"/>
      <c r="P3" s="4" t="s">
        <v>6</v>
      </c>
      <c r="Q3" s="4" t="s">
        <v>7</v>
      </c>
      <c r="R3" s="4" t="s">
        <v>8</v>
      </c>
    </row>
    <row r="4" spans="1:19">
      <c r="B4" s="21">
        <v>0</v>
      </c>
      <c r="C4" s="22"/>
      <c r="D4" s="23">
        <v>1.2950919000000001</v>
      </c>
      <c r="E4" s="23">
        <v>2.3565751000000001</v>
      </c>
      <c r="F4" s="23">
        <f>D4+E4</f>
        <v>3.6516670000000002</v>
      </c>
      <c r="G4" s="24"/>
      <c r="H4" s="23">
        <v>0.15936429999999999</v>
      </c>
      <c r="I4" s="23">
        <v>2.9669346000000001</v>
      </c>
      <c r="J4" s="23">
        <f>I4+H4</f>
        <v>3.1262989000000001</v>
      </c>
      <c r="K4" s="24"/>
      <c r="L4" s="23">
        <v>0.2763312</v>
      </c>
      <c r="M4" s="23">
        <v>12.586286100000001</v>
      </c>
      <c r="N4" s="23">
        <f>L4+M4</f>
        <v>12.8626173</v>
      </c>
      <c r="O4" s="24"/>
      <c r="P4" s="23">
        <v>0.33994809999999998</v>
      </c>
      <c r="Q4" s="23">
        <v>13.1150287</v>
      </c>
      <c r="R4" s="23">
        <f>P4+Q4</f>
        <v>13.454976800000001</v>
      </c>
      <c r="S4" s="3"/>
    </row>
    <row r="5" spans="1:19">
      <c r="B5" s="9">
        <v>1</v>
      </c>
      <c r="C5" s="6"/>
      <c r="D5" s="3">
        <v>3.6974E-3</v>
      </c>
      <c r="E5" s="3">
        <v>5.4629400000000002E-2</v>
      </c>
      <c r="F5" s="3">
        <f t="shared" ref="F5:F13" si="0">D5+E5</f>
        <v>5.8326799999999998E-2</v>
      </c>
      <c r="H5" s="3">
        <v>0.1171707</v>
      </c>
      <c r="I5" s="3">
        <v>3.036867</v>
      </c>
      <c r="J5" s="3">
        <f t="shared" ref="J5:J14" si="1">I5+H5</f>
        <v>3.1540376999999999</v>
      </c>
      <c r="L5" s="3">
        <v>0.18419859999999999</v>
      </c>
      <c r="M5" s="3">
        <v>5.4826765000000002</v>
      </c>
      <c r="N5" s="3">
        <f t="shared" ref="N5:N14" si="2">L5+M5</f>
        <v>5.6668751000000004</v>
      </c>
      <c r="P5" s="3">
        <v>0.32270369999999998</v>
      </c>
      <c r="Q5" s="3">
        <v>22.8296037</v>
      </c>
      <c r="R5" s="3">
        <f t="shared" ref="R5:R14" si="3">P5+Q5</f>
        <v>23.152307400000002</v>
      </c>
      <c r="S5" s="3"/>
    </row>
    <row r="6" spans="1:19">
      <c r="B6" s="9">
        <v>2</v>
      </c>
      <c r="C6" s="6"/>
      <c r="D6" s="3">
        <v>7.4913000000000002E-3</v>
      </c>
      <c r="E6" s="3">
        <v>0.53519170000000005</v>
      </c>
      <c r="F6" s="3">
        <f t="shared" si="0"/>
        <v>0.54268300000000003</v>
      </c>
      <c r="H6" s="3">
        <v>0.50824219999999998</v>
      </c>
      <c r="I6" s="3">
        <v>2.3753438</v>
      </c>
      <c r="J6" s="3">
        <f t="shared" si="1"/>
        <v>2.8835860000000002</v>
      </c>
      <c r="L6" s="3">
        <v>0.14730190000000001</v>
      </c>
      <c r="M6" s="3">
        <v>19.4054413</v>
      </c>
      <c r="N6" s="3">
        <f t="shared" si="2"/>
        <v>19.552743199999998</v>
      </c>
      <c r="P6" s="3">
        <v>0.3244667</v>
      </c>
      <c r="Q6" s="3">
        <v>34.679814299999997</v>
      </c>
      <c r="R6" s="3">
        <f t="shared" si="3"/>
        <v>35.004280999999999</v>
      </c>
      <c r="S6" s="3"/>
    </row>
    <row r="7" spans="1:19">
      <c r="B7" s="9">
        <v>3</v>
      </c>
      <c r="C7" s="6"/>
      <c r="D7" s="3">
        <v>4.8934E-3</v>
      </c>
      <c r="E7" s="3">
        <v>5.0437799999999998E-2</v>
      </c>
      <c r="F7" s="3">
        <f t="shared" si="0"/>
        <v>5.5331199999999997E-2</v>
      </c>
      <c r="H7" s="3">
        <v>0.35136299999999998</v>
      </c>
      <c r="I7" s="3">
        <v>4.4314226999999997</v>
      </c>
      <c r="J7" s="3">
        <f t="shared" si="1"/>
        <v>4.7827856999999998</v>
      </c>
      <c r="L7" s="3">
        <v>0.1993027</v>
      </c>
      <c r="M7" s="3">
        <v>12.539145700000001</v>
      </c>
      <c r="N7" s="3">
        <f t="shared" si="2"/>
        <v>12.738448400000001</v>
      </c>
      <c r="P7" s="3">
        <v>0.33239580000000002</v>
      </c>
      <c r="Q7" s="3">
        <v>13.0805091</v>
      </c>
      <c r="R7" s="3">
        <f t="shared" si="3"/>
        <v>13.412904900000001</v>
      </c>
      <c r="S7" s="3"/>
    </row>
    <row r="8" spans="1:19">
      <c r="B8" s="9">
        <v>4</v>
      </c>
      <c r="C8" s="6"/>
      <c r="D8" s="3">
        <v>4.4787000000000004E-3</v>
      </c>
      <c r="E8" s="3">
        <v>0.1793351</v>
      </c>
      <c r="F8" s="3">
        <f t="shared" si="0"/>
        <v>0.1838138</v>
      </c>
      <c r="H8" s="3">
        <v>0.2289783</v>
      </c>
      <c r="I8" s="3">
        <v>3.4380020999999998</v>
      </c>
      <c r="J8" s="3">
        <f t="shared" si="1"/>
        <v>3.6669803999999999</v>
      </c>
      <c r="L8" s="3">
        <v>0.2583239</v>
      </c>
      <c r="M8" s="3">
        <v>17.678343900000002</v>
      </c>
      <c r="N8" s="3">
        <f t="shared" si="2"/>
        <v>17.936667800000002</v>
      </c>
      <c r="P8" s="3">
        <v>0.39219920000000003</v>
      </c>
      <c r="Q8" s="3">
        <v>20.629640699999999</v>
      </c>
      <c r="R8" s="3">
        <f t="shared" si="3"/>
        <v>21.0218399</v>
      </c>
      <c r="S8" s="3"/>
    </row>
    <row r="9" spans="1:19">
      <c r="B9" s="9">
        <v>5</v>
      </c>
      <c r="C9" s="6"/>
      <c r="D9" s="3">
        <v>5.3927000000000003E-3</v>
      </c>
      <c r="E9" s="3">
        <v>5.3140399999999997E-2</v>
      </c>
      <c r="F9" s="3">
        <f t="shared" si="0"/>
        <v>5.8533099999999998E-2</v>
      </c>
      <c r="H9" s="3">
        <v>0.55759959999999997</v>
      </c>
      <c r="I9" s="3">
        <v>2.8345281999999998</v>
      </c>
      <c r="J9" s="3">
        <f t="shared" si="1"/>
        <v>3.3921277999999999</v>
      </c>
      <c r="L9" s="3">
        <v>0.2567239</v>
      </c>
      <c r="M9" s="3">
        <v>5.3051266999999998</v>
      </c>
      <c r="N9" s="3">
        <f t="shared" si="2"/>
        <v>5.5618505999999996</v>
      </c>
      <c r="P9" s="3">
        <v>0.32126329999999997</v>
      </c>
      <c r="Q9" s="3">
        <v>16.371914499999999</v>
      </c>
      <c r="R9" s="3">
        <f t="shared" si="3"/>
        <v>16.693177799999997</v>
      </c>
      <c r="S9" s="3"/>
    </row>
    <row r="10" spans="1:19">
      <c r="B10" s="9">
        <v>6</v>
      </c>
      <c r="C10" s="6"/>
      <c r="D10" s="3">
        <v>4.6885E-3</v>
      </c>
      <c r="E10" s="3">
        <v>5.2387799999999998E-2</v>
      </c>
      <c r="F10" s="3">
        <f t="shared" si="0"/>
        <v>5.7076299999999996E-2</v>
      </c>
      <c r="H10" s="3">
        <v>0.18481310000000001</v>
      </c>
      <c r="I10" s="3">
        <v>2.3642732</v>
      </c>
      <c r="J10" s="3">
        <f t="shared" si="1"/>
        <v>2.5490862999999999</v>
      </c>
      <c r="L10" s="3">
        <v>0.21148359999999999</v>
      </c>
      <c r="M10" s="3">
        <v>11.1246318</v>
      </c>
      <c r="N10" s="3">
        <f t="shared" si="2"/>
        <v>11.336115399999999</v>
      </c>
      <c r="P10" s="3">
        <v>0.26205319999999999</v>
      </c>
      <c r="Q10" s="3">
        <v>12.9798936</v>
      </c>
      <c r="R10" s="3">
        <f t="shared" si="3"/>
        <v>13.241946800000001</v>
      </c>
      <c r="S10" s="3"/>
    </row>
    <row r="11" spans="1:19">
      <c r="B11" s="9">
        <v>7</v>
      </c>
      <c r="C11" s="6"/>
      <c r="D11" s="3">
        <v>5.8983999999999998E-3</v>
      </c>
      <c r="E11" s="3">
        <v>5.2595200000000002E-2</v>
      </c>
      <c r="F11" s="3">
        <f t="shared" si="0"/>
        <v>5.84936E-2</v>
      </c>
      <c r="H11" s="3">
        <v>0.12683910000000001</v>
      </c>
      <c r="I11" s="3">
        <v>2.2982075000000002</v>
      </c>
      <c r="J11" s="3">
        <f t="shared" si="1"/>
        <v>2.4250466000000004</v>
      </c>
      <c r="L11" s="3">
        <v>0.3090175</v>
      </c>
      <c r="M11" s="3">
        <v>7.4421588999999999</v>
      </c>
      <c r="N11" s="3">
        <f t="shared" si="2"/>
        <v>7.7511764000000003</v>
      </c>
      <c r="P11" s="3">
        <v>0.55944740000000004</v>
      </c>
      <c r="Q11" s="3">
        <v>13.9924689</v>
      </c>
      <c r="R11" s="3">
        <f t="shared" si="3"/>
        <v>14.5519163</v>
      </c>
      <c r="S11" s="3"/>
    </row>
    <row r="12" spans="1:19">
      <c r="B12" s="9">
        <v>8</v>
      </c>
      <c r="C12" s="6"/>
      <c r="D12" s="3">
        <v>4.5398000000000001E-3</v>
      </c>
      <c r="E12" s="3">
        <v>5.4631899999999997E-2</v>
      </c>
      <c r="F12" s="3">
        <f t="shared" si="0"/>
        <v>5.9171699999999994E-2</v>
      </c>
      <c r="H12" s="3">
        <v>0.1357835</v>
      </c>
      <c r="I12" s="3">
        <v>3.2242731999999998</v>
      </c>
      <c r="J12" s="3">
        <f t="shared" si="1"/>
        <v>3.3600566999999999</v>
      </c>
      <c r="L12" s="3">
        <v>0.40773229999999999</v>
      </c>
      <c r="M12" s="3">
        <v>12.240986400000001</v>
      </c>
      <c r="N12" s="3">
        <f t="shared" si="2"/>
        <v>12.6487187</v>
      </c>
      <c r="P12" s="3">
        <v>0.36499490000000001</v>
      </c>
      <c r="Q12" s="3">
        <v>19.452220100000002</v>
      </c>
      <c r="R12" s="3">
        <f t="shared" si="3"/>
        <v>19.817215000000001</v>
      </c>
      <c r="S12" s="3"/>
    </row>
    <row r="13" spans="1:19">
      <c r="B13" s="9">
        <v>9</v>
      </c>
      <c r="C13" s="6"/>
      <c r="D13" s="3">
        <v>4.7403999999999996E-3</v>
      </c>
      <c r="E13" s="3">
        <v>5.22409E-2</v>
      </c>
      <c r="F13" s="3">
        <f t="shared" si="0"/>
        <v>5.6981299999999999E-2</v>
      </c>
      <c r="H13" s="3">
        <v>0.17852570000000001</v>
      </c>
      <c r="I13" s="3">
        <v>2.6027572000000001</v>
      </c>
      <c r="J13" s="3">
        <f t="shared" si="1"/>
        <v>2.7812828999999999</v>
      </c>
      <c r="L13" s="3">
        <v>0.21890409999999999</v>
      </c>
      <c r="M13" s="3">
        <v>8.1460735999999994</v>
      </c>
      <c r="N13" s="3">
        <f t="shared" si="2"/>
        <v>8.364977699999999</v>
      </c>
      <c r="P13" s="3">
        <v>0.26252409999999998</v>
      </c>
      <c r="Q13" s="3">
        <v>15.441440399999999</v>
      </c>
      <c r="R13" s="3">
        <f t="shared" si="3"/>
        <v>15.7039645</v>
      </c>
      <c r="S13" s="3"/>
    </row>
    <row r="14" spans="1:19">
      <c r="B14" s="9">
        <v>10</v>
      </c>
      <c r="C14" s="6"/>
      <c r="D14" s="3">
        <v>4.4675000000000001E-3</v>
      </c>
      <c r="E14" s="3">
        <v>0.22519159999999999</v>
      </c>
      <c r="F14" s="3">
        <f>D14+E14</f>
        <v>0.2296591</v>
      </c>
      <c r="H14" s="3">
        <v>0.1350711</v>
      </c>
      <c r="I14" s="3">
        <v>2.6165313000000001</v>
      </c>
      <c r="J14" s="3">
        <f t="shared" si="1"/>
        <v>2.7516024000000003</v>
      </c>
      <c r="L14" s="3">
        <v>0.53818489999999997</v>
      </c>
      <c r="M14" s="3">
        <v>21.3472027</v>
      </c>
      <c r="N14" s="3">
        <f t="shared" si="2"/>
        <v>21.885387600000001</v>
      </c>
      <c r="P14" s="3">
        <v>0.28276380000000001</v>
      </c>
      <c r="Q14" s="3">
        <v>22.478703200000002</v>
      </c>
      <c r="R14" s="3">
        <f t="shared" si="3"/>
        <v>22.761467000000003</v>
      </c>
      <c r="S14" s="3"/>
    </row>
    <row r="15" spans="1:19">
      <c r="B15" s="11" t="s">
        <v>9</v>
      </c>
      <c r="C15" s="13"/>
      <c r="D15" s="12">
        <f>AVERAGE(D5:D14)</f>
        <v>5.0288099999999999E-3</v>
      </c>
      <c r="E15" s="12">
        <f t="shared" ref="E15:R15" si="4">AVERAGE(E5:E14)</f>
        <v>0.13097818</v>
      </c>
      <c r="F15" s="12">
        <f t="shared" si="4"/>
        <v>0.13600698999999999</v>
      </c>
      <c r="G15" s="12"/>
      <c r="H15" s="12">
        <f t="shared" si="4"/>
        <v>0.25243863000000005</v>
      </c>
      <c r="I15" s="12">
        <f t="shared" si="4"/>
        <v>2.9222206199999996</v>
      </c>
      <c r="J15" s="12">
        <f t="shared" si="4"/>
        <v>3.1746592500000004</v>
      </c>
      <c r="K15" s="12"/>
      <c r="L15" s="12">
        <f t="shared" si="4"/>
        <v>0.27311733999999999</v>
      </c>
      <c r="M15" s="12">
        <f t="shared" si="4"/>
        <v>12.071178749999998</v>
      </c>
      <c r="N15" s="12">
        <f t="shared" si="4"/>
        <v>12.344296090000002</v>
      </c>
      <c r="O15" s="12"/>
      <c r="P15" s="12">
        <f t="shared" si="4"/>
        <v>0.34248121000000004</v>
      </c>
      <c r="Q15" s="12">
        <f t="shared" si="4"/>
        <v>19.193620850000002</v>
      </c>
      <c r="R15" s="12">
        <f t="shared" si="4"/>
        <v>19.536102060000001</v>
      </c>
    </row>
    <row r="16" spans="1:19">
      <c r="B16" t="s">
        <v>11</v>
      </c>
      <c r="C16" s="6"/>
      <c r="D16">
        <f>_xlfn.STDEV.S(D5:D14)</f>
        <v>1.0434589961064861E-3</v>
      </c>
      <c r="E16">
        <f t="shared" ref="E16:R16" si="5">_xlfn.STDEV.S(E5:E14)</f>
        <v>0.1553942627633895</v>
      </c>
      <c r="F16">
        <f t="shared" si="5"/>
        <v>0.15612448219437983</v>
      </c>
      <c r="H16">
        <f t="shared" si="5"/>
        <v>0.16343114313067092</v>
      </c>
      <c r="I16">
        <f t="shared" si="5"/>
        <v>0.65413774952603065</v>
      </c>
      <c r="J16">
        <f t="shared" si="5"/>
        <v>0.68978637238120877</v>
      </c>
      <c r="L16">
        <f t="shared" si="5"/>
        <v>0.11835956173731527</v>
      </c>
      <c r="M16">
        <f t="shared" si="5"/>
        <v>5.7584932903720665</v>
      </c>
      <c r="N16">
        <f t="shared" si="5"/>
        <v>5.8028197838396514</v>
      </c>
      <c r="P16">
        <f t="shared" si="5"/>
        <v>8.6761892128443249E-2</v>
      </c>
      <c r="Q16">
        <f t="shared" si="5"/>
        <v>6.5915498055520132</v>
      </c>
      <c r="R16">
        <f t="shared" si="5"/>
        <v>6.5806995525264149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workbookViewId="0">
      <selection activeCell="C16" sqref="C16"/>
    </sheetView>
  </sheetViews>
  <sheetFormatPr defaultRowHeight="15"/>
  <cols>
    <col min="4" max="4" width="11" bestFit="1" customWidth="1"/>
    <col min="7" max="7" width="10" bestFit="1" customWidth="1"/>
  </cols>
  <sheetData>
    <row r="1" spans="1:19" ht="21">
      <c r="A1" s="2" t="s">
        <v>12</v>
      </c>
      <c r="D1" s="3">
        <f>SUM(F4:F14)+SUM(J4:J14)+SUM(N4:N14)+SUM(R4:R14)</f>
        <v>1142.9715031000001</v>
      </c>
      <c r="E1">
        <f>D1/60</f>
        <v>19.049525051666667</v>
      </c>
    </row>
    <row r="2" spans="1:19" ht="18.75">
      <c r="C2" s="6"/>
      <c r="E2" s="7" t="s">
        <v>1</v>
      </c>
      <c r="F2" s="8"/>
      <c r="G2" s="8"/>
      <c r="H2" s="8"/>
      <c r="I2" s="7" t="s">
        <v>2</v>
      </c>
      <c r="J2" s="8"/>
      <c r="K2" s="8"/>
      <c r="L2" s="8"/>
      <c r="M2" s="7" t="s">
        <v>3</v>
      </c>
      <c r="N2" s="8"/>
      <c r="O2" s="8"/>
      <c r="P2" s="8"/>
      <c r="Q2" s="7" t="s">
        <v>4</v>
      </c>
    </row>
    <row r="3" spans="1:19" ht="15.75" thickBot="1">
      <c r="B3" s="4" t="s">
        <v>5</v>
      </c>
      <c r="C3" s="5"/>
      <c r="D3" s="4" t="s">
        <v>6</v>
      </c>
      <c r="E3" s="4" t="s">
        <v>7</v>
      </c>
      <c r="F3" s="4" t="s">
        <v>8</v>
      </c>
      <c r="G3" s="4"/>
      <c r="H3" s="4" t="s">
        <v>6</v>
      </c>
      <c r="I3" s="4" t="s">
        <v>7</v>
      </c>
      <c r="J3" s="4" t="s">
        <v>8</v>
      </c>
      <c r="K3" s="4"/>
      <c r="L3" s="4" t="s">
        <v>6</v>
      </c>
      <c r="M3" s="4" t="s">
        <v>7</v>
      </c>
      <c r="N3" s="4" t="s">
        <v>8</v>
      </c>
      <c r="O3" s="4"/>
      <c r="P3" s="4" t="s">
        <v>6</v>
      </c>
      <c r="Q3" s="4" t="s">
        <v>7</v>
      </c>
      <c r="R3" s="4" t="s">
        <v>8</v>
      </c>
    </row>
    <row r="4" spans="1:19">
      <c r="B4" s="21">
        <v>0</v>
      </c>
      <c r="C4" s="22"/>
      <c r="D4" s="23">
        <v>1.2941041</v>
      </c>
      <c r="E4" s="23">
        <v>3.2140897000000002</v>
      </c>
      <c r="F4" s="23">
        <f>D4+E4</f>
        <v>4.5081937999999999</v>
      </c>
      <c r="G4" s="23"/>
      <c r="H4" s="23">
        <v>0.387457</v>
      </c>
      <c r="I4" s="23">
        <v>7.9121839999999999</v>
      </c>
      <c r="J4" s="23">
        <f>I4+H4</f>
        <v>8.2996409999999994</v>
      </c>
      <c r="K4" s="23"/>
      <c r="L4" s="23">
        <v>0.41184670000000001</v>
      </c>
      <c r="M4" s="23">
        <v>28.920902600000002</v>
      </c>
      <c r="N4" s="23">
        <f>L4+M4</f>
        <v>29.332749300000003</v>
      </c>
      <c r="O4" s="23"/>
      <c r="P4" s="23">
        <v>1.1720482999999999</v>
      </c>
      <c r="Q4" s="23">
        <v>71.807357199999998</v>
      </c>
      <c r="R4" s="23">
        <f>P4+Q4</f>
        <v>72.979405499999999</v>
      </c>
      <c r="S4" s="3"/>
    </row>
    <row r="5" spans="1:19">
      <c r="B5" s="9">
        <v>1</v>
      </c>
      <c r="C5" s="6"/>
      <c r="D5" s="3">
        <v>9.2939000000000008E-3</v>
      </c>
      <c r="E5" s="3">
        <v>0.1146235</v>
      </c>
      <c r="F5" s="3">
        <f t="shared" ref="F5:F13" si="0">D5+E5</f>
        <v>0.12391740000000001</v>
      </c>
      <c r="G5" s="3"/>
      <c r="H5" s="3">
        <v>0.30831890000000001</v>
      </c>
      <c r="I5" s="3">
        <v>4.6817029000000003</v>
      </c>
      <c r="J5" s="3">
        <f t="shared" ref="J5:J14" si="1">I5+H5</f>
        <v>4.9900218000000001</v>
      </c>
      <c r="K5" s="3"/>
      <c r="L5" s="3">
        <v>0.40897040000000001</v>
      </c>
      <c r="M5" s="3">
        <v>25.0899106</v>
      </c>
      <c r="N5" s="3">
        <f t="shared" ref="N5:N14" si="2">L5+M5</f>
        <v>25.498881000000001</v>
      </c>
      <c r="O5" s="3"/>
      <c r="P5" s="3">
        <v>0.67265229999999998</v>
      </c>
      <c r="Q5" s="3">
        <v>63.592078399999998</v>
      </c>
      <c r="R5" s="3">
        <f t="shared" ref="R5:R14" si="3">P5+Q5</f>
        <v>64.264730700000001</v>
      </c>
      <c r="S5" s="3"/>
    </row>
    <row r="6" spans="1:19">
      <c r="B6" s="9">
        <v>2</v>
      </c>
      <c r="C6" s="6"/>
      <c r="D6" s="3">
        <v>9.4217999999999993E-3</v>
      </c>
      <c r="E6" s="3">
        <v>0.1132394</v>
      </c>
      <c r="F6" s="3">
        <f t="shared" si="0"/>
        <v>0.1226612</v>
      </c>
      <c r="G6" s="3"/>
      <c r="H6" s="3">
        <v>0.31473590000000001</v>
      </c>
      <c r="I6" s="3">
        <v>7.3913161000000001</v>
      </c>
      <c r="J6" s="3">
        <f t="shared" si="1"/>
        <v>7.7060519999999997</v>
      </c>
      <c r="K6" s="3"/>
      <c r="L6" s="3">
        <v>0.43387300000000001</v>
      </c>
      <c r="M6" s="3">
        <v>12.7295885</v>
      </c>
      <c r="N6" s="3">
        <f t="shared" si="2"/>
        <v>13.1634615</v>
      </c>
      <c r="O6" s="3"/>
      <c r="P6" s="3">
        <v>0.781582</v>
      </c>
      <c r="Q6" s="3">
        <v>40.958311600000002</v>
      </c>
      <c r="R6" s="3">
        <f t="shared" si="3"/>
        <v>41.739893600000002</v>
      </c>
      <c r="S6" s="3"/>
    </row>
    <row r="7" spans="1:19">
      <c r="B7" s="9">
        <v>3</v>
      </c>
      <c r="C7" s="6"/>
      <c r="D7" s="3">
        <v>9.4842999999999993E-3</v>
      </c>
      <c r="E7" s="3">
        <v>0.1000683</v>
      </c>
      <c r="F7" s="3">
        <f t="shared" si="0"/>
        <v>0.1095526</v>
      </c>
      <c r="G7" s="3"/>
      <c r="H7" s="3">
        <v>0.31239410000000001</v>
      </c>
      <c r="I7" s="3">
        <v>5.7152342999999997</v>
      </c>
      <c r="J7" s="3">
        <f t="shared" si="1"/>
        <v>6.0276283999999993</v>
      </c>
      <c r="K7" s="3"/>
      <c r="L7" s="3">
        <v>0.40061330000000001</v>
      </c>
      <c r="M7" s="3">
        <v>14.544760399999999</v>
      </c>
      <c r="N7" s="3">
        <f t="shared" si="2"/>
        <v>14.945373699999999</v>
      </c>
      <c r="O7" s="3"/>
      <c r="P7" s="3">
        <v>0.71391559999999998</v>
      </c>
      <c r="Q7" s="3">
        <v>29.502363899999999</v>
      </c>
      <c r="R7" s="3">
        <f t="shared" si="3"/>
        <v>30.216279499999999</v>
      </c>
      <c r="S7" s="3"/>
    </row>
    <row r="8" spans="1:19">
      <c r="B8" s="9">
        <v>4</v>
      </c>
      <c r="C8" s="6"/>
      <c r="D8" s="3">
        <v>8.5838000000000008E-3</v>
      </c>
      <c r="E8" s="3">
        <v>9.8907499999999995E-2</v>
      </c>
      <c r="F8" s="3">
        <f t="shared" si="0"/>
        <v>0.1074913</v>
      </c>
      <c r="G8" s="3"/>
      <c r="H8" s="3">
        <v>0.3026721</v>
      </c>
      <c r="I8" s="3">
        <v>6.2827935000000004</v>
      </c>
      <c r="J8" s="3">
        <f t="shared" si="1"/>
        <v>6.5854656</v>
      </c>
      <c r="K8" s="3"/>
      <c r="L8" s="3">
        <v>0.41743190000000002</v>
      </c>
      <c r="M8" s="3">
        <v>11.452493199999999</v>
      </c>
      <c r="N8" s="3">
        <f t="shared" si="2"/>
        <v>11.8699251</v>
      </c>
      <c r="O8" s="3"/>
      <c r="P8" s="3">
        <v>0.73569620000000002</v>
      </c>
      <c r="Q8" s="3">
        <v>21.156450100000001</v>
      </c>
      <c r="R8" s="3">
        <f t="shared" si="3"/>
        <v>21.8921463</v>
      </c>
      <c r="S8" s="3"/>
    </row>
    <row r="9" spans="1:19">
      <c r="B9" s="9">
        <v>5</v>
      </c>
      <c r="C9" s="6"/>
      <c r="D9" s="3">
        <v>1.0215399999999999E-2</v>
      </c>
      <c r="E9" s="3">
        <v>0.1120601</v>
      </c>
      <c r="F9" s="3">
        <f t="shared" si="0"/>
        <v>0.1222755</v>
      </c>
      <c r="G9" s="3"/>
      <c r="H9" s="3">
        <v>0.42737069999999999</v>
      </c>
      <c r="I9" s="3">
        <v>8.2530587000000004</v>
      </c>
      <c r="J9" s="3">
        <f t="shared" si="1"/>
        <v>8.6804294000000013</v>
      </c>
      <c r="K9" s="3"/>
      <c r="L9" s="3">
        <v>0.50789680000000004</v>
      </c>
      <c r="M9" s="3">
        <v>21.419723000000001</v>
      </c>
      <c r="N9" s="3">
        <f t="shared" si="2"/>
        <v>21.927619800000002</v>
      </c>
      <c r="O9" s="3"/>
      <c r="P9" s="3">
        <v>0.62632109999999996</v>
      </c>
      <c r="Q9" s="3">
        <v>52.4660023</v>
      </c>
      <c r="R9" s="3">
        <f t="shared" si="3"/>
        <v>53.092323399999998</v>
      </c>
      <c r="S9" s="3"/>
    </row>
    <row r="10" spans="1:19">
      <c r="B10" s="9">
        <v>6</v>
      </c>
      <c r="C10" s="6"/>
      <c r="D10" s="3">
        <v>2.5302399999999999E-2</v>
      </c>
      <c r="E10" s="3">
        <v>0.1048883</v>
      </c>
      <c r="F10" s="3">
        <f t="shared" si="0"/>
        <v>0.13019069999999999</v>
      </c>
      <c r="G10" s="3"/>
      <c r="H10" s="3">
        <v>0.259662</v>
      </c>
      <c r="I10" s="3">
        <v>8.2264887000000009</v>
      </c>
      <c r="J10" s="3">
        <f t="shared" si="1"/>
        <v>8.4861507000000014</v>
      </c>
      <c r="K10" s="3"/>
      <c r="L10" s="3">
        <v>0.48041919999999999</v>
      </c>
      <c r="M10" s="3">
        <v>18.697720700000001</v>
      </c>
      <c r="N10" s="3">
        <f t="shared" si="2"/>
        <v>19.178139900000001</v>
      </c>
      <c r="O10" s="3"/>
      <c r="P10" s="3">
        <v>0.52065280000000003</v>
      </c>
      <c r="Q10" s="3">
        <v>34.287148199999997</v>
      </c>
      <c r="R10" s="3">
        <f t="shared" si="3"/>
        <v>34.807800999999998</v>
      </c>
      <c r="S10" s="3"/>
    </row>
    <row r="11" spans="1:19">
      <c r="B11" s="9">
        <v>7</v>
      </c>
      <c r="C11" s="6"/>
      <c r="D11" s="3">
        <v>9.5835999999999994E-3</v>
      </c>
      <c r="E11" s="3">
        <v>0.11966400000000001</v>
      </c>
      <c r="F11" s="3">
        <f t="shared" si="0"/>
        <v>0.12924760000000002</v>
      </c>
      <c r="G11" s="3"/>
      <c r="H11" s="3">
        <v>0.28997869999999998</v>
      </c>
      <c r="I11" s="3">
        <v>7.3256052</v>
      </c>
      <c r="J11" s="3">
        <f t="shared" si="1"/>
        <v>7.6155838999999999</v>
      </c>
      <c r="K11" s="3"/>
      <c r="L11" s="3">
        <v>0.5030964</v>
      </c>
      <c r="M11" s="3">
        <v>42.164150900000003</v>
      </c>
      <c r="N11" s="3">
        <f t="shared" si="2"/>
        <v>42.6672473</v>
      </c>
      <c r="O11" s="3"/>
      <c r="P11" s="3">
        <v>0.71672080000000005</v>
      </c>
      <c r="Q11" s="3">
        <v>48.7354105</v>
      </c>
      <c r="R11" s="3">
        <f t="shared" si="3"/>
        <v>49.452131299999998</v>
      </c>
      <c r="S11" s="3"/>
    </row>
    <row r="12" spans="1:19">
      <c r="B12" s="9">
        <v>8</v>
      </c>
      <c r="C12" s="6"/>
      <c r="D12" s="3">
        <v>9.1804999999999994E-3</v>
      </c>
      <c r="E12" s="3">
        <v>1.1711845999999999</v>
      </c>
      <c r="F12" s="3">
        <f t="shared" si="0"/>
        <v>1.1803650999999999</v>
      </c>
      <c r="G12" s="3"/>
      <c r="H12" s="3">
        <v>0.34696519999999997</v>
      </c>
      <c r="I12" s="3">
        <v>10.2950409</v>
      </c>
      <c r="J12" s="3">
        <f t="shared" si="1"/>
        <v>10.6420061</v>
      </c>
      <c r="K12" s="3"/>
      <c r="L12" s="3">
        <v>0.44333899999999998</v>
      </c>
      <c r="M12" s="3">
        <v>31.1607594</v>
      </c>
      <c r="N12" s="3">
        <f t="shared" si="2"/>
        <v>31.604098400000002</v>
      </c>
      <c r="O12" s="3"/>
      <c r="P12" s="3">
        <v>0.77866550000000001</v>
      </c>
      <c r="Q12" s="3">
        <v>284.499843</v>
      </c>
      <c r="R12" s="3">
        <f t="shared" si="3"/>
        <v>285.27850849999999</v>
      </c>
      <c r="S12" s="3"/>
    </row>
    <row r="13" spans="1:19">
      <c r="B13" s="9">
        <v>9</v>
      </c>
      <c r="C13" s="6"/>
      <c r="D13" s="3">
        <v>1.2486000000000001E-2</v>
      </c>
      <c r="E13" s="3">
        <v>0.12076779999999999</v>
      </c>
      <c r="F13" s="3">
        <f t="shared" si="0"/>
        <v>0.13325380000000001</v>
      </c>
      <c r="G13" s="3"/>
      <c r="H13" s="3">
        <v>0.32989309999999999</v>
      </c>
      <c r="I13" s="3">
        <v>6.6616768999999998</v>
      </c>
      <c r="J13" s="3">
        <f t="shared" si="1"/>
        <v>6.9915699999999994</v>
      </c>
      <c r="K13" s="3"/>
      <c r="L13" s="3">
        <v>0.48759580000000002</v>
      </c>
      <c r="M13" s="3">
        <v>25.759939299999999</v>
      </c>
      <c r="N13" s="3">
        <f t="shared" si="2"/>
        <v>26.2475351</v>
      </c>
      <c r="O13" s="3"/>
      <c r="P13" s="3">
        <v>0.87399400000000005</v>
      </c>
      <c r="Q13" s="3">
        <v>50.6120959</v>
      </c>
      <c r="R13" s="3">
        <f t="shared" si="3"/>
        <v>51.486089900000003</v>
      </c>
      <c r="S13" s="3"/>
    </row>
    <row r="14" spans="1:19">
      <c r="B14" s="14">
        <v>10</v>
      </c>
      <c r="C14" s="15"/>
      <c r="D14" s="16">
        <v>7.8733999999999991E-3</v>
      </c>
      <c r="E14" s="16">
        <v>0.41729280000000002</v>
      </c>
      <c r="F14" s="16">
        <f>D14+E14</f>
        <v>0.42516619999999999</v>
      </c>
      <c r="G14" s="16"/>
      <c r="H14" s="16">
        <v>0.31720759999999998</v>
      </c>
      <c r="I14" s="16">
        <v>14.639880700000001</v>
      </c>
      <c r="J14" s="16">
        <f t="shared" si="1"/>
        <v>14.957088300000001</v>
      </c>
      <c r="K14" s="16"/>
      <c r="L14" s="16">
        <v>0.40237250000000002</v>
      </c>
      <c r="M14" s="16">
        <v>34.3206858</v>
      </c>
      <c r="N14" s="16">
        <f t="shared" si="2"/>
        <v>34.723058299999998</v>
      </c>
      <c r="O14" s="16"/>
      <c r="P14" s="16">
        <v>0.75856950000000001</v>
      </c>
      <c r="Q14" s="16">
        <v>67.771582100000003</v>
      </c>
      <c r="R14" s="16">
        <f t="shared" si="3"/>
        <v>68.530151599999996</v>
      </c>
      <c r="S14" s="3"/>
    </row>
    <row r="15" spans="1:19">
      <c r="B15" t="s">
        <v>9</v>
      </c>
      <c r="C15" s="13"/>
      <c r="D15" s="3">
        <f>AVERAGE(D5:D14)</f>
        <v>1.114251E-2</v>
      </c>
      <c r="E15" s="3">
        <f t="shared" ref="E15:R15" si="4">AVERAGE(E5:E14)</f>
        <v>0.24726962999999999</v>
      </c>
      <c r="F15" s="3">
        <f t="shared" si="4"/>
        <v>0.25841214000000001</v>
      </c>
      <c r="G15" s="3"/>
      <c r="H15" s="3">
        <f t="shared" si="4"/>
        <v>0.32091983000000002</v>
      </c>
      <c r="I15" s="3">
        <f t="shared" si="4"/>
        <v>7.9472797900000014</v>
      </c>
      <c r="J15" s="3">
        <f t="shared" si="4"/>
        <v>8.268199619999999</v>
      </c>
      <c r="K15" s="3"/>
      <c r="L15" s="3">
        <f t="shared" si="4"/>
        <v>0.44856083000000002</v>
      </c>
      <c r="M15" s="3">
        <f t="shared" si="4"/>
        <v>23.73397318</v>
      </c>
      <c r="N15" s="3">
        <f t="shared" si="4"/>
        <v>24.182534010000001</v>
      </c>
      <c r="O15" s="3"/>
      <c r="P15" s="3">
        <f t="shared" si="4"/>
        <v>0.71787698</v>
      </c>
      <c r="Q15" s="3">
        <f t="shared" si="4"/>
        <v>69.358128600000001</v>
      </c>
      <c r="R15" s="3">
        <f t="shared" si="4"/>
        <v>70.076005579999986</v>
      </c>
    </row>
    <row r="16" spans="1:19">
      <c r="B16" t="s">
        <v>11</v>
      </c>
      <c r="C16" s="6"/>
      <c r="D16">
        <f>_xlfn.STDEV.S(D5:D14)</f>
        <v>5.1186869634593712E-3</v>
      </c>
      <c r="E16">
        <f t="shared" ref="E16:R16" si="5">_xlfn.STDEV.S(E5:E14)</f>
        <v>0.33872397343118993</v>
      </c>
      <c r="F16">
        <f t="shared" si="5"/>
        <v>0.33773421556409378</v>
      </c>
      <c r="H16">
        <f t="shared" si="5"/>
        <v>4.3991181767285129E-2</v>
      </c>
      <c r="I16">
        <f t="shared" si="5"/>
        <v>2.8134445345744385</v>
      </c>
      <c r="J16">
        <f t="shared" si="5"/>
        <v>2.8198409814805769</v>
      </c>
      <c r="L16">
        <f t="shared" si="5"/>
        <v>4.2485697074951659E-2</v>
      </c>
      <c r="M16">
        <f t="shared" si="5"/>
        <v>9.9996813871008872</v>
      </c>
      <c r="N16">
        <f t="shared" si="5"/>
        <v>10.012980025185266</v>
      </c>
      <c r="P16">
        <f t="shared" si="5"/>
        <v>9.6287567421803763E-2</v>
      </c>
      <c r="Q16">
        <f t="shared" si="5"/>
        <v>76.979205688811575</v>
      </c>
      <c r="R16">
        <f t="shared" si="5"/>
        <v>77.002825354886483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workbookViewId="0">
      <selection activeCell="C16" sqref="C16"/>
    </sheetView>
  </sheetViews>
  <sheetFormatPr defaultRowHeight="15"/>
  <cols>
    <col min="4" max="4" width="11" bestFit="1" customWidth="1"/>
    <col min="7" max="7" width="10" bestFit="1" customWidth="1"/>
  </cols>
  <sheetData>
    <row r="1" spans="1:19" ht="21">
      <c r="A1" s="2" t="s">
        <v>13</v>
      </c>
      <c r="D1" s="3">
        <f>SUM(F4:F14)+SUM(J4:J14)+SUM(N4:N14)+SUM(R4:R14)</f>
        <v>2974.8810162</v>
      </c>
      <c r="E1">
        <f>D1/60</f>
        <v>49.581350270000002</v>
      </c>
    </row>
    <row r="2" spans="1:19" ht="18.75">
      <c r="C2" s="6"/>
      <c r="E2" s="7" t="s">
        <v>1</v>
      </c>
      <c r="F2" s="8"/>
      <c r="G2" s="8"/>
      <c r="H2" s="8"/>
      <c r="I2" s="7" t="s">
        <v>2</v>
      </c>
      <c r="J2" s="8"/>
      <c r="K2" s="8"/>
      <c r="L2" s="8"/>
      <c r="M2" s="7" t="s">
        <v>3</v>
      </c>
      <c r="N2" s="8"/>
      <c r="O2" s="8"/>
      <c r="P2" s="8"/>
      <c r="Q2" s="7" t="s">
        <v>4</v>
      </c>
    </row>
    <row r="3" spans="1:19" ht="15.75" thickBot="1">
      <c r="B3" s="4" t="s">
        <v>5</v>
      </c>
      <c r="C3" s="5"/>
      <c r="D3" s="4" t="s">
        <v>6</v>
      </c>
      <c r="E3" s="4" t="s">
        <v>7</v>
      </c>
      <c r="F3" s="4" t="s">
        <v>8</v>
      </c>
      <c r="G3" s="4"/>
      <c r="H3" s="4" t="s">
        <v>6</v>
      </c>
      <c r="I3" s="4" t="s">
        <v>7</v>
      </c>
      <c r="J3" s="4" t="s">
        <v>8</v>
      </c>
      <c r="K3" s="4"/>
      <c r="L3" s="4" t="s">
        <v>6</v>
      </c>
      <c r="M3" s="4" t="s">
        <v>7</v>
      </c>
      <c r="N3" s="4" t="s">
        <v>8</v>
      </c>
      <c r="O3" s="4"/>
      <c r="P3" s="4" t="s">
        <v>6</v>
      </c>
      <c r="Q3" s="4" t="s">
        <v>7</v>
      </c>
      <c r="R3" s="4" t="s">
        <v>8</v>
      </c>
    </row>
    <row r="4" spans="1:19">
      <c r="B4" s="21">
        <v>0</v>
      </c>
      <c r="C4" s="22"/>
      <c r="D4" s="23">
        <v>1.3128036999999999</v>
      </c>
      <c r="E4" s="23">
        <v>3.1088282999999999</v>
      </c>
      <c r="F4" s="23">
        <f>D4+E4</f>
        <v>4.4216319999999998</v>
      </c>
      <c r="G4" s="23"/>
      <c r="H4" s="23">
        <v>0.60873540000000004</v>
      </c>
      <c r="I4" s="23">
        <v>11.203121700000001</v>
      </c>
      <c r="J4" s="23">
        <f>I4+H4</f>
        <v>11.811857100000001</v>
      </c>
      <c r="K4" s="23"/>
      <c r="L4" s="23">
        <v>1.0728245999999999</v>
      </c>
      <c r="M4" s="23">
        <v>55.983518599999996</v>
      </c>
      <c r="N4" s="23">
        <f>L4+M4</f>
        <v>57.056343199999993</v>
      </c>
      <c r="O4" s="23"/>
      <c r="P4" s="23">
        <v>0.91613960000000005</v>
      </c>
      <c r="Q4" s="23">
        <v>76.280287999999999</v>
      </c>
      <c r="R4" s="23">
        <f>P4+Q4</f>
        <v>77.196427599999993</v>
      </c>
      <c r="S4" s="3"/>
    </row>
    <row r="5" spans="1:19">
      <c r="B5" s="9">
        <v>1</v>
      </c>
      <c r="C5" s="6"/>
      <c r="D5" s="3">
        <v>2.3616600000000001E-2</v>
      </c>
      <c r="E5" s="3">
        <v>0.1681433</v>
      </c>
      <c r="F5" s="3">
        <f t="shared" ref="F5:F13" si="0">D5+E5</f>
        <v>0.19175989999999998</v>
      </c>
      <c r="G5" s="3"/>
      <c r="H5" s="3">
        <v>0.48507080000000002</v>
      </c>
      <c r="I5" s="3">
        <v>17.394164799999999</v>
      </c>
      <c r="J5" s="3">
        <f t="shared" ref="J5:J14" si="1">I5+H5</f>
        <v>17.879235599999998</v>
      </c>
      <c r="K5" s="3"/>
      <c r="L5" s="3">
        <v>0.62317420000000001</v>
      </c>
      <c r="M5" s="3">
        <v>30.656679799999999</v>
      </c>
      <c r="N5" s="3">
        <f t="shared" ref="N5:N14" si="2">L5+M5</f>
        <v>31.279854</v>
      </c>
      <c r="O5" s="3"/>
      <c r="P5" s="3">
        <v>0.9917395</v>
      </c>
      <c r="Q5" s="3">
        <v>118.35548129999999</v>
      </c>
      <c r="R5" s="3">
        <f t="shared" ref="R5:R14" si="3">P5+Q5</f>
        <v>119.34722079999999</v>
      </c>
      <c r="S5" s="3"/>
    </row>
    <row r="6" spans="1:19">
      <c r="B6" s="9">
        <v>2</v>
      </c>
      <c r="C6" s="6"/>
      <c r="D6" s="3">
        <v>1.6013199999999998E-2</v>
      </c>
      <c r="E6" s="3">
        <v>1.7445832999999999</v>
      </c>
      <c r="F6" s="3">
        <f t="shared" si="0"/>
        <v>1.7605964999999999</v>
      </c>
      <c r="G6" s="3"/>
      <c r="H6" s="3">
        <v>0.491504</v>
      </c>
      <c r="I6" s="3">
        <v>19.658160899999999</v>
      </c>
      <c r="J6" s="3">
        <f t="shared" si="1"/>
        <v>20.149664899999998</v>
      </c>
      <c r="K6" s="3"/>
      <c r="L6" s="3">
        <v>0.7240259</v>
      </c>
      <c r="M6" s="3">
        <v>54.1682348</v>
      </c>
      <c r="N6" s="3">
        <f t="shared" si="2"/>
        <v>54.892260700000001</v>
      </c>
      <c r="O6" s="3"/>
      <c r="P6" s="3">
        <v>1.1106663000000001</v>
      </c>
      <c r="Q6" s="3">
        <v>443.98994649999997</v>
      </c>
      <c r="R6" s="3">
        <f t="shared" si="3"/>
        <v>445.10061279999996</v>
      </c>
      <c r="S6" s="3"/>
    </row>
    <row r="7" spans="1:19">
      <c r="B7" s="9">
        <v>3</v>
      </c>
      <c r="C7" s="6"/>
      <c r="D7" s="3">
        <v>1.61765E-2</v>
      </c>
      <c r="E7" s="3">
        <v>1.3939594</v>
      </c>
      <c r="F7" s="3">
        <f t="shared" si="0"/>
        <v>1.4101359</v>
      </c>
      <c r="G7" s="3"/>
      <c r="H7" s="3">
        <v>0.47633019999999998</v>
      </c>
      <c r="I7" s="3">
        <v>14.1381245</v>
      </c>
      <c r="J7" s="3">
        <f t="shared" si="1"/>
        <v>14.6144547</v>
      </c>
      <c r="K7" s="3"/>
      <c r="L7" s="3">
        <v>0.91431589999999996</v>
      </c>
      <c r="M7" s="3">
        <v>91.225633099999996</v>
      </c>
      <c r="N7" s="3">
        <f t="shared" si="2"/>
        <v>92.139949000000001</v>
      </c>
      <c r="O7" s="3"/>
      <c r="P7" s="3">
        <v>1.2605702999999999</v>
      </c>
      <c r="Q7" s="3">
        <v>120.39084560000001</v>
      </c>
      <c r="R7" s="3">
        <f t="shared" si="3"/>
        <v>121.6514159</v>
      </c>
      <c r="S7" s="3"/>
    </row>
    <row r="8" spans="1:19">
      <c r="B8" s="9">
        <v>4</v>
      </c>
      <c r="C8" s="6"/>
      <c r="D8" s="3">
        <v>1.5396200000000001E-2</v>
      </c>
      <c r="E8" s="3">
        <v>0.1845958</v>
      </c>
      <c r="F8" s="3">
        <f t="shared" si="0"/>
        <v>0.199992</v>
      </c>
      <c r="G8" s="3"/>
      <c r="H8" s="3">
        <v>0.39872269999999999</v>
      </c>
      <c r="I8" s="3">
        <v>8.8065412999999992</v>
      </c>
      <c r="J8" s="3">
        <f t="shared" si="1"/>
        <v>9.2052639999999997</v>
      </c>
      <c r="K8" s="3"/>
      <c r="L8" s="3">
        <v>0.7861108</v>
      </c>
      <c r="M8" s="3">
        <v>63.763780099999998</v>
      </c>
      <c r="N8" s="3">
        <f t="shared" si="2"/>
        <v>64.549890899999994</v>
      </c>
      <c r="O8" s="3"/>
      <c r="P8" s="3">
        <v>1.1358636</v>
      </c>
      <c r="Q8" s="3">
        <v>126.9064992</v>
      </c>
      <c r="R8" s="3">
        <f t="shared" si="3"/>
        <v>128.04236280000001</v>
      </c>
      <c r="S8" s="3"/>
    </row>
    <row r="9" spans="1:19">
      <c r="B9" s="9">
        <v>5</v>
      </c>
      <c r="C9" s="6"/>
      <c r="D9" s="3">
        <v>1.6906299999999999E-2</v>
      </c>
      <c r="E9" s="3">
        <v>0.77623419999999999</v>
      </c>
      <c r="F9" s="3">
        <f t="shared" si="0"/>
        <v>0.79314050000000003</v>
      </c>
      <c r="G9" s="3"/>
      <c r="H9" s="3">
        <v>0.44689689999999999</v>
      </c>
      <c r="I9" s="3">
        <v>28.336205700000001</v>
      </c>
      <c r="J9" s="3">
        <f t="shared" si="1"/>
        <v>28.783102599999999</v>
      </c>
      <c r="K9" s="3"/>
      <c r="L9" s="3">
        <v>0.77974650000000001</v>
      </c>
      <c r="M9" s="3">
        <v>61.141288600000003</v>
      </c>
      <c r="N9" s="3">
        <f t="shared" si="2"/>
        <v>61.921035100000005</v>
      </c>
      <c r="O9" s="3"/>
      <c r="P9" s="3">
        <v>1.0920863000000001</v>
      </c>
      <c r="Q9" s="3">
        <v>536.05871769999999</v>
      </c>
      <c r="R9" s="3">
        <f t="shared" si="3"/>
        <v>537.15080399999999</v>
      </c>
      <c r="S9" s="3"/>
    </row>
    <row r="10" spans="1:19">
      <c r="B10" s="9">
        <v>6</v>
      </c>
      <c r="C10" s="6"/>
      <c r="D10" s="3">
        <v>1.6180900000000002E-2</v>
      </c>
      <c r="E10" s="3">
        <v>0.98064260000000003</v>
      </c>
      <c r="F10" s="3">
        <f t="shared" si="0"/>
        <v>0.99682350000000008</v>
      </c>
      <c r="G10" s="3"/>
      <c r="H10" s="3">
        <v>0.42514400000000002</v>
      </c>
      <c r="I10" s="3">
        <v>19.682707499999999</v>
      </c>
      <c r="J10" s="3">
        <f t="shared" si="1"/>
        <v>20.107851499999999</v>
      </c>
      <c r="K10" s="3"/>
      <c r="L10" s="3">
        <v>0.78286239999999996</v>
      </c>
      <c r="M10" s="3">
        <v>57.349749799999998</v>
      </c>
      <c r="N10" s="3">
        <f t="shared" si="2"/>
        <v>58.132612199999997</v>
      </c>
      <c r="O10" s="3"/>
      <c r="P10" s="3">
        <v>1.0643954</v>
      </c>
      <c r="Q10" s="3">
        <v>114.7576309</v>
      </c>
      <c r="R10" s="3">
        <f t="shared" si="3"/>
        <v>115.82202629999999</v>
      </c>
      <c r="S10" s="3"/>
    </row>
    <row r="11" spans="1:19">
      <c r="B11" s="9">
        <v>7</v>
      </c>
      <c r="C11" s="6"/>
      <c r="D11" s="3">
        <v>1.45039E-2</v>
      </c>
      <c r="E11" s="3">
        <v>1.1412827999999999</v>
      </c>
      <c r="F11" s="3">
        <f t="shared" si="0"/>
        <v>1.1557866999999999</v>
      </c>
      <c r="G11" s="3"/>
      <c r="H11" s="3">
        <v>0.44752940000000002</v>
      </c>
      <c r="I11" s="3">
        <v>18.386491800000002</v>
      </c>
      <c r="J11" s="3">
        <f t="shared" si="1"/>
        <v>18.834021200000002</v>
      </c>
      <c r="K11" s="3"/>
      <c r="L11" s="3">
        <v>0.7981914</v>
      </c>
      <c r="M11" s="3">
        <v>121.3339259</v>
      </c>
      <c r="N11" s="3">
        <f t="shared" si="2"/>
        <v>122.13211729999999</v>
      </c>
      <c r="O11" s="3"/>
      <c r="P11" s="3">
        <v>0.84882619999999998</v>
      </c>
      <c r="Q11" s="3">
        <v>138.559392</v>
      </c>
      <c r="R11" s="3">
        <f t="shared" si="3"/>
        <v>139.40821819999999</v>
      </c>
      <c r="S11" s="3"/>
    </row>
    <row r="12" spans="1:19">
      <c r="B12" s="9">
        <v>8</v>
      </c>
      <c r="C12" s="6"/>
      <c r="D12" s="3">
        <v>1.45854E-2</v>
      </c>
      <c r="E12" s="3">
        <v>0.1631232</v>
      </c>
      <c r="F12" s="3">
        <f t="shared" si="0"/>
        <v>0.17770859999999999</v>
      </c>
      <c r="G12" s="3"/>
      <c r="H12" s="3">
        <v>0.4172496</v>
      </c>
      <c r="I12" s="3">
        <v>30.873591600000001</v>
      </c>
      <c r="J12" s="3">
        <f t="shared" si="1"/>
        <v>31.290841200000003</v>
      </c>
      <c r="K12" s="3"/>
      <c r="L12" s="3">
        <v>0.81952579999999997</v>
      </c>
      <c r="M12" s="3">
        <v>40.103118000000002</v>
      </c>
      <c r="N12" s="3">
        <f t="shared" si="2"/>
        <v>40.922643800000003</v>
      </c>
      <c r="O12" s="3"/>
      <c r="P12" s="3">
        <v>1.1036602</v>
      </c>
      <c r="Q12" s="3">
        <v>71.868675699999997</v>
      </c>
      <c r="R12" s="3">
        <f t="shared" si="3"/>
        <v>72.97233589999999</v>
      </c>
      <c r="S12" s="3"/>
    </row>
    <row r="13" spans="1:19">
      <c r="B13" s="9">
        <v>9</v>
      </c>
      <c r="C13" s="6"/>
      <c r="D13" s="3">
        <v>1.4541399999999999E-2</v>
      </c>
      <c r="E13" s="3">
        <v>0.1889064</v>
      </c>
      <c r="F13" s="3">
        <f t="shared" si="0"/>
        <v>0.20344780000000001</v>
      </c>
      <c r="G13" s="3"/>
      <c r="H13" s="3">
        <v>0.51973849999999999</v>
      </c>
      <c r="I13" s="3">
        <v>15.354789800000001</v>
      </c>
      <c r="J13" s="3">
        <f t="shared" si="1"/>
        <v>15.874528300000001</v>
      </c>
      <c r="K13" s="3"/>
      <c r="L13" s="3">
        <v>0.71332340000000005</v>
      </c>
      <c r="M13" s="3">
        <v>38.402401500000003</v>
      </c>
      <c r="N13" s="3">
        <f t="shared" si="2"/>
        <v>39.115724900000004</v>
      </c>
      <c r="O13" s="3"/>
      <c r="P13" s="3">
        <v>1.1421659</v>
      </c>
      <c r="Q13" s="3">
        <v>69.8850312</v>
      </c>
      <c r="R13" s="3">
        <f t="shared" si="3"/>
        <v>71.027197099999995</v>
      </c>
      <c r="S13" s="3"/>
    </row>
    <row r="14" spans="1:19">
      <c r="B14" s="9">
        <v>10</v>
      </c>
      <c r="C14" s="6"/>
      <c r="D14" s="3">
        <v>1.4855200000000001E-2</v>
      </c>
      <c r="E14" s="3">
        <v>0.966804</v>
      </c>
      <c r="F14" s="3">
        <f>D14+E14</f>
        <v>0.98165919999999995</v>
      </c>
      <c r="G14" s="3"/>
      <c r="H14" s="3">
        <v>0.51355499999999998</v>
      </c>
      <c r="I14" s="3">
        <v>19.764335599999999</v>
      </c>
      <c r="J14" s="3">
        <f t="shared" si="1"/>
        <v>20.277890599999999</v>
      </c>
      <c r="K14" s="3"/>
      <c r="L14" s="3">
        <v>0.65464279999999997</v>
      </c>
      <c r="M14" s="3">
        <v>78.6314943</v>
      </c>
      <c r="N14" s="3">
        <f t="shared" si="2"/>
        <v>79.286137100000005</v>
      </c>
      <c r="O14" s="3"/>
      <c r="P14" s="3">
        <v>1.1126773999999999</v>
      </c>
      <c r="Q14" s="3">
        <v>223.4997549</v>
      </c>
      <c r="R14" s="3">
        <f t="shared" si="3"/>
        <v>224.61243229999999</v>
      </c>
      <c r="S14" s="3"/>
    </row>
    <row r="15" spans="1:19">
      <c r="B15" s="11" t="s">
        <v>9</v>
      </c>
      <c r="C15" s="13"/>
      <c r="D15" s="12">
        <f>AVERAGE(D5:D14)</f>
        <v>1.6277560000000003E-2</v>
      </c>
      <c r="E15" s="12">
        <f t="shared" ref="E15:R15" si="4">AVERAGE(E5:E14)</f>
        <v>0.7708275</v>
      </c>
      <c r="F15" s="12">
        <f t="shared" si="4"/>
        <v>0.78710505999999991</v>
      </c>
      <c r="G15" s="12"/>
      <c r="H15" s="12">
        <f t="shared" si="4"/>
        <v>0.46217411000000003</v>
      </c>
      <c r="I15" s="12">
        <f t="shared" si="4"/>
        <v>19.239511350000001</v>
      </c>
      <c r="J15" s="12">
        <f t="shared" si="4"/>
        <v>19.70168546</v>
      </c>
      <c r="K15" s="12"/>
      <c r="L15" s="12">
        <f t="shared" si="4"/>
        <v>0.75959190999999993</v>
      </c>
      <c r="M15" s="12">
        <f t="shared" si="4"/>
        <v>63.67763059</v>
      </c>
      <c r="N15" s="12">
        <f t="shared" si="4"/>
        <v>64.43722249999999</v>
      </c>
      <c r="O15" s="12"/>
      <c r="P15" s="12">
        <f t="shared" si="4"/>
        <v>1.08626511</v>
      </c>
      <c r="Q15" s="12">
        <f t="shared" si="4"/>
        <v>196.42719750000001</v>
      </c>
      <c r="R15" s="12">
        <f t="shared" si="4"/>
        <v>197.51346260999998</v>
      </c>
    </row>
    <row r="16" spans="1:19">
      <c r="B16" t="s">
        <v>11</v>
      </c>
      <c r="C16" s="6"/>
      <c r="D16">
        <f>_xlfn.STDEV.S(D5:D14)</f>
        <v>2.7114918981582408E-3</v>
      </c>
      <c r="E16">
        <f t="shared" ref="E16:R16" si="5">_xlfn.STDEV.S(E5:E14)</f>
        <v>0.57455507260959204</v>
      </c>
      <c r="F16">
        <f t="shared" si="5"/>
        <v>0.57395375098133172</v>
      </c>
      <c r="H16">
        <f t="shared" si="5"/>
        <v>4.1368175302102031E-2</v>
      </c>
      <c r="I16">
        <f t="shared" si="5"/>
        <v>6.4363880636071675</v>
      </c>
      <c r="J16">
        <f t="shared" si="5"/>
        <v>6.4312985883257587</v>
      </c>
      <c r="L16">
        <f t="shared" si="5"/>
        <v>8.4131050541157951E-2</v>
      </c>
      <c r="M16">
        <f t="shared" si="5"/>
        <v>27.34277895231703</v>
      </c>
      <c r="N16">
        <f t="shared" si="5"/>
        <v>27.380762192750616</v>
      </c>
      <c r="P16">
        <f t="shared" si="5"/>
        <v>0.10717966301846685</v>
      </c>
      <c r="Q16">
        <f t="shared" si="5"/>
        <v>161.8044090079423</v>
      </c>
      <c r="R16">
        <f t="shared" si="5"/>
        <v>161.80835638415391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6"/>
  <sheetViews>
    <sheetView workbookViewId="0">
      <selection activeCell="J8" sqref="J8"/>
    </sheetView>
  </sheetViews>
  <sheetFormatPr defaultRowHeight="15"/>
  <cols>
    <col min="7" max="7" width="10" bestFit="1" customWidth="1"/>
  </cols>
  <sheetData>
    <row r="1" spans="1:24" ht="21">
      <c r="A1" s="2" t="s">
        <v>14</v>
      </c>
      <c r="D1" s="3">
        <f>SUM(F4:F14)+SUM(J4:J14)+SUM(N4:N14)+SUM(R4:R14)</f>
        <v>6565.3109502000007</v>
      </c>
      <c r="E1">
        <f>D1/60</f>
        <v>109.42184917000002</v>
      </c>
    </row>
    <row r="2" spans="1:24" ht="18.75">
      <c r="C2" s="6"/>
      <c r="E2" s="7" t="s">
        <v>1</v>
      </c>
      <c r="F2" s="8"/>
      <c r="G2" s="8"/>
      <c r="H2" s="8"/>
      <c r="I2" s="7" t="s">
        <v>2</v>
      </c>
      <c r="J2" s="8"/>
      <c r="K2" s="8"/>
      <c r="L2" s="8"/>
      <c r="M2" s="7" t="s">
        <v>3</v>
      </c>
      <c r="N2" s="8"/>
      <c r="O2" s="8"/>
      <c r="P2" s="8"/>
      <c r="Q2" s="7" t="s">
        <v>4</v>
      </c>
    </row>
    <row r="3" spans="1:24" ht="15.75" thickBot="1">
      <c r="B3" s="4" t="s">
        <v>5</v>
      </c>
      <c r="C3" s="5"/>
      <c r="D3" s="4" t="s">
        <v>6</v>
      </c>
      <c r="E3" s="4" t="s">
        <v>7</v>
      </c>
      <c r="F3" s="4" t="s">
        <v>8</v>
      </c>
      <c r="G3" s="4"/>
      <c r="H3" s="4" t="s">
        <v>6</v>
      </c>
      <c r="I3" s="4" t="s">
        <v>7</v>
      </c>
      <c r="J3" s="4" t="s">
        <v>8</v>
      </c>
      <c r="K3" s="4"/>
      <c r="L3" s="4" t="s">
        <v>6</v>
      </c>
      <c r="M3" s="4" t="s">
        <v>7</v>
      </c>
      <c r="N3" s="4" t="s">
        <v>8</v>
      </c>
      <c r="O3" s="4"/>
      <c r="P3" s="4" t="s">
        <v>6</v>
      </c>
      <c r="Q3" s="4" t="s">
        <v>7</v>
      </c>
      <c r="R3" s="4" t="s">
        <v>8</v>
      </c>
    </row>
    <row r="4" spans="1:24">
      <c r="B4" s="21">
        <v>0</v>
      </c>
      <c r="C4" s="22"/>
      <c r="D4" s="23">
        <v>1.3442924000000001</v>
      </c>
      <c r="E4" s="23">
        <v>4.0233401000000004</v>
      </c>
      <c r="F4" s="23">
        <f>D4+E4</f>
        <v>5.3676325000000009</v>
      </c>
      <c r="G4" s="23"/>
      <c r="H4" s="23">
        <v>0.62487789999999999</v>
      </c>
      <c r="I4" s="23">
        <v>46.426313800000003</v>
      </c>
      <c r="J4" s="23">
        <f>I4+H4</f>
        <v>47.051191700000004</v>
      </c>
      <c r="K4" s="23"/>
      <c r="L4" s="23">
        <v>1.0207138</v>
      </c>
      <c r="M4" s="23">
        <v>231.39936549999999</v>
      </c>
      <c r="N4" s="23">
        <f>L4+M4</f>
        <v>232.4200793</v>
      </c>
      <c r="O4" s="23"/>
      <c r="P4" s="23">
        <v>2.2539536</v>
      </c>
      <c r="Q4" s="23">
        <v>358.47063509999998</v>
      </c>
      <c r="R4" s="23">
        <f>P4+Q4</f>
        <v>360.72458869999997</v>
      </c>
      <c r="S4" s="3"/>
    </row>
    <row r="5" spans="1:24">
      <c r="B5" s="9">
        <v>1</v>
      </c>
      <c r="C5" s="6"/>
      <c r="D5" s="3">
        <v>3.0311299999999999E-2</v>
      </c>
      <c r="E5" s="3">
        <v>0.22864290000000001</v>
      </c>
      <c r="F5" s="3">
        <f t="shared" ref="F5:F13" si="0">D5+E5</f>
        <v>0.25895420000000002</v>
      </c>
      <c r="G5" s="3"/>
      <c r="H5" s="3">
        <v>0.52046740000000002</v>
      </c>
      <c r="I5" s="3">
        <v>21.270331800000001</v>
      </c>
      <c r="J5" s="3">
        <f t="shared" ref="J5:J14" si="1">I5+H5</f>
        <v>21.790799200000002</v>
      </c>
      <c r="K5" s="3"/>
      <c r="L5" s="3">
        <v>0.9936159</v>
      </c>
      <c r="M5" s="3">
        <v>156.34207860000001</v>
      </c>
      <c r="N5" s="3">
        <f t="shared" ref="N5:N14" si="2">L5+M5</f>
        <v>157.33569450000002</v>
      </c>
      <c r="O5" s="3"/>
      <c r="P5" s="3">
        <v>1.4394731000000001</v>
      </c>
      <c r="Q5" s="3">
        <v>139.0936524</v>
      </c>
      <c r="R5" s="3">
        <f t="shared" ref="R5:R14" si="3">P5+Q5</f>
        <v>140.53312549999998</v>
      </c>
      <c r="S5" s="3"/>
      <c r="X5" t="s">
        <v>15</v>
      </c>
    </row>
    <row r="6" spans="1:24">
      <c r="B6" s="9">
        <v>2</v>
      </c>
      <c r="C6" s="6"/>
      <c r="D6" s="3">
        <v>1.87622E-2</v>
      </c>
      <c r="E6" s="3">
        <v>0.95393550000000005</v>
      </c>
      <c r="F6" s="3">
        <f t="shared" si="0"/>
        <v>0.9726977</v>
      </c>
      <c r="G6" s="3"/>
      <c r="H6" s="3">
        <v>0.44492080000000001</v>
      </c>
      <c r="I6" s="3">
        <v>38.575855599999997</v>
      </c>
      <c r="J6" s="3">
        <f t="shared" si="1"/>
        <v>39.020776399999995</v>
      </c>
      <c r="K6" s="3"/>
      <c r="L6" s="3">
        <v>0.96016749999999995</v>
      </c>
      <c r="M6" s="3">
        <v>131.06644800000001</v>
      </c>
      <c r="N6" s="3">
        <f t="shared" si="2"/>
        <v>132.02661550000002</v>
      </c>
      <c r="O6" s="3"/>
      <c r="P6" s="3">
        <v>1.1391009000000001</v>
      </c>
      <c r="Q6" s="3">
        <v>803.50448710000001</v>
      </c>
      <c r="R6" s="3">
        <f t="shared" si="3"/>
        <v>804.64358800000002</v>
      </c>
      <c r="S6" s="3"/>
    </row>
    <row r="7" spans="1:24">
      <c r="B7" s="9">
        <v>3</v>
      </c>
      <c r="C7" s="6"/>
      <c r="D7" s="3">
        <v>2.41373E-2</v>
      </c>
      <c r="E7" s="3">
        <v>1.6557938999999999</v>
      </c>
      <c r="F7" s="3">
        <f t="shared" si="0"/>
        <v>1.6799312</v>
      </c>
      <c r="G7" s="3"/>
      <c r="H7" s="3">
        <v>0.66973419999999995</v>
      </c>
      <c r="I7" s="3">
        <v>21.406372099999999</v>
      </c>
      <c r="J7" s="3">
        <f t="shared" si="1"/>
        <v>22.076106299999999</v>
      </c>
      <c r="K7" s="3"/>
      <c r="L7" s="3">
        <v>0.8647437</v>
      </c>
      <c r="M7" s="3">
        <v>72.539946</v>
      </c>
      <c r="N7" s="3">
        <f t="shared" si="2"/>
        <v>73.404689700000006</v>
      </c>
      <c r="O7" s="3"/>
      <c r="P7" s="3">
        <v>1.9750947000000001</v>
      </c>
      <c r="Q7" s="3">
        <v>511.00409789999998</v>
      </c>
      <c r="R7" s="3">
        <f t="shared" si="3"/>
        <v>512.97919260000003</v>
      </c>
      <c r="S7" s="3"/>
    </row>
    <row r="8" spans="1:24">
      <c r="B8" s="9">
        <v>4</v>
      </c>
      <c r="C8" s="6"/>
      <c r="D8" s="3">
        <v>2.2600599999999998E-2</v>
      </c>
      <c r="E8" s="3">
        <v>0.24271400000000001</v>
      </c>
      <c r="F8" s="3">
        <f t="shared" si="0"/>
        <v>0.26531460000000001</v>
      </c>
      <c r="G8" s="3"/>
      <c r="H8" s="3">
        <v>0.59914670000000003</v>
      </c>
      <c r="I8" s="3">
        <v>18.679261199999999</v>
      </c>
      <c r="J8" s="3">
        <f t="shared" si="1"/>
        <v>19.278407899999998</v>
      </c>
      <c r="K8" s="3"/>
      <c r="L8" s="3">
        <v>1.0749183</v>
      </c>
      <c r="M8" s="3">
        <v>36.264368099999999</v>
      </c>
      <c r="N8" s="3">
        <f t="shared" si="2"/>
        <v>37.339286399999999</v>
      </c>
      <c r="O8" s="3"/>
      <c r="P8" s="3">
        <v>1.2201147999999999</v>
      </c>
      <c r="Q8" s="3">
        <v>130.72830809999999</v>
      </c>
      <c r="R8" s="3">
        <f t="shared" si="3"/>
        <v>131.9484229</v>
      </c>
      <c r="S8" s="3"/>
    </row>
    <row r="9" spans="1:24">
      <c r="B9" s="9">
        <v>5</v>
      </c>
      <c r="C9" s="6"/>
      <c r="D9" s="3">
        <v>2.0570100000000001E-2</v>
      </c>
      <c r="E9" s="3">
        <v>0.2621657</v>
      </c>
      <c r="F9" s="3">
        <f t="shared" si="0"/>
        <v>0.28273579999999998</v>
      </c>
      <c r="G9" s="3"/>
      <c r="H9" s="3">
        <v>0.75831329999999997</v>
      </c>
      <c r="I9" s="3">
        <v>13.326904799999999</v>
      </c>
      <c r="J9" s="3">
        <f t="shared" si="1"/>
        <v>14.085218099999999</v>
      </c>
      <c r="K9" s="3"/>
      <c r="L9" s="3">
        <v>0.90314349999999999</v>
      </c>
      <c r="M9" s="3">
        <v>173.8333749</v>
      </c>
      <c r="N9" s="3">
        <f t="shared" si="2"/>
        <v>174.73651839999999</v>
      </c>
      <c r="O9" s="3"/>
      <c r="P9" s="3">
        <v>1.5244321000000001</v>
      </c>
      <c r="Q9" s="3">
        <v>125.11005369999999</v>
      </c>
      <c r="R9" s="3">
        <f t="shared" si="3"/>
        <v>126.63448579999999</v>
      </c>
      <c r="S9" s="3"/>
    </row>
    <row r="10" spans="1:24">
      <c r="B10" s="9">
        <v>6</v>
      </c>
      <c r="C10" s="6"/>
      <c r="D10" s="3">
        <v>2.1603299999999999E-2</v>
      </c>
      <c r="E10" s="3">
        <v>2.8438406000000001</v>
      </c>
      <c r="F10" s="3">
        <f t="shared" si="0"/>
        <v>2.8654439000000003</v>
      </c>
      <c r="G10" s="3"/>
      <c r="H10" s="3">
        <v>0.61382680000000001</v>
      </c>
      <c r="I10" s="3">
        <v>45.9701539</v>
      </c>
      <c r="J10" s="3">
        <f t="shared" si="1"/>
        <v>46.583980699999998</v>
      </c>
      <c r="K10" s="3"/>
      <c r="L10" s="3">
        <v>1.1195107</v>
      </c>
      <c r="M10" s="3">
        <v>298.07000620000002</v>
      </c>
      <c r="N10" s="3">
        <f t="shared" si="2"/>
        <v>299.1895169</v>
      </c>
      <c r="O10" s="3"/>
      <c r="P10" s="3">
        <v>1.5960192</v>
      </c>
      <c r="Q10" s="3">
        <v>183.99444360000001</v>
      </c>
      <c r="R10" s="3">
        <f t="shared" si="3"/>
        <v>185.59046280000001</v>
      </c>
      <c r="S10" s="3"/>
    </row>
    <row r="11" spans="1:24">
      <c r="B11" s="9">
        <v>7</v>
      </c>
      <c r="C11" s="6"/>
      <c r="D11" s="3">
        <v>1.9300600000000001E-2</v>
      </c>
      <c r="E11" s="3">
        <v>1.8450671999999999</v>
      </c>
      <c r="F11" s="3">
        <f t="shared" si="0"/>
        <v>1.8643677999999999</v>
      </c>
      <c r="G11" s="3"/>
      <c r="H11" s="3">
        <v>0.58156540000000001</v>
      </c>
      <c r="I11" s="3">
        <v>40.7617774</v>
      </c>
      <c r="J11" s="3">
        <f t="shared" si="1"/>
        <v>41.343342800000002</v>
      </c>
      <c r="K11" s="3"/>
      <c r="L11" s="3">
        <v>1.0893629</v>
      </c>
      <c r="M11" s="3">
        <v>142.47752879999999</v>
      </c>
      <c r="N11" s="3">
        <f t="shared" si="2"/>
        <v>143.56689169999999</v>
      </c>
      <c r="O11" s="3"/>
      <c r="P11" s="3">
        <v>1.2223636</v>
      </c>
      <c r="Q11" s="3">
        <v>340.90716750000001</v>
      </c>
      <c r="R11" s="3">
        <f t="shared" si="3"/>
        <v>342.12953110000001</v>
      </c>
      <c r="S11" s="3"/>
    </row>
    <row r="12" spans="1:24">
      <c r="B12" s="9">
        <v>8</v>
      </c>
      <c r="C12" s="6"/>
      <c r="D12" s="3">
        <v>2.3980399999999999E-2</v>
      </c>
      <c r="E12" s="3">
        <v>2.6722470999999999</v>
      </c>
      <c r="F12" s="3">
        <f t="shared" si="0"/>
        <v>2.6962275</v>
      </c>
      <c r="G12" s="3"/>
      <c r="H12" s="3">
        <v>0.9710879</v>
      </c>
      <c r="I12" s="3">
        <v>83.070623600000005</v>
      </c>
      <c r="J12" s="3">
        <f t="shared" si="1"/>
        <v>84.041711500000005</v>
      </c>
      <c r="K12" s="3"/>
      <c r="L12" s="3">
        <v>1.3540158</v>
      </c>
      <c r="M12" s="3">
        <v>477.09683469999999</v>
      </c>
      <c r="N12" s="3">
        <f t="shared" si="2"/>
        <v>478.4508505</v>
      </c>
      <c r="O12" s="3"/>
      <c r="P12" s="3">
        <v>3.4523117000000001</v>
      </c>
      <c r="Q12" s="3">
        <v>524.01372409999999</v>
      </c>
      <c r="R12" s="3">
        <f t="shared" si="3"/>
        <v>527.46603579999999</v>
      </c>
      <c r="S12" s="3"/>
    </row>
    <row r="13" spans="1:24">
      <c r="B13" s="9">
        <v>9</v>
      </c>
      <c r="C13" s="6"/>
      <c r="D13" s="3">
        <v>2.6848E-2</v>
      </c>
      <c r="E13" s="3">
        <v>0.33847579999999999</v>
      </c>
      <c r="F13" s="3">
        <f t="shared" si="0"/>
        <v>0.36532379999999998</v>
      </c>
      <c r="G13" s="3"/>
      <c r="H13" s="3">
        <v>0.82731290000000002</v>
      </c>
      <c r="I13" s="3">
        <v>43.214881599999998</v>
      </c>
      <c r="J13" s="3">
        <f t="shared" si="1"/>
        <v>44.042194500000001</v>
      </c>
      <c r="K13" s="3"/>
      <c r="L13" s="3">
        <v>1.4368784999999999</v>
      </c>
      <c r="M13" s="3">
        <v>350.91564620000003</v>
      </c>
      <c r="N13" s="3">
        <f t="shared" si="2"/>
        <v>352.3525247</v>
      </c>
      <c r="O13" s="3"/>
      <c r="P13" s="3">
        <v>1.9267152999999999</v>
      </c>
      <c r="Q13" s="3">
        <v>254.634973</v>
      </c>
      <c r="R13" s="3">
        <f t="shared" si="3"/>
        <v>256.56168830000001</v>
      </c>
      <c r="S13" s="3"/>
    </row>
    <row r="14" spans="1:24">
      <c r="B14" s="14">
        <v>10</v>
      </c>
      <c r="C14" s="15"/>
      <c r="D14" s="16">
        <v>3.3871699999999998E-2</v>
      </c>
      <c r="E14" s="16">
        <v>2.0486388999999998</v>
      </c>
      <c r="F14" s="16">
        <f>D14+E14</f>
        <v>2.0825106</v>
      </c>
      <c r="G14" s="16"/>
      <c r="H14" s="16">
        <v>0.96339030000000003</v>
      </c>
      <c r="I14" s="16">
        <v>91.495133699999997</v>
      </c>
      <c r="J14" s="16">
        <f t="shared" si="1"/>
        <v>92.458523999999997</v>
      </c>
      <c r="K14" s="16"/>
      <c r="L14" s="16">
        <v>1.9284783999999999</v>
      </c>
      <c r="M14" s="16">
        <v>331.02607819999997</v>
      </c>
      <c r="N14" s="16">
        <f t="shared" si="2"/>
        <v>332.95455659999999</v>
      </c>
      <c r="O14" s="16"/>
      <c r="P14" s="16">
        <v>3.5443245999999999</v>
      </c>
      <c r="Q14" s="16">
        <v>268.3048872</v>
      </c>
      <c r="R14" s="16">
        <f t="shared" si="3"/>
        <v>271.84921179999998</v>
      </c>
      <c r="S14" s="3"/>
    </row>
    <row r="15" spans="1:24">
      <c r="B15" t="s">
        <v>9</v>
      </c>
      <c r="C15" s="13"/>
      <c r="D15" s="3">
        <f>AVERAGE(D5:D14)</f>
        <v>2.4198549999999999E-2</v>
      </c>
      <c r="E15" s="3">
        <f t="shared" ref="E15:R15" si="4">AVERAGE(E5:E14)</f>
        <v>1.3091521599999998</v>
      </c>
      <c r="F15" s="3">
        <f t="shared" si="4"/>
        <v>1.3333507100000002</v>
      </c>
      <c r="G15" s="3"/>
      <c r="H15" s="3">
        <f t="shared" si="4"/>
        <v>0.6949765699999999</v>
      </c>
      <c r="I15" s="3">
        <f t="shared" si="4"/>
        <v>41.77712957</v>
      </c>
      <c r="J15" s="3">
        <f t="shared" si="4"/>
        <v>42.472106140000001</v>
      </c>
      <c r="K15" s="3"/>
      <c r="L15" s="3">
        <f t="shared" si="4"/>
        <v>1.1724835199999999</v>
      </c>
      <c r="M15" s="3">
        <f t="shared" si="4"/>
        <v>216.96323096999998</v>
      </c>
      <c r="N15" s="3">
        <f t="shared" si="4"/>
        <v>218.13571449</v>
      </c>
      <c r="O15" s="3"/>
      <c r="P15" s="3">
        <f t="shared" si="4"/>
        <v>1.9039950000000001</v>
      </c>
      <c r="Q15" s="3">
        <f t="shared" si="4"/>
        <v>328.12957946000006</v>
      </c>
      <c r="R15" s="3">
        <f t="shared" si="4"/>
        <v>330.03357446000007</v>
      </c>
    </row>
    <row r="16" spans="1:24">
      <c r="B16" t="s">
        <v>11</v>
      </c>
      <c r="C16" s="6"/>
      <c r="D16">
        <f>_xlfn.STDEV.S(D5:D14)</f>
        <v>4.8762998434035794E-3</v>
      </c>
      <c r="E16">
        <f t="shared" ref="E16:R16" si="5">_xlfn.STDEV.S(E5:E14)</f>
        <v>1.0347766917899173</v>
      </c>
      <c r="F16">
        <f t="shared" si="5"/>
        <v>1.0346254173722986</v>
      </c>
      <c r="H16">
        <f t="shared" si="5"/>
        <v>0.18014102531550169</v>
      </c>
      <c r="I16">
        <f t="shared" si="5"/>
        <v>26.638284041854778</v>
      </c>
      <c r="J16">
        <f t="shared" si="5"/>
        <v>26.763799868544311</v>
      </c>
      <c r="L16">
        <f t="shared" si="5"/>
        <v>0.32282444885715567</v>
      </c>
      <c r="M16">
        <f t="shared" si="5"/>
        <v>140.30642397489501</v>
      </c>
      <c r="N16">
        <f t="shared" si="5"/>
        <v>140.52324617005038</v>
      </c>
      <c r="P16">
        <f t="shared" si="5"/>
        <v>0.8860405898127599</v>
      </c>
      <c r="Q16">
        <f t="shared" si="5"/>
        <v>222.01912256273798</v>
      </c>
      <c r="R16">
        <f t="shared" si="5"/>
        <v>222.11517043073309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"/>
  <sheetViews>
    <sheetView tabSelected="1" workbookViewId="0">
      <selection activeCell="R18" sqref="R18"/>
    </sheetView>
  </sheetViews>
  <sheetFormatPr defaultRowHeight="15"/>
  <cols>
    <col min="4" max="4" width="12" bestFit="1" customWidth="1"/>
    <col min="5" max="5" width="11" bestFit="1" customWidth="1"/>
    <col min="6" max="6" width="12" bestFit="1" customWidth="1"/>
  </cols>
  <sheetData>
    <row r="1" spans="1:18" ht="18.75">
      <c r="A1" s="1" t="s">
        <v>16</v>
      </c>
    </row>
    <row r="3" spans="1:18" ht="18.75">
      <c r="C3" s="6"/>
      <c r="E3" s="7" t="s">
        <v>1</v>
      </c>
      <c r="F3" s="8"/>
      <c r="G3" s="8"/>
      <c r="H3" s="8"/>
      <c r="I3" s="7" t="s">
        <v>2</v>
      </c>
      <c r="J3" s="8"/>
      <c r="K3" s="8"/>
      <c r="L3" s="8"/>
      <c r="M3" s="7" t="s">
        <v>3</v>
      </c>
      <c r="N3" s="8"/>
      <c r="O3" s="8"/>
      <c r="P3" s="8"/>
      <c r="Q3" s="7" t="s">
        <v>4</v>
      </c>
    </row>
    <row r="4" spans="1:18" ht="15.75" thickBot="1">
      <c r="B4" s="4" t="s">
        <v>17</v>
      </c>
      <c r="C4" s="5"/>
      <c r="D4" s="4" t="s">
        <v>6</v>
      </c>
      <c r="E4" s="4" t="s">
        <v>7</v>
      </c>
      <c r="F4" s="4" t="s">
        <v>8</v>
      </c>
      <c r="G4" s="4"/>
      <c r="H4" s="4" t="s">
        <v>6</v>
      </c>
      <c r="I4" s="4" t="s">
        <v>7</v>
      </c>
      <c r="J4" s="4" t="s">
        <v>8</v>
      </c>
      <c r="K4" s="4"/>
      <c r="L4" s="4" t="s">
        <v>6</v>
      </c>
      <c r="M4" s="4" t="s">
        <v>7</v>
      </c>
      <c r="N4" s="4" t="s">
        <v>8</v>
      </c>
      <c r="O4" s="4"/>
      <c r="P4" s="4" t="s">
        <v>6</v>
      </c>
      <c r="Q4" s="4" t="s">
        <v>7</v>
      </c>
      <c r="R4" s="4" t="s">
        <v>8</v>
      </c>
    </row>
    <row r="5" spans="1:18">
      <c r="B5">
        <v>250</v>
      </c>
      <c r="C5" s="10"/>
      <c r="D5">
        <f>'s=250'!D15</f>
        <v>5.0288099999999999E-3</v>
      </c>
      <c r="E5">
        <f>'s=250'!E15</f>
        <v>0.13097818</v>
      </c>
      <c r="F5">
        <f>'s=250'!F15</f>
        <v>0.13600698999999999</v>
      </c>
      <c r="H5">
        <f>'s=250'!H15</f>
        <v>0.25243863000000005</v>
      </c>
      <c r="I5">
        <f>'s=250'!I15</f>
        <v>2.9222206199999996</v>
      </c>
      <c r="J5">
        <f>'s=250'!J15</f>
        <v>3.1746592500000004</v>
      </c>
      <c r="L5">
        <f>'s=250'!L15</f>
        <v>0.27311733999999999</v>
      </c>
      <c r="M5">
        <f>'s=250'!M15</f>
        <v>12.071178749999998</v>
      </c>
      <c r="N5">
        <f>'s=250'!N15</f>
        <v>12.344296090000002</v>
      </c>
      <c r="P5">
        <f>'s=250'!P15</f>
        <v>0.34248121000000004</v>
      </c>
      <c r="Q5">
        <f>'s=250'!Q15</f>
        <v>19.193620850000002</v>
      </c>
      <c r="R5">
        <f>'s=250'!R15</f>
        <v>19.536102060000001</v>
      </c>
    </row>
    <row r="6" spans="1:18">
      <c r="B6">
        <v>500</v>
      </c>
      <c r="C6" s="6"/>
      <c r="D6">
        <f>'s=500'!D15</f>
        <v>1.114251E-2</v>
      </c>
      <c r="E6">
        <f>'s=500'!E15</f>
        <v>0.24726962999999999</v>
      </c>
      <c r="F6">
        <f>'s=500'!F15</f>
        <v>0.25841214000000001</v>
      </c>
      <c r="H6">
        <f>'s=500'!H15</f>
        <v>0.32091983000000002</v>
      </c>
      <c r="I6">
        <f>'s=500'!I15</f>
        <v>7.9472797900000014</v>
      </c>
      <c r="J6">
        <f>'s=500'!J15</f>
        <v>8.268199619999999</v>
      </c>
      <c r="L6">
        <f>'s=500'!L15</f>
        <v>0.44856083000000002</v>
      </c>
      <c r="M6">
        <f>'s=500'!M15</f>
        <v>23.73397318</v>
      </c>
      <c r="N6">
        <f>'s=500'!N15</f>
        <v>24.182534010000001</v>
      </c>
      <c r="P6">
        <f>'s=500'!P15</f>
        <v>0.71787698</v>
      </c>
      <c r="Q6">
        <f>'s=500'!Q15</f>
        <v>69.358128600000001</v>
      </c>
      <c r="R6">
        <f>'s=500'!R15</f>
        <v>70.076005579999986</v>
      </c>
    </row>
    <row r="7" spans="1:18">
      <c r="B7">
        <v>750</v>
      </c>
      <c r="C7" s="6"/>
      <c r="D7">
        <f>'s=750'!D15</f>
        <v>1.6277560000000003E-2</v>
      </c>
      <c r="E7">
        <f>'s=750'!E15</f>
        <v>0.7708275</v>
      </c>
      <c r="F7">
        <f>'s=750'!F15</f>
        <v>0.78710505999999991</v>
      </c>
      <c r="H7">
        <f>'s=750'!H15</f>
        <v>0.46217411000000003</v>
      </c>
      <c r="I7">
        <f>'s=750'!I15</f>
        <v>19.239511350000001</v>
      </c>
      <c r="J7">
        <f>'s=750'!J15</f>
        <v>19.70168546</v>
      </c>
      <c r="L7">
        <f>'s=750'!L15</f>
        <v>0.75959190999999993</v>
      </c>
      <c r="M7">
        <f>'s=750'!M15</f>
        <v>63.67763059</v>
      </c>
      <c r="N7">
        <f>'s=750'!N15</f>
        <v>64.43722249999999</v>
      </c>
      <c r="P7">
        <f>'s=750'!P15</f>
        <v>1.08626511</v>
      </c>
      <c r="Q7">
        <f>'s=750'!Q15</f>
        <v>196.42719750000001</v>
      </c>
      <c r="R7">
        <f>'s=750'!R15</f>
        <v>197.51346260999998</v>
      </c>
    </row>
    <row r="8" spans="1:18">
      <c r="B8">
        <v>1000</v>
      </c>
      <c r="C8" s="6"/>
      <c r="D8">
        <f>'s=1000'!D15</f>
        <v>2.4198549999999999E-2</v>
      </c>
      <c r="E8">
        <f>'s=1000'!E15</f>
        <v>1.3091521599999998</v>
      </c>
      <c r="F8">
        <f>'s=1000'!F15</f>
        <v>1.3333507100000002</v>
      </c>
      <c r="H8">
        <f>'s=1000'!H15</f>
        <v>0.6949765699999999</v>
      </c>
      <c r="I8">
        <f>'s=1000'!I15</f>
        <v>41.77712957</v>
      </c>
      <c r="J8">
        <f>'s=1000'!J15</f>
        <v>42.472106140000001</v>
      </c>
      <c r="L8">
        <f>'s=1000'!L15</f>
        <v>1.1724835199999999</v>
      </c>
      <c r="M8">
        <f>'s=1000'!M15</f>
        <v>216.96323096999998</v>
      </c>
      <c r="N8">
        <f>'s=1000'!N15</f>
        <v>218.13571449</v>
      </c>
      <c r="P8">
        <f>'s=1000'!P15</f>
        <v>1.9039950000000001</v>
      </c>
      <c r="Q8">
        <f>'s=1000'!Q15</f>
        <v>328.12957946000006</v>
      </c>
      <c r="R8">
        <f>'s=1000'!R15</f>
        <v>330.03357446000007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</dc:creator>
  <cp:keywords/>
  <dc:description/>
  <cp:lastModifiedBy>Olenborg Lukas</cp:lastModifiedBy>
  <cp:revision/>
  <dcterms:created xsi:type="dcterms:W3CDTF">2022-01-26T14:58:37Z</dcterms:created>
  <dcterms:modified xsi:type="dcterms:W3CDTF">2022-02-08T13:12:17Z</dcterms:modified>
  <cp:category/>
  <cp:contentStatus/>
</cp:coreProperties>
</file>