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obg/Documents/opiskelu/RobustBiodieselSCM/final_model/"/>
    </mc:Choice>
  </mc:AlternateContent>
  <xr:revisionPtr revIDLastSave="0" documentId="13_ncr:1_{0FE88AF8-844A-3841-BB89-018D280EFC6A}" xr6:coauthVersionLast="47" xr6:coauthVersionMax="47" xr10:uidLastSave="{00000000-0000-0000-0000-000000000000}"/>
  <bookViews>
    <workbookView xWindow="0" yWindow="500" windowWidth="18600" windowHeight="21100" activeTab="1" xr2:uid="{00000000-000D-0000-FFFF-FFFF00000000}"/>
  </bookViews>
  <sheets>
    <sheet name="First run" sheetId="1" r:id="rId1"/>
    <sheet name="Second run" sheetId="2" r:id="rId2"/>
  </sheets>
  <definedNames>
    <definedName name="_xlchart.v1.0" hidden="1">'Second run'!$D$15:$D$21</definedName>
    <definedName name="_xlchart.v1.1" hidden="1">'Second run'!$P$6:$P$12</definedName>
    <definedName name="_xlchart.v1.2" hidden="1">'Second run'!$D$15:$D$21</definedName>
    <definedName name="_xlchart.v1.3" hidden="1">'Second run'!$P$6:$P$12</definedName>
    <definedName name="_xlchart.v1.4" hidden="1">'Second run'!$D$15:$D$21</definedName>
    <definedName name="_xlchart.v1.5" hidden="1">'Second run'!$P$6:$P$12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E22" i="2"/>
  <c r="E20" i="2"/>
  <c r="G20" i="2"/>
  <c r="F20" i="2"/>
  <c r="G18" i="2"/>
  <c r="F18" i="2"/>
  <c r="E18" i="2"/>
  <c r="G16" i="2"/>
  <c r="F16" i="2"/>
  <c r="E16" i="2"/>
  <c r="G13" i="2"/>
  <c r="F13" i="2"/>
  <c r="E13" i="2"/>
  <c r="E9" i="2"/>
  <c r="G11" i="2"/>
  <c r="F11" i="2"/>
  <c r="E11" i="2"/>
  <c r="G9" i="2"/>
  <c r="F9" i="2"/>
  <c r="G7" i="2"/>
  <c r="F7" i="2"/>
  <c r="E7" i="2"/>
  <c r="P21" i="2"/>
  <c r="O22" i="2" s="1"/>
  <c r="P12" i="2"/>
  <c r="O13" i="2" s="1"/>
  <c r="P8" i="2"/>
  <c r="O9" i="2" s="1"/>
  <c r="P6" i="2"/>
  <c r="O7" i="2" s="1"/>
  <c r="P10" i="2"/>
  <c r="L11" i="2" s="1"/>
  <c r="P15" i="2"/>
  <c r="O16" i="2" s="1"/>
  <c r="P17" i="2"/>
  <c r="M18" i="2" s="1"/>
  <c r="P19" i="2"/>
  <c r="O20" i="2" s="1"/>
  <c r="O11" i="2" l="1"/>
  <c r="O18" i="2"/>
  <c r="L7" i="2"/>
  <c r="L13" i="2"/>
  <c r="L20" i="2"/>
  <c r="M7" i="2"/>
  <c r="M13" i="2"/>
  <c r="M20" i="2"/>
  <c r="N7" i="2"/>
  <c r="N13" i="2"/>
  <c r="N20" i="2"/>
  <c r="L9" i="2"/>
  <c r="L16" i="2"/>
  <c r="L22" i="2"/>
  <c r="N11" i="2"/>
  <c r="N18" i="2"/>
  <c r="M9" i="2"/>
  <c r="M16" i="2"/>
  <c r="M22" i="2"/>
  <c r="N9" i="2"/>
  <c r="N16" i="2"/>
  <c r="N22" i="2"/>
  <c r="L18" i="2"/>
  <c r="M11" i="2"/>
</calcChain>
</file>

<file path=xl/sharedStrings.xml><?xml version="1.0" encoding="utf-8"?>
<sst xmlns="http://schemas.openxmlformats.org/spreadsheetml/2006/main" count="75" uniqueCount="50">
  <si>
    <t>FINAL MODEL PARAM VALUES</t>
  </si>
  <si>
    <t>Param</t>
  </si>
  <si>
    <t>Value</t>
  </si>
  <si>
    <t>NMDT used</t>
  </si>
  <si>
    <t>YES</t>
  </si>
  <si>
    <t>accuracy p</t>
  </si>
  <si>
    <t>suppliers</t>
  </si>
  <si>
    <t>data entries</t>
  </si>
  <si>
    <t>MODEL SOLUTION DATA</t>
  </si>
  <si>
    <t>PFAD</t>
  </si>
  <si>
    <t>AF</t>
  </si>
  <si>
    <t>CO</t>
  </si>
  <si>
    <t>Robust</t>
  </si>
  <si>
    <t>Risk v/nu</t>
  </si>
  <si>
    <t>cap_factor</t>
  </si>
  <si>
    <r>
      <t>Bought PFAD  (</t>
    </r>
    <r>
      <rPr>
        <i/>
        <sz val="11"/>
        <color theme="1"/>
        <rFont val="Calibri"/>
        <family val="2"/>
        <scheme val="minor"/>
      </rPr>
      <t>sum(x[:,3])</t>
    </r>
    <r>
      <rPr>
        <sz val="11"/>
        <color theme="1"/>
        <rFont val="Calibri"/>
        <family val="2"/>
        <scheme val="minor"/>
      </rPr>
      <t>)</t>
    </r>
  </si>
  <si>
    <r>
      <t>Bought AF  (</t>
    </r>
    <r>
      <rPr>
        <i/>
        <sz val="11"/>
        <color theme="1"/>
        <rFont val="Calibri"/>
        <family val="2"/>
        <scheme val="minor"/>
      </rPr>
      <t>sum(x[:,2])</t>
    </r>
    <r>
      <rPr>
        <sz val="11"/>
        <color theme="1"/>
        <rFont val="Calibri"/>
        <family val="2"/>
        <scheme val="minor"/>
      </rPr>
      <t>)</t>
    </r>
  </si>
  <si>
    <r>
      <t>Bought CO  (</t>
    </r>
    <r>
      <rPr>
        <i/>
        <sz val="11"/>
        <color theme="1"/>
        <rFont val="Calibri"/>
        <family val="2"/>
        <scheme val="minor"/>
      </rPr>
      <t>sum(x[:,1])</t>
    </r>
    <r>
      <rPr>
        <sz val="11"/>
        <color theme="1"/>
        <rFont val="Calibri"/>
        <family val="2"/>
        <scheme val="minor"/>
      </rPr>
      <t>)</t>
    </r>
  </si>
  <si>
    <t>Total biomass bought</t>
  </si>
  <si>
    <r>
      <t>Biodiesel produced (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</si>
  <si>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Total Demand (</t>
    </r>
    <r>
      <rPr>
        <i/>
        <sz val="11"/>
        <color theme="1"/>
        <rFont val="Calibri"/>
        <family val="2"/>
        <scheme val="minor"/>
      </rPr>
      <t>D_tot</t>
    </r>
    <r>
      <rPr>
        <sz val="11"/>
        <color theme="1"/>
        <rFont val="Calibri"/>
        <family val="2"/>
        <scheme val="minor"/>
      </rPr>
      <t>)</t>
    </r>
  </si>
  <si>
    <r>
      <t>Quality of final blend (</t>
    </r>
    <r>
      <rPr>
        <i/>
        <sz val="11"/>
        <color theme="1"/>
        <rFont val="Calibri"/>
        <family val="2"/>
        <scheme val="minor"/>
      </rPr>
      <t>rho</t>
    </r>
    <r>
      <rPr>
        <sz val="11"/>
        <color theme="1"/>
        <rFont val="Calibri"/>
        <family val="2"/>
        <scheme val="minor"/>
      </rPr>
      <t>)</t>
    </r>
  </si>
  <si>
    <r>
      <t>Total Cost (</t>
    </r>
    <r>
      <rPr>
        <i/>
        <sz val="11"/>
        <color theme="1"/>
        <rFont val="Calibri"/>
        <family val="2"/>
        <scheme val="minor"/>
      </rPr>
      <t>obj. f. value</t>
    </r>
    <r>
      <rPr>
        <sz val="11"/>
        <color theme="1"/>
        <rFont val="Calibri"/>
        <family val="2"/>
        <scheme val="minor"/>
      </rPr>
      <t>)</t>
    </r>
  </si>
  <si>
    <t>yes</t>
  </si>
  <si>
    <t>infeasible</t>
  </si>
  <si>
    <t>no</t>
  </si>
  <si>
    <t>-</t>
  </si>
  <si>
    <r>
      <t>Bought PFAD  (</t>
    </r>
    <r>
      <rPr>
        <i/>
        <sz val="11"/>
        <color rgb="FF000000"/>
        <rFont val="Calibri"/>
        <family val="2"/>
        <scheme val="minor"/>
      </rPr>
      <t>sum(x[:,3])</t>
    </r>
    <r>
      <rPr>
        <sz val="11"/>
        <color rgb="FF000000"/>
        <rFont val="Calibri"/>
        <family val="2"/>
        <scheme val="minor"/>
      </rPr>
      <t>)</t>
    </r>
  </si>
  <si>
    <r>
      <t>Bought AF  (</t>
    </r>
    <r>
      <rPr>
        <i/>
        <sz val="11"/>
        <color rgb="FF000000"/>
        <rFont val="Calibri"/>
        <family val="2"/>
        <scheme val="minor"/>
      </rPr>
      <t>sum(x[:,2])</t>
    </r>
    <r>
      <rPr>
        <sz val="11"/>
        <color rgb="FF000000"/>
        <rFont val="Calibri"/>
        <family val="2"/>
        <scheme val="minor"/>
      </rPr>
      <t>)</t>
    </r>
  </si>
  <si>
    <r>
      <t>Bought CO  (</t>
    </r>
    <r>
      <rPr>
        <i/>
        <sz val="11"/>
        <color rgb="FF000000"/>
        <rFont val="Calibri"/>
        <family val="2"/>
        <scheme val="minor"/>
      </rPr>
      <t>sum(x[:,1])</t>
    </r>
    <r>
      <rPr>
        <sz val="11"/>
        <color rgb="FF000000"/>
        <rFont val="Calibri"/>
        <family val="2"/>
        <scheme val="minor"/>
      </rPr>
      <t>)</t>
    </r>
  </si>
  <si>
    <r>
      <t>Biodiesel produced (</t>
    </r>
    <r>
      <rPr>
        <i/>
        <sz val="11"/>
        <color rgb="FF000000"/>
        <rFont val="Calibri"/>
        <family val="2"/>
        <scheme val="minor"/>
      </rPr>
      <t>z</t>
    </r>
    <r>
      <rPr>
        <sz val="11"/>
        <color rgb="FF000000"/>
        <rFont val="Calibri"/>
        <family val="2"/>
        <scheme val="minor"/>
      </rPr>
      <t>)</t>
    </r>
  </si>
  <si>
    <r>
      <t>Total Demand (</t>
    </r>
    <r>
      <rPr>
        <i/>
        <sz val="11"/>
        <color rgb="FF000000"/>
        <rFont val="Calibri"/>
        <family val="2"/>
        <scheme val="minor"/>
      </rPr>
      <t>D_tot</t>
    </r>
    <r>
      <rPr>
        <sz val="11"/>
        <color rgb="FF000000"/>
        <rFont val="Calibri"/>
        <family val="2"/>
        <scheme val="minor"/>
      </rPr>
      <t>)</t>
    </r>
  </si>
  <si>
    <r>
      <t>Quality of final blend (</t>
    </r>
    <r>
      <rPr>
        <i/>
        <sz val="11"/>
        <color rgb="FF000000"/>
        <rFont val="Calibri"/>
        <family val="2"/>
        <scheme val="minor"/>
      </rPr>
      <t>rho</t>
    </r>
    <r>
      <rPr>
        <sz val="11"/>
        <color rgb="FF000000"/>
        <rFont val="Calibri"/>
        <family val="2"/>
        <scheme val="minor"/>
      </rPr>
      <t>)</t>
    </r>
  </si>
  <si>
    <r>
      <t>Total Cost (</t>
    </r>
    <r>
      <rPr>
        <i/>
        <sz val="11"/>
        <color rgb="FF000000"/>
        <rFont val="Calibri"/>
        <family val="2"/>
        <scheme val="minor"/>
      </rPr>
      <t>obj. f. value</t>
    </r>
    <r>
      <rPr>
        <sz val="11"/>
        <color rgb="FF000000"/>
        <rFont val="Calibri"/>
        <family val="2"/>
        <scheme val="minor"/>
      </rPr>
      <t>)</t>
    </r>
  </si>
  <si>
    <t>Transportation Cost</t>
  </si>
  <si>
    <t>Processing Cost</t>
  </si>
  <si>
    <t>Hydrotreatment Cost</t>
  </si>
  <si>
    <t>Production Cost</t>
  </si>
  <si>
    <t>Time</t>
  </si>
  <si>
    <t>I have the results for 300 (250 was infeasible with 3+ cap.) and 1000 suppliers, and capillarities 2,3,5,10. See excel file.</t>
  </si>
  <si>
    <t>Weird or interesting things I noticed:​</t>
  </si>
  <si>
    <t>-transportation cost is 99% of the total cost in all cases</t>
  </si>
  <si>
    <t>-not much changes in other costs, hydrotreatment went up quite a bit with capillarity</t>
  </si>
  <si>
    <t>​-when expanding capillarity:</t>
  </si>
  <si>
    <t>-the amount of AF did not change at all</t>
  </si>
  <si>
    <t>-proportion of AF went down</t>
  </si>
  <si>
    <t>-the amount of CO went up (with the exception of 1000,2 --&gt; 1000,3 went down slightly)</t>
  </si>
  <si>
    <t>-proportion of CO went down (with the exception of 1000,2 --&gt; 1000,3 went up slightly)</t>
  </si>
  <si>
    <t>-proportion of PFAD went up (like we assumed in our talk)</t>
  </si>
  <si>
    <t>-quality of blend not 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</si>
</sst>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5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2" fillId="0" borderId="0" xfId="0" applyFont="1"/>
    <xf numFmtId="0" fontId="0" fillId="0" borderId="0" xfId="0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7" xfId="0" applyNumberFormat="1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164" fontId="6" fillId="0" borderId="0" xfId="0" applyNumberFormat="1" applyFont="1" applyBorder="1" applyAlignment="1">
      <alignment wrapText="1"/>
    </xf>
    <xf numFmtId="0" fontId="0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2" fontId="4" fillId="0" borderId="0" xfId="0" applyNumberFormat="1" applyFont="1" applyAlignment="1">
      <alignment horizontal="right" wrapText="1"/>
    </xf>
    <xf numFmtId="2" fontId="4" fillId="0" borderId="6" xfId="0" applyNumberFormat="1" applyFont="1" applyBorder="1" applyAlignment="1">
      <alignment horizontal="right" wrapText="1"/>
    </xf>
    <xf numFmtId="2" fontId="4" fillId="0" borderId="7" xfId="0" applyNumberFormat="1" applyFont="1" applyBorder="1" applyAlignment="1">
      <alignment horizontal="right" wrapText="1"/>
    </xf>
    <xf numFmtId="2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4" fontId="4" fillId="0" borderId="13" xfId="0" applyNumberFormat="1" applyFont="1" applyBorder="1" applyAlignment="1">
      <alignment wrapText="1"/>
    </xf>
    <xf numFmtId="10" fontId="7" fillId="2" borderId="0" xfId="0" applyNumberFormat="1" applyFont="1" applyFill="1" applyAlignment="1">
      <alignment horizontal="right" vertical="center"/>
    </xf>
    <xf numFmtId="10" fontId="8" fillId="2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v=0.01, capf</a:t>
            </a:r>
            <a:r>
              <a:rPr lang="en-FI" baseline="0"/>
              <a:t>=2</a:t>
            </a:r>
          </a:p>
        </c:rich>
      </c:tx>
      <c:layout>
        <c:manualLayout>
          <c:xMode val="edge"/>
          <c:yMode val="edge"/>
          <c:x val="0.152957575423003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4-461E-84B4-FA9231780FC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4-461E-84B4-FA9231780FC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4-461E-84B4-FA9231780FC0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run'!$E$14:$G$14</c:f>
              <c:numCache>
                <c:formatCode>0.000</c:formatCode>
                <c:ptCount val="3"/>
                <c:pt idx="0">
                  <c:v>156.73131238703201</c:v>
                </c:pt>
                <c:pt idx="1">
                  <c:v>369.61341220940898</c:v>
                </c:pt>
                <c:pt idx="2">
                  <c:v>1160.65452458811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FE1-8E43-ED434357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1000, 3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3-214A-94D0-AE5056A8BE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3-214A-94D0-AE5056A8BE3E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run'!$E$17,'Second run'!$G$17)</c:f>
              <c:numCache>
                <c:formatCode>0.00</c:formatCode>
                <c:ptCount val="2"/>
                <c:pt idx="0">
                  <c:v>3990.2109585478702</c:v>
                </c:pt>
                <c:pt idx="1">
                  <c:v>2975.8833352545898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3-214A-94D0-AE5056A8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1000, 5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B1-D948-B01B-82FBE0CB2AD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B1-D948-B01B-82FBE0CB2AD8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run'!$E$19,'Second run'!$G$19)</c:f>
              <c:numCache>
                <c:formatCode>0.00</c:formatCode>
                <c:ptCount val="2"/>
                <c:pt idx="0">
                  <c:v>4734.8577480135</c:v>
                </c:pt>
                <c:pt idx="1">
                  <c:v>2906.6519842938201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1-D948-B01B-82FBE0CB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5-FC40-931B-FFB54FC2ED4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5-FC40-931B-FFB54FC2ED42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run'!$E$21,'Second run'!$G$21)</c:f>
              <c:numCache>
                <c:formatCode>0.00</c:formatCode>
                <c:ptCount val="2"/>
                <c:pt idx="0">
                  <c:v>7827.9296722576601</c:v>
                </c:pt>
                <c:pt idx="1">
                  <c:v>3002.1425795267101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5-FC40-931B-FFB54FC2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300, 5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C-7240-8D4C-4DE80AAAF7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C-7240-8D4C-4DE80AAAF737}"/>
              </c:ext>
            </c:extLst>
          </c:dPt>
          <c:cat>
            <c:strRef>
              <c:f>('Second run'!$E$3,'Second run'!$G$3)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run'!$E$10,'Second run'!$G$10)</c:f>
              <c:numCache>
                <c:formatCode>0.00</c:formatCode>
                <c:ptCount val="2"/>
                <c:pt idx="0">
                  <c:v>1198.81919634827</c:v>
                </c:pt>
                <c:pt idx="1">
                  <c:v>817.41341108981896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C-7240-8D4C-4DE80AAA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 baseline="0"/>
              <a:t>300, 10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1-9D42-AFF0-804FF6290B2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1-9D42-AFF0-804FF6290B2C}"/>
              </c:ext>
            </c:extLst>
          </c:dPt>
          <c:cat>
            <c:strRef>
              <c:f>('Second run'!$E$3,'Second run'!$G$3)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run'!$E$12,'Second run'!$G$12)</c:f>
              <c:numCache>
                <c:formatCode>0.00</c:formatCode>
                <c:ptCount val="2"/>
                <c:pt idx="0">
                  <c:v>1424.7617523133399</c:v>
                </c:pt>
                <c:pt idx="1">
                  <c:v>848.53835280182705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1-9D42-AFF0-804FF629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9-8A40-A997-27724DAFFF5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9-8A40-A997-27724DAFFF5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4-A645-9A14-086DC3229EA5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run'!$E$6:$G$6</c:f>
              <c:numCache>
                <c:formatCode>0.00</c:formatCode>
                <c:ptCount val="3"/>
                <c:pt idx="0">
                  <c:v>955.28457213964396</c:v>
                </c:pt>
                <c:pt idx="1">
                  <c:v>1064.52999999999</c:v>
                </c:pt>
                <c:pt idx="2">
                  <c:v>778.96969011835802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9-8A40-A997-27724DAF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v=0.1,</a:t>
            </a:r>
            <a:r>
              <a:rPr lang="en-FI" baseline="0"/>
              <a:t> capf=2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9-459D-A005-0AAE59BE9A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9-459D-A005-0AAE59BE9A4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9-459D-A005-0AAE59BE9A46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run'!$E$15:$G$15</c:f>
              <c:numCache>
                <c:formatCode>0.000</c:formatCode>
                <c:ptCount val="3"/>
                <c:pt idx="0">
                  <c:v>343.040941770963</c:v>
                </c:pt>
                <c:pt idx="1">
                  <c:v>116.929999999999</c:v>
                </c:pt>
                <c:pt idx="2">
                  <c:v>1221.78835948459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69-459D-A005-0AAE59BE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Det, capf=2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B-49BA-AD47-3839D8629DB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B-49BA-AD47-3839D8629DB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B-49BA-AD47-3839D8629DB5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run'!$E$17:$G$17</c:f>
              <c:numCache>
                <c:formatCode>0.000</c:formatCode>
                <c:ptCount val="3"/>
                <c:pt idx="0">
                  <c:v>567.74984562041402</c:v>
                </c:pt>
                <c:pt idx="1">
                  <c:v>77.653170934474801</c:v>
                </c:pt>
                <c:pt idx="2">
                  <c:v>1027.2120422928699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B-49BA-AD47-3839D862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v=0.2,</a:t>
            </a:r>
            <a:r>
              <a:rPr lang="en-FI" baseline="0"/>
              <a:t> capf=3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4-4C80-AE18-E960C5A29F6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94-4C80-AE18-E960C5A29F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94-4C80-AE18-E960C5A29F6D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run'!$E$21:$G$21</c:f>
              <c:numCache>
                <c:formatCode>0.000</c:formatCode>
                <c:ptCount val="3"/>
                <c:pt idx="0">
                  <c:v>90.66</c:v>
                </c:pt>
                <c:pt idx="1">
                  <c:v>262.38</c:v>
                </c:pt>
                <c:pt idx="2">
                  <c:v>1337.91157537347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4-4C80-AE18-E960C5A2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 baseline="0"/>
              <a:t>Det, capf=3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7-4B70-B9D5-4DDA316730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7-4B70-B9D5-4DDA316730F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E7-4B70-B9D5-4DDA316730F0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run'!$E$22:$G$22</c:f>
              <c:numCache>
                <c:formatCode>0.000</c:formatCode>
                <c:ptCount val="3"/>
                <c:pt idx="0">
                  <c:v>123.085132886059</c:v>
                </c:pt>
                <c:pt idx="1">
                  <c:v>135.33999999999901</c:v>
                </c:pt>
                <c:pt idx="2">
                  <c:v>1432.4981389603399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7-4B70-B9D5-4DDA3167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</a:t>
            </a:r>
            <a:r>
              <a:rPr lang="en-FI" baseline="0"/>
              <a:t> Cost / capf &amp; v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('First run'!$C$14:$D$15,'First run'!$C$17:$D$17,'First run'!$C$21:$D$22)</c:f>
              <c:multiLvlStrCache>
                <c:ptCount val="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</c:lvl>
                <c:lvl>
                  <c:pt idx="0">
                    <c:v>0,01</c:v>
                  </c:pt>
                  <c:pt idx="1">
                    <c:v>0,1</c:v>
                  </c:pt>
                  <c:pt idx="2">
                    <c:v>-</c:v>
                  </c:pt>
                  <c:pt idx="3">
                    <c:v>0,2</c:v>
                  </c:pt>
                  <c:pt idx="4">
                    <c:v>-</c:v>
                  </c:pt>
                </c:lvl>
              </c:multiLvlStrCache>
            </c:multiLvlStrRef>
          </c:cat>
          <c:val>
            <c:numRef>
              <c:f>('First run'!$L$14:$L$15,'First run'!$L$17,'First run'!$L$21:$L$22)</c:f>
              <c:numCache>
                <c:formatCode>0.000</c:formatCode>
                <c:ptCount val="5"/>
                <c:pt idx="0">
                  <c:v>44125264.7149221</c:v>
                </c:pt>
                <c:pt idx="1">
                  <c:v>66960183.602405697</c:v>
                </c:pt>
                <c:pt idx="2">
                  <c:v>93985156.722141504</c:v>
                </c:pt>
                <c:pt idx="3">
                  <c:v>37281735.2010433</c:v>
                </c:pt>
                <c:pt idx="4">
                  <c:v>40497197.412605599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8-400E-A16D-D6CD78E4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58367"/>
        <c:axId val="972365439"/>
      </c:lineChart>
      <c:catAx>
        <c:axId val="9723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2365439"/>
        <c:crosses val="autoZero"/>
        <c:auto val="1"/>
        <c:lblAlgn val="ctr"/>
        <c:lblOffset val="100"/>
        <c:noMultiLvlLbl val="0"/>
      </c:catAx>
      <c:valAx>
        <c:axId val="9723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235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7-FA48-9537-BEBB0478CFE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7-FA48-9537-BEBB0478CFE1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run'!$E$6,'Second run'!$G$6)</c:f>
              <c:numCache>
                <c:formatCode>0.00</c:formatCode>
                <c:ptCount val="2"/>
                <c:pt idx="0">
                  <c:v>955.28457213964396</c:v>
                </c:pt>
                <c:pt idx="1">
                  <c:v>778.96969011835802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7-FA48-9537-BEBB0478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300, 3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3-D548-BA98-CF7BEC3FB4A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3-D548-BA98-CF7BEC3FB4A5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run'!$E$8,'Second run'!$G$8)</c:f>
              <c:numCache>
                <c:formatCode>0.00</c:formatCode>
                <c:ptCount val="2"/>
                <c:pt idx="0">
                  <c:v>1076.4282671332301</c:v>
                </c:pt>
                <c:pt idx="1">
                  <c:v>796.70809020255399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73-D548-BA98-CF7BEC3F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9-F944-8FA6-2D19B30FF0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9-F944-8FA6-2D19B30FF01E}"/>
              </c:ext>
            </c:extLst>
          </c:dPt>
          <c:cat>
            <c:strRef>
              <c:f>('First run'!$E$11,'First run'!$G$11)</c:f>
              <c:strCache>
                <c:ptCount val="2"/>
                <c:pt idx="0">
                  <c:v>PFAD</c:v>
                </c:pt>
                <c:pt idx="1">
                  <c:v>CO</c:v>
                </c:pt>
              </c:strCache>
            </c:strRef>
          </c:cat>
          <c:val>
            <c:numRef>
              <c:f>('Second run'!$E$15,'Second run'!$G$15)</c:f>
              <c:numCache>
                <c:formatCode>0.00</c:formatCode>
                <c:ptCount val="2"/>
                <c:pt idx="0">
                  <c:v>3517.77118130811</c:v>
                </c:pt>
                <c:pt idx="1">
                  <c:v>2779.87604679588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9-F944-8FA6-2D19B30F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495302</xdr:colOff>
      <xdr:row>10</xdr:row>
      <xdr:rowOff>166686</xdr:rowOff>
    </xdr:from>
    <xdr:to>
      <xdr:col>15</xdr:col>
      <xdr:colOff>152401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10</xdr:row>
      <xdr:rowOff>171450</xdr:rowOff>
    </xdr:from>
    <xdr:to>
      <xdr:col>19</xdr:col>
      <xdr:colOff>200024</xdr:colOff>
      <xdr:row>20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23</xdr:col>
      <xdr:colOff>257174</xdr:colOff>
      <xdr:row>20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22</xdr:row>
      <xdr:rowOff>66675</xdr:rowOff>
    </xdr:from>
    <xdr:to>
      <xdr:col>15</xdr:col>
      <xdr:colOff>142874</xdr:colOff>
      <xdr:row>34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22</xdr:row>
      <xdr:rowOff>38100</xdr:rowOff>
    </xdr:from>
    <xdr:to>
      <xdr:col>19</xdr:col>
      <xdr:colOff>285749</xdr:colOff>
      <xdr:row>34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428625</xdr:colOff>
      <xdr:row>29</xdr:row>
      <xdr:rowOff>138112</xdr:rowOff>
    </xdr:from>
    <xdr:to>
      <xdr:col>10</xdr:col>
      <xdr:colOff>447675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26300</xdr:colOff>
      <xdr:row>23</xdr:row>
      <xdr:rowOff>786</xdr:rowOff>
    </xdr:from>
    <xdr:to>
      <xdr:col>6</xdr:col>
      <xdr:colOff>631862</xdr:colOff>
      <xdr:row>35</xdr:row>
      <xdr:rowOff>59524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1723</xdr:colOff>
      <xdr:row>23</xdr:row>
      <xdr:rowOff>788</xdr:rowOff>
    </xdr:from>
    <xdr:to>
      <xdr:col>9</xdr:col>
      <xdr:colOff>603089</xdr:colOff>
      <xdr:row>35</xdr:row>
      <xdr:rowOff>59526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30495</xdr:colOff>
      <xdr:row>36</xdr:row>
      <xdr:rowOff>10795</xdr:rowOff>
    </xdr:from>
    <xdr:to>
      <xdr:col>6</xdr:col>
      <xdr:colOff>633798</xdr:colOff>
      <xdr:row>48</xdr:row>
      <xdr:rowOff>69534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18155</xdr:colOff>
      <xdr:row>36</xdr:row>
      <xdr:rowOff>26616</xdr:rowOff>
    </xdr:from>
    <xdr:to>
      <xdr:col>9</xdr:col>
      <xdr:colOff>611017</xdr:colOff>
      <xdr:row>48</xdr:row>
      <xdr:rowOff>87012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823730</xdr:colOff>
      <xdr:row>35</xdr:row>
      <xdr:rowOff>190393</xdr:rowOff>
    </xdr:from>
    <xdr:to>
      <xdr:col>12</xdr:col>
      <xdr:colOff>579230</xdr:colOff>
      <xdr:row>48</xdr:row>
      <xdr:rowOff>55404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938080</xdr:colOff>
      <xdr:row>36</xdr:row>
      <xdr:rowOff>7924</xdr:rowOff>
    </xdr:from>
    <xdr:to>
      <xdr:col>15</xdr:col>
      <xdr:colOff>520000</xdr:colOff>
      <xdr:row>48</xdr:row>
      <xdr:rowOff>68320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835892</xdr:colOff>
      <xdr:row>23</xdr:row>
      <xdr:rowOff>3548</xdr:rowOff>
    </xdr:from>
    <xdr:to>
      <xdr:col>12</xdr:col>
      <xdr:colOff>599895</xdr:colOff>
      <xdr:row>35</xdr:row>
      <xdr:rowOff>62286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948842</xdr:colOff>
      <xdr:row>22</xdr:row>
      <xdr:rowOff>194556</xdr:rowOff>
    </xdr:from>
    <xdr:to>
      <xdr:col>15</xdr:col>
      <xdr:colOff>530762</xdr:colOff>
      <xdr:row>35</xdr:row>
      <xdr:rowOff>57909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59393</xdr:colOff>
      <xdr:row>22</xdr:row>
      <xdr:rowOff>188925</xdr:rowOff>
    </xdr:from>
    <xdr:to>
      <xdr:col>3</xdr:col>
      <xdr:colOff>678900</xdr:colOff>
      <xdr:row>35</xdr:row>
      <xdr:rowOff>52278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8.83203125" style="1"/>
    <col min="2" max="2" width="11.83203125" style="1" customWidth="1"/>
    <col min="3" max="3" width="12" style="1" customWidth="1"/>
    <col min="4" max="4" width="11.33203125" style="1" customWidth="1"/>
    <col min="5" max="5" width="13" style="1" customWidth="1"/>
    <col min="6" max="6" width="12.6640625" style="1" customWidth="1"/>
    <col min="7" max="9" width="13.5" style="1" customWidth="1"/>
    <col min="10" max="10" width="15" style="1" customWidth="1"/>
    <col min="11" max="11" width="15.1640625" style="1" customWidth="1"/>
    <col min="12" max="12" width="13.33203125" style="1" customWidth="1"/>
    <col min="13" max="14" width="12.1640625" style="1" customWidth="1"/>
    <col min="15" max="15" width="11.33203125" style="1" customWidth="1"/>
    <col min="16" max="16" width="9.33203125" style="1" customWidth="1"/>
    <col min="17" max="16384" width="8.83203125" style="1"/>
  </cols>
  <sheetData>
    <row r="2" spans="2:12" ht="19" x14ac:dyDescent="0.25">
      <c r="B2" s="15" t="s">
        <v>0</v>
      </c>
    </row>
    <row r="4" spans="2:12" ht="12" customHeight="1" x14ac:dyDescent="0.2">
      <c r="B4" s="17" t="s">
        <v>1</v>
      </c>
      <c r="C4" s="18" t="s">
        <v>2</v>
      </c>
    </row>
    <row r="5" spans="2:12" ht="15.75" customHeight="1" x14ac:dyDescent="0.2">
      <c r="B5" s="3" t="s">
        <v>3</v>
      </c>
      <c r="C5" s="16" t="s">
        <v>4</v>
      </c>
    </row>
    <row r="6" spans="2:12" ht="16" x14ac:dyDescent="0.2">
      <c r="B6" s="3" t="s">
        <v>5</v>
      </c>
      <c r="C6" s="1">
        <v>2</v>
      </c>
    </row>
    <row r="7" spans="2:12" ht="16" x14ac:dyDescent="0.2">
      <c r="B7" s="3" t="s">
        <v>6</v>
      </c>
      <c r="C7" s="1">
        <v>50</v>
      </c>
    </row>
    <row r="8" spans="2:12" ht="13.5" customHeight="1" x14ac:dyDescent="0.2">
      <c r="B8" s="3" t="s">
        <v>7</v>
      </c>
      <c r="C8" s="1">
        <v>50</v>
      </c>
    </row>
    <row r="10" spans="2:12" ht="19" x14ac:dyDescent="0.25">
      <c r="B10" s="15" t="s">
        <v>8</v>
      </c>
    </row>
    <row r="11" spans="2:12" ht="16" x14ac:dyDescent="0.2">
      <c r="E11" s="1" t="s">
        <v>9</v>
      </c>
      <c r="F11" s="1" t="s">
        <v>10</v>
      </c>
      <c r="G11" s="1" t="s">
        <v>11</v>
      </c>
    </row>
    <row r="12" spans="2:12" ht="44.25" customHeight="1" thickBot="1" x14ac:dyDescent="0.25">
      <c r="B12" s="6" t="s">
        <v>12</v>
      </c>
      <c r="C12" s="6" t="s">
        <v>13</v>
      </c>
      <c r="D12" s="19" t="s">
        <v>14</v>
      </c>
      <c r="E12" s="6" t="s">
        <v>15</v>
      </c>
      <c r="F12" s="6" t="s">
        <v>16</v>
      </c>
      <c r="G12" s="6" t="s">
        <v>17</v>
      </c>
      <c r="H12" s="7" t="s">
        <v>18</v>
      </c>
      <c r="I12" s="8" t="s">
        <v>19</v>
      </c>
      <c r="J12" s="6" t="s">
        <v>20</v>
      </c>
      <c r="K12" s="9" t="s">
        <v>21</v>
      </c>
      <c r="L12" s="6" t="s">
        <v>22</v>
      </c>
    </row>
    <row r="13" spans="2:12" x14ac:dyDescent="0.2">
      <c r="E13" s="10"/>
      <c r="F13" s="11"/>
      <c r="G13" s="11"/>
      <c r="H13" s="12"/>
      <c r="I13" s="13"/>
      <c r="J13" s="11"/>
      <c r="K13" s="14"/>
      <c r="L13" s="11"/>
    </row>
    <row r="14" spans="2:12" ht="16" x14ac:dyDescent="0.2">
      <c r="B14" s="5" t="s">
        <v>23</v>
      </c>
      <c r="C14" s="5">
        <v>0.01</v>
      </c>
      <c r="D14" s="5">
        <v>2</v>
      </c>
      <c r="E14" s="10">
        <v>156.73131238703201</v>
      </c>
      <c r="F14" s="11">
        <v>369.61341220940898</v>
      </c>
      <c r="G14" s="11">
        <v>1160.65452458811</v>
      </c>
      <c r="H14" s="12">
        <v>1686.9992491845601</v>
      </c>
      <c r="I14" s="13">
        <v>1499.99999999999</v>
      </c>
      <c r="J14" s="11">
        <v>1500</v>
      </c>
      <c r="K14" s="14">
        <v>0.82028167397729601</v>
      </c>
      <c r="L14" s="11">
        <v>44125264.7149221</v>
      </c>
    </row>
    <row r="15" spans="2:12" ht="16" x14ac:dyDescent="0.2">
      <c r="B15" s="5" t="s">
        <v>23</v>
      </c>
      <c r="C15" s="5">
        <v>0.1</v>
      </c>
      <c r="D15" s="5">
        <v>2</v>
      </c>
      <c r="E15" s="10">
        <v>343.040941770963</v>
      </c>
      <c r="F15" s="11">
        <v>116.929999999999</v>
      </c>
      <c r="G15" s="11">
        <v>1221.78835948459</v>
      </c>
      <c r="H15" s="12">
        <v>1681.7593012555501</v>
      </c>
      <c r="I15" s="13">
        <v>1499.99999999999</v>
      </c>
      <c r="J15" s="11">
        <v>1500</v>
      </c>
      <c r="K15" s="14">
        <v>0.869798222086405</v>
      </c>
      <c r="L15" s="11">
        <v>66960183.602405697</v>
      </c>
    </row>
    <row r="16" spans="2:12" ht="16" x14ac:dyDescent="0.2">
      <c r="B16" s="5" t="s">
        <v>23</v>
      </c>
      <c r="C16" s="5">
        <v>0.2</v>
      </c>
      <c r="D16" s="20">
        <v>2</v>
      </c>
      <c r="E16" s="22" t="s">
        <v>24</v>
      </c>
      <c r="F16" s="11"/>
      <c r="G16" s="11"/>
      <c r="H16" s="12"/>
      <c r="I16" s="11"/>
      <c r="J16" s="12"/>
      <c r="K16" s="12"/>
      <c r="L16" s="11"/>
    </row>
    <row r="17" spans="2:12" ht="16" x14ac:dyDescent="0.2">
      <c r="B17" s="5" t="s">
        <v>25</v>
      </c>
      <c r="C17" s="5" t="s">
        <v>26</v>
      </c>
      <c r="D17" s="20">
        <v>2</v>
      </c>
      <c r="E17" s="10">
        <v>567.74984562041402</v>
      </c>
      <c r="F17" s="11">
        <v>77.653170934474801</v>
      </c>
      <c r="G17" s="11">
        <v>1027.2120422928699</v>
      </c>
      <c r="H17" s="12">
        <v>1672.6150588477601</v>
      </c>
      <c r="I17" s="13">
        <v>1499.99999999999</v>
      </c>
      <c r="J17" s="11">
        <v>1500</v>
      </c>
      <c r="K17" s="14">
        <v>0.870099611982732</v>
      </c>
      <c r="L17" s="11">
        <v>93985156.722141504</v>
      </c>
    </row>
    <row r="18" spans="2:12" x14ac:dyDescent="0.2">
      <c r="B18" s="5"/>
      <c r="C18" s="5"/>
      <c r="D18" s="20"/>
      <c r="E18" s="10"/>
      <c r="F18" s="11"/>
      <c r="G18" s="11"/>
      <c r="H18" s="12"/>
      <c r="I18" s="13"/>
      <c r="J18" s="11"/>
      <c r="K18" s="14"/>
      <c r="L18" s="11"/>
    </row>
    <row r="19" spans="2:12" ht="16" x14ac:dyDescent="0.2">
      <c r="B19" s="5" t="s">
        <v>23</v>
      </c>
      <c r="C19" s="5">
        <v>0.01</v>
      </c>
      <c r="D19" s="20">
        <v>3</v>
      </c>
      <c r="E19" s="21" t="s">
        <v>24</v>
      </c>
      <c r="F19" s="11"/>
      <c r="G19" s="11"/>
      <c r="H19" s="12"/>
      <c r="I19" s="13"/>
      <c r="J19" s="11"/>
      <c r="K19" s="14"/>
      <c r="L19" s="11"/>
    </row>
    <row r="20" spans="2:12" ht="16" x14ac:dyDescent="0.2">
      <c r="B20" s="5" t="s">
        <v>23</v>
      </c>
      <c r="C20" s="5">
        <v>0.1</v>
      </c>
      <c r="D20" s="20">
        <v>3</v>
      </c>
      <c r="E20" s="21" t="s">
        <v>24</v>
      </c>
      <c r="F20" s="11"/>
      <c r="G20" s="11"/>
      <c r="H20" s="12"/>
      <c r="I20" s="13"/>
      <c r="J20" s="11"/>
      <c r="K20" s="14"/>
      <c r="L20" s="11"/>
    </row>
    <row r="21" spans="2:12" ht="16" x14ac:dyDescent="0.2">
      <c r="B21" s="5" t="s">
        <v>23</v>
      </c>
      <c r="C21" s="5">
        <v>0.2</v>
      </c>
      <c r="D21" s="20">
        <v>3</v>
      </c>
      <c r="E21" s="10">
        <v>90.66</v>
      </c>
      <c r="F21" s="11">
        <v>262.38</v>
      </c>
      <c r="G21" s="11">
        <v>1337.91157537347</v>
      </c>
      <c r="H21" s="12">
        <v>1690.95157537347</v>
      </c>
      <c r="I21" s="13">
        <v>1499.99999999999</v>
      </c>
      <c r="J21" s="11">
        <v>1500</v>
      </c>
      <c r="K21" s="14">
        <v>0.86983230084454699</v>
      </c>
      <c r="L21" s="11">
        <v>37281735.2010433</v>
      </c>
    </row>
    <row r="22" spans="2:12" ht="16" x14ac:dyDescent="0.2">
      <c r="B22" s="5" t="s">
        <v>25</v>
      </c>
      <c r="C22" s="5" t="s">
        <v>26</v>
      </c>
      <c r="D22" s="20">
        <v>3</v>
      </c>
      <c r="E22" s="10">
        <v>123.085132886059</v>
      </c>
      <c r="F22" s="11">
        <v>135.33999999999901</v>
      </c>
      <c r="G22" s="11">
        <v>1432.4981389603399</v>
      </c>
      <c r="H22" s="12">
        <v>1690.9232718464</v>
      </c>
      <c r="I22" s="13">
        <v>1499.99999999999</v>
      </c>
      <c r="J22" s="11">
        <v>1500</v>
      </c>
      <c r="K22" s="14">
        <v>0.860052713378054</v>
      </c>
      <c r="L22" s="11">
        <v>40497197.412605599</v>
      </c>
    </row>
    <row r="23" spans="2:12" x14ac:dyDescent="0.2">
      <c r="B23" s="5"/>
      <c r="C23" s="5"/>
      <c r="D23" s="20"/>
      <c r="H23" s="3"/>
      <c r="J23" s="3"/>
      <c r="K23" s="4"/>
    </row>
    <row r="24" spans="2:12" ht="16" x14ac:dyDescent="0.2">
      <c r="B24" s="5" t="s">
        <v>23</v>
      </c>
      <c r="C24" s="5">
        <v>0.01</v>
      </c>
      <c r="D24" s="20">
        <v>5</v>
      </c>
      <c r="E24" s="21" t="s">
        <v>24</v>
      </c>
      <c r="H24" s="3"/>
      <c r="J24" s="3"/>
      <c r="K24" s="4"/>
    </row>
    <row r="25" spans="2:12" ht="16" x14ac:dyDescent="0.2">
      <c r="B25" s="5" t="s">
        <v>23</v>
      </c>
      <c r="C25" s="5">
        <v>0.1</v>
      </c>
      <c r="D25" s="20">
        <v>5</v>
      </c>
      <c r="E25" s="21" t="s">
        <v>24</v>
      </c>
      <c r="H25" s="3"/>
      <c r="J25" s="3"/>
      <c r="K25" s="4"/>
    </row>
    <row r="26" spans="2:12" ht="16" x14ac:dyDescent="0.2">
      <c r="B26" s="5" t="s">
        <v>23</v>
      </c>
      <c r="C26" s="5">
        <v>0.2</v>
      </c>
      <c r="D26" s="20">
        <v>5</v>
      </c>
      <c r="E26" s="21" t="s">
        <v>24</v>
      </c>
      <c r="H26" s="3"/>
      <c r="J26" s="3"/>
      <c r="K26" s="4"/>
    </row>
    <row r="27" spans="2:12" ht="16" x14ac:dyDescent="0.2">
      <c r="B27" s="5" t="s">
        <v>25</v>
      </c>
      <c r="C27" s="5" t="s">
        <v>26</v>
      </c>
      <c r="D27" s="20">
        <v>5</v>
      </c>
      <c r="E27" s="21" t="s">
        <v>24</v>
      </c>
      <c r="H27" s="3"/>
      <c r="J27" s="3"/>
      <c r="K27" s="4"/>
    </row>
    <row r="28" spans="2:12" x14ac:dyDescent="0.2">
      <c r="D28" s="2"/>
      <c r="H28" s="3"/>
      <c r="J28" s="3"/>
      <c r="K28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44A6-1D3E-2B41-96E0-31015096A347}">
  <dimension ref="A1:X75"/>
  <sheetViews>
    <sheetView tabSelected="1" workbookViewId="0">
      <selection activeCell="Q15" sqref="Q15"/>
    </sheetView>
  </sheetViews>
  <sheetFormatPr baseColWidth="10" defaultRowHeight="15" x14ac:dyDescent="0.2"/>
  <cols>
    <col min="5" max="12" width="11" bestFit="1" customWidth="1"/>
    <col min="13" max="13" width="13.33203125" customWidth="1"/>
    <col min="14" max="15" width="11" bestFit="1" customWidth="1"/>
    <col min="16" max="16" width="13.6640625" customWidth="1"/>
    <col min="19" max="19" width="12.6640625" customWidth="1"/>
  </cols>
  <sheetData>
    <row r="1" spans="1:2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9" x14ac:dyDescent="0.25">
      <c r="A2" s="23"/>
      <c r="B2" s="24" t="s">
        <v>8</v>
      </c>
      <c r="C2" s="24"/>
      <c r="D2" s="24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T2" s="23"/>
      <c r="U2" s="23"/>
      <c r="V2" s="23"/>
      <c r="W2" s="23"/>
      <c r="X2" s="23"/>
    </row>
    <row r="3" spans="1:24" ht="16" x14ac:dyDescent="0.2">
      <c r="A3" s="23"/>
      <c r="B3" s="23"/>
      <c r="C3" s="23"/>
      <c r="D3" s="23"/>
      <c r="E3" s="23" t="s">
        <v>9</v>
      </c>
      <c r="F3" s="23" t="s">
        <v>10</v>
      </c>
      <c r="G3" s="23" t="s">
        <v>11</v>
      </c>
      <c r="H3" s="23"/>
      <c r="I3" s="23"/>
      <c r="J3" s="23"/>
      <c r="K3" s="23"/>
      <c r="L3" s="23"/>
      <c r="M3" s="23"/>
      <c r="N3" s="23"/>
      <c r="O3" s="23"/>
      <c r="P3" s="23"/>
      <c r="T3" s="23"/>
      <c r="U3" s="23"/>
      <c r="V3" s="23"/>
      <c r="W3" s="23"/>
      <c r="X3" s="23"/>
    </row>
    <row r="4" spans="1:24" ht="49" thickBot="1" x14ac:dyDescent="0.25">
      <c r="A4" s="23"/>
      <c r="B4" s="25" t="s">
        <v>38</v>
      </c>
      <c r="C4" s="25" t="s">
        <v>6</v>
      </c>
      <c r="D4" s="26" t="s">
        <v>14</v>
      </c>
      <c r="E4" s="25" t="s">
        <v>27</v>
      </c>
      <c r="F4" s="25" t="s">
        <v>28</v>
      </c>
      <c r="G4" s="25" t="s">
        <v>29</v>
      </c>
      <c r="H4" s="27" t="s">
        <v>18</v>
      </c>
      <c r="I4" s="25" t="s">
        <v>30</v>
      </c>
      <c r="J4" s="25" t="s">
        <v>31</v>
      </c>
      <c r="K4" s="34" t="s">
        <v>32</v>
      </c>
      <c r="L4" s="8" t="s">
        <v>37</v>
      </c>
      <c r="M4" s="35" t="s">
        <v>34</v>
      </c>
      <c r="N4" s="25" t="s">
        <v>35</v>
      </c>
      <c r="O4" s="25" t="s">
        <v>36</v>
      </c>
      <c r="P4" s="25" t="s">
        <v>33</v>
      </c>
      <c r="T4" s="23"/>
      <c r="U4" s="23"/>
      <c r="V4" s="23"/>
      <c r="W4" s="23"/>
      <c r="X4" s="23"/>
    </row>
    <row r="5" spans="1:24" x14ac:dyDescent="0.2">
      <c r="A5" s="23"/>
      <c r="B5" s="23"/>
      <c r="C5" s="23"/>
      <c r="D5" s="23"/>
      <c r="E5" s="28"/>
      <c r="F5" s="29"/>
      <c r="G5" s="29"/>
      <c r="H5" s="53"/>
      <c r="I5" s="29"/>
      <c r="J5" s="29"/>
      <c r="K5" s="30"/>
      <c r="L5" s="40"/>
      <c r="M5" s="23"/>
      <c r="N5" s="23"/>
      <c r="O5" s="23"/>
      <c r="P5" s="29"/>
      <c r="T5" s="23"/>
      <c r="U5" s="23"/>
      <c r="V5" s="23"/>
      <c r="W5" s="23"/>
      <c r="X5" s="23"/>
    </row>
    <row r="6" spans="1:24" x14ac:dyDescent="0.2">
      <c r="A6" s="23"/>
      <c r="B6" s="48">
        <v>0.24</v>
      </c>
      <c r="C6" s="48">
        <v>300</v>
      </c>
      <c r="D6" s="49">
        <v>2</v>
      </c>
      <c r="E6" s="56">
        <v>955.28457213964396</v>
      </c>
      <c r="F6" s="56">
        <v>1064.52999999999</v>
      </c>
      <c r="G6" s="56">
        <v>778.96969011835802</v>
      </c>
      <c r="H6" s="57">
        <v>2798.7842622580001</v>
      </c>
      <c r="I6" s="56">
        <v>2518.9310560436002</v>
      </c>
      <c r="J6" s="57">
        <v>1500</v>
      </c>
      <c r="K6" s="58">
        <v>0.89833036953033096</v>
      </c>
      <c r="L6" s="56">
        <v>293379.32932461699</v>
      </c>
      <c r="M6" s="56">
        <v>189575649.96575201</v>
      </c>
      <c r="N6" s="56">
        <v>141031.667391503</v>
      </c>
      <c r="O6" s="56">
        <v>267971.38894080801</v>
      </c>
      <c r="P6" s="59">
        <f>SUM(L6:O6)</f>
        <v>190278032.35140893</v>
      </c>
      <c r="T6" s="23"/>
      <c r="U6" s="23"/>
      <c r="V6" s="23"/>
      <c r="W6" s="23"/>
      <c r="X6" s="23"/>
    </row>
    <row r="7" spans="1:24" x14ac:dyDescent="0.2">
      <c r="A7" s="23"/>
      <c r="D7" s="41"/>
      <c r="E7" s="54">
        <f>E6/H6</f>
        <v>0.34132126045647426</v>
      </c>
      <c r="F7" s="54">
        <f>F6/H6</f>
        <v>0.38035443258536461</v>
      </c>
      <c r="G7" s="54">
        <f>G6/H6</f>
        <v>0.27832430695815824</v>
      </c>
      <c r="H7" s="42"/>
      <c r="J7" s="42"/>
      <c r="K7" s="43"/>
      <c r="L7" s="55">
        <f>L6/P6</f>
        <v>1.541845507330025E-3</v>
      </c>
      <c r="M7" s="55">
        <f>M6/P6</f>
        <v>0.99630865225492904</v>
      </c>
      <c r="N7" s="55">
        <f>N6/P6</f>
        <v>7.4118733333884365E-4</v>
      </c>
      <c r="O7" s="54">
        <f>O6/P6</f>
        <v>1.4083149044021729E-3</v>
      </c>
      <c r="T7" s="23"/>
      <c r="U7" s="23"/>
      <c r="V7" s="23"/>
      <c r="W7" s="23"/>
      <c r="X7" s="23"/>
    </row>
    <row r="8" spans="1:24" x14ac:dyDescent="0.2">
      <c r="A8" s="23"/>
      <c r="B8" s="48">
        <v>0.25</v>
      </c>
      <c r="C8" s="48">
        <v>300</v>
      </c>
      <c r="D8" s="49">
        <v>3</v>
      </c>
      <c r="E8" s="50">
        <v>1076.4282671332301</v>
      </c>
      <c r="F8" s="50">
        <v>1064.52999999999</v>
      </c>
      <c r="G8" s="50">
        <v>796.70809020255399</v>
      </c>
      <c r="H8" s="51">
        <v>2937.66635733578</v>
      </c>
      <c r="I8" s="50">
        <v>2646.2022781860901</v>
      </c>
      <c r="J8" s="51">
        <v>1500</v>
      </c>
      <c r="K8" s="52">
        <v>0.89873993074527603</v>
      </c>
      <c r="L8" s="50">
        <v>307090.154831552</v>
      </c>
      <c r="M8" s="50">
        <v>205237195.44226101</v>
      </c>
      <c r="N8" s="50">
        <v>146764.33519545599</v>
      </c>
      <c r="O8" s="50">
        <v>281510.880658095</v>
      </c>
      <c r="P8" s="44">
        <f>SUM(L8:O8)</f>
        <v>205972560.81294611</v>
      </c>
      <c r="T8" s="23"/>
      <c r="U8" s="23"/>
      <c r="V8" s="23"/>
      <c r="W8" s="23"/>
      <c r="X8" s="23"/>
    </row>
    <row r="9" spans="1:24" x14ac:dyDescent="0.2">
      <c r="A9" s="23"/>
      <c r="D9" s="41"/>
      <c r="E9" s="54">
        <f>E8/H8</f>
        <v>0.36642291404033417</v>
      </c>
      <c r="F9" s="54">
        <f>F8/H8</f>
        <v>0.36237266949723673</v>
      </c>
      <c r="G9" s="54">
        <f>G8/H8</f>
        <v>0.27120441646242704</v>
      </c>
      <c r="H9" s="42"/>
      <c r="J9" s="42"/>
      <c r="K9" s="43"/>
      <c r="L9" s="55">
        <f>L8/P8</f>
        <v>1.4909274983983705E-3</v>
      </c>
      <c r="M9" s="55">
        <f>M8/P8</f>
        <v>0.99642978963905326</v>
      </c>
      <c r="N9" s="55">
        <f>N8/P8</f>
        <v>7.1254313980559749E-4</v>
      </c>
      <c r="O9" s="54">
        <f>O8/P8</f>
        <v>1.3667397227427249E-3</v>
      </c>
      <c r="T9" s="23"/>
      <c r="U9" s="23"/>
      <c r="V9" s="23"/>
      <c r="W9" s="23"/>
      <c r="X9" s="23"/>
    </row>
    <row r="10" spans="1:24" x14ac:dyDescent="0.2">
      <c r="A10" s="23"/>
      <c r="B10" s="31">
        <v>0.24</v>
      </c>
      <c r="C10" s="31">
        <v>300</v>
      </c>
      <c r="D10" s="32">
        <v>5</v>
      </c>
      <c r="E10" s="44">
        <v>1198.81919634827</v>
      </c>
      <c r="F10" s="44">
        <v>1064.52999999999</v>
      </c>
      <c r="G10" s="44">
        <v>817.41341108981896</v>
      </c>
      <c r="H10" s="45">
        <v>3080.7626074380901</v>
      </c>
      <c r="I10" s="44">
        <v>2777.2440237149699</v>
      </c>
      <c r="J10" s="45">
        <v>1500</v>
      </c>
      <c r="K10" s="46">
        <v>0.89907903659806898</v>
      </c>
      <c r="L10" s="47">
        <v>321192.72663291002</v>
      </c>
      <c r="M10" s="44">
        <v>221112534.963433</v>
      </c>
      <c r="N10" s="44">
        <v>152695.23840842201</v>
      </c>
      <c r="O10" s="44">
        <v>295451.49188457202</v>
      </c>
      <c r="P10" s="44">
        <f>SUM(L10:O10)</f>
        <v>221881874.4203589</v>
      </c>
      <c r="T10" s="23"/>
      <c r="U10" s="23"/>
      <c r="V10" s="23"/>
      <c r="W10" s="23"/>
      <c r="X10" s="23"/>
    </row>
    <row r="11" spans="1:24" x14ac:dyDescent="0.2">
      <c r="A11" s="23"/>
      <c r="D11" s="41"/>
      <c r="E11" s="54">
        <f>E10/H10</f>
        <v>0.38913066312019012</v>
      </c>
      <c r="F11" s="54">
        <f>F10/H10</f>
        <v>0.34554106747135416</v>
      </c>
      <c r="G11" s="54">
        <f>G10/H10</f>
        <v>0.26532826940845211</v>
      </c>
      <c r="H11" s="42"/>
      <c r="J11" s="42"/>
      <c r="K11" s="43"/>
      <c r="L11" s="55">
        <f>L10/P10</f>
        <v>1.4475843395139391E-3</v>
      </c>
      <c r="M11" s="55">
        <f>M10/P10</f>
        <v>0.99653266198991819</v>
      </c>
      <c r="N11" s="55">
        <f>N10/P10</f>
        <v>6.8818256924915982E-4</v>
      </c>
      <c r="O11" s="54">
        <f>O10/P10</f>
        <v>1.3315711013186875E-3</v>
      </c>
      <c r="T11" s="23"/>
      <c r="U11" s="23"/>
      <c r="V11" s="23"/>
      <c r="W11" s="23"/>
      <c r="X11" s="23"/>
    </row>
    <row r="12" spans="1:24" x14ac:dyDescent="0.2">
      <c r="A12" s="23"/>
      <c r="B12" s="31">
        <v>0.49</v>
      </c>
      <c r="C12" s="31">
        <v>300</v>
      </c>
      <c r="D12" s="32">
        <v>10</v>
      </c>
      <c r="E12" s="44">
        <v>1424.7617523133399</v>
      </c>
      <c r="F12" s="44">
        <v>1064.52999999999</v>
      </c>
      <c r="G12" s="44">
        <v>848.53835280182705</v>
      </c>
      <c r="H12" s="45">
        <v>3337.8301051151702</v>
      </c>
      <c r="I12" s="44">
        <v>3012.8843047667301</v>
      </c>
      <c r="J12" s="45">
        <v>1500</v>
      </c>
      <c r="K12" s="46">
        <v>0.89730766525120997</v>
      </c>
      <c r="L12" s="47">
        <v>346588.2269835</v>
      </c>
      <c r="M12" s="44">
        <v>255316295.56066599</v>
      </c>
      <c r="N12" s="44">
        <v>163289.187732625</v>
      </c>
      <c r="O12" s="44">
        <v>320519.606890077</v>
      </c>
      <c r="P12" s="44">
        <f>SUM(L12:O12)</f>
        <v>256146692.5822722</v>
      </c>
      <c r="T12" s="23"/>
      <c r="U12" s="23"/>
      <c r="V12" s="23"/>
      <c r="W12" s="23"/>
      <c r="X12" s="23"/>
    </row>
    <row r="13" spans="1:24" x14ac:dyDescent="0.2">
      <c r="A13" s="23"/>
      <c r="B13" s="31"/>
      <c r="C13" s="31"/>
      <c r="D13" s="32"/>
      <c r="E13" s="54">
        <f>E12/H12</f>
        <v>0.42685268795733966</v>
      </c>
      <c r="F13" s="54">
        <f>F12/H12</f>
        <v>0.31892875505215651</v>
      </c>
      <c r="G13" s="54">
        <f>G12/H12</f>
        <v>0.25421855699049989</v>
      </c>
      <c r="H13" s="45"/>
      <c r="I13" s="44"/>
      <c r="J13" s="45"/>
      <c r="K13" s="46"/>
      <c r="L13" s="55">
        <f>L12/P12</f>
        <v>1.3530849197757209E-3</v>
      </c>
      <c r="M13" s="55">
        <f>M12/P12</f>
        <v>0.99675811929002567</v>
      </c>
      <c r="N13" s="55">
        <f>N12/P12</f>
        <v>6.3748310035343465E-4</v>
      </c>
      <c r="O13" s="54">
        <f>O12/P12</f>
        <v>1.2513126898452095E-3</v>
      </c>
      <c r="P13" s="44"/>
      <c r="T13" s="23"/>
      <c r="U13" s="23"/>
      <c r="V13" s="23"/>
      <c r="W13" s="23"/>
      <c r="X13" s="23"/>
    </row>
    <row r="14" spans="1:24" x14ac:dyDescent="0.2">
      <c r="A14" s="23"/>
      <c r="D14" s="41"/>
      <c r="H14" s="42"/>
      <c r="J14" s="42"/>
      <c r="K14" s="43"/>
      <c r="T14" s="23"/>
      <c r="U14" s="23"/>
      <c r="V14" s="23"/>
      <c r="W14" s="23"/>
      <c r="X14" s="23"/>
    </row>
    <row r="15" spans="1:24" x14ac:dyDescent="0.2">
      <c r="A15" s="23"/>
      <c r="B15" s="31">
        <v>1.54</v>
      </c>
      <c r="C15" s="31">
        <v>1000</v>
      </c>
      <c r="D15" s="32">
        <v>2</v>
      </c>
      <c r="E15" s="44">
        <v>3517.77118130811</v>
      </c>
      <c r="F15" s="44">
        <v>3504.54</v>
      </c>
      <c r="G15" s="44">
        <v>2779.87604679588</v>
      </c>
      <c r="H15" s="45">
        <v>9802.1872281039905</v>
      </c>
      <c r="I15" s="44">
        <v>8826.4235071699204</v>
      </c>
      <c r="J15" s="45">
        <v>1500</v>
      </c>
      <c r="K15" s="46">
        <v>0.9</v>
      </c>
      <c r="L15" s="47">
        <v>1022510.76234243</v>
      </c>
      <c r="M15" s="44">
        <v>656580341.91927898</v>
      </c>
      <c r="N15" s="44">
        <v>489977.04959211801</v>
      </c>
      <c r="O15" s="44">
        <v>938981.22416701296</v>
      </c>
      <c r="P15" s="44">
        <f>SUM(L15:O15)</f>
        <v>659031810.95538056</v>
      </c>
      <c r="T15" s="23"/>
      <c r="U15" s="23"/>
      <c r="V15" s="23"/>
      <c r="W15" s="23"/>
      <c r="X15" s="23"/>
    </row>
    <row r="16" spans="1:24" x14ac:dyDescent="0.2">
      <c r="A16" s="23"/>
      <c r="D16" s="41"/>
      <c r="E16" s="54">
        <f>E15/H15</f>
        <v>0.35887614666472173</v>
      </c>
      <c r="F16" s="54">
        <f>F15/H15</f>
        <v>0.35752632738457429</v>
      </c>
      <c r="G16" s="54">
        <f>G15/H15</f>
        <v>0.28359752595070392</v>
      </c>
      <c r="H16" s="42"/>
      <c r="J16" s="42"/>
      <c r="K16" s="43"/>
      <c r="L16" s="55">
        <f>L15/P15</f>
        <v>1.5515347595438888E-3</v>
      </c>
      <c r="M16" s="55">
        <f>M15/P15</f>
        <v>0.99628019619789254</v>
      </c>
      <c r="N16" s="55">
        <f>N15/P15</f>
        <v>7.4348011954356431E-4</v>
      </c>
      <c r="O16" s="54">
        <f>O15/P15</f>
        <v>1.4247889230199636E-3</v>
      </c>
      <c r="T16" s="23"/>
      <c r="U16" s="23"/>
      <c r="V16" s="23"/>
      <c r="W16" s="23"/>
      <c r="X16" s="23"/>
    </row>
    <row r="17" spans="1:24" x14ac:dyDescent="0.2">
      <c r="A17" s="23"/>
      <c r="B17" s="31"/>
      <c r="C17" s="33">
        <v>1000</v>
      </c>
      <c r="D17" s="32">
        <v>3</v>
      </c>
      <c r="E17" s="44">
        <v>3990.2109585478702</v>
      </c>
      <c r="F17" s="44">
        <v>3504.54</v>
      </c>
      <c r="G17" s="44">
        <v>2975.8833352545898</v>
      </c>
      <c r="H17" s="45">
        <v>10470.634293802401</v>
      </c>
      <c r="I17" s="44">
        <v>9434.8270700452595</v>
      </c>
      <c r="J17" s="45">
        <v>1500</v>
      </c>
      <c r="K17" s="46">
        <v>0.9</v>
      </c>
      <c r="L17" s="47">
        <v>1087395.3960277</v>
      </c>
      <c r="M17" s="44">
        <v>721733854.77226996</v>
      </c>
      <c r="N17" s="44">
        <v>518675.00510464498</v>
      </c>
      <c r="O17" s="44">
        <v>1003705.00745162</v>
      </c>
      <c r="P17" s="44">
        <f>SUM(L17:O17)</f>
        <v>724343630.18085396</v>
      </c>
      <c r="T17" s="23"/>
      <c r="U17" s="23"/>
      <c r="V17" s="23"/>
      <c r="W17" s="23"/>
      <c r="X17" s="23"/>
    </row>
    <row r="18" spans="1:24" x14ac:dyDescent="0.2">
      <c r="A18" s="23"/>
      <c r="D18" s="41"/>
      <c r="E18" s="54">
        <f>E17/H17</f>
        <v>0.38108588711857577</v>
      </c>
      <c r="F18" s="54">
        <f>F17/H17</f>
        <v>0.33470178612525386</v>
      </c>
      <c r="G18" s="54">
        <f>G17/H17</f>
        <v>0.28421232675617597</v>
      </c>
      <c r="H18" s="42"/>
      <c r="J18" s="42"/>
      <c r="K18" s="43"/>
      <c r="L18" s="55">
        <f>L17/P17</f>
        <v>1.5012148250081242E-3</v>
      </c>
      <c r="M18" s="55">
        <f>M17/P17</f>
        <v>0.99639704789295602</v>
      </c>
      <c r="N18" s="55">
        <f>N17/P17</f>
        <v>7.1606207812601635E-4</v>
      </c>
      <c r="O18" s="54">
        <f>O17/P17</f>
        <v>1.3856752039098006E-3</v>
      </c>
      <c r="T18" s="23"/>
      <c r="U18" s="23"/>
      <c r="V18" s="23"/>
      <c r="W18" s="23"/>
      <c r="X18" s="23"/>
    </row>
    <row r="19" spans="1:24" x14ac:dyDescent="0.2">
      <c r="A19" s="23"/>
      <c r="B19" s="31">
        <v>4.22</v>
      </c>
      <c r="C19" s="31">
        <v>1000</v>
      </c>
      <c r="D19" s="32">
        <v>5</v>
      </c>
      <c r="E19" s="44">
        <v>4734.8577480135</v>
      </c>
      <c r="F19" s="44">
        <v>3504.54</v>
      </c>
      <c r="G19" s="44">
        <v>2906.6519842938201</v>
      </c>
      <c r="H19" s="45">
        <v>11146.0497323073</v>
      </c>
      <c r="I19" s="44">
        <v>10059.622870792</v>
      </c>
      <c r="J19" s="45">
        <v>1500</v>
      </c>
      <c r="K19" s="46">
        <v>0.9</v>
      </c>
      <c r="L19" s="47">
        <v>1155629.2533877899</v>
      </c>
      <c r="M19" s="44">
        <v>816261886.49899197</v>
      </c>
      <c r="N19" s="44">
        <v>544999.309135227</v>
      </c>
      <c r="O19" s="44">
        <v>1070172.64582894</v>
      </c>
      <c r="P19" s="44">
        <f>SUM(L19:O19)</f>
        <v>819032687.70734394</v>
      </c>
      <c r="T19" s="23"/>
      <c r="U19" s="23"/>
      <c r="V19" s="23"/>
      <c r="W19" s="23"/>
      <c r="X19" s="23"/>
    </row>
    <row r="20" spans="1:24" x14ac:dyDescent="0.2">
      <c r="A20" s="23"/>
      <c r="D20" s="41"/>
      <c r="E20" s="54">
        <f>E19/H19</f>
        <v>0.42480141949208367</v>
      </c>
      <c r="F20" s="54">
        <f>F19/H19</f>
        <v>0.31441991415505188</v>
      </c>
      <c r="G20" s="54">
        <f>G19/H19</f>
        <v>0.26077866635286628</v>
      </c>
      <c r="H20" s="42"/>
      <c r="J20" s="42"/>
      <c r="K20" s="43"/>
      <c r="L20" s="55">
        <f>L19/P19</f>
        <v>1.4109684152199776E-3</v>
      </c>
      <c r="M20" s="55">
        <f>M19/P19</f>
        <v>0.99661698336349913</v>
      </c>
      <c r="N20" s="55">
        <f>N19/P19</f>
        <v>6.6541826390446293E-4</v>
      </c>
      <c r="O20" s="54">
        <f>O19/P19</f>
        <v>1.3066299573764181E-3</v>
      </c>
      <c r="T20" s="23"/>
      <c r="U20" s="23"/>
      <c r="V20" s="23"/>
      <c r="W20" s="23"/>
      <c r="X20" s="23"/>
    </row>
    <row r="21" spans="1:24" x14ac:dyDescent="0.2">
      <c r="A21" s="23"/>
      <c r="B21" s="31">
        <v>26.7</v>
      </c>
      <c r="C21" s="31">
        <v>1000</v>
      </c>
      <c r="D21" s="32">
        <v>10</v>
      </c>
      <c r="E21" s="44">
        <v>7827.9296722576601</v>
      </c>
      <c r="F21" s="44">
        <v>3504.54</v>
      </c>
      <c r="G21" s="44">
        <v>3002.1425795267101</v>
      </c>
      <c r="H21" s="45">
        <v>14334.6122517843</v>
      </c>
      <c r="I21" s="44">
        <v>12993.336217353501</v>
      </c>
      <c r="J21" s="45">
        <v>1500</v>
      </c>
      <c r="K21" s="46">
        <v>0.9</v>
      </c>
      <c r="L21" s="47">
        <v>1473530.59938317</v>
      </c>
      <c r="M21" s="44">
        <v>1223999724.94067</v>
      </c>
      <c r="N21" s="44">
        <v>673496.71586664603</v>
      </c>
      <c r="O21" s="44">
        <v>1382269.8103567599</v>
      </c>
      <c r="P21" s="44">
        <f>SUM(L21:O21)</f>
        <v>1227529022.0662766</v>
      </c>
      <c r="T21" s="23"/>
      <c r="U21" s="23"/>
      <c r="V21" s="23"/>
      <c r="W21" s="23"/>
      <c r="X21" s="23"/>
    </row>
    <row r="22" spans="1:24" x14ac:dyDescent="0.2">
      <c r="A22" s="23"/>
      <c r="E22" s="54">
        <f>E21/H21</f>
        <v>0.5460859027619166</v>
      </c>
      <c r="F22" s="54">
        <f>F21/H21</f>
        <v>0.24448097642569805</v>
      </c>
      <c r="G22" s="54">
        <f>G21/H21</f>
        <v>0.20943312081239021</v>
      </c>
      <c r="L22" s="55">
        <f>L21/P21</f>
        <v>1.2004038787635373E-3</v>
      </c>
      <c r="M22" s="55">
        <f>M21/P21</f>
        <v>0.99712487683617801</v>
      </c>
      <c r="N22" s="55">
        <f>N21/P21</f>
        <v>5.4866052350677761E-4</v>
      </c>
      <c r="O22" s="54">
        <f>O21/P21</f>
        <v>1.1260587615517319E-3</v>
      </c>
      <c r="T22" s="23"/>
      <c r="U22" s="23"/>
      <c r="V22" s="23"/>
      <c r="W22" s="23"/>
      <c r="X22" s="23"/>
    </row>
    <row r="23" spans="1:24" x14ac:dyDescent="0.2">
      <c r="A23" s="23"/>
      <c r="B23" s="23"/>
      <c r="C23" s="23"/>
      <c r="D23" s="36"/>
      <c r="E23" s="37"/>
      <c r="F23" s="37"/>
      <c r="G23" s="37"/>
      <c r="H23" s="37"/>
      <c r="I23" s="37"/>
      <c r="J23" s="37"/>
      <c r="K23" s="37"/>
      <c r="L23" s="38"/>
      <c r="M23" s="37"/>
      <c r="N23" s="37"/>
      <c r="O23" s="37"/>
      <c r="P23" s="37"/>
      <c r="Q23" s="23"/>
      <c r="R23" s="23"/>
      <c r="S23" s="23"/>
      <c r="T23" s="23"/>
      <c r="U23" s="23"/>
      <c r="V23" s="23"/>
      <c r="W23" s="23"/>
      <c r="X23" s="23"/>
    </row>
    <row r="24" spans="1:24" x14ac:dyDescent="0.2">
      <c r="A24" s="23"/>
      <c r="B24" s="23"/>
      <c r="C24" s="23"/>
      <c r="D24" s="36"/>
      <c r="E24" s="39"/>
      <c r="F24" s="37"/>
      <c r="G24" s="37"/>
      <c r="H24" s="37"/>
      <c r="I24" s="37"/>
      <c r="J24" s="37"/>
      <c r="K24" s="37"/>
      <c r="L24" s="38"/>
      <c r="M24" s="37"/>
      <c r="N24" s="37"/>
      <c r="O24" s="37"/>
      <c r="P24" s="37"/>
      <c r="Q24" s="23"/>
      <c r="R24" s="23"/>
      <c r="S24" s="23"/>
      <c r="T24" s="23"/>
      <c r="U24" s="23"/>
      <c r="V24" s="23"/>
      <c r="W24" s="23"/>
      <c r="X24" s="23"/>
    </row>
    <row r="25" spans="1:24" x14ac:dyDescent="0.2">
      <c r="A25" s="23"/>
      <c r="B25" s="23"/>
      <c r="C25" s="23"/>
      <c r="D25" s="36"/>
      <c r="E25" s="39"/>
      <c r="F25" s="37"/>
      <c r="G25" s="37"/>
      <c r="H25" s="37"/>
      <c r="I25" s="37"/>
      <c r="J25" s="37"/>
      <c r="K25" s="37"/>
      <c r="L25" s="38"/>
      <c r="M25" s="37"/>
      <c r="N25" s="37"/>
      <c r="O25" s="37"/>
      <c r="P25" s="37"/>
      <c r="Q25" s="23"/>
      <c r="R25" s="23"/>
      <c r="S25" s="23"/>
      <c r="T25" s="23"/>
      <c r="U25" s="23"/>
      <c r="V25" s="23"/>
      <c r="W25" s="23"/>
      <c r="X25" s="23"/>
    </row>
    <row r="26" spans="1:24" x14ac:dyDescent="0.2">
      <c r="A26" s="23"/>
      <c r="B26" s="23"/>
      <c r="C26" s="23"/>
      <c r="D26" s="36"/>
      <c r="E26" s="39"/>
      <c r="F26" s="37"/>
      <c r="G26" s="37"/>
      <c r="H26" s="37"/>
      <c r="I26" s="37"/>
      <c r="J26" s="37"/>
      <c r="K26" s="37"/>
      <c r="L26" s="38"/>
      <c r="M26" s="37"/>
      <c r="N26" s="37"/>
      <c r="O26" s="37"/>
      <c r="P26" s="37"/>
      <c r="Q26" s="23"/>
      <c r="R26" s="23"/>
      <c r="S26" s="23"/>
      <c r="T26" s="23"/>
      <c r="U26" s="23"/>
      <c r="V26" s="23"/>
      <c r="W26" s="23"/>
      <c r="X26" s="23"/>
    </row>
    <row r="27" spans="1:24" x14ac:dyDescent="0.2">
      <c r="A27" s="23"/>
      <c r="B27" s="23"/>
      <c r="C27" s="23"/>
      <c r="D27" s="36"/>
      <c r="E27" s="39"/>
      <c r="F27" s="37"/>
      <c r="G27" s="37"/>
      <c r="H27" s="37"/>
      <c r="I27" s="37"/>
      <c r="J27" s="37"/>
      <c r="K27" s="37"/>
      <c r="L27" s="38"/>
      <c r="M27" s="37"/>
      <c r="N27" s="37"/>
      <c r="O27" s="37"/>
      <c r="P27" s="37"/>
      <c r="Q27" s="23"/>
      <c r="R27" s="23"/>
      <c r="S27" s="23"/>
      <c r="T27" s="23"/>
      <c r="U27" s="23"/>
      <c r="V27" s="23"/>
      <c r="W27" s="23"/>
      <c r="X27" s="23"/>
    </row>
    <row r="28" spans="1:24" x14ac:dyDescent="0.2">
      <c r="A28" s="23"/>
      <c r="B28" s="23"/>
      <c r="C28" s="23"/>
      <c r="D28" s="37"/>
      <c r="E28" s="37"/>
      <c r="F28" s="37"/>
      <c r="G28" s="37"/>
      <c r="H28" s="37"/>
      <c r="I28" s="37"/>
      <c r="J28" s="37"/>
      <c r="K28" s="37"/>
      <c r="L28" s="38"/>
      <c r="M28" s="37"/>
      <c r="N28" s="37"/>
      <c r="O28" s="37"/>
      <c r="P28" s="37"/>
      <c r="Q28" s="23"/>
      <c r="R28" s="23"/>
      <c r="S28" s="23"/>
      <c r="T28" s="23"/>
      <c r="U28" s="23"/>
      <c r="V28" s="23"/>
      <c r="W28" s="23"/>
      <c r="X28" s="23"/>
    </row>
    <row r="29" spans="1:24" x14ac:dyDescent="0.2">
      <c r="A29" s="23"/>
      <c r="B29" s="23"/>
      <c r="C29" s="2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23"/>
      <c r="R29" s="23"/>
      <c r="S29" s="23"/>
      <c r="T29" s="23"/>
      <c r="U29" s="23"/>
      <c r="V29" s="23"/>
      <c r="W29" s="23"/>
      <c r="X29" s="23"/>
    </row>
    <row r="30" spans="1:24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2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x14ac:dyDescent="0.2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52" spans="3:3" x14ac:dyDescent="0.2">
      <c r="C52" t="s">
        <v>39</v>
      </c>
    </row>
    <row r="55" spans="3:3" x14ac:dyDescent="0.2">
      <c r="C55" t="s">
        <v>40</v>
      </c>
    </row>
    <row r="58" spans="3:3" x14ac:dyDescent="0.2">
      <c r="C58" t="s">
        <v>41</v>
      </c>
    </row>
    <row r="60" spans="3:3" x14ac:dyDescent="0.2">
      <c r="C60" t="s">
        <v>42</v>
      </c>
    </row>
    <row r="63" spans="3:3" x14ac:dyDescent="0.2">
      <c r="C63" s="60" t="s">
        <v>43</v>
      </c>
    </row>
    <row r="65" spans="3:3" x14ac:dyDescent="0.2">
      <c r="C65" t="s">
        <v>44</v>
      </c>
    </row>
    <row r="67" spans="3:3" x14ac:dyDescent="0.2">
      <c r="C67" t="s">
        <v>45</v>
      </c>
    </row>
    <row r="69" spans="3:3" x14ac:dyDescent="0.2">
      <c r="C69" t="s">
        <v>46</v>
      </c>
    </row>
    <row r="71" spans="3:3" x14ac:dyDescent="0.2">
      <c r="C71" t="s">
        <v>47</v>
      </c>
    </row>
    <row r="73" spans="3:3" x14ac:dyDescent="0.2">
      <c r="C73" t="s">
        <v>48</v>
      </c>
    </row>
    <row r="75" spans="3:3" x14ac:dyDescent="0.2">
      <c r="C7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run</vt:lpstr>
      <vt:lpstr>Second run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</dc:creator>
  <cp:keywords/>
  <dc:description/>
  <cp:lastModifiedBy>Olenborg Lukas</cp:lastModifiedBy>
  <cp:revision/>
  <dcterms:created xsi:type="dcterms:W3CDTF">2021-12-15T11:38:02Z</dcterms:created>
  <dcterms:modified xsi:type="dcterms:W3CDTF">2022-03-21T20:09:48Z</dcterms:modified>
  <cp:category/>
  <cp:contentStatus/>
</cp:coreProperties>
</file>