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2\ausgabe\"/>
    </mc:Choice>
  </mc:AlternateContent>
  <xr:revisionPtr revIDLastSave="0" documentId="13_ncr:1_{73EFE3F1-1B6F-4638-B37D-BC10D91BC355}" xr6:coauthVersionLast="47" xr6:coauthVersionMax="47" xr10:uidLastSave="{00000000-0000-0000-0000-000000000000}"/>
  <bookViews>
    <workbookView xWindow="-98" yWindow="-98" windowWidth="19095" windowHeight="12196" xr2:uid="{AEDE32CB-29B3-4655-926F-659FA1F47C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H34" i="1"/>
  <c r="H33" i="1"/>
  <c r="H32" i="1"/>
  <c r="H31" i="1"/>
  <c r="H30" i="1"/>
  <c r="H29" i="1"/>
  <c r="H28" i="1"/>
  <c r="H27" i="1"/>
  <c r="H26" i="1"/>
  <c r="G35" i="1"/>
  <c r="G34" i="1"/>
  <c r="G33" i="1"/>
  <c r="G32" i="1"/>
  <c r="G31" i="1"/>
  <c r="G30" i="1"/>
  <c r="G29" i="1"/>
  <c r="G28" i="1"/>
  <c r="G27" i="1"/>
  <c r="G26" i="1"/>
  <c r="F35" i="1"/>
  <c r="F34" i="1"/>
  <c r="F33" i="1"/>
  <c r="F32" i="1"/>
  <c r="F31" i="1"/>
  <c r="F30" i="1"/>
  <c r="F29" i="1"/>
  <c r="F28" i="1"/>
  <c r="F27" i="1"/>
  <c r="F26" i="1"/>
  <c r="E35" i="1"/>
  <c r="E34" i="1"/>
  <c r="E33" i="1"/>
  <c r="E32" i="1"/>
  <c r="E31" i="1"/>
  <c r="E30" i="1"/>
  <c r="E29" i="1"/>
  <c r="E28" i="1"/>
  <c r="E27" i="1"/>
  <c r="E26" i="1"/>
  <c r="D35" i="1"/>
  <c r="D34" i="1"/>
  <c r="D33" i="1"/>
  <c r="D32" i="1"/>
  <c r="D31" i="1"/>
  <c r="D30" i="1"/>
  <c r="D29" i="1"/>
  <c r="D28" i="1"/>
  <c r="D27" i="1"/>
  <c r="D26" i="1"/>
  <c r="C35" i="1"/>
  <c r="C34" i="1"/>
  <c r="C33" i="1"/>
  <c r="C32" i="1"/>
  <c r="C31" i="1"/>
  <c r="C30" i="1"/>
  <c r="C29" i="1"/>
  <c r="C28" i="1"/>
  <c r="C27" i="1"/>
  <c r="C26" i="1"/>
  <c r="J25" i="1"/>
  <c r="J13" i="1"/>
  <c r="H23" i="1"/>
  <c r="H22" i="1"/>
  <c r="H21" i="1"/>
  <c r="H20" i="1"/>
  <c r="H19" i="1"/>
  <c r="H18" i="1"/>
  <c r="H17" i="1"/>
  <c r="H16" i="1"/>
  <c r="H15" i="1"/>
  <c r="H14" i="1"/>
  <c r="G23" i="1"/>
  <c r="G22" i="1"/>
  <c r="G21" i="1"/>
  <c r="G20" i="1"/>
  <c r="G19" i="1"/>
  <c r="G18" i="1"/>
  <c r="G17" i="1"/>
  <c r="G16" i="1"/>
  <c r="G15" i="1"/>
  <c r="G14" i="1"/>
  <c r="F23" i="1"/>
  <c r="F22" i="1"/>
  <c r="F21" i="1"/>
  <c r="F20" i="1"/>
  <c r="F19" i="1"/>
  <c r="F18" i="1"/>
  <c r="F17" i="1"/>
  <c r="F16" i="1"/>
  <c r="F15" i="1"/>
  <c r="F14" i="1"/>
  <c r="E23" i="1"/>
  <c r="E14" i="1"/>
  <c r="E15" i="1"/>
  <c r="E16" i="1"/>
  <c r="E17" i="1"/>
  <c r="E18" i="1"/>
  <c r="E19" i="1"/>
  <c r="E20" i="1"/>
  <c r="E21" i="1"/>
  <c r="E22" i="1"/>
  <c r="D23" i="1"/>
  <c r="D22" i="1"/>
  <c r="D21" i="1"/>
  <c r="D20" i="1"/>
  <c r="D19" i="1"/>
  <c r="D18" i="1"/>
  <c r="D17" i="1"/>
  <c r="D16" i="1"/>
  <c r="D15" i="1"/>
  <c r="D14" i="1"/>
  <c r="C23" i="1"/>
  <c r="C22" i="1"/>
  <c r="C21" i="1"/>
  <c r="C20" i="1"/>
  <c r="C19" i="1"/>
  <c r="C18" i="1"/>
  <c r="C17" i="1"/>
  <c r="C16" i="1"/>
  <c r="C15" i="1"/>
  <c r="C14" i="1"/>
  <c r="B15" i="1"/>
  <c r="H11" i="1"/>
  <c r="H10" i="1"/>
  <c r="H9" i="1"/>
  <c r="H8" i="1"/>
  <c r="H7" i="1"/>
  <c r="H6" i="1"/>
  <c r="H5" i="1"/>
  <c r="H4" i="1"/>
  <c r="H3" i="1"/>
  <c r="G11" i="1"/>
  <c r="G10" i="1"/>
  <c r="G9" i="1"/>
  <c r="G8" i="1"/>
  <c r="G7" i="1"/>
  <c r="G6" i="1"/>
  <c r="G5" i="1"/>
  <c r="G4" i="1"/>
  <c r="G3" i="1"/>
  <c r="F11" i="1"/>
  <c r="F10" i="1"/>
  <c r="F9" i="1"/>
  <c r="F8" i="1"/>
  <c r="F7" i="1"/>
  <c r="F6" i="1"/>
  <c r="F5" i="1"/>
  <c r="F4" i="1"/>
  <c r="F3" i="1"/>
  <c r="E11" i="1"/>
  <c r="E10" i="1"/>
  <c r="E9" i="1"/>
  <c r="E8" i="1"/>
  <c r="E7" i="1"/>
  <c r="E6" i="1"/>
  <c r="E5" i="1"/>
  <c r="E4" i="1"/>
  <c r="E3" i="1"/>
  <c r="D11" i="1"/>
  <c r="D10" i="1"/>
  <c r="D9" i="1"/>
  <c r="D8" i="1"/>
  <c r="D7" i="1"/>
  <c r="D6" i="1"/>
  <c r="D5" i="1"/>
  <c r="D4" i="1"/>
  <c r="D3" i="1"/>
  <c r="C11" i="1"/>
  <c r="C10" i="1"/>
  <c r="C9" i="1"/>
  <c r="C8" i="1"/>
  <c r="C7" i="1"/>
  <c r="C6" i="1"/>
  <c r="C5" i="1"/>
  <c r="C4" i="1"/>
  <c r="C3" i="1"/>
  <c r="J1" i="1"/>
</calcChain>
</file>

<file path=xl/sharedStrings.xml><?xml version="1.0" encoding="utf-8"?>
<sst xmlns="http://schemas.openxmlformats.org/spreadsheetml/2006/main" count="24" uniqueCount="10">
  <si>
    <t>soph</t>
  </si>
  <si>
    <t>iteration</t>
  </si>
  <si>
    <t>stan</t>
  </si>
  <si>
    <t>naiv</t>
  </si>
  <si>
    <t>impr</t>
  </si>
  <si>
    <t>rat_soph</t>
  </si>
  <si>
    <t>diff_exp</t>
  </si>
  <si>
    <t>CG</t>
  </si>
  <si>
    <t>EG</t>
  </si>
  <si>
    <t>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</si>
</sst>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E329-5912-44F3-9D90-108DEBCD397C}">
  <dimension ref="A1:J35"/>
  <sheetViews>
    <sheetView tabSelected="1" topLeftCell="A11" workbookViewId="0">
      <selection activeCell="H36" sqref="H36"/>
    </sheetView>
  </sheetViews>
  <sheetFormatPr baseColWidth="10" defaultRowHeight="14.25" x14ac:dyDescent="0.45"/>
  <sheetData>
    <row r="1" spans="1:10" x14ac:dyDescent="0.4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J1">
        <f>10+10+30+50+50</f>
        <v>150</v>
      </c>
    </row>
    <row r="2" spans="1:10" x14ac:dyDescent="0.45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0" x14ac:dyDescent="0.45">
      <c r="B3">
        <v>1</v>
      </c>
      <c r="C3">
        <f>28+44+94+97+88</f>
        <v>351</v>
      </c>
      <c r="D3">
        <f>54+27+141+258+179</f>
        <v>659</v>
      </c>
      <c r="E3">
        <f>36+27+18+106+56</f>
        <v>243</v>
      </c>
      <c r="F3">
        <f>18+32+46+136+98</f>
        <v>330</v>
      </c>
      <c r="G3">
        <f>0+44+132+143</f>
        <v>319</v>
      </c>
      <c r="H3">
        <f>9+58+54+150+193</f>
        <v>464</v>
      </c>
    </row>
    <row r="4" spans="1:10" x14ac:dyDescent="0.45">
      <c r="B4">
        <v>2</v>
      </c>
      <c r="C4">
        <f>98+117+179+379+359</f>
        <v>1132</v>
      </c>
      <c r="D4">
        <f>201+85+403+877+695</f>
        <v>2261</v>
      </c>
      <c r="E4">
        <f>124+106+216+416+257</f>
        <v>1119</v>
      </c>
      <c r="F4">
        <f>49+158+178+462+379</f>
        <v>1226</v>
      </c>
      <c r="G4">
        <f>21+147+525+519</f>
        <v>1212</v>
      </c>
      <c r="H4">
        <f>65+245+251+409+551</f>
        <v>1521</v>
      </c>
    </row>
    <row r="5" spans="1:10" x14ac:dyDescent="0.45">
      <c r="B5">
        <v>3</v>
      </c>
      <c r="C5">
        <f>276+263+364+940+1069</f>
        <v>2912</v>
      </c>
      <c r="D5">
        <f>478+203+626+1850+1526</f>
        <v>4683</v>
      </c>
      <c r="E5">
        <f>199+236+648+1011+597</f>
        <v>2691</v>
      </c>
      <c r="F5">
        <f>150+290+458+1076+924</f>
        <v>2898</v>
      </c>
      <c r="G5">
        <f>55+25+411+1104+1147</f>
        <v>2742</v>
      </c>
      <c r="H5">
        <f>110+513+708+994+1028</f>
        <v>3353</v>
      </c>
    </row>
    <row r="6" spans="1:10" x14ac:dyDescent="0.45">
      <c r="B6">
        <v>4</v>
      </c>
      <c r="C6">
        <f>489+494+788+1826+2130</f>
        <v>5727</v>
      </c>
      <c r="D6">
        <f>646+351+831+2906+2176</f>
        <v>6910</v>
      </c>
      <c r="E6">
        <f>236+297+968+1883+875</f>
        <v>4259</v>
      </c>
      <c r="F6">
        <f>262+290+826+1860+1113</f>
        <v>4351</v>
      </c>
      <c r="G6">
        <f>118+62+786+1906+1730</f>
        <v>4602</v>
      </c>
      <c r="H6">
        <f>236+799+1316+1822+1691</f>
        <v>5864</v>
      </c>
    </row>
    <row r="7" spans="1:10" x14ac:dyDescent="0.45">
      <c r="B7">
        <v>5</v>
      </c>
      <c r="C7">
        <f>745+814+1482+3181+3332</f>
        <v>9554</v>
      </c>
      <c r="D7">
        <f>796+539+1907+4116+2809</f>
        <v>10167</v>
      </c>
      <c r="E7">
        <f>351+332+1415+2821+1138</f>
        <v>6057</v>
      </c>
      <c r="F7">
        <f>418+290+1245+2733+1432</f>
        <v>6118</v>
      </c>
      <c r="G7">
        <f>237+100+1181+2848+2050</f>
        <v>6416</v>
      </c>
      <c r="H7">
        <f>330+973+1712+2586+2430</f>
        <v>8031</v>
      </c>
    </row>
    <row r="8" spans="1:10" x14ac:dyDescent="0.45">
      <c r="B8">
        <v>6</v>
      </c>
      <c r="C8">
        <f>1076+1206+2212+4671+4765</f>
        <v>13930</v>
      </c>
      <c r="D8">
        <f>1014+625+1302+5155+3368</f>
        <v>11464</v>
      </c>
      <c r="E8">
        <f>549+388+1837+3312+1457</f>
        <v>7543</v>
      </c>
      <c r="F8">
        <f>602+290+1703+3505+1945</f>
        <v>8045</v>
      </c>
      <c r="G8">
        <f>282+170+1600+3627+2342</f>
        <v>8021</v>
      </c>
      <c r="H8">
        <f>388+1169+2230+3290+3376</f>
        <v>10453</v>
      </c>
    </row>
    <row r="9" spans="1:10" x14ac:dyDescent="0.45">
      <c r="B9">
        <v>7</v>
      </c>
      <c r="C9">
        <f>1362+1635+2972+6118+5952</f>
        <v>18039</v>
      </c>
      <c r="D9">
        <f>1251+773+1645+6073+4079</f>
        <v>13821</v>
      </c>
      <c r="E9">
        <f>761+465+2349+3756+1833</f>
        <v>9164</v>
      </c>
      <c r="F9">
        <f>783+317+2395+4527+2599</f>
        <v>10621</v>
      </c>
      <c r="G9">
        <f>385+243+1996+4506+2718</f>
        <v>9848</v>
      </c>
      <c r="H9">
        <f>490+1346+2731+3896+4371</f>
        <v>12834</v>
      </c>
    </row>
    <row r="10" spans="1:10" x14ac:dyDescent="0.45">
      <c r="B10">
        <v>8</v>
      </c>
      <c r="C10">
        <f>1644+2116+3779+8151+7204</f>
        <v>22894</v>
      </c>
      <c r="D10">
        <f>1384+1009+2001+6935+4629</f>
        <v>15958</v>
      </c>
      <c r="E10">
        <f>970+560+2992+4384+2111</f>
        <v>11017</v>
      </c>
      <c r="F10">
        <f>802+402+2981+5493+3003</f>
        <v>12681</v>
      </c>
      <c r="G10">
        <f>553+297+2453+5409+2918</f>
        <v>11630</v>
      </c>
      <c r="H10">
        <f>628+1643+3302+4809+5108</f>
        <v>15490</v>
      </c>
    </row>
    <row r="11" spans="1:10" x14ac:dyDescent="0.45">
      <c r="B11">
        <v>9</v>
      </c>
      <c r="C11">
        <f>1928+2419+4698+9928+8728</f>
        <v>27701</v>
      </c>
      <c r="D11">
        <f>1527+1195+2367+7900+5185</f>
        <v>18174</v>
      </c>
      <c r="E11">
        <f>1096+561+3681+5129+2534</f>
        <v>13001</v>
      </c>
      <c r="F11">
        <f>836+516+3605+6380+3638</f>
        <v>14975</v>
      </c>
      <c r="G11">
        <f>598+341+2936+6196+3171</f>
        <v>13242</v>
      </c>
      <c r="H11">
        <f>784+1735+3919+5918+5907</f>
        <v>18263</v>
      </c>
    </row>
    <row r="13" spans="1:10" x14ac:dyDescent="0.45">
      <c r="A13" t="s">
        <v>8</v>
      </c>
      <c r="B13" t="s">
        <v>1</v>
      </c>
      <c r="C13" t="s">
        <v>2</v>
      </c>
      <c r="D13" t="s">
        <v>3</v>
      </c>
      <c r="E13" t="s">
        <v>4</v>
      </c>
      <c r="F13" t="s">
        <v>0</v>
      </c>
      <c r="G13" t="s">
        <v>5</v>
      </c>
      <c r="H13" t="s">
        <v>6</v>
      </c>
      <c r="J13">
        <f xml:space="preserve"> 10+240</f>
        <v>250</v>
      </c>
    </row>
    <row r="14" spans="1:10" x14ac:dyDescent="0.45">
      <c r="A14">
        <v>10</v>
      </c>
      <c r="B14">
        <v>0</v>
      </c>
      <c r="C14">
        <f>0+7</f>
        <v>7</v>
      </c>
      <c r="D14">
        <f>0+7</f>
        <v>7</v>
      </c>
      <c r="E14">
        <f>0+7</f>
        <v>7</v>
      </c>
      <c r="F14">
        <f>0+9</f>
        <v>9</v>
      </c>
      <c r="G14">
        <f>1+7</f>
        <v>8</v>
      </c>
      <c r="H14">
        <f>1+8</f>
        <v>9</v>
      </c>
    </row>
    <row r="15" spans="1:10" x14ac:dyDescent="0.45">
      <c r="B15">
        <f>1</f>
        <v>1</v>
      </c>
      <c r="C15">
        <f xml:space="preserve"> 24+355</f>
        <v>379</v>
      </c>
      <c r="D15">
        <f xml:space="preserve"> 24+545</f>
        <v>569</v>
      </c>
      <c r="E15">
        <f>2+490</f>
        <v>492</v>
      </c>
      <c r="F15">
        <f>37+655</f>
        <v>692</v>
      </c>
      <c r="G15">
        <f>63+635</f>
        <v>698</v>
      </c>
      <c r="H15">
        <f>1+523</f>
        <v>524</v>
      </c>
    </row>
    <row r="16" spans="1:10" x14ac:dyDescent="0.45">
      <c r="B16">
        <v>2</v>
      </c>
      <c r="C16">
        <f xml:space="preserve"> 77+1550</f>
        <v>1627</v>
      </c>
      <c r="D16">
        <f>102+1811</f>
        <v>1913</v>
      </c>
      <c r="E16">
        <f>32+1900</f>
        <v>1932</v>
      </c>
      <c r="F16">
        <f>154+2268</f>
        <v>2422</v>
      </c>
      <c r="G16">
        <f>160+1998</f>
        <v>2158</v>
      </c>
      <c r="H16">
        <f>61+1901</f>
        <v>1962</v>
      </c>
    </row>
    <row r="17" spans="1:10" x14ac:dyDescent="0.45">
      <c r="B17">
        <v>3</v>
      </c>
      <c r="C17">
        <f>252+3409</f>
        <v>3661</v>
      </c>
      <c r="D17">
        <f>187+3726</f>
        <v>3913</v>
      </c>
      <c r="E17">
        <f>114+3681</f>
        <v>3795</v>
      </c>
      <c r="F17">
        <f>249+4497</f>
        <v>4746</v>
      </c>
      <c r="G17">
        <f>285+4176</f>
        <v>4461</v>
      </c>
      <c r="H17">
        <f>128+3917</f>
        <v>4045</v>
      </c>
    </row>
    <row r="18" spans="1:10" x14ac:dyDescent="0.45">
      <c r="B18">
        <v>4</v>
      </c>
      <c r="C18">
        <f>380+5978</f>
        <v>6358</v>
      </c>
      <c r="D18">
        <f>296+6120</f>
        <v>6416</v>
      </c>
      <c r="E18">
        <f>218+5872</f>
        <v>6090</v>
      </c>
      <c r="F18">
        <f>338+7087</f>
        <v>7425</v>
      </c>
      <c r="G18">
        <f>414+6755</f>
        <v>7169</v>
      </c>
      <c r="H18">
        <f>219+6414</f>
        <v>6633</v>
      </c>
    </row>
    <row r="19" spans="1:10" x14ac:dyDescent="0.45">
      <c r="B19">
        <v>5</v>
      </c>
      <c r="C19">
        <f>615+8959</f>
        <v>9574</v>
      </c>
      <c r="D19">
        <f>407+8803</f>
        <v>9210</v>
      </c>
      <c r="E19">
        <f>313+8469</f>
        <v>8782</v>
      </c>
      <c r="F19">
        <f>442+10229</f>
        <v>10671</v>
      </c>
      <c r="G19">
        <f>582+9861</f>
        <v>10443</v>
      </c>
      <c r="H19">
        <f>288+9233</f>
        <v>9521</v>
      </c>
    </row>
    <row r="20" spans="1:10" x14ac:dyDescent="0.45">
      <c r="B20">
        <v>6</v>
      </c>
      <c r="C20">
        <f>869+12527</f>
        <v>13396</v>
      </c>
      <c r="D20">
        <f>550+12017</f>
        <v>12567</v>
      </c>
      <c r="E20">
        <f>495+11652</f>
        <v>12147</v>
      </c>
      <c r="F20">
        <f>573+13810</f>
        <v>14383</v>
      </c>
      <c r="G20">
        <f>729+13157</f>
        <v>13886</v>
      </c>
      <c r="H20">
        <f>380+12241</f>
        <v>12621</v>
      </c>
    </row>
    <row r="21" spans="1:10" x14ac:dyDescent="0.45">
      <c r="B21">
        <v>7</v>
      </c>
      <c r="C21">
        <f>1114+16417</f>
        <v>17531</v>
      </c>
      <c r="D21">
        <f>793+15486</f>
        <v>16279</v>
      </c>
      <c r="E21">
        <f>628+15077</f>
        <v>15705</v>
      </c>
      <c r="F21">
        <f>702+17707</f>
        <v>18409</v>
      </c>
      <c r="G21">
        <f>860+16544</f>
        <v>17404</v>
      </c>
      <c r="H21">
        <f>437+15845</f>
        <v>16282</v>
      </c>
    </row>
    <row r="22" spans="1:10" x14ac:dyDescent="0.45">
      <c r="B22">
        <v>8</v>
      </c>
      <c r="C22">
        <f>1354+20688</f>
        <v>22042</v>
      </c>
      <c r="D22">
        <f>980+18929</f>
        <v>19909</v>
      </c>
      <c r="E22">
        <f>783+18799</f>
        <v>19582</v>
      </c>
      <c r="F22">
        <f>851+21741</f>
        <v>22592</v>
      </c>
      <c r="G22">
        <f>985+70278</f>
        <v>71263</v>
      </c>
      <c r="H22">
        <f>501+19707</f>
        <v>20208</v>
      </c>
    </row>
    <row r="23" spans="1:10" x14ac:dyDescent="0.45">
      <c r="B23">
        <v>9</v>
      </c>
      <c r="C23">
        <f>1581+25171</f>
        <v>26752</v>
      </c>
      <c r="D23">
        <f>1150+23057</f>
        <v>24207</v>
      </c>
      <c r="E23">
        <f>992+22804</f>
        <v>23796</v>
      </c>
      <c r="F23">
        <f>993+25510</f>
        <v>26503</v>
      </c>
      <c r="G23">
        <f>1130+24359</f>
        <v>25489</v>
      </c>
      <c r="H23">
        <f>545+23714</f>
        <v>24259</v>
      </c>
    </row>
    <row r="25" spans="1:10" x14ac:dyDescent="0.45">
      <c r="A25" t="s">
        <v>9</v>
      </c>
      <c r="B25" t="s">
        <v>1</v>
      </c>
      <c r="C25" t="s">
        <v>2</v>
      </c>
      <c r="D25" t="s">
        <v>3</v>
      </c>
      <c r="E25" t="s">
        <v>4</v>
      </c>
      <c r="F25" t="s">
        <v>0</v>
      </c>
      <c r="G25" t="s">
        <v>5</v>
      </c>
      <c r="H25" t="s">
        <v>6</v>
      </c>
      <c r="J25">
        <f>10+50+190</f>
        <v>250</v>
      </c>
    </row>
    <row r="26" spans="1:10" x14ac:dyDescent="0.45">
      <c r="A26">
        <v>10</v>
      </c>
      <c r="B26">
        <v>0</v>
      </c>
      <c r="C26">
        <f>40 +221+745</f>
        <v>1006</v>
      </c>
      <c r="D26">
        <f>35+208+804</f>
        <v>1047</v>
      </c>
      <c r="E26">
        <f>44+205+766</f>
        <v>1015</v>
      </c>
      <c r="F26">
        <f>40+211+711</f>
        <v>962</v>
      </c>
      <c r="G26">
        <f>37+192+754</f>
        <v>983</v>
      </c>
      <c r="H26">
        <f>39+203+759</f>
        <v>1001</v>
      </c>
    </row>
    <row r="27" spans="1:10" x14ac:dyDescent="0.45">
      <c r="B27">
        <v>1</v>
      </c>
      <c r="C27">
        <f>139+655+3056</f>
        <v>3850</v>
      </c>
      <c r="D27">
        <f>139+294+3742</f>
        <v>4175</v>
      </c>
      <c r="E27">
        <f>129+547+2209</f>
        <v>2885</v>
      </c>
      <c r="F27">
        <f>153+853+3596</f>
        <v>4602</v>
      </c>
      <c r="G27">
        <f>170+664+3593</f>
        <v>4427</v>
      </c>
      <c r="H27">
        <f>182+836+3562</f>
        <v>4580</v>
      </c>
    </row>
    <row r="28" spans="1:10" x14ac:dyDescent="0.45">
      <c r="B28">
        <v>2</v>
      </c>
      <c r="C28">
        <f>241+1142+6660</f>
        <v>8043</v>
      </c>
      <c r="D28">
        <f>315+1441+7556</f>
        <v>9312</v>
      </c>
      <c r="E28">
        <f>255+968+4414</f>
        <v>5637</v>
      </c>
      <c r="F28">
        <f>291+1708+7432</f>
        <v>9431</v>
      </c>
      <c r="G28">
        <f>313+1288+7483</f>
        <v>9084</v>
      </c>
      <c r="H28">
        <f>266+1480+7728</f>
        <v>9474</v>
      </c>
    </row>
    <row r="29" spans="1:10" x14ac:dyDescent="0.45">
      <c r="B29">
        <v>3</v>
      </c>
      <c r="C29">
        <f>423+1639+10878</f>
        <v>12940</v>
      </c>
      <c r="D29">
        <f>400+1706+11038</f>
        <v>13144</v>
      </c>
      <c r="E29">
        <f>359+1390+7042</f>
        <v>8791</v>
      </c>
      <c r="F29">
        <f>421+2187+10843</f>
        <v>13451</v>
      </c>
      <c r="G29">
        <f>430+1753+10969</f>
        <v>13152</v>
      </c>
      <c r="H29">
        <f>386+2098+11644</f>
        <v>14128</v>
      </c>
    </row>
    <row r="30" spans="1:10" x14ac:dyDescent="0.45">
      <c r="B30">
        <v>4</v>
      </c>
      <c r="C30">
        <f>547+2195+14584</f>
        <v>17326</v>
      </c>
      <c r="D30">
        <f>462+1889+13871</f>
        <v>16222</v>
      </c>
      <c r="E30">
        <f>419+1601+10082</f>
        <v>12102</v>
      </c>
      <c r="F30">
        <f>508+2707+14074</f>
        <v>17289</v>
      </c>
      <c r="G30">
        <f>494+2094+13848</f>
        <v>16436</v>
      </c>
      <c r="H30">
        <f>480+2446+14836</f>
        <v>17762</v>
      </c>
    </row>
    <row r="31" spans="1:10" x14ac:dyDescent="0.45">
      <c r="B31">
        <v>5</v>
      </c>
      <c r="C31">
        <f>712+2749+18327</f>
        <v>21788</v>
      </c>
      <c r="D31">
        <f>556+2107+16816</f>
        <v>19479</v>
      </c>
      <c r="E31">
        <f>475+1805+13280</f>
        <v>15560</v>
      </c>
      <c r="F31">
        <f>554+3228+16744</f>
        <v>20526</v>
      </c>
      <c r="G31">
        <f>552+2509+16731</f>
        <v>19792</v>
      </c>
      <c r="H31">
        <f>594+2776+17815</f>
        <v>21185</v>
      </c>
    </row>
    <row r="32" spans="1:10" x14ac:dyDescent="0.45">
      <c r="B32">
        <v>6</v>
      </c>
      <c r="C32">
        <f>854+3293+21927</f>
        <v>26074</v>
      </c>
      <c r="D32">
        <f>683+2434+19689</f>
        <v>22806</v>
      </c>
      <c r="E32">
        <f>598+2056+16152</f>
        <v>18806</v>
      </c>
      <c r="F32">
        <f>604+3702+19431</f>
        <v>23737</v>
      </c>
      <c r="G32">
        <f>573+2893+19573</f>
        <v>23039</v>
      </c>
      <c r="H32">
        <f>748+3238+21033</f>
        <v>25019</v>
      </c>
    </row>
    <row r="33" spans="2:8" x14ac:dyDescent="0.45">
      <c r="B33">
        <v>7</v>
      </c>
      <c r="C33">
        <f>1018+3817+25499</f>
        <v>30334</v>
      </c>
      <c r="D33">
        <f>772+2711+22706</f>
        <v>26189</v>
      </c>
      <c r="E33">
        <f>684+2361+18910</f>
        <v>21955</v>
      </c>
      <c r="F33">
        <f>655+4154+22351</f>
        <v>27160</v>
      </c>
      <c r="G33">
        <f>604+3267+22711</f>
        <v>26582</v>
      </c>
      <c r="H33">
        <f>819+3606+24448</f>
        <v>28873</v>
      </c>
    </row>
    <row r="34" spans="2:8" x14ac:dyDescent="0.45">
      <c r="B34">
        <v>8</v>
      </c>
      <c r="C34">
        <f>1152+4204+29114</f>
        <v>34470</v>
      </c>
      <c r="D34">
        <f>777+2972+25837</f>
        <v>29586</v>
      </c>
      <c r="E34">
        <f>737+2686+21875</f>
        <v>25298</v>
      </c>
      <c r="F34">
        <f>750+4524+25398</f>
        <v>30672</v>
      </c>
      <c r="G34">
        <f>631+3648+26044</f>
        <v>30323</v>
      </c>
      <c r="H34">
        <f>899+3981+28081</f>
        <v>32961</v>
      </c>
    </row>
    <row r="35" spans="2:8" x14ac:dyDescent="0.45">
      <c r="B35">
        <v>9</v>
      </c>
      <c r="C35">
        <f>1256+4588+32651</f>
        <v>38495</v>
      </c>
      <c r="D35">
        <f>786+3317+29279</f>
        <v>33382</v>
      </c>
      <c r="E35">
        <f>772+3055+24800</f>
        <v>28627</v>
      </c>
      <c r="F35">
        <f>831+4841+28698</f>
        <v>34370</v>
      </c>
      <c r="G35">
        <f>653+4098+29539</f>
        <v>34290</v>
      </c>
      <c r="H35">
        <f>1034+4378+31996</f>
        <v>37408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Schöne</dc:creator>
  <cp:lastModifiedBy>Lukas Schöne</cp:lastModifiedBy>
  <dcterms:created xsi:type="dcterms:W3CDTF">2024-07-06T11:01:49Z</dcterms:created>
  <dcterms:modified xsi:type="dcterms:W3CDTF">2024-07-07T10:39:24Z</dcterms:modified>
</cp:coreProperties>
</file>