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isgroup-my.sharepoint.com/personal/lukasz_balcerzak_ebisgroup_com/Documents/my/"/>
    </mc:Choice>
  </mc:AlternateContent>
  <xr:revisionPtr revIDLastSave="690" documentId="8_{9C68640A-07B1-4C94-AFA0-91A8099979D0}" xr6:coauthVersionLast="47" xr6:coauthVersionMax="47" xr10:uidLastSave="{701B1294-EBC2-47F8-8914-6F2961A7399D}"/>
  <bookViews>
    <workbookView xWindow="-120" yWindow="-120" windowWidth="29040" windowHeight="17640" activeTab="4" xr2:uid="{344CD77C-811B-4ED7-9A92-0ED9F4FB0C98}"/>
  </bookViews>
  <sheets>
    <sheet name="template" sheetId="1" r:id="rId1"/>
    <sheet name="OZDlocal" sheetId="2" r:id="rId2"/>
    <sheet name="FrekwOZD" sheetId="3" r:id="rId3"/>
    <sheet name="BSS" sheetId="4" r:id="rId4"/>
    <sheet name="dr ma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6" l="1"/>
  <c r="F21" i="6" s="1"/>
  <c r="J31" i="6" s="1"/>
  <c r="G5" i="6"/>
  <c r="S12" i="6" s="1"/>
  <c r="G4" i="6"/>
  <c r="J4" i="6" s="1"/>
  <c r="G3" i="6"/>
  <c r="J3" i="6" s="1"/>
  <c r="F19" i="6"/>
  <c r="H35" i="6" s="1"/>
  <c r="F18" i="6"/>
  <c r="F33" i="6" s="1"/>
  <c r="P12" i="4"/>
  <c r="P18" i="4"/>
  <c r="H19" i="6" l="1"/>
  <c r="L19" i="6"/>
  <c r="H21" i="6"/>
  <c r="J19" i="6"/>
  <c r="H31" i="6"/>
  <c r="L31" i="6"/>
  <c r="J26" i="6"/>
  <c r="J21" i="6"/>
  <c r="L21" i="6"/>
  <c r="H26" i="6"/>
  <c r="L26" i="6"/>
  <c r="F26" i="6"/>
  <c r="F24" i="6"/>
  <c r="F31" i="6"/>
  <c r="F20" i="6"/>
  <c r="H36" i="6" s="1"/>
  <c r="F28" i="6"/>
  <c r="F23" i="6"/>
  <c r="G6" i="6"/>
  <c r="J6" i="6" s="1"/>
  <c r="M6" i="6" s="1"/>
  <c r="M12" i="6" s="1"/>
  <c r="J35" i="6"/>
  <c r="L35" i="6"/>
  <c r="S10" i="6"/>
  <c r="P10" i="6"/>
  <c r="P3" i="6"/>
  <c r="M4" i="6"/>
  <c r="S4" i="6" s="1"/>
  <c r="J5" i="6"/>
  <c r="M3" i="6" s="1"/>
  <c r="P4" i="6"/>
  <c r="J9" i="6"/>
  <c r="P11" i="6"/>
  <c r="P12" i="6"/>
  <c r="F35" i="6"/>
  <c r="L51" i="4"/>
  <c r="L50" i="4"/>
  <c r="L49" i="4"/>
  <c r="L48" i="4"/>
  <c r="M45" i="4"/>
  <c r="M44" i="4"/>
  <c r="M43" i="4"/>
  <c r="M42" i="4"/>
  <c r="P6" i="6" l="1"/>
  <c r="J12" i="6"/>
  <c r="F29" i="6"/>
  <c r="F34" i="6" s="1"/>
  <c r="J36" i="6"/>
  <c r="H25" i="6"/>
  <c r="H30" i="6"/>
  <c r="F30" i="6"/>
  <c r="F25" i="6"/>
  <c r="H20" i="6"/>
  <c r="H18" i="6"/>
  <c r="H33" i="6" s="1"/>
  <c r="L30" i="6"/>
  <c r="L25" i="6"/>
  <c r="J30" i="6"/>
  <c r="J25" i="6"/>
  <c r="L20" i="6"/>
  <c r="J20" i="6"/>
  <c r="L36" i="6"/>
  <c r="H24" i="6"/>
  <c r="L24" i="6"/>
  <c r="J24" i="6"/>
  <c r="S6" i="6"/>
  <c r="S13" i="6"/>
  <c r="F36" i="6"/>
  <c r="P13" i="6"/>
  <c r="J10" i="6"/>
  <c r="S11" i="6" s="1"/>
  <c r="M10" i="6"/>
  <c r="M9" i="6"/>
  <c r="S3" i="6"/>
  <c r="P5" i="6"/>
  <c r="M5" i="6"/>
  <c r="J11" i="6"/>
  <c r="N18" i="4"/>
  <c r="L29" i="6" l="1"/>
  <c r="J29" i="6"/>
  <c r="H29" i="6"/>
  <c r="H23" i="6"/>
  <c r="H28" i="6"/>
  <c r="J18" i="6"/>
  <c r="J28" i="6" s="1"/>
  <c r="L34" i="6"/>
  <c r="J34" i="6"/>
  <c r="H34" i="6"/>
  <c r="S5" i="6"/>
  <c r="M11" i="6"/>
  <c r="G46" i="4"/>
  <c r="G47" i="4" s="1"/>
  <c r="G48" i="4"/>
  <c r="G43" i="4"/>
  <c r="G42" i="4"/>
  <c r="G41" i="4"/>
  <c r="C45" i="4"/>
  <c r="J23" i="6" l="1"/>
  <c r="J33" i="6"/>
  <c r="L18" i="6"/>
  <c r="L33" i="6" s="1"/>
  <c r="F35" i="1"/>
  <c r="L33" i="1"/>
  <c r="J33" i="1"/>
  <c r="H33" i="1"/>
  <c r="F33" i="1"/>
  <c r="L34" i="1" s="1"/>
  <c r="F30" i="1"/>
  <c r="L28" i="1"/>
  <c r="J28" i="1"/>
  <c r="H28" i="1"/>
  <c r="F28" i="1"/>
  <c r="L29" i="1" s="1"/>
  <c r="H25" i="1"/>
  <c r="F25" i="1"/>
  <c r="L23" i="1"/>
  <c r="J23" i="1"/>
  <c r="H23" i="1"/>
  <c r="F23" i="1"/>
  <c r="L24" i="1" s="1"/>
  <c r="F21" i="1"/>
  <c r="H20" i="1"/>
  <c r="F20" i="1"/>
  <c r="L36" i="1" s="1"/>
  <c r="F19" i="1"/>
  <c r="F24" i="1" s="1"/>
  <c r="F18" i="1"/>
  <c r="L19" i="1" s="1"/>
  <c r="L23" i="6" l="1"/>
  <c r="L28" i="6"/>
  <c r="F29" i="1"/>
  <c r="F34" i="1" s="1"/>
  <c r="H35" i="1"/>
  <c r="H18" i="1"/>
  <c r="J18" i="1" s="1"/>
  <c r="H30" i="1"/>
  <c r="J20" i="1"/>
  <c r="J25" i="1"/>
  <c r="J30" i="1"/>
  <c r="J35" i="1"/>
  <c r="L20" i="1"/>
  <c r="L25" i="1"/>
  <c r="L30" i="1"/>
  <c r="L35" i="1"/>
  <c r="F26" i="1"/>
  <c r="H19" i="1"/>
  <c r="H21" i="1"/>
  <c r="H24" i="1"/>
  <c r="H26" i="1"/>
  <c r="H29" i="1"/>
  <c r="H31" i="1"/>
  <c r="H34" i="1"/>
  <c r="H36" i="1"/>
  <c r="F31" i="1"/>
  <c r="F36" i="1"/>
  <c r="J19" i="1"/>
  <c r="J21" i="1"/>
  <c r="J24" i="1"/>
  <c r="J26" i="1"/>
  <c r="J29" i="1"/>
  <c r="J31" i="1"/>
  <c r="J34" i="1"/>
  <c r="J36" i="1"/>
  <c r="L21" i="1"/>
  <c r="L26" i="1"/>
  <c r="L31" i="1"/>
  <c r="F18" i="4"/>
  <c r="J18" i="4" s="1"/>
  <c r="F17" i="4"/>
  <c r="F32" i="4" s="1"/>
  <c r="F20" i="4"/>
  <c r="F19" i="4"/>
  <c r="P20" i="4" l="1"/>
  <c r="P30" i="4"/>
  <c r="P25" i="4"/>
  <c r="P35" i="4"/>
  <c r="N35" i="4"/>
  <c r="N20" i="4"/>
  <c r="N30" i="4"/>
  <c r="N25" i="4"/>
  <c r="P34" i="4"/>
  <c r="P24" i="4"/>
  <c r="P19" i="4"/>
  <c r="P29" i="4"/>
  <c r="N19" i="4"/>
  <c r="N34" i="4"/>
  <c r="N29" i="4"/>
  <c r="N24" i="4"/>
  <c r="H17" i="4"/>
  <c r="H27" i="4" s="1"/>
  <c r="H18" i="4"/>
  <c r="F22" i="4"/>
  <c r="L18" i="4"/>
  <c r="F27" i="4"/>
  <c r="L18" i="1"/>
  <c r="H24" i="4"/>
  <c r="L29" i="4"/>
  <c r="J29" i="4"/>
  <c r="L30" i="4"/>
  <c r="L34" i="4"/>
  <c r="H25" i="4"/>
  <c r="L35" i="4"/>
  <c r="J24" i="4"/>
  <c r="J25" i="4"/>
  <c r="H34" i="4"/>
  <c r="L25" i="4"/>
  <c r="H35" i="4"/>
  <c r="L19" i="4"/>
  <c r="H29" i="4"/>
  <c r="J34" i="4"/>
  <c r="J30" i="4"/>
  <c r="H20" i="4"/>
  <c r="H19" i="4"/>
  <c r="J19" i="4"/>
  <c r="L24" i="4"/>
  <c r="J20" i="4"/>
  <c r="L20" i="4"/>
  <c r="H30" i="4"/>
  <c r="J35" i="4"/>
  <c r="F24" i="4"/>
  <c r="F29" i="4"/>
  <c r="F34" i="4"/>
  <c r="F25" i="4"/>
  <c r="F30" i="4"/>
  <c r="F35" i="4"/>
  <c r="G6" i="4"/>
  <c r="S6" i="4" s="1"/>
  <c r="G5" i="4"/>
  <c r="J5" i="4" s="1"/>
  <c r="G4" i="4"/>
  <c r="J4" i="4" s="1"/>
  <c r="G3" i="4"/>
  <c r="J3" i="4" s="1"/>
  <c r="H23" i="4" l="1"/>
  <c r="P23" i="4"/>
  <c r="N23" i="4"/>
  <c r="J17" i="4"/>
  <c r="J32" i="4" s="1"/>
  <c r="H22" i="4"/>
  <c r="H32" i="4"/>
  <c r="J23" i="4"/>
  <c r="F28" i="4"/>
  <c r="F33" i="4" s="1"/>
  <c r="L23" i="4"/>
  <c r="S10" i="4"/>
  <c r="P10" i="4"/>
  <c r="M3" i="4"/>
  <c r="P4" i="4"/>
  <c r="M4" i="4"/>
  <c r="S4" i="4" s="1"/>
  <c r="P11" i="4"/>
  <c r="J11" i="4"/>
  <c r="P5" i="4"/>
  <c r="M5" i="4"/>
  <c r="J9" i="4"/>
  <c r="J6" i="4"/>
  <c r="J10" i="4" s="1"/>
  <c r="S12" i="4"/>
  <c r="P6" i="4"/>
  <c r="S12" i="3"/>
  <c r="P12" i="3"/>
  <c r="G6" i="3"/>
  <c r="S6" i="3" s="1"/>
  <c r="G5" i="3"/>
  <c r="J5" i="3" s="1"/>
  <c r="G4" i="3"/>
  <c r="J4" i="3" s="1"/>
  <c r="G3" i="3"/>
  <c r="J9" i="3" s="1"/>
  <c r="L28" i="4" l="1"/>
  <c r="P33" i="4"/>
  <c r="N33" i="4"/>
  <c r="H28" i="4"/>
  <c r="P28" i="4"/>
  <c r="N28" i="4"/>
  <c r="J22" i="4"/>
  <c r="L17" i="4"/>
  <c r="N17" i="4" s="1"/>
  <c r="J27" i="4"/>
  <c r="J28" i="4"/>
  <c r="L33" i="4"/>
  <c r="J33" i="4"/>
  <c r="H33" i="4"/>
  <c r="M10" i="4"/>
  <c r="S11" i="4"/>
  <c r="S13" i="4"/>
  <c r="P13" i="4"/>
  <c r="M6" i="4"/>
  <c r="M12" i="4" s="1"/>
  <c r="J12" i="4"/>
  <c r="M9" i="4"/>
  <c r="S3" i="4"/>
  <c r="M11" i="4"/>
  <c r="S5" i="4"/>
  <c r="P11" i="3"/>
  <c r="P4" i="3"/>
  <c r="M4" i="3"/>
  <c r="S4" i="3" s="1"/>
  <c r="M5" i="3"/>
  <c r="J11" i="3"/>
  <c r="P5" i="3"/>
  <c r="J6" i="3"/>
  <c r="J3" i="3"/>
  <c r="P6" i="3"/>
  <c r="P6" i="2"/>
  <c r="G6" i="2"/>
  <c r="J6" i="2" s="1"/>
  <c r="G5" i="2"/>
  <c r="S12" i="2" s="1"/>
  <c r="G4" i="2"/>
  <c r="J4" i="2" s="1"/>
  <c r="G3" i="2"/>
  <c r="J3" i="2" s="1"/>
  <c r="N22" i="4" l="1"/>
  <c r="N27" i="4" s="1"/>
  <c r="N32" i="4" s="1"/>
  <c r="P17" i="4"/>
  <c r="P22" i="4" s="1"/>
  <c r="P27" i="4" s="1"/>
  <c r="P32" i="4" s="1"/>
  <c r="L32" i="4"/>
  <c r="L27" i="4"/>
  <c r="L22" i="4"/>
  <c r="S13" i="3"/>
  <c r="P13" i="3"/>
  <c r="M6" i="3"/>
  <c r="M12" i="3" s="1"/>
  <c r="J12" i="3"/>
  <c r="J10" i="3"/>
  <c r="M11" i="3"/>
  <c r="S5" i="3"/>
  <c r="P3" i="3"/>
  <c r="M3" i="3"/>
  <c r="S10" i="3"/>
  <c r="P10" i="3"/>
  <c r="S10" i="2"/>
  <c r="P10" i="2"/>
  <c r="P3" i="2"/>
  <c r="M4" i="2"/>
  <c r="S4" i="2" s="1"/>
  <c r="J10" i="2"/>
  <c r="P4" i="2"/>
  <c r="P11" i="2"/>
  <c r="M6" i="2"/>
  <c r="M12" i="2" s="1"/>
  <c r="J12" i="2"/>
  <c r="S13" i="2"/>
  <c r="P13" i="2"/>
  <c r="J5" i="2"/>
  <c r="S6" i="2"/>
  <c r="J9" i="2"/>
  <c r="P12" i="2"/>
  <c r="G6" i="1"/>
  <c r="J6" i="1" s="1"/>
  <c r="P13" i="1" s="1"/>
  <c r="G5" i="1"/>
  <c r="J5" i="1" s="1"/>
  <c r="G4" i="1"/>
  <c r="J4" i="1" s="1"/>
  <c r="G3" i="1"/>
  <c r="J3" i="1" s="1"/>
  <c r="S10" i="1" s="1"/>
  <c r="M10" i="3" l="1"/>
  <c r="S11" i="3"/>
  <c r="S3" i="3"/>
  <c r="M9" i="3"/>
  <c r="P5" i="2"/>
  <c r="M5" i="2"/>
  <c r="J11" i="2"/>
  <c r="M3" i="2"/>
  <c r="S11" i="2"/>
  <c r="M10" i="2"/>
  <c r="P12" i="1"/>
  <c r="S12" i="1"/>
  <c r="P5" i="1"/>
  <c r="M5" i="1"/>
  <c r="J11" i="1"/>
  <c r="P4" i="1"/>
  <c r="M4" i="1"/>
  <c r="S4" i="1" s="1"/>
  <c r="P11" i="1"/>
  <c r="S6" i="1"/>
  <c r="S13" i="1"/>
  <c r="M3" i="1"/>
  <c r="P3" i="1"/>
  <c r="P10" i="1"/>
  <c r="M6" i="1"/>
  <c r="M12" i="1" s="1"/>
  <c r="P6" i="1"/>
  <c r="J9" i="1"/>
  <c r="J12" i="1"/>
  <c r="J10" i="1"/>
  <c r="M9" i="2" l="1"/>
  <c r="S3" i="2"/>
  <c r="S5" i="2"/>
  <c r="M11" i="2"/>
  <c r="S3" i="1"/>
  <c r="M9" i="1"/>
  <c r="S11" i="1"/>
  <c r="M10" i="1"/>
  <c r="S5" i="1"/>
  <c r="M11" i="1"/>
</calcChain>
</file>

<file path=xl/sharedStrings.xml><?xml version="1.0" encoding="utf-8"?>
<sst xmlns="http://schemas.openxmlformats.org/spreadsheetml/2006/main" count="544" uniqueCount="43">
  <si>
    <t>width</t>
  </si>
  <si>
    <t>height</t>
  </si>
  <si>
    <t>marginesy wizualek</t>
  </si>
  <si>
    <t>X position</t>
  </si>
  <si>
    <t>Y position</t>
  </si>
  <si>
    <t>uzupełnij wymiary strony [pixel]</t>
  </si>
  <si>
    <t>menu z lewej (width)</t>
  </si>
  <si>
    <t>tytuł strony (height)</t>
  </si>
  <si>
    <t>4 wizualki</t>
  </si>
  <si>
    <t>Lewa Góra</t>
  </si>
  <si>
    <t>Lewy Dół</t>
  </si>
  <si>
    <t>Prawa Góra</t>
  </si>
  <si>
    <t>przestzreń na wizualki</t>
  </si>
  <si>
    <t>Prawy Dół</t>
  </si>
  <si>
    <t>Lewa</t>
  </si>
  <si>
    <t>Prawa</t>
  </si>
  <si>
    <t>2 wizualki wertykalnie</t>
  </si>
  <si>
    <t>2 wizualki horyzontalnie</t>
  </si>
  <si>
    <t>Górna</t>
  </si>
  <si>
    <t>Dolna</t>
  </si>
  <si>
    <t>podział przestrzeni</t>
  </si>
  <si>
    <t>marginesy</t>
  </si>
  <si>
    <t>liczba wizualek w kolumnie</t>
  </si>
  <si>
    <t>liczba wizualek w wierszu</t>
  </si>
  <si>
    <t>legenda na dole</t>
  </si>
  <si>
    <t>liczba przycisków</t>
  </si>
  <si>
    <t>lewy panel menu</t>
  </si>
  <si>
    <t>wysokość przycisku</t>
  </si>
  <si>
    <t>górny panel menu</t>
  </si>
  <si>
    <t xml:space="preserve">wysokość panelu </t>
  </si>
  <si>
    <t>filtry po prawej</t>
  </si>
  <si>
    <t>logo USDJK szerokość</t>
  </si>
  <si>
    <t>logo USDJK wysokość</t>
  </si>
  <si>
    <t>liczba przycisków w rzędzie</t>
  </si>
  <si>
    <t>szerokość przycisku</t>
  </si>
  <si>
    <t>szerokość przestrzeni na przyciski</t>
  </si>
  <si>
    <t>liczba przycisków w kolumnie</t>
  </si>
  <si>
    <t>Karta z komentarzami</t>
  </si>
  <si>
    <t>x</t>
  </si>
  <si>
    <t>y</t>
  </si>
  <si>
    <t>Lewy button</t>
  </si>
  <si>
    <t>Prawy button</t>
  </si>
  <si>
    <t>matrix poniżej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</si>
</sst>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A3D5-121A-4565-B45F-8B3EAD1E10A8}">
  <dimension ref="B1:S36"/>
  <sheetViews>
    <sheetView topLeftCell="A4" workbookViewId="0">
      <selection activeCell="C18" sqref="C18"/>
    </sheetView>
  </sheetViews>
  <sheetFormatPr defaultRowHeight="15" x14ac:dyDescent="0.25"/>
  <sheetData>
    <row r="1" spans="2:19" x14ac:dyDescent="0.25">
      <c r="I1" s="1" t="s">
        <v>8</v>
      </c>
      <c r="O1" t="s">
        <v>16</v>
      </c>
    </row>
    <row r="2" spans="2:19" x14ac:dyDescent="0.25">
      <c r="B2" s="1" t="s">
        <v>5</v>
      </c>
      <c r="F2" t="s">
        <v>12</v>
      </c>
      <c r="I2" t="s">
        <v>9</v>
      </c>
      <c r="L2" t="s">
        <v>11</v>
      </c>
      <c r="O2" t="s">
        <v>14</v>
      </c>
      <c r="R2" t="s">
        <v>15</v>
      </c>
    </row>
    <row r="3" spans="2:19" x14ac:dyDescent="0.25">
      <c r="B3" s="1" t="s">
        <v>0</v>
      </c>
      <c r="C3">
        <v>1680</v>
      </c>
      <c r="F3" t="s">
        <v>3</v>
      </c>
      <c r="G3">
        <f>C6+C9</f>
        <v>206</v>
      </c>
      <c r="I3" t="s">
        <v>3</v>
      </c>
      <c r="J3" s="1">
        <f>G3</f>
        <v>206</v>
      </c>
      <c r="L3" t="s">
        <v>3</v>
      </c>
      <c r="M3" s="1">
        <f>J3+J5+C9</f>
        <v>943</v>
      </c>
      <c r="O3" t="s">
        <v>3</v>
      </c>
      <c r="P3" s="2">
        <f>J3</f>
        <v>206</v>
      </c>
      <c r="R3" t="s">
        <v>3</v>
      </c>
      <c r="S3">
        <f>M3</f>
        <v>943</v>
      </c>
    </row>
    <row r="4" spans="2:19" x14ac:dyDescent="0.25">
      <c r="B4" s="1" t="s">
        <v>1</v>
      </c>
      <c r="C4">
        <v>720</v>
      </c>
      <c r="F4" t="s">
        <v>4</v>
      </c>
      <c r="G4">
        <f>C7+C9</f>
        <v>76</v>
      </c>
      <c r="I4" t="s">
        <v>4</v>
      </c>
      <c r="J4" s="1">
        <f>G4</f>
        <v>76</v>
      </c>
      <c r="L4" t="s">
        <v>4</v>
      </c>
      <c r="M4" s="1">
        <f>J4</f>
        <v>76</v>
      </c>
      <c r="O4" t="s">
        <v>4</v>
      </c>
      <c r="P4" s="2">
        <f>J4</f>
        <v>76</v>
      </c>
      <c r="R4" t="s">
        <v>4</v>
      </c>
      <c r="S4">
        <f>M4</f>
        <v>76</v>
      </c>
    </row>
    <row r="5" spans="2:19" x14ac:dyDescent="0.25">
      <c r="B5" s="1"/>
      <c r="F5" t="s">
        <v>0</v>
      </c>
      <c r="G5">
        <f>C3-C6-2*C9</f>
        <v>1468</v>
      </c>
      <c r="I5" t="s">
        <v>0</v>
      </c>
      <c r="J5">
        <f>(G5-C9)/2</f>
        <v>731</v>
      </c>
      <c r="L5" t="s">
        <v>0</v>
      </c>
      <c r="M5">
        <f>J5</f>
        <v>731</v>
      </c>
      <c r="O5" t="s">
        <v>0</v>
      </c>
      <c r="P5">
        <f>J5</f>
        <v>731</v>
      </c>
      <c r="R5" t="s">
        <v>0</v>
      </c>
      <c r="S5">
        <f>M5</f>
        <v>731</v>
      </c>
    </row>
    <row r="6" spans="2:19" x14ac:dyDescent="0.25">
      <c r="B6" s="1" t="s">
        <v>6</v>
      </c>
      <c r="C6" s="3">
        <v>200</v>
      </c>
      <c r="F6" t="s">
        <v>1</v>
      </c>
      <c r="G6">
        <f>C4-C7-2*C9</f>
        <v>638</v>
      </c>
      <c r="I6" t="s">
        <v>1</v>
      </c>
      <c r="J6">
        <f>(G6-C9)/2</f>
        <v>316</v>
      </c>
      <c r="L6" t="s">
        <v>1</v>
      </c>
      <c r="M6">
        <f>J6</f>
        <v>316</v>
      </c>
      <c r="O6" t="s">
        <v>1</v>
      </c>
      <c r="P6">
        <f>G6</f>
        <v>638</v>
      </c>
      <c r="R6" t="s">
        <v>1</v>
      </c>
      <c r="S6">
        <f>G6</f>
        <v>638</v>
      </c>
    </row>
    <row r="7" spans="2:19" x14ac:dyDescent="0.25">
      <c r="B7" s="1" t="s">
        <v>7</v>
      </c>
      <c r="C7" s="3">
        <v>70</v>
      </c>
    </row>
    <row r="8" spans="2:19" x14ac:dyDescent="0.25">
      <c r="B8" s="1"/>
      <c r="I8" t="s">
        <v>10</v>
      </c>
      <c r="L8" t="s">
        <v>13</v>
      </c>
      <c r="O8" t="s">
        <v>17</v>
      </c>
    </row>
    <row r="9" spans="2:19" x14ac:dyDescent="0.25">
      <c r="B9" s="1" t="s">
        <v>2</v>
      </c>
      <c r="C9" s="3">
        <v>6</v>
      </c>
      <c r="I9" t="s">
        <v>3</v>
      </c>
      <c r="J9" s="1">
        <f>G3</f>
        <v>206</v>
      </c>
      <c r="L9" t="s">
        <v>3</v>
      </c>
      <c r="M9" s="1">
        <f>M3</f>
        <v>943</v>
      </c>
      <c r="O9" t="s">
        <v>18</v>
      </c>
      <c r="R9" t="s">
        <v>19</v>
      </c>
    </row>
    <row r="10" spans="2:19" x14ac:dyDescent="0.25">
      <c r="I10" t="s">
        <v>4</v>
      </c>
      <c r="J10" s="1">
        <f>J4+J6+C9</f>
        <v>398</v>
      </c>
      <c r="L10" t="s">
        <v>4</v>
      </c>
      <c r="M10" s="1">
        <f>J10</f>
        <v>398</v>
      </c>
      <c r="O10" t="s">
        <v>3</v>
      </c>
      <c r="P10">
        <f>J3</f>
        <v>206</v>
      </c>
      <c r="R10" t="s">
        <v>3</v>
      </c>
      <c r="S10">
        <f>J3</f>
        <v>206</v>
      </c>
    </row>
    <row r="11" spans="2:19" x14ac:dyDescent="0.25">
      <c r="I11" t="s">
        <v>0</v>
      </c>
      <c r="J11">
        <f>J5</f>
        <v>731</v>
      </c>
      <c r="L11" t="s">
        <v>0</v>
      </c>
      <c r="M11">
        <f>M5</f>
        <v>731</v>
      </c>
      <c r="O11" t="s">
        <v>4</v>
      </c>
      <c r="P11">
        <f>J4</f>
        <v>76</v>
      </c>
      <c r="R11" t="s">
        <v>4</v>
      </c>
      <c r="S11">
        <f>J10</f>
        <v>398</v>
      </c>
    </row>
    <row r="12" spans="2:19" x14ac:dyDescent="0.25">
      <c r="I12" t="s">
        <v>1</v>
      </c>
      <c r="J12">
        <f>J6</f>
        <v>316</v>
      </c>
      <c r="L12" t="s">
        <v>1</v>
      </c>
      <c r="M12">
        <f>M6</f>
        <v>316</v>
      </c>
      <c r="O12" t="s">
        <v>0</v>
      </c>
      <c r="P12">
        <f>G5</f>
        <v>1468</v>
      </c>
      <c r="R12" t="s">
        <v>0</v>
      </c>
      <c r="S12">
        <f>G5</f>
        <v>1468</v>
      </c>
    </row>
    <row r="13" spans="2:19" x14ac:dyDescent="0.25">
      <c r="O13" t="s">
        <v>1</v>
      </c>
      <c r="P13">
        <f>J6</f>
        <v>316</v>
      </c>
      <c r="R13" t="s">
        <v>1</v>
      </c>
      <c r="S13">
        <f>J6</f>
        <v>316</v>
      </c>
    </row>
    <row r="17" spans="2:12" x14ac:dyDescent="0.25">
      <c r="B17" s="1" t="s">
        <v>20</v>
      </c>
      <c r="C17" s="1"/>
      <c r="E17" s="1">
        <v>1</v>
      </c>
      <c r="G17" s="1">
        <v>2</v>
      </c>
      <c r="I17" s="1">
        <v>3</v>
      </c>
      <c r="K17" s="1">
        <v>4</v>
      </c>
    </row>
    <row r="18" spans="2:12" x14ac:dyDescent="0.25">
      <c r="B18" t="s">
        <v>3</v>
      </c>
      <c r="C18">
        <v>206</v>
      </c>
      <c r="D18" s="1">
        <v>1</v>
      </c>
      <c r="E18" s="1" t="s">
        <v>3</v>
      </c>
      <c r="F18">
        <f>C18+C22</f>
        <v>208</v>
      </c>
      <c r="G18" s="1" t="s">
        <v>3</v>
      </c>
      <c r="H18">
        <f>F18+F20+$C$21</f>
        <v>735.33333333333337</v>
      </c>
      <c r="I18" s="1" t="s">
        <v>3</v>
      </c>
      <c r="J18">
        <f>H18+H20+$C$21</f>
        <v>1129.3333333333335</v>
      </c>
      <c r="K18" s="1" t="s">
        <v>3</v>
      </c>
      <c r="L18">
        <f>J18+J20+$C$21</f>
        <v>1523.3333333333335</v>
      </c>
    </row>
    <row r="19" spans="2:12" x14ac:dyDescent="0.25">
      <c r="B19" t="s">
        <v>4</v>
      </c>
      <c r="C19">
        <v>76</v>
      </c>
      <c r="D19" s="1"/>
      <c r="E19" s="1" t="s">
        <v>4</v>
      </c>
      <c r="F19">
        <f>C19+C22</f>
        <v>78</v>
      </c>
      <c r="G19" s="1" t="s">
        <v>4</v>
      </c>
      <c r="H19">
        <f>$F$18</f>
        <v>208</v>
      </c>
      <c r="I19" s="1" t="s">
        <v>4</v>
      </c>
      <c r="J19">
        <f>$F$18</f>
        <v>208</v>
      </c>
      <c r="K19" s="1" t="s">
        <v>4</v>
      </c>
      <c r="L19">
        <f>$F$18</f>
        <v>208</v>
      </c>
    </row>
    <row r="20" spans="2:12" x14ac:dyDescent="0.25">
      <c r="B20" t="s">
        <v>0</v>
      </c>
      <c r="C20">
        <v>642</v>
      </c>
      <c r="D20" s="1"/>
      <c r="E20" s="1" t="s">
        <v>0</v>
      </c>
      <c r="F20" s="4">
        <f>(C20-(C22*(C23+1)))/C23</f>
        <v>211.33333333333334</v>
      </c>
      <c r="G20" s="1" t="s">
        <v>0</v>
      </c>
      <c r="H20">
        <f>$F$19</f>
        <v>78</v>
      </c>
      <c r="I20" s="1" t="s">
        <v>0</v>
      </c>
      <c r="J20">
        <f>$F$19</f>
        <v>78</v>
      </c>
      <c r="K20" s="1" t="s">
        <v>0</v>
      </c>
      <c r="L20">
        <f>$F$19</f>
        <v>78</v>
      </c>
    </row>
    <row r="21" spans="2:12" x14ac:dyDescent="0.25">
      <c r="B21" t="s">
        <v>1</v>
      </c>
      <c r="C21">
        <v>316</v>
      </c>
      <c r="D21" s="1"/>
      <c r="E21" s="1" t="s">
        <v>1</v>
      </c>
      <c r="F21" s="4">
        <f>(C21-(C22*(C24+1)))/C24</f>
        <v>155</v>
      </c>
      <c r="G21" s="1" t="s">
        <v>1</v>
      </c>
      <c r="H21">
        <f>$F$20</f>
        <v>211.33333333333334</v>
      </c>
      <c r="I21" s="1" t="s">
        <v>1</v>
      </c>
      <c r="J21">
        <f>$F$20</f>
        <v>211.33333333333334</v>
      </c>
      <c r="K21" s="1" t="s">
        <v>1</v>
      </c>
      <c r="L21">
        <f>$F$20</f>
        <v>211.33333333333334</v>
      </c>
    </row>
    <row r="22" spans="2:12" x14ac:dyDescent="0.25">
      <c r="B22" t="s">
        <v>21</v>
      </c>
      <c r="C22">
        <v>2</v>
      </c>
      <c r="D22" s="1"/>
      <c r="E22" s="1"/>
      <c r="G22" s="1"/>
      <c r="I22" s="1"/>
      <c r="K22" s="1"/>
    </row>
    <row r="23" spans="2:12" x14ac:dyDescent="0.25">
      <c r="B23" t="s">
        <v>23</v>
      </c>
      <c r="C23">
        <v>3</v>
      </c>
      <c r="D23" s="1">
        <v>2</v>
      </c>
      <c r="E23" s="1" t="s">
        <v>3</v>
      </c>
      <c r="F23">
        <f>$F$17</f>
        <v>0</v>
      </c>
      <c r="G23" s="1" t="s">
        <v>3</v>
      </c>
      <c r="H23">
        <f>$H$17</f>
        <v>0</v>
      </c>
      <c r="I23" s="1" t="s">
        <v>3</v>
      </c>
      <c r="J23">
        <f>$J$17</f>
        <v>0</v>
      </c>
      <c r="K23" s="1" t="s">
        <v>3</v>
      </c>
      <c r="L23">
        <f>$L$17</f>
        <v>0</v>
      </c>
    </row>
    <row r="24" spans="2:12" x14ac:dyDescent="0.25">
      <c r="B24" t="s">
        <v>22</v>
      </c>
      <c r="C24">
        <v>2</v>
      </c>
      <c r="D24" s="1"/>
      <c r="E24" s="1" t="s">
        <v>4</v>
      </c>
      <c r="F24">
        <f>F19+F21+$C$21</f>
        <v>549</v>
      </c>
      <c r="G24" s="1" t="s">
        <v>4</v>
      </c>
      <c r="H24">
        <f>$F$23</f>
        <v>0</v>
      </c>
      <c r="I24" s="1" t="s">
        <v>4</v>
      </c>
      <c r="J24">
        <f>$F$23</f>
        <v>0</v>
      </c>
      <c r="K24" s="1" t="s">
        <v>4</v>
      </c>
      <c r="L24">
        <f>$F$23</f>
        <v>0</v>
      </c>
    </row>
    <row r="25" spans="2:12" x14ac:dyDescent="0.25">
      <c r="D25" s="1"/>
      <c r="E25" s="1" t="s">
        <v>0</v>
      </c>
      <c r="F25">
        <f>$F$19</f>
        <v>78</v>
      </c>
      <c r="G25" s="1" t="s">
        <v>0</v>
      </c>
      <c r="H25">
        <f>$F$19</f>
        <v>78</v>
      </c>
      <c r="I25" s="1" t="s">
        <v>0</v>
      </c>
      <c r="J25">
        <f>$F$19</f>
        <v>78</v>
      </c>
      <c r="K25" s="1" t="s">
        <v>0</v>
      </c>
      <c r="L25">
        <f>$F$19</f>
        <v>78</v>
      </c>
    </row>
    <row r="26" spans="2:12" x14ac:dyDescent="0.25">
      <c r="D26" s="1"/>
      <c r="E26" s="1" t="s">
        <v>1</v>
      </c>
      <c r="F26">
        <f>$F$20</f>
        <v>211.33333333333334</v>
      </c>
      <c r="G26" s="1" t="s">
        <v>1</v>
      </c>
      <c r="H26">
        <f>$F$20</f>
        <v>211.33333333333334</v>
      </c>
      <c r="I26" s="1" t="s">
        <v>1</v>
      </c>
      <c r="J26">
        <f>$F$20</f>
        <v>211.33333333333334</v>
      </c>
      <c r="K26" s="1" t="s">
        <v>1</v>
      </c>
      <c r="L26">
        <f>$F$20</f>
        <v>211.33333333333334</v>
      </c>
    </row>
    <row r="27" spans="2:12" x14ac:dyDescent="0.25">
      <c r="D27" s="1"/>
      <c r="E27" s="1"/>
      <c r="G27" s="1"/>
      <c r="I27" s="1"/>
      <c r="K27" s="1"/>
    </row>
    <row r="28" spans="2:12" x14ac:dyDescent="0.25">
      <c r="D28" s="1">
        <v>3</v>
      </c>
      <c r="E28" s="1" t="s">
        <v>3</v>
      </c>
      <c r="F28">
        <f>$F$17</f>
        <v>0</v>
      </c>
      <c r="G28" s="1" t="s">
        <v>3</v>
      </c>
      <c r="H28">
        <f>$H$17</f>
        <v>0</v>
      </c>
      <c r="I28" s="1" t="s">
        <v>3</v>
      </c>
      <c r="J28">
        <f>$J$17</f>
        <v>0</v>
      </c>
      <c r="K28" s="1" t="s">
        <v>3</v>
      </c>
      <c r="L28">
        <f>$L$17</f>
        <v>0</v>
      </c>
    </row>
    <row r="29" spans="2:12" x14ac:dyDescent="0.25">
      <c r="D29" s="1"/>
      <c r="E29" s="1" t="s">
        <v>4</v>
      </c>
      <c r="F29">
        <f>F24+F26+$C$21</f>
        <v>1076.3333333333335</v>
      </c>
      <c r="G29" s="1" t="s">
        <v>4</v>
      </c>
      <c r="H29" s="2">
        <f>$F$28</f>
        <v>0</v>
      </c>
      <c r="I29" s="1" t="s">
        <v>4</v>
      </c>
      <c r="J29" s="2">
        <f>$F$28</f>
        <v>0</v>
      </c>
      <c r="K29" s="1" t="s">
        <v>4</v>
      </c>
      <c r="L29" s="2">
        <f>$F$28</f>
        <v>0</v>
      </c>
    </row>
    <row r="30" spans="2:12" x14ac:dyDescent="0.25">
      <c r="D30" s="1"/>
      <c r="E30" s="1" t="s">
        <v>0</v>
      </c>
      <c r="F30">
        <f>$F$19</f>
        <v>78</v>
      </c>
      <c r="G30" s="1" t="s">
        <v>0</v>
      </c>
      <c r="H30">
        <f>$F$19</f>
        <v>78</v>
      </c>
      <c r="I30" s="1" t="s">
        <v>0</v>
      </c>
      <c r="J30">
        <f>$F$19</f>
        <v>78</v>
      </c>
      <c r="K30" s="1" t="s">
        <v>0</v>
      </c>
      <c r="L30">
        <f>$F$19</f>
        <v>78</v>
      </c>
    </row>
    <row r="31" spans="2:12" x14ac:dyDescent="0.25">
      <c r="D31" s="1"/>
      <c r="E31" s="1" t="s">
        <v>1</v>
      </c>
      <c r="F31">
        <f>$F$20</f>
        <v>211.33333333333334</v>
      </c>
      <c r="G31" s="1" t="s">
        <v>1</v>
      </c>
      <c r="H31">
        <f>$F$20</f>
        <v>211.33333333333334</v>
      </c>
      <c r="I31" s="1" t="s">
        <v>1</v>
      </c>
      <c r="J31">
        <f>$F$20</f>
        <v>211.33333333333334</v>
      </c>
      <c r="K31" s="1" t="s">
        <v>1</v>
      </c>
      <c r="L31">
        <f>$F$20</f>
        <v>211.33333333333334</v>
      </c>
    </row>
    <row r="32" spans="2:12" x14ac:dyDescent="0.25">
      <c r="D32" s="1"/>
      <c r="E32" s="1"/>
      <c r="G32" s="1"/>
      <c r="I32" s="1"/>
      <c r="K32" s="1"/>
    </row>
    <row r="33" spans="4:12" x14ac:dyDescent="0.25">
      <c r="D33" s="1">
        <v>4</v>
      </c>
      <c r="E33" s="1" t="s">
        <v>3</v>
      </c>
      <c r="F33">
        <f>$F$17</f>
        <v>0</v>
      </c>
      <c r="G33" s="1" t="s">
        <v>3</v>
      </c>
      <c r="H33">
        <f>$H$17</f>
        <v>0</v>
      </c>
      <c r="I33" s="1" t="s">
        <v>3</v>
      </c>
      <c r="J33">
        <f>$J$17</f>
        <v>0</v>
      </c>
      <c r="K33" s="1" t="s">
        <v>3</v>
      </c>
      <c r="L33">
        <f>$L$17</f>
        <v>0</v>
      </c>
    </row>
    <row r="34" spans="4:12" x14ac:dyDescent="0.25">
      <c r="D34" s="1"/>
      <c r="E34" s="1" t="s">
        <v>4</v>
      </c>
      <c r="F34">
        <f>F29+F31+$C$21</f>
        <v>1603.6666666666667</v>
      </c>
      <c r="G34" s="1" t="s">
        <v>4</v>
      </c>
      <c r="H34">
        <f>$F$33</f>
        <v>0</v>
      </c>
      <c r="I34" s="1" t="s">
        <v>4</v>
      </c>
      <c r="J34">
        <f>$F$33</f>
        <v>0</v>
      </c>
      <c r="K34" s="1" t="s">
        <v>4</v>
      </c>
      <c r="L34">
        <f>$F$33</f>
        <v>0</v>
      </c>
    </row>
    <row r="35" spans="4:12" x14ac:dyDescent="0.25">
      <c r="D35" s="1"/>
      <c r="E35" s="1" t="s">
        <v>0</v>
      </c>
      <c r="F35">
        <f>$F$19</f>
        <v>78</v>
      </c>
      <c r="G35" s="1" t="s">
        <v>0</v>
      </c>
      <c r="H35">
        <f>$F$19</f>
        <v>78</v>
      </c>
      <c r="I35" s="1" t="s">
        <v>0</v>
      </c>
      <c r="J35">
        <f>$F$19</f>
        <v>78</v>
      </c>
      <c r="K35" s="1" t="s">
        <v>0</v>
      </c>
      <c r="L35">
        <f>$F$19</f>
        <v>78</v>
      </c>
    </row>
    <row r="36" spans="4:12" x14ac:dyDescent="0.25">
      <c r="D36" s="1"/>
      <c r="E36" s="1" t="s">
        <v>1</v>
      </c>
      <c r="F36">
        <f>$F$20</f>
        <v>211.33333333333334</v>
      </c>
      <c r="G36" s="1" t="s">
        <v>1</v>
      </c>
      <c r="H36">
        <f>$F$20</f>
        <v>211.33333333333334</v>
      </c>
      <c r="I36" s="1" t="s">
        <v>1</v>
      </c>
      <c r="J36">
        <f>$F$20</f>
        <v>211.33333333333334</v>
      </c>
      <c r="K36" s="1" t="s">
        <v>1</v>
      </c>
      <c r="L36">
        <f>$F$20</f>
        <v>211.33333333333334</v>
      </c>
    </row>
  </sheetData>
  <pageMargins left="0.7" right="0.7" top="0.75" bottom="0.75" header="0.3" footer="0.3"/>
  <ignoredErrors>
    <ignoredError sqref="M10 P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696E-3574-452A-8D36-D79D76D16BD3}">
  <dimension ref="B1:S13"/>
  <sheetViews>
    <sheetView workbookViewId="0">
      <selection activeCell="C10" sqref="C10"/>
    </sheetView>
  </sheetViews>
  <sheetFormatPr defaultRowHeight="15" x14ac:dyDescent="0.25"/>
  <sheetData>
    <row r="1" spans="2:19" x14ac:dyDescent="0.25">
      <c r="I1" s="1" t="s">
        <v>8</v>
      </c>
      <c r="O1" t="s">
        <v>16</v>
      </c>
    </row>
    <row r="2" spans="2:19" x14ac:dyDescent="0.25">
      <c r="B2" s="1" t="s">
        <v>5</v>
      </c>
      <c r="F2" t="s">
        <v>12</v>
      </c>
      <c r="I2" t="s">
        <v>9</v>
      </c>
      <c r="L2" t="s">
        <v>11</v>
      </c>
      <c r="O2" t="s">
        <v>14</v>
      </c>
      <c r="R2" t="s">
        <v>15</v>
      </c>
    </row>
    <row r="3" spans="2:19" x14ac:dyDescent="0.25">
      <c r="B3" s="1" t="s">
        <v>0</v>
      </c>
      <c r="C3">
        <v>1680</v>
      </c>
      <c r="F3" t="s">
        <v>3</v>
      </c>
      <c r="G3">
        <f>C6+C9</f>
        <v>206</v>
      </c>
      <c r="I3" t="s">
        <v>3</v>
      </c>
      <c r="J3" s="1">
        <f>G3</f>
        <v>206</v>
      </c>
      <c r="L3" t="s">
        <v>3</v>
      </c>
      <c r="M3" s="1">
        <f>J3+J5+C9</f>
        <v>943</v>
      </c>
      <c r="O3" t="s">
        <v>3</v>
      </c>
      <c r="P3" s="2">
        <f>J3</f>
        <v>206</v>
      </c>
      <c r="R3" t="s">
        <v>3</v>
      </c>
      <c r="S3">
        <f>M3</f>
        <v>943</v>
      </c>
    </row>
    <row r="4" spans="2:19" x14ac:dyDescent="0.25">
      <c r="B4" s="1" t="s">
        <v>1</v>
      </c>
      <c r="C4">
        <v>720</v>
      </c>
      <c r="F4" t="s">
        <v>4</v>
      </c>
      <c r="G4">
        <f>C7+C9</f>
        <v>66</v>
      </c>
      <c r="I4" t="s">
        <v>4</v>
      </c>
      <c r="J4" s="1">
        <f>G4</f>
        <v>66</v>
      </c>
      <c r="L4" t="s">
        <v>4</v>
      </c>
      <c r="M4" s="1">
        <f>J4</f>
        <v>66</v>
      </c>
      <c r="O4" t="s">
        <v>4</v>
      </c>
      <c r="P4" s="2">
        <f>J4</f>
        <v>66</v>
      </c>
      <c r="R4" t="s">
        <v>4</v>
      </c>
      <c r="S4">
        <f>M4</f>
        <v>66</v>
      </c>
    </row>
    <row r="5" spans="2:19" x14ac:dyDescent="0.25">
      <c r="B5" s="1"/>
      <c r="F5" t="s">
        <v>0</v>
      </c>
      <c r="G5">
        <f>C3-C6-2*C9</f>
        <v>1468</v>
      </c>
      <c r="I5" t="s">
        <v>0</v>
      </c>
      <c r="J5">
        <f>(G5-C9)/2</f>
        <v>731</v>
      </c>
      <c r="L5" t="s">
        <v>0</v>
      </c>
      <c r="M5">
        <f>J5</f>
        <v>731</v>
      </c>
      <c r="O5" t="s">
        <v>0</v>
      </c>
      <c r="P5">
        <f>J5</f>
        <v>731</v>
      </c>
      <c r="R5" t="s">
        <v>0</v>
      </c>
      <c r="S5">
        <f>M5</f>
        <v>731</v>
      </c>
    </row>
    <row r="6" spans="2:19" x14ac:dyDescent="0.25">
      <c r="B6" s="1" t="s">
        <v>6</v>
      </c>
      <c r="C6">
        <v>200</v>
      </c>
      <c r="F6" t="s">
        <v>1</v>
      </c>
      <c r="G6">
        <f>C4-C7-2*C9</f>
        <v>648</v>
      </c>
      <c r="I6" t="s">
        <v>1</v>
      </c>
      <c r="J6">
        <f>(G6-C9)/2</f>
        <v>321</v>
      </c>
      <c r="L6" t="s">
        <v>1</v>
      </c>
      <c r="M6">
        <f>J6</f>
        <v>321</v>
      </c>
      <c r="O6" t="s">
        <v>1</v>
      </c>
      <c r="P6">
        <f>G6</f>
        <v>648</v>
      </c>
      <c r="R6" t="s">
        <v>1</v>
      </c>
      <c r="S6">
        <f>G6</f>
        <v>648</v>
      </c>
    </row>
    <row r="7" spans="2:19" x14ac:dyDescent="0.25">
      <c r="B7" s="1" t="s">
        <v>7</v>
      </c>
      <c r="C7">
        <v>60</v>
      </c>
    </row>
    <row r="8" spans="2:19" x14ac:dyDescent="0.25">
      <c r="B8" s="1"/>
      <c r="I8" t="s">
        <v>10</v>
      </c>
      <c r="L8" t="s">
        <v>13</v>
      </c>
      <c r="O8" t="s">
        <v>17</v>
      </c>
    </row>
    <row r="9" spans="2:19" x14ac:dyDescent="0.25">
      <c r="B9" s="1" t="s">
        <v>2</v>
      </c>
      <c r="C9">
        <v>6</v>
      </c>
      <c r="I9" t="s">
        <v>3</v>
      </c>
      <c r="J9" s="1">
        <f>G3</f>
        <v>206</v>
      </c>
      <c r="L9" t="s">
        <v>3</v>
      </c>
      <c r="M9" s="1">
        <f>M3</f>
        <v>943</v>
      </c>
      <c r="O9" t="s">
        <v>18</v>
      </c>
      <c r="R9" t="s">
        <v>19</v>
      </c>
    </row>
    <row r="10" spans="2:19" x14ac:dyDescent="0.25">
      <c r="I10" t="s">
        <v>4</v>
      </c>
      <c r="J10" s="1">
        <f>J4+J6+C9</f>
        <v>393</v>
      </c>
      <c r="L10" t="s">
        <v>4</v>
      </c>
      <c r="M10" s="1">
        <f>J10</f>
        <v>393</v>
      </c>
      <c r="O10" t="s">
        <v>3</v>
      </c>
      <c r="P10">
        <f>J3</f>
        <v>206</v>
      </c>
      <c r="R10" t="s">
        <v>3</v>
      </c>
      <c r="S10">
        <f>J3</f>
        <v>206</v>
      </c>
    </row>
    <row r="11" spans="2:19" x14ac:dyDescent="0.25">
      <c r="I11" t="s">
        <v>0</v>
      </c>
      <c r="J11">
        <f>J5</f>
        <v>731</v>
      </c>
      <c r="L11" t="s">
        <v>0</v>
      </c>
      <c r="M11">
        <f>M5</f>
        <v>731</v>
      </c>
      <c r="O11" t="s">
        <v>4</v>
      </c>
      <c r="P11">
        <f>J4</f>
        <v>66</v>
      </c>
      <c r="R11" t="s">
        <v>4</v>
      </c>
      <c r="S11">
        <f>J10</f>
        <v>393</v>
      </c>
    </row>
    <row r="12" spans="2:19" x14ac:dyDescent="0.25">
      <c r="I12" t="s">
        <v>1</v>
      </c>
      <c r="J12">
        <f>J6</f>
        <v>321</v>
      </c>
      <c r="L12" t="s">
        <v>1</v>
      </c>
      <c r="M12">
        <f>M6</f>
        <v>321</v>
      </c>
      <c r="O12" t="s">
        <v>0</v>
      </c>
      <c r="P12">
        <f>G5</f>
        <v>1468</v>
      </c>
      <c r="R12" t="s">
        <v>0</v>
      </c>
      <c r="S12">
        <f>G5</f>
        <v>1468</v>
      </c>
    </row>
    <row r="13" spans="2:19" x14ac:dyDescent="0.25">
      <c r="O13" t="s">
        <v>1</v>
      </c>
      <c r="P13">
        <f>J6</f>
        <v>321</v>
      </c>
      <c r="R13" t="s">
        <v>1</v>
      </c>
      <c r="S13">
        <f>J6</f>
        <v>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3C47-FD5D-4EC9-9425-C36F70A7CC56}">
  <dimension ref="B1:S13"/>
  <sheetViews>
    <sheetView workbookViewId="0">
      <selection activeCell="C8" sqref="C8"/>
    </sheetView>
  </sheetViews>
  <sheetFormatPr defaultRowHeight="15" x14ac:dyDescent="0.25"/>
  <sheetData>
    <row r="1" spans="2:19" x14ac:dyDescent="0.25">
      <c r="I1" s="1" t="s">
        <v>8</v>
      </c>
      <c r="O1" t="s">
        <v>16</v>
      </c>
    </row>
    <row r="2" spans="2:19" x14ac:dyDescent="0.25">
      <c r="B2" s="1" t="s">
        <v>5</v>
      </c>
      <c r="F2" t="s">
        <v>12</v>
      </c>
      <c r="I2" t="s">
        <v>9</v>
      </c>
      <c r="L2" t="s">
        <v>11</v>
      </c>
      <c r="O2" t="s">
        <v>14</v>
      </c>
      <c r="R2" t="s">
        <v>15</v>
      </c>
    </row>
    <row r="3" spans="2:19" x14ac:dyDescent="0.25">
      <c r="B3" s="1" t="s">
        <v>0</v>
      </c>
      <c r="C3">
        <v>1680</v>
      </c>
      <c r="F3" t="s">
        <v>3</v>
      </c>
      <c r="G3">
        <f>C6+C9</f>
        <v>6</v>
      </c>
      <c r="I3" t="s">
        <v>3</v>
      </c>
      <c r="J3" s="1">
        <f>G3</f>
        <v>6</v>
      </c>
      <c r="L3" t="s">
        <v>3</v>
      </c>
      <c r="M3" s="1">
        <f>J3+J5+C9</f>
        <v>843</v>
      </c>
      <c r="O3" t="s">
        <v>3</v>
      </c>
      <c r="P3" s="2">
        <f>J3</f>
        <v>6</v>
      </c>
      <c r="R3" t="s">
        <v>3</v>
      </c>
      <c r="S3">
        <f>M3</f>
        <v>843</v>
      </c>
    </row>
    <row r="4" spans="2:19" x14ac:dyDescent="0.25">
      <c r="B4" s="1" t="s">
        <v>1</v>
      </c>
      <c r="C4">
        <v>720</v>
      </c>
      <c r="F4" t="s">
        <v>4</v>
      </c>
      <c r="G4">
        <f>C7+C9</f>
        <v>126</v>
      </c>
      <c r="I4" t="s">
        <v>4</v>
      </c>
      <c r="J4" s="1">
        <f>G4</f>
        <v>126</v>
      </c>
      <c r="L4" t="s">
        <v>4</v>
      </c>
      <c r="M4" s="1">
        <f>J4</f>
        <v>126</v>
      </c>
      <c r="O4" t="s">
        <v>4</v>
      </c>
      <c r="P4" s="2">
        <f>J4</f>
        <v>126</v>
      </c>
      <c r="R4" t="s">
        <v>4</v>
      </c>
      <c r="S4">
        <f>M4</f>
        <v>126</v>
      </c>
    </row>
    <row r="5" spans="2:19" x14ac:dyDescent="0.25">
      <c r="B5" s="1"/>
      <c r="F5" t="s">
        <v>0</v>
      </c>
      <c r="G5">
        <f>C3-C6-2*C9</f>
        <v>1668</v>
      </c>
      <c r="I5" t="s">
        <v>0</v>
      </c>
      <c r="J5">
        <f>(G5-C9)/2</f>
        <v>831</v>
      </c>
      <c r="L5" t="s">
        <v>0</v>
      </c>
      <c r="M5">
        <f>J5</f>
        <v>831</v>
      </c>
      <c r="O5" t="s">
        <v>0</v>
      </c>
      <c r="P5">
        <f>J5</f>
        <v>831</v>
      </c>
      <c r="R5" t="s">
        <v>0</v>
      </c>
      <c r="S5">
        <f>M5</f>
        <v>831</v>
      </c>
    </row>
    <row r="6" spans="2:19" x14ac:dyDescent="0.25">
      <c r="B6" s="1" t="s">
        <v>6</v>
      </c>
      <c r="C6">
        <v>0</v>
      </c>
      <c r="F6" t="s">
        <v>1</v>
      </c>
      <c r="G6">
        <f>C4-C7-2*C9</f>
        <v>588</v>
      </c>
      <c r="I6" t="s">
        <v>1</v>
      </c>
      <c r="J6">
        <f>(G6-C9)/2</f>
        <v>291</v>
      </c>
      <c r="L6" t="s">
        <v>1</v>
      </c>
      <c r="M6">
        <f>J6</f>
        <v>291</v>
      </c>
      <c r="O6" t="s">
        <v>1</v>
      </c>
      <c r="P6">
        <f>G6</f>
        <v>588</v>
      </c>
      <c r="R6" t="s">
        <v>1</v>
      </c>
      <c r="S6">
        <f>G6</f>
        <v>588</v>
      </c>
    </row>
    <row r="7" spans="2:19" x14ac:dyDescent="0.25">
      <c r="B7" s="1" t="s">
        <v>7</v>
      </c>
      <c r="C7">
        <v>120</v>
      </c>
    </row>
    <row r="8" spans="2:19" x14ac:dyDescent="0.25">
      <c r="B8" s="1"/>
      <c r="I8" t="s">
        <v>10</v>
      </c>
      <c r="L8" t="s">
        <v>13</v>
      </c>
      <c r="O8" t="s">
        <v>17</v>
      </c>
    </row>
    <row r="9" spans="2:19" x14ac:dyDescent="0.25">
      <c r="B9" s="1" t="s">
        <v>2</v>
      </c>
      <c r="C9">
        <v>6</v>
      </c>
      <c r="I9" t="s">
        <v>3</v>
      </c>
      <c r="J9" s="1">
        <f>G3</f>
        <v>6</v>
      </c>
      <c r="L9" t="s">
        <v>3</v>
      </c>
      <c r="M9" s="1">
        <f>M3</f>
        <v>843</v>
      </c>
      <c r="O9" t="s">
        <v>18</v>
      </c>
      <c r="R9" t="s">
        <v>19</v>
      </c>
    </row>
    <row r="10" spans="2:19" x14ac:dyDescent="0.25">
      <c r="I10" t="s">
        <v>4</v>
      </c>
      <c r="J10" s="1">
        <f>J4+J6+C9</f>
        <v>423</v>
      </c>
      <c r="L10" t="s">
        <v>4</v>
      </c>
      <c r="M10" s="1">
        <f>J10</f>
        <v>423</v>
      </c>
      <c r="O10" t="s">
        <v>3</v>
      </c>
      <c r="P10">
        <f>J3</f>
        <v>6</v>
      </c>
      <c r="R10" t="s">
        <v>3</v>
      </c>
      <c r="S10">
        <f>J3</f>
        <v>6</v>
      </c>
    </row>
    <row r="11" spans="2:19" x14ac:dyDescent="0.25">
      <c r="I11" t="s">
        <v>0</v>
      </c>
      <c r="J11">
        <f>J5</f>
        <v>831</v>
      </c>
      <c r="L11" t="s">
        <v>0</v>
      </c>
      <c r="M11">
        <f>M5</f>
        <v>831</v>
      </c>
      <c r="O11" t="s">
        <v>4</v>
      </c>
      <c r="P11">
        <f>J4</f>
        <v>126</v>
      </c>
      <c r="R11" t="s">
        <v>4</v>
      </c>
      <c r="S11">
        <f>J10</f>
        <v>423</v>
      </c>
    </row>
    <row r="12" spans="2:19" x14ac:dyDescent="0.25">
      <c r="I12" t="s">
        <v>1</v>
      </c>
      <c r="J12">
        <f>J6</f>
        <v>291</v>
      </c>
      <c r="L12" t="s">
        <v>1</v>
      </c>
      <c r="M12">
        <f>M6</f>
        <v>291</v>
      </c>
      <c r="O12" t="s">
        <v>0</v>
      </c>
      <c r="P12">
        <f>G5</f>
        <v>1668</v>
      </c>
      <c r="R12" t="s">
        <v>0</v>
      </c>
      <c r="S12">
        <f>G5</f>
        <v>1668</v>
      </c>
    </row>
    <row r="13" spans="2:19" x14ac:dyDescent="0.25">
      <c r="O13" t="s">
        <v>1</v>
      </c>
      <c r="P13">
        <f>J6</f>
        <v>291</v>
      </c>
      <c r="R13" t="s">
        <v>1</v>
      </c>
      <c r="S13">
        <f>J6</f>
        <v>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AAEC6-5534-4BA9-9CE1-453BE7232CDA}">
  <dimension ref="B1:S51"/>
  <sheetViews>
    <sheetView workbookViewId="0">
      <selection activeCell="F24" sqref="F24"/>
    </sheetView>
  </sheetViews>
  <sheetFormatPr defaultRowHeight="15" x14ac:dyDescent="0.25"/>
  <cols>
    <col min="6" max="6" width="10.5703125" customWidth="1"/>
  </cols>
  <sheetData>
    <row r="1" spans="2:19" x14ac:dyDescent="0.25">
      <c r="I1" s="1" t="s">
        <v>8</v>
      </c>
      <c r="O1" t="s">
        <v>16</v>
      </c>
    </row>
    <row r="2" spans="2:19" x14ac:dyDescent="0.25">
      <c r="B2" s="1" t="s">
        <v>5</v>
      </c>
      <c r="F2" t="s">
        <v>12</v>
      </c>
      <c r="I2" t="s">
        <v>9</v>
      </c>
      <c r="L2" t="s">
        <v>11</v>
      </c>
      <c r="O2" t="s">
        <v>14</v>
      </c>
      <c r="R2" t="s">
        <v>15</v>
      </c>
    </row>
    <row r="3" spans="2:19" x14ac:dyDescent="0.25">
      <c r="B3" s="1" t="s">
        <v>0</v>
      </c>
      <c r="C3">
        <v>1680</v>
      </c>
      <c r="F3" t="s">
        <v>3</v>
      </c>
      <c r="G3">
        <f>C6+C9</f>
        <v>204</v>
      </c>
      <c r="I3" t="s">
        <v>3</v>
      </c>
      <c r="J3" s="1">
        <f>G3</f>
        <v>204</v>
      </c>
      <c r="L3" t="s">
        <v>3</v>
      </c>
      <c r="M3" s="1">
        <f>J3+J5+C9</f>
        <v>942</v>
      </c>
      <c r="O3" t="s">
        <v>3</v>
      </c>
      <c r="P3" s="2">
        <v>942</v>
      </c>
      <c r="R3" t="s">
        <v>3</v>
      </c>
      <c r="S3">
        <f>M3</f>
        <v>942</v>
      </c>
    </row>
    <row r="4" spans="2:19" x14ac:dyDescent="0.25">
      <c r="B4" s="1" t="s">
        <v>1</v>
      </c>
      <c r="C4">
        <v>720</v>
      </c>
      <c r="F4" t="s">
        <v>4</v>
      </c>
      <c r="G4">
        <f>C7+C9</f>
        <v>74</v>
      </c>
      <c r="I4" t="s">
        <v>4</v>
      </c>
      <c r="J4" s="1">
        <f>G4</f>
        <v>74</v>
      </c>
      <c r="L4" t="s">
        <v>4</v>
      </c>
      <c r="M4" s="1">
        <f>J4</f>
        <v>74</v>
      </c>
      <c r="O4" t="s">
        <v>4</v>
      </c>
      <c r="P4" s="2">
        <f>J4</f>
        <v>74</v>
      </c>
      <c r="R4" t="s">
        <v>4</v>
      </c>
      <c r="S4">
        <f>M4</f>
        <v>74</v>
      </c>
    </row>
    <row r="5" spans="2:19" x14ac:dyDescent="0.25">
      <c r="B5" s="1"/>
      <c r="F5" t="s">
        <v>0</v>
      </c>
      <c r="G5">
        <f>C3-C6-2*C9</f>
        <v>1472</v>
      </c>
      <c r="I5" t="s">
        <v>0</v>
      </c>
      <c r="J5">
        <f>(G5-C9)/2</f>
        <v>734</v>
      </c>
      <c r="L5" t="s">
        <v>0</v>
      </c>
      <c r="M5">
        <f>J5</f>
        <v>734</v>
      </c>
      <c r="O5" t="s">
        <v>0</v>
      </c>
      <c r="P5">
        <f>J5</f>
        <v>734</v>
      </c>
      <c r="R5" t="s">
        <v>0</v>
      </c>
      <c r="S5">
        <f>M5</f>
        <v>734</v>
      </c>
    </row>
    <row r="6" spans="2:19" x14ac:dyDescent="0.25">
      <c r="B6" s="1" t="s">
        <v>6</v>
      </c>
      <c r="C6" s="3">
        <v>200</v>
      </c>
      <c r="F6" t="s">
        <v>1</v>
      </c>
      <c r="G6">
        <f>C4-C7-2*C9</f>
        <v>642</v>
      </c>
      <c r="I6" t="s">
        <v>1</v>
      </c>
      <c r="J6">
        <f>(G6-C9)/2</f>
        <v>319</v>
      </c>
      <c r="L6" t="s">
        <v>1</v>
      </c>
      <c r="M6">
        <f>J6</f>
        <v>319</v>
      </c>
      <c r="O6" t="s">
        <v>1</v>
      </c>
      <c r="P6">
        <f>G6</f>
        <v>642</v>
      </c>
      <c r="R6" t="s">
        <v>1</v>
      </c>
      <c r="S6">
        <f>G6</f>
        <v>642</v>
      </c>
    </row>
    <row r="7" spans="2:19" x14ac:dyDescent="0.25">
      <c r="B7" s="1" t="s">
        <v>7</v>
      </c>
      <c r="C7" s="3">
        <v>70</v>
      </c>
    </row>
    <row r="8" spans="2:19" x14ac:dyDescent="0.25">
      <c r="B8" s="1"/>
      <c r="I8" t="s">
        <v>10</v>
      </c>
      <c r="L8" t="s">
        <v>13</v>
      </c>
      <c r="O8" t="s">
        <v>17</v>
      </c>
    </row>
    <row r="9" spans="2:19" x14ac:dyDescent="0.25">
      <c r="B9" s="1" t="s">
        <v>2</v>
      </c>
      <c r="C9" s="3">
        <v>4</v>
      </c>
      <c r="I9" t="s">
        <v>3</v>
      </c>
      <c r="J9" s="1">
        <f>G3</f>
        <v>204</v>
      </c>
      <c r="L9" t="s">
        <v>3</v>
      </c>
      <c r="M9" s="1">
        <f>M3</f>
        <v>942</v>
      </c>
      <c r="O9" t="s">
        <v>18</v>
      </c>
      <c r="R9" t="s">
        <v>19</v>
      </c>
    </row>
    <row r="10" spans="2:19" x14ac:dyDescent="0.25">
      <c r="I10" t="s">
        <v>4</v>
      </c>
      <c r="J10" s="1">
        <f>J4+J6+C9</f>
        <v>397</v>
      </c>
      <c r="L10" t="s">
        <v>4</v>
      </c>
      <c r="M10" s="1">
        <f>J10</f>
        <v>397</v>
      </c>
      <c r="O10" t="s">
        <v>3</v>
      </c>
      <c r="P10">
        <f>J3</f>
        <v>204</v>
      </c>
      <c r="R10" t="s">
        <v>3</v>
      </c>
      <c r="S10">
        <f>J3</f>
        <v>204</v>
      </c>
    </row>
    <row r="11" spans="2:19" x14ac:dyDescent="0.25">
      <c r="I11" t="s">
        <v>0</v>
      </c>
      <c r="J11">
        <f>J5</f>
        <v>734</v>
      </c>
      <c r="L11" t="s">
        <v>0</v>
      </c>
      <c r="M11">
        <f>M5</f>
        <v>734</v>
      </c>
      <c r="O11" t="s">
        <v>4</v>
      </c>
      <c r="P11">
        <f>J4</f>
        <v>74</v>
      </c>
      <c r="R11" t="s">
        <v>4</v>
      </c>
      <c r="S11">
        <f>J10</f>
        <v>397</v>
      </c>
    </row>
    <row r="12" spans="2:19" x14ac:dyDescent="0.25">
      <c r="I12" t="s">
        <v>1</v>
      </c>
      <c r="J12">
        <f>J6</f>
        <v>319</v>
      </c>
      <c r="L12" t="s">
        <v>1</v>
      </c>
      <c r="M12">
        <f>M6</f>
        <v>319</v>
      </c>
      <c r="O12" t="s">
        <v>0</v>
      </c>
      <c r="P12">
        <f>G5</f>
        <v>1472</v>
      </c>
      <c r="Q12">
        <v>397</v>
      </c>
      <c r="R12" t="s">
        <v>0</v>
      </c>
      <c r="S12">
        <f>G5</f>
        <v>1472</v>
      </c>
    </row>
    <row r="13" spans="2:19" x14ac:dyDescent="0.25">
      <c r="O13" t="s">
        <v>1</v>
      </c>
      <c r="P13">
        <f>J6</f>
        <v>319</v>
      </c>
      <c r="R13" t="s">
        <v>1</v>
      </c>
      <c r="S13">
        <f>J6</f>
        <v>319</v>
      </c>
    </row>
    <row r="16" spans="2:19" x14ac:dyDescent="0.25">
      <c r="B16" t="s">
        <v>20</v>
      </c>
      <c r="E16" s="1">
        <v>1</v>
      </c>
      <c r="G16" s="1">
        <v>2</v>
      </c>
      <c r="I16" s="1">
        <v>3</v>
      </c>
      <c r="K16" s="1">
        <v>4</v>
      </c>
      <c r="M16" s="1">
        <v>5</v>
      </c>
      <c r="O16" s="1">
        <v>6</v>
      </c>
    </row>
    <row r="17" spans="2:16" x14ac:dyDescent="0.25">
      <c r="B17" t="s">
        <v>3</v>
      </c>
      <c r="C17">
        <v>200</v>
      </c>
      <c r="D17" s="1">
        <v>1</v>
      </c>
      <c r="E17" s="1" t="s">
        <v>3</v>
      </c>
      <c r="F17">
        <f>C17+C21</f>
        <v>200</v>
      </c>
      <c r="G17" s="1" t="s">
        <v>3</v>
      </c>
      <c r="H17">
        <f>F17+F19+$C$21</f>
        <v>362.5</v>
      </c>
      <c r="I17" s="1" t="s">
        <v>3</v>
      </c>
      <c r="J17">
        <f>H17+H19+$C$21</f>
        <v>525</v>
      </c>
      <c r="K17" s="1" t="s">
        <v>3</v>
      </c>
      <c r="L17">
        <f>J17+J19+$C$21</f>
        <v>687.5</v>
      </c>
      <c r="M17" s="1" t="s">
        <v>3</v>
      </c>
      <c r="N17">
        <f>L17+L19+$C$21</f>
        <v>850</v>
      </c>
      <c r="O17" s="1" t="s">
        <v>3</v>
      </c>
      <c r="P17">
        <f>N17+N19+$C$21</f>
        <v>1012.5</v>
      </c>
    </row>
    <row r="18" spans="2:16" x14ac:dyDescent="0.25">
      <c r="B18" t="s">
        <v>4</v>
      </c>
      <c r="C18">
        <v>0</v>
      </c>
      <c r="D18" s="1"/>
      <c r="E18" s="1" t="s">
        <v>4</v>
      </c>
      <c r="F18">
        <f>C18+C21</f>
        <v>0</v>
      </c>
      <c r="G18" s="1" t="s">
        <v>4</v>
      </c>
      <c r="H18">
        <f>$F$18</f>
        <v>0</v>
      </c>
      <c r="I18" s="1" t="s">
        <v>4</v>
      </c>
      <c r="J18">
        <f>$F$18</f>
        <v>0</v>
      </c>
      <c r="K18" s="1" t="s">
        <v>4</v>
      </c>
      <c r="L18">
        <f>$F$18</f>
        <v>0</v>
      </c>
      <c r="M18" s="1" t="s">
        <v>4</v>
      </c>
      <c r="N18">
        <f>$F$18</f>
        <v>0</v>
      </c>
      <c r="O18" s="1" t="s">
        <v>4</v>
      </c>
      <c r="P18">
        <f>$F$18</f>
        <v>0</v>
      </c>
    </row>
    <row r="19" spans="2:16" x14ac:dyDescent="0.25">
      <c r="B19" t="s">
        <v>0</v>
      </c>
      <c r="C19">
        <v>975</v>
      </c>
      <c r="D19" s="1"/>
      <c r="E19" s="1" t="s">
        <v>0</v>
      </c>
      <c r="F19" s="4">
        <f>(C19-(C21*(C22+1)))/C22</f>
        <v>162.5</v>
      </c>
      <c r="G19" s="1" t="s">
        <v>0</v>
      </c>
      <c r="H19">
        <f>$F$19</f>
        <v>162.5</v>
      </c>
      <c r="I19" s="1" t="s">
        <v>0</v>
      </c>
      <c r="J19">
        <f>$F$19</f>
        <v>162.5</v>
      </c>
      <c r="K19" s="1" t="s">
        <v>0</v>
      </c>
      <c r="L19">
        <f>$F$19</f>
        <v>162.5</v>
      </c>
      <c r="M19" s="1" t="s">
        <v>0</v>
      </c>
      <c r="N19">
        <f>$F$19</f>
        <v>162.5</v>
      </c>
      <c r="O19" s="1" t="s">
        <v>0</v>
      </c>
      <c r="P19">
        <f>$F$19</f>
        <v>162.5</v>
      </c>
    </row>
    <row r="20" spans="2:16" x14ac:dyDescent="0.25">
      <c r="B20" t="s">
        <v>1</v>
      </c>
      <c r="C20">
        <v>70</v>
      </c>
      <c r="D20" s="1"/>
      <c r="E20" s="1" t="s">
        <v>1</v>
      </c>
      <c r="F20" s="4">
        <f>(C20-(C21*(C23+1)))/C23</f>
        <v>35</v>
      </c>
      <c r="G20" s="1" t="s">
        <v>1</v>
      </c>
      <c r="H20">
        <f>$F$20</f>
        <v>35</v>
      </c>
      <c r="I20" s="1" t="s">
        <v>1</v>
      </c>
      <c r="J20">
        <f>$F$20</f>
        <v>35</v>
      </c>
      <c r="K20" s="1" t="s">
        <v>1</v>
      </c>
      <c r="L20">
        <f>$F$20</f>
        <v>35</v>
      </c>
      <c r="M20" s="1" t="s">
        <v>1</v>
      </c>
      <c r="N20">
        <f>$F$20</f>
        <v>35</v>
      </c>
      <c r="O20" s="1" t="s">
        <v>1</v>
      </c>
      <c r="P20">
        <f>$F$20</f>
        <v>35</v>
      </c>
    </row>
    <row r="21" spans="2:16" x14ac:dyDescent="0.25">
      <c r="B21" t="s">
        <v>21</v>
      </c>
      <c r="C21">
        <v>0</v>
      </c>
      <c r="D21" s="1"/>
      <c r="E21" s="1"/>
      <c r="G21" s="1"/>
      <c r="I21" s="1"/>
      <c r="K21" s="1"/>
      <c r="M21" s="1"/>
      <c r="O21" s="1"/>
    </row>
    <row r="22" spans="2:16" x14ac:dyDescent="0.25">
      <c r="B22" t="s">
        <v>23</v>
      </c>
      <c r="C22">
        <v>6</v>
      </c>
      <c r="D22" s="1"/>
      <c r="E22" s="1" t="s">
        <v>3</v>
      </c>
      <c r="F22">
        <f>$F$17</f>
        <v>200</v>
      </c>
      <c r="G22" s="1" t="s">
        <v>3</v>
      </c>
      <c r="H22">
        <f>$H$17</f>
        <v>362.5</v>
      </c>
      <c r="I22" s="1" t="s">
        <v>3</v>
      </c>
      <c r="J22">
        <f>$J$17</f>
        <v>525</v>
      </c>
      <c r="K22" s="1" t="s">
        <v>3</v>
      </c>
      <c r="L22">
        <f>$L$17</f>
        <v>687.5</v>
      </c>
      <c r="M22" s="1" t="s">
        <v>3</v>
      </c>
      <c r="N22">
        <f>$N17</f>
        <v>850</v>
      </c>
      <c r="O22" s="1" t="s">
        <v>3</v>
      </c>
      <c r="P22">
        <f>$P17</f>
        <v>1012.5</v>
      </c>
    </row>
    <row r="23" spans="2:16" x14ac:dyDescent="0.25">
      <c r="B23" t="s">
        <v>22</v>
      </c>
      <c r="C23">
        <v>2</v>
      </c>
      <c r="D23" s="1"/>
      <c r="E23" s="1" t="s">
        <v>4</v>
      </c>
      <c r="F23">
        <v>849</v>
      </c>
      <c r="G23" s="1" t="s">
        <v>4</v>
      </c>
      <c r="H23">
        <f>$F$23</f>
        <v>849</v>
      </c>
      <c r="I23" s="1" t="s">
        <v>4</v>
      </c>
      <c r="J23">
        <f>$F$23</f>
        <v>849</v>
      </c>
      <c r="K23" s="1" t="s">
        <v>4</v>
      </c>
      <c r="L23">
        <f>$F$23</f>
        <v>849</v>
      </c>
      <c r="M23" s="1" t="s">
        <v>4</v>
      </c>
      <c r="N23">
        <f>$F$23</f>
        <v>849</v>
      </c>
      <c r="O23" s="1" t="s">
        <v>4</v>
      </c>
      <c r="P23">
        <f>$F$23</f>
        <v>849</v>
      </c>
    </row>
    <row r="24" spans="2:16" x14ac:dyDescent="0.25">
      <c r="D24" s="1"/>
      <c r="E24" s="1" t="s">
        <v>0</v>
      </c>
      <c r="F24">
        <f>$F$19</f>
        <v>162.5</v>
      </c>
      <c r="G24" s="1" t="s">
        <v>0</v>
      </c>
      <c r="H24">
        <f>$F$19</f>
        <v>162.5</v>
      </c>
      <c r="I24" s="1" t="s">
        <v>0</v>
      </c>
      <c r="J24">
        <f>$F$19</f>
        <v>162.5</v>
      </c>
      <c r="K24" s="1" t="s">
        <v>0</v>
      </c>
      <c r="L24">
        <f>$F$19</f>
        <v>162.5</v>
      </c>
      <c r="M24" s="1" t="s">
        <v>0</v>
      </c>
      <c r="N24">
        <f>$F$19</f>
        <v>162.5</v>
      </c>
      <c r="O24" s="1" t="s">
        <v>0</v>
      </c>
      <c r="P24">
        <f>$F$19</f>
        <v>162.5</v>
      </c>
    </row>
    <row r="25" spans="2:16" x14ac:dyDescent="0.25">
      <c r="D25" s="1"/>
      <c r="E25" s="1" t="s">
        <v>1</v>
      </c>
      <c r="F25">
        <f>$F$20</f>
        <v>35</v>
      </c>
      <c r="G25" s="1" t="s">
        <v>1</v>
      </c>
      <c r="H25">
        <f>$F$20</f>
        <v>35</v>
      </c>
      <c r="I25" s="1" t="s">
        <v>1</v>
      </c>
      <c r="J25">
        <f>$F$20</f>
        <v>35</v>
      </c>
      <c r="K25" s="1" t="s">
        <v>1</v>
      </c>
      <c r="L25">
        <f>$F$20</f>
        <v>35</v>
      </c>
      <c r="M25" s="1" t="s">
        <v>1</v>
      </c>
      <c r="N25">
        <f>$F$20</f>
        <v>35</v>
      </c>
      <c r="O25" s="1" t="s">
        <v>1</v>
      </c>
      <c r="P25">
        <f>$F$20</f>
        <v>35</v>
      </c>
    </row>
    <row r="26" spans="2:16" x14ac:dyDescent="0.25">
      <c r="D26" s="1"/>
      <c r="E26" s="1"/>
      <c r="G26" s="1"/>
      <c r="I26" s="1"/>
      <c r="K26" s="1"/>
      <c r="M26" s="1"/>
      <c r="O26" s="1"/>
    </row>
    <row r="27" spans="2:16" x14ac:dyDescent="0.25">
      <c r="D27" s="1">
        <v>3</v>
      </c>
      <c r="E27" s="1" t="s">
        <v>3</v>
      </c>
      <c r="F27">
        <f>$F$17</f>
        <v>200</v>
      </c>
      <c r="G27" s="1" t="s">
        <v>3</v>
      </c>
      <c r="H27">
        <f>$H$17</f>
        <v>362.5</v>
      </c>
      <c r="I27" s="1" t="s">
        <v>3</v>
      </c>
      <c r="J27">
        <f>$J$17</f>
        <v>525</v>
      </c>
      <c r="K27" s="1" t="s">
        <v>3</v>
      </c>
      <c r="L27">
        <f>$L$17</f>
        <v>687.5</v>
      </c>
      <c r="M27" s="1" t="s">
        <v>3</v>
      </c>
      <c r="N27">
        <f>$N22</f>
        <v>850</v>
      </c>
      <c r="O27" s="1" t="s">
        <v>3</v>
      </c>
      <c r="P27">
        <f>$P22</f>
        <v>1012.5</v>
      </c>
    </row>
    <row r="28" spans="2:16" x14ac:dyDescent="0.25">
      <c r="D28" s="1"/>
      <c r="E28" s="1" t="s">
        <v>4</v>
      </c>
      <c r="F28">
        <f>F23+F25+$C$21</f>
        <v>884</v>
      </c>
      <c r="G28" s="1" t="s">
        <v>4</v>
      </c>
      <c r="H28" s="2">
        <f>$F$28</f>
        <v>884</v>
      </c>
      <c r="I28" s="1" t="s">
        <v>4</v>
      </c>
      <c r="J28" s="2">
        <f>$F$28</f>
        <v>884</v>
      </c>
      <c r="K28" s="1" t="s">
        <v>4</v>
      </c>
      <c r="L28" s="2">
        <f>$F$28</f>
        <v>884</v>
      </c>
      <c r="M28" s="1" t="s">
        <v>4</v>
      </c>
      <c r="N28" s="2">
        <f>$F$28</f>
        <v>884</v>
      </c>
      <c r="O28" s="1" t="s">
        <v>4</v>
      </c>
      <c r="P28" s="2">
        <f>$F$28</f>
        <v>884</v>
      </c>
    </row>
    <row r="29" spans="2:16" x14ac:dyDescent="0.25">
      <c r="D29" s="1"/>
      <c r="E29" s="1" t="s">
        <v>0</v>
      </c>
      <c r="F29">
        <f>$F$19</f>
        <v>162.5</v>
      </c>
      <c r="G29" s="1" t="s">
        <v>0</v>
      </c>
      <c r="H29">
        <f>$F$19</f>
        <v>162.5</v>
      </c>
      <c r="I29" s="1" t="s">
        <v>0</v>
      </c>
      <c r="J29">
        <f>$F$19</f>
        <v>162.5</v>
      </c>
      <c r="K29" s="1" t="s">
        <v>0</v>
      </c>
      <c r="L29">
        <f>$F$19</f>
        <v>162.5</v>
      </c>
      <c r="M29" s="1" t="s">
        <v>0</v>
      </c>
      <c r="N29">
        <f>$F$19</f>
        <v>162.5</v>
      </c>
      <c r="O29" s="1" t="s">
        <v>0</v>
      </c>
      <c r="P29">
        <f>$F$19</f>
        <v>162.5</v>
      </c>
    </row>
    <row r="30" spans="2:16" x14ac:dyDescent="0.25">
      <c r="D30" s="1"/>
      <c r="E30" s="1" t="s">
        <v>1</v>
      </c>
      <c r="F30">
        <f>$F$20</f>
        <v>35</v>
      </c>
      <c r="G30" s="1" t="s">
        <v>1</v>
      </c>
      <c r="H30">
        <f>$F$20</f>
        <v>35</v>
      </c>
      <c r="I30" s="1" t="s">
        <v>1</v>
      </c>
      <c r="J30">
        <f>$F$20</f>
        <v>35</v>
      </c>
      <c r="K30" s="1" t="s">
        <v>1</v>
      </c>
      <c r="L30">
        <f>$F$20</f>
        <v>35</v>
      </c>
      <c r="M30" s="1" t="s">
        <v>1</v>
      </c>
      <c r="N30">
        <f>$F$20</f>
        <v>35</v>
      </c>
      <c r="O30" s="1" t="s">
        <v>1</v>
      </c>
      <c r="P30">
        <f>$F$20</f>
        <v>35</v>
      </c>
    </row>
    <row r="31" spans="2:16" x14ac:dyDescent="0.25">
      <c r="D31" s="1"/>
      <c r="E31" s="1"/>
      <c r="G31" s="1"/>
      <c r="I31" s="1"/>
      <c r="K31" s="1"/>
      <c r="M31" s="1"/>
      <c r="O31" s="1"/>
    </row>
    <row r="32" spans="2:16" x14ac:dyDescent="0.25">
      <c r="D32" s="1">
        <v>4</v>
      </c>
      <c r="E32" s="1" t="s">
        <v>3</v>
      </c>
      <c r="F32">
        <f>$F$17</f>
        <v>200</v>
      </c>
      <c r="G32" s="1" t="s">
        <v>3</v>
      </c>
      <c r="H32">
        <f>$H$17</f>
        <v>362.5</v>
      </c>
      <c r="I32" s="1" t="s">
        <v>3</v>
      </c>
      <c r="J32">
        <f>$J$17</f>
        <v>525</v>
      </c>
      <c r="K32" s="1" t="s">
        <v>3</v>
      </c>
      <c r="L32">
        <f>$L$17</f>
        <v>687.5</v>
      </c>
      <c r="M32" s="1" t="s">
        <v>3</v>
      </c>
      <c r="N32">
        <f>$N27</f>
        <v>850</v>
      </c>
      <c r="O32" s="1" t="s">
        <v>3</v>
      </c>
      <c r="P32">
        <f>$P27</f>
        <v>1012.5</v>
      </c>
    </row>
    <row r="33" spans="2:16" x14ac:dyDescent="0.25">
      <c r="D33" s="1"/>
      <c r="E33" s="1" t="s">
        <v>4</v>
      </c>
      <c r="F33">
        <f>F28+F30+$C$21</f>
        <v>919</v>
      </c>
      <c r="G33" s="1" t="s">
        <v>4</v>
      </c>
      <c r="H33">
        <f>$F$33</f>
        <v>919</v>
      </c>
      <c r="I33" s="1" t="s">
        <v>4</v>
      </c>
      <c r="J33">
        <f>$F$33</f>
        <v>919</v>
      </c>
      <c r="K33" s="1" t="s">
        <v>4</v>
      </c>
      <c r="L33">
        <f>$F$33</f>
        <v>919</v>
      </c>
      <c r="M33" s="1" t="s">
        <v>4</v>
      </c>
      <c r="N33">
        <f>$F$33</f>
        <v>919</v>
      </c>
      <c r="O33" s="1" t="s">
        <v>4</v>
      </c>
      <c r="P33">
        <f>$F$33</f>
        <v>919</v>
      </c>
    </row>
    <row r="34" spans="2:16" x14ac:dyDescent="0.25">
      <c r="D34" s="1"/>
      <c r="E34" s="1" t="s">
        <v>0</v>
      </c>
      <c r="F34">
        <f>$F$19</f>
        <v>162.5</v>
      </c>
      <c r="G34" s="1" t="s">
        <v>0</v>
      </c>
      <c r="H34">
        <f>$F$19</f>
        <v>162.5</v>
      </c>
      <c r="I34" s="1" t="s">
        <v>0</v>
      </c>
      <c r="J34">
        <f>$F$19</f>
        <v>162.5</v>
      </c>
      <c r="K34" s="1" t="s">
        <v>0</v>
      </c>
      <c r="L34">
        <f>$F$19</f>
        <v>162.5</v>
      </c>
      <c r="M34" s="1" t="s">
        <v>0</v>
      </c>
      <c r="N34">
        <f>$F$19</f>
        <v>162.5</v>
      </c>
      <c r="O34" s="1" t="s">
        <v>0</v>
      </c>
      <c r="P34">
        <f>$F$19</f>
        <v>162.5</v>
      </c>
    </row>
    <row r="35" spans="2:16" x14ac:dyDescent="0.25">
      <c r="D35" s="1"/>
      <c r="E35" s="1" t="s">
        <v>1</v>
      </c>
      <c r="F35">
        <f>$F$20</f>
        <v>35</v>
      </c>
      <c r="G35" s="1" t="s">
        <v>1</v>
      </c>
      <c r="H35">
        <f>$F$20</f>
        <v>35</v>
      </c>
      <c r="I35" s="1" t="s">
        <v>1</v>
      </c>
      <c r="J35">
        <f>$F$20</f>
        <v>35</v>
      </c>
      <c r="K35" s="1" t="s">
        <v>1</v>
      </c>
      <c r="L35">
        <f>$F$20</f>
        <v>35</v>
      </c>
      <c r="M35" s="1" t="s">
        <v>1</v>
      </c>
      <c r="N35">
        <f>$F$20</f>
        <v>35</v>
      </c>
      <c r="O35" s="1" t="s">
        <v>1</v>
      </c>
      <c r="P35">
        <f>$F$20</f>
        <v>35</v>
      </c>
    </row>
    <row r="36" spans="2:16" x14ac:dyDescent="0.25">
      <c r="D36" s="1"/>
    </row>
    <row r="40" spans="2:16" x14ac:dyDescent="0.25">
      <c r="B40" s="1" t="s">
        <v>26</v>
      </c>
      <c r="F40" s="1" t="s">
        <v>28</v>
      </c>
      <c r="K40" s="1" t="s">
        <v>37</v>
      </c>
    </row>
    <row r="41" spans="2:16" x14ac:dyDescent="0.25">
      <c r="B41" t="s">
        <v>32</v>
      </c>
      <c r="C41">
        <v>84</v>
      </c>
      <c r="F41" t="s">
        <v>29</v>
      </c>
      <c r="G41">
        <f>C7</f>
        <v>70</v>
      </c>
      <c r="K41" t="s">
        <v>40</v>
      </c>
      <c r="M41" t="s">
        <v>41</v>
      </c>
    </row>
    <row r="42" spans="2:16" x14ac:dyDescent="0.25">
      <c r="B42" t="s">
        <v>24</v>
      </c>
      <c r="C42">
        <v>200</v>
      </c>
      <c r="F42" t="s">
        <v>31</v>
      </c>
      <c r="G42">
        <f>C6</f>
        <v>200</v>
      </c>
      <c r="K42" t="s">
        <v>38</v>
      </c>
      <c r="L42">
        <v>942</v>
      </c>
      <c r="M42">
        <f>L42+L44</f>
        <v>1309</v>
      </c>
    </row>
    <row r="43" spans="2:16" x14ac:dyDescent="0.25">
      <c r="B43" t="s">
        <v>25</v>
      </c>
      <c r="C43">
        <v>10</v>
      </c>
      <c r="F43" t="s">
        <v>30</v>
      </c>
      <c r="G43">
        <f>193+312</f>
        <v>505</v>
      </c>
      <c r="K43" t="s">
        <v>39</v>
      </c>
      <c r="L43">
        <v>74</v>
      </c>
      <c r="M43">
        <f>L43</f>
        <v>74</v>
      </c>
    </row>
    <row r="44" spans="2:16" x14ac:dyDescent="0.25">
      <c r="F44" t="s">
        <v>33</v>
      </c>
      <c r="G44">
        <v>6</v>
      </c>
      <c r="K44" t="s">
        <v>0</v>
      </c>
      <c r="L44">
        <v>367</v>
      </c>
      <c r="M44">
        <f>L44</f>
        <v>367</v>
      </c>
    </row>
    <row r="45" spans="2:16" x14ac:dyDescent="0.25">
      <c r="B45" s="4" t="s">
        <v>27</v>
      </c>
      <c r="C45">
        <f>(C4-C41-C42)/C43</f>
        <v>43.6</v>
      </c>
      <c r="F45" t="s">
        <v>36</v>
      </c>
      <c r="G45">
        <v>2</v>
      </c>
      <c r="K45" t="s">
        <v>1</v>
      </c>
      <c r="L45">
        <v>40</v>
      </c>
      <c r="M45">
        <f>L45</f>
        <v>40</v>
      </c>
    </row>
    <row r="46" spans="2:16" x14ac:dyDescent="0.25">
      <c r="B46" s="4"/>
      <c r="F46" t="s">
        <v>35</v>
      </c>
      <c r="G46">
        <f>C3-G42-G43</f>
        <v>975</v>
      </c>
    </row>
    <row r="47" spans="2:16" x14ac:dyDescent="0.25">
      <c r="F47" s="4" t="s">
        <v>34</v>
      </c>
      <c r="G47" s="2">
        <f>G46/G44</f>
        <v>162.5</v>
      </c>
      <c r="K47" t="s">
        <v>42</v>
      </c>
    </row>
    <row r="48" spans="2:16" x14ac:dyDescent="0.25">
      <c r="F48" s="4" t="s">
        <v>27</v>
      </c>
      <c r="G48">
        <f>G41/G45</f>
        <v>35</v>
      </c>
      <c r="K48" t="s">
        <v>38</v>
      </c>
      <c r="L48">
        <f>L42</f>
        <v>942</v>
      </c>
    </row>
    <row r="49" spans="11:12" x14ac:dyDescent="0.25">
      <c r="K49" t="s">
        <v>39</v>
      </c>
      <c r="L49">
        <f>L45+L43</f>
        <v>114</v>
      </c>
    </row>
    <row r="50" spans="11:12" x14ac:dyDescent="0.25">
      <c r="K50" t="s">
        <v>0</v>
      </c>
      <c r="L50">
        <f>L44+M44</f>
        <v>734</v>
      </c>
    </row>
    <row r="51" spans="11:12" x14ac:dyDescent="0.25">
      <c r="K51" t="s">
        <v>1</v>
      </c>
      <c r="L51">
        <f>642-L45</f>
        <v>602</v>
      </c>
    </row>
  </sheetData>
  <pageMargins left="0.7" right="0.7" top="0.75" bottom="0.75" header="0.3" footer="0.3"/>
  <pageSetup paperSize="9" orientation="portrait" verticalDpi="0" r:id="rId1"/>
  <ignoredErrors>
    <ignoredError sqref="P1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CC42-F2E2-41A3-9D2B-D810A13AD36E}">
  <dimension ref="B1:S36"/>
  <sheetViews>
    <sheetView tabSelected="1" workbookViewId="0">
      <selection activeCell="C8" sqref="C8"/>
    </sheetView>
  </sheetViews>
  <sheetFormatPr defaultRowHeight="15" x14ac:dyDescent="0.25"/>
  <cols>
    <col min="2" max="2" width="19.85546875" customWidth="1"/>
  </cols>
  <sheetData>
    <row r="1" spans="2:19" x14ac:dyDescent="0.25">
      <c r="I1" s="1" t="s">
        <v>8</v>
      </c>
      <c r="O1" t="s">
        <v>16</v>
      </c>
    </row>
    <row r="2" spans="2:19" x14ac:dyDescent="0.25">
      <c r="B2" s="1" t="s">
        <v>5</v>
      </c>
      <c r="F2" t="s">
        <v>12</v>
      </c>
      <c r="I2" t="s">
        <v>9</v>
      </c>
      <c r="L2" t="s">
        <v>11</v>
      </c>
      <c r="O2" t="s">
        <v>14</v>
      </c>
      <c r="R2" t="s">
        <v>15</v>
      </c>
    </row>
    <row r="3" spans="2:19" x14ac:dyDescent="0.25">
      <c r="B3" s="1" t="s">
        <v>0</v>
      </c>
      <c r="C3">
        <v>1600</v>
      </c>
      <c r="F3" t="s">
        <v>3</v>
      </c>
      <c r="G3">
        <f>C6+C9</f>
        <v>6</v>
      </c>
      <c r="I3" t="s">
        <v>3</v>
      </c>
      <c r="J3" s="1">
        <f>G3</f>
        <v>6</v>
      </c>
      <c r="L3" t="s">
        <v>3</v>
      </c>
      <c r="M3" s="1">
        <f>J3+J5+C9</f>
        <v>803</v>
      </c>
      <c r="O3" t="s">
        <v>3</v>
      </c>
      <c r="P3" s="2">
        <f>J3</f>
        <v>6</v>
      </c>
      <c r="R3" t="s">
        <v>3</v>
      </c>
      <c r="S3">
        <f>M3</f>
        <v>803</v>
      </c>
    </row>
    <row r="4" spans="2:19" x14ac:dyDescent="0.25">
      <c r="B4" s="1" t="s">
        <v>1</v>
      </c>
      <c r="C4">
        <v>900</v>
      </c>
      <c r="F4" t="s">
        <v>4</v>
      </c>
      <c r="G4">
        <f>C7+C9</f>
        <v>136</v>
      </c>
      <c r="I4" t="s">
        <v>4</v>
      </c>
      <c r="J4" s="1">
        <f>G4</f>
        <v>136</v>
      </c>
      <c r="L4" t="s">
        <v>4</v>
      </c>
      <c r="M4" s="1">
        <f>J4</f>
        <v>136</v>
      </c>
      <c r="O4" t="s">
        <v>4</v>
      </c>
      <c r="P4" s="2">
        <f>J4</f>
        <v>136</v>
      </c>
      <c r="R4" t="s">
        <v>4</v>
      </c>
      <c r="S4">
        <f>M4</f>
        <v>136</v>
      </c>
    </row>
    <row r="5" spans="2:19" x14ac:dyDescent="0.25">
      <c r="B5" s="1"/>
      <c r="F5" t="s">
        <v>0</v>
      </c>
      <c r="G5">
        <f>C3-(2*C9)</f>
        <v>1588</v>
      </c>
      <c r="I5" t="s">
        <v>0</v>
      </c>
      <c r="J5">
        <f>(G5-C9)/2</f>
        <v>791</v>
      </c>
      <c r="L5" t="s">
        <v>0</v>
      </c>
      <c r="M5">
        <f>J5</f>
        <v>791</v>
      </c>
      <c r="O5" t="s">
        <v>0</v>
      </c>
      <c r="P5">
        <f>J5</f>
        <v>791</v>
      </c>
      <c r="R5" t="s">
        <v>0</v>
      </c>
      <c r="S5">
        <f>M5</f>
        <v>791</v>
      </c>
    </row>
    <row r="6" spans="2:19" x14ac:dyDescent="0.25">
      <c r="B6" s="1" t="s">
        <v>6</v>
      </c>
      <c r="C6" s="3">
        <v>0</v>
      </c>
      <c r="F6" t="s">
        <v>1</v>
      </c>
      <c r="G6">
        <f>C4-G4-C9</f>
        <v>758</v>
      </c>
      <c r="I6" t="s">
        <v>1</v>
      </c>
      <c r="J6">
        <f>(G6-C9)/2</f>
        <v>376</v>
      </c>
      <c r="L6" t="s">
        <v>1</v>
      </c>
      <c r="M6">
        <f>J6</f>
        <v>376</v>
      </c>
      <c r="O6" t="s">
        <v>1</v>
      </c>
      <c r="P6">
        <f>G6</f>
        <v>758</v>
      </c>
      <c r="R6" t="s">
        <v>1</v>
      </c>
      <c r="S6">
        <f>G6</f>
        <v>758</v>
      </c>
    </row>
    <row r="7" spans="2:19" x14ac:dyDescent="0.25">
      <c r="B7" s="1" t="s">
        <v>7</v>
      </c>
      <c r="C7" s="3">
        <v>130</v>
      </c>
    </row>
    <row r="8" spans="2:19" x14ac:dyDescent="0.25">
      <c r="B8" s="1"/>
      <c r="I8" t="s">
        <v>10</v>
      </c>
      <c r="L8" t="s">
        <v>13</v>
      </c>
      <c r="O8" t="s">
        <v>17</v>
      </c>
    </row>
    <row r="9" spans="2:19" x14ac:dyDescent="0.25">
      <c r="B9" s="1" t="s">
        <v>2</v>
      </c>
      <c r="C9" s="3">
        <v>6</v>
      </c>
      <c r="I9" t="s">
        <v>3</v>
      </c>
      <c r="J9" s="1">
        <f>G3</f>
        <v>6</v>
      </c>
      <c r="L9" t="s">
        <v>3</v>
      </c>
      <c r="M9" s="1">
        <f>M3</f>
        <v>803</v>
      </c>
      <c r="O9" t="s">
        <v>18</v>
      </c>
      <c r="R9" t="s">
        <v>19</v>
      </c>
    </row>
    <row r="10" spans="2:19" x14ac:dyDescent="0.25">
      <c r="I10" t="s">
        <v>4</v>
      </c>
      <c r="J10" s="1">
        <f>J4+J6+C9</f>
        <v>518</v>
      </c>
      <c r="L10" t="s">
        <v>4</v>
      </c>
      <c r="M10" s="1">
        <f>J10</f>
        <v>518</v>
      </c>
      <c r="O10" t="s">
        <v>3</v>
      </c>
      <c r="P10">
        <f>J3</f>
        <v>6</v>
      </c>
      <c r="R10" t="s">
        <v>3</v>
      </c>
      <c r="S10">
        <f>J3</f>
        <v>6</v>
      </c>
    </row>
    <row r="11" spans="2:19" x14ac:dyDescent="0.25">
      <c r="I11" t="s">
        <v>0</v>
      </c>
      <c r="J11">
        <f>J5</f>
        <v>791</v>
      </c>
      <c r="L11" t="s">
        <v>0</v>
      </c>
      <c r="M11">
        <f>M5</f>
        <v>791</v>
      </c>
      <c r="O11" t="s">
        <v>4</v>
      </c>
      <c r="P11">
        <f>J4</f>
        <v>136</v>
      </c>
      <c r="R11" t="s">
        <v>4</v>
      </c>
      <c r="S11">
        <f>J10</f>
        <v>518</v>
      </c>
    </row>
    <row r="12" spans="2:19" x14ac:dyDescent="0.25">
      <c r="I12" t="s">
        <v>1</v>
      </c>
      <c r="J12">
        <f>J6</f>
        <v>376</v>
      </c>
      <c r="L12" t="s">
        <v>1</v>
      </c>
      <c r="M12">
        <f>M6</f>
        <v>376</v>
      </c>
      <c r="O12" t="s">
        <v>0</v>
      </c>
      <c r="P12">
        <f>G5</f>
        <v>1588</v>
      </c>
      <c r="R12" t="s">
        <v>0</v>
      </c>
      <c r="S12">
        <f>G5</f>
        <v>1588</v>
      </c>
    </row>
    <row r="13" spans="2:19" x14ac:dyDescent="0.25">
      <c r="O13" t="s">
        <v>1</v>
      </c>
      <c r="P13">
        <f>J6</f>
        <v>376</v>
      </c>
      <c r="R13" t="s">
        <v>1</v>
      </c>
      <c r="S13">
        <f>J6</f>
        <v>376</v>
      </c>
    </row>
    <row r="17" spans="2:12" x14ac:dyDescent="0.25">
      <c r="B17" s="1" t="s">
        <v>20</v>
      </c>
      <c r="C17" s="1"/>
      <c r="E17" s="1">
        <v>1</v>
      </c>
      <c r="G17" s="1">
        <v>2</v>
      </c>
      <c r="I17" s="1">
        <v>3</v>
      </c>
      <c r="K17" s="1">
        <v>4</v>
      </c>
    </row>
    <row r="18" spans="2:12" x14ac:dyDescent="0.25">
      <c r="B18" t="s">
        <v>3</v>
      </c>
      <c r="C18">
        <v>0</v>
      </c>
      <c r="D18" s="1">
        <v>1</v>
      </c>
      <c r="E18" s="1" t="s">
        <v>3</v>
      </c>
      <c r="F18">
        <f>C18+C22</f>
        <v>6</v>
      </c>
      <c r="G18" s="1" t="s">
        <v>3</v>
      </c>
      <c r="H18">
        <f>F18+F20+$C$22</f>
        <v>1600</v>
      </c>
      <c r="I18" s="1" t="s">
        <v>3</v>
      </c>
      <c r="J18">
        <f>H18+H20+$C$22</f>
        <v>3194</v>
      </c>
      <c r="K18" s="1" t="s">
        <v>3</v>
      </c>
      <c r="L18">
        <f>J18+J20+$C$22</f>
        <v>4788</v>
      </c>
    </row>
    <row r="19" spans="2:12" x14ac:dyDescent="0.25">
      <c r="B19" t="s">
        <v>4</v>
      </c>
      <c r="C19">
        <v>130</v>
      </c>
      <c r="D19" s="1"/>
      <c r="E19" s="1" t="s">
        <v>4</v>
      </c>
      <c r="F19">
        <f>C19+C22</f>
        <v>136</v>
      </c>
      <c r="G19" s="1" t="s">
        <v>4</v>
      </c>
      <c r="H19">
        <f>$F$19</f>
        <v>136</v>
      </c>
      <c r="I19" s="1" t="s">
        <v>4</v>
      </c>
      <c r="J19">
        <f>$F$19</f>
        <v>136</v>
      </c>
      <c r="K19" s="1" t="s">
        <v>4</v>
      </c>
      <c r="L19">
        <f>$F$19</f>
        <v>136</v>
      </c>
    </row>
    <row r="20" spans="2:12" x14ac:dyDescent="0.25">
      <c r="B20" t="s">
        <v>0</v>
      </c>
      <c r="C20">
        <v>1600</v>
      </c>
      <c r="D20" s="1"/>
      <c r="E20" s="1" t="s">
        <v>0</v>
      </c>
      <c r="F20" s="2">
        <f>(C20-(C22*(C23+1)))/C23</f>
        <v>1588</v>
      </c>
      <c r="G20" s="1" t="s">
        <v>0</v>
      </c>
      <c r="H20">
        <f>$F$20</f>
        <v>1588</v>
      </c>
      <c r="I20" s="1" t="s">
        <v>0</v>
      </c>
      <c r="J20">
        <f>$F$20</f>
        <v>1588</v>
      </c>
      <c r="K20" s="1" t="s">
        <v>0</v>
      </c>
      <c r="L20">
        <f>$F$20</f>
        <v>1588</v>
      </c>
    </row>
    <row r="21" spans="2:12" x14ac:dyDescent="0.25">
      <c r="B21" t="s">
        <v>1</v>
      </c>
      <c r="C21">
        <f>C4-C19</f>
        <v>770</v>
      </c>
      <c r="D21" s="1"/>
      <c r="E21" s="1" t="s">
        <v>1</v>
      </c>
      <c r="F21" s="2">
        <f>(C21-(C22*(C24+1)))/C24</f>
        <v>758</v>
      </c>
      <c r="G21" s="1" t="s">
        <v>1</v>
      </c>
      <c r="H21">
        <f>$F$21</f>
        <v>758</v>
      </c>
      <c r="I21" s="1" t="s">
        <v>1</v>
      </c>
      <c r="J21">
        <f>$F$21</f>
        <v>758</v>
      </c>
      <c r="K21" s="1" t="s">
        <v>1</v>
      </c>
      <c r="L21">
        <f>$F$21</f>
        <v>758</v>
      </c>
    </row>
    <row r="22" spans="2:12" x14ac:dyDescent="0.25">
      <c r="B22" t="s">
        <v>21</v>
      </c>
      <c r="C22">
        <v>6</v>
      </c>
      <c r="D22" s="1"/>
      <c r="E22" s="1"/>
      <c r="G22" s="1"/>
      <c r="I22" s="1"/>
      <c r="K22" s="1"/>
    </row>
    <row r="23" spans="2:12" x14ac:dyDescent="0.25">
      <c r="B23" t="s">
        <v>23</v>
      </c>
      <c r="C23">
        <v>1</v>
      </c>
      <c r="D23" s="1"/>
      <c r="E23" s="1" t="s">
        <v>3</v>
      </c>
      <c r="F23">
        <f>$F$18</f>
        <v>6</v>
      </c>
      <c r="G23" s="1" t="s">
        <v>3</v>
      </c>
      <c r="H23">
        <f>$H$18</f>
        <v>1600</v>
      </c>
      <c r="I23" s="1" t="s">
        <v>3</v>
      </c>
      <c r="J23">
        <f>$J$18</f>
        <v>3194</v>
      </c>
      <c r="K23" s="1" t="s">
        <v>3</v>
      </c>
      <c r="L23">
        <f>$L$18</f>
        <v>4788</v>
      </c>
    </row>
    <row r="24" spans="2:12" x14ac:dyDescent="0.25">
      <c r="B24" t="s">
        <v>22</v>
      </c>
      <c r="C24">
        <v>1</v>
      </c>
      <c r="D24" s="1"/>
      <c r="E24" s="1" t="s">
        <v>4</v>
      </c>
      <c r="F24">
        <f>F19+F21+$C$22</f>
        <v>900</v>
      </c>
      <c r="G24" s="1" t="s">
        <v>4</v>
      </c>
      <c r="H24">
        <f>$F$24</f>
        <v>900</v>
      </c>
      <c r="I24" s="1" t="s">
        <v>4</v>
      </c>
      <c r="J24">
        <f>$F$24</f>
        <v>900</v>
      </c>
      <c r="K24" s="1" t="s">
        <v>4</v>
      </c>
      <c r="L24">
        <f>$F$24</f>
        <v>900</v>
      </c>
    </row>
    <row r="25" spans="2:12" x14ac:dyDescent="0.25">
      <c r="D25" s="1"/>
      <c r="E25" s="1" t="s">
        <v>0</v>
      </c>
      <c r="F25">
        <f>$F$20</f>
        <v>1588</v>
      </c>
      <c r="G25" s="1" t="s">
        <v>0</v>
      </c>
      <c r="H25">
        <f>$F$20</f>
        <v>1588</v>
      </c>
      <c r="I25" s="1" t="s">
        <v>0</v>
      </c>
      <c r="J25">
        <f>$F$20</f>
        <v>1588</v>
      </c>
      <c r="K25" s="1" t="s">
        <v>0</v>
      </c>
      <c r="L25">
        <f>$F$20</f>
        <v>1588</v>
      </c>
    </row>
    <row r="26" spans="2:12" x14ac:dyDescent="0.25">
      <c r="D26" s="1"/>
      <c r="E26" s="1" t="s">
        <v>1</v>
      </c>
      <c r="F26">
        <f>$F$21</f>
        <v>758</v>
      </c>
      <c r="G26" s="1" t="s">
        <v>1</v>
      </c>
      <c r="H26">
        <f>$F$21</f>
        <v>758</v>
      </c>
      <c r="I26" s="1" t="s">
        <v>1</v>
      </c>
      <c r="J26">
        <f>$F$21</f>
        <v>758</v>
      </c>
      <c r="K26" s="1" t="s">
        <v>1</v>
      </c>
      <c r="L26">
        <f>$F$21</f>
        <v>758</v>
      </c>
    </row>
    <row r="27" spans="2:12" x14ac:dyDescent="0.25">
      <c r="D27" s="1"/>
      <c r="E27" s="1"/>
      <c r="G27" s="1"/>
      <c r="I27" s="1"/>
      <c r="K27" s="1"/>
    </row>
    <row r="28" spans="2:12" x14ac:dyDescent="0.25">
      <c r="D28" s="1">
        <v>3</v>
      </c>
      <c r="E28" s="1" t="s">
        <v>3</v>
      </c>
      <c r="F28">
        <f>$F$18</f>
        <v>6</v>
      </c>
      <c r="G28" s="1" t="s">
        <v>3</v>
      </c>
      <c r="H28">
        <f>$H$18</f>
        <v>1600</v>
      </c>
      <c r="I28" s="1" t="s">
        <v>3</v>
      </c>
      <c r="J28">
        <f>$J$18</f>
        <v>3194</v>
      </c>
      <c r="K28" s="1" t="s">
        <v>3</v>
      </c>
      <c r="L28">
        <f>$L$18</f>
        <v>4788</v>
      </c>
    </row>
    <row r="29" spans="2:12" x14ac:dyDescent="0.25">
      <c r="D29" s="1"/>
      <c r="E29" s="1" t="s">
        <v>4</v>
      </c>
      <c r="F29">
        <f>F24+F26+$C$22</f>
        <v>1664</v>
      </c>
      <c r="G29" s="1" t="s">
        <v>4</v>
      </c>
      <c r="H29" s="2">
        <f>$F$29</f>
        <v>1664</v>
      </c>
      <c r="I29" s="1" t="s">
        <v>4</v>
      </c>
      <c r="J29" s="2">
        <f>$F$29</f>
        <v>1664</v>
      </c>
      <c r="K29" s="1" t="s">
        <v>4</v>
      </c>
      <c r="L29" s="2">
        <f>$F$29</f>
        <v>1664</v>
      </c>
    </row>
    <row r="30" spans="2:12" x14ac:dyDescent="0.25">
      <c r="D30" s="1"/>
      <c r="E30" s="1" t="s">
        <v>0</v>
      </c>
      <c r="F30">
        <f>$F$20</f>
        <v>1588</v>
      </c>
      <c r="G30" s="1" t="s">
        <v>0</v>
      </c>
      <c r="H30">
        <f>$F$20</f>
        <v>1588</v>
      </c>
      <c r="I30" s="1" t="s">
        <v>0</v>
      </c>
      <c r="J30">
        <f>$F$20</f>
        <v>1588</v>
      </c>
      <c r="K30" s="1" t="s">
        <v>0</v>
      </c>
      <c r="L30">
        <f>$F$20</f>
        <v>1588</v>
      </c>
    </row>
    <row r="31" spans="2:12" x14ac:dyDescent="0.25">
      <c r="D31" s="1"/>
      <c r="E31" s="1" t="s">
        <v>1</v>
      </c>
      <c r="F31">
        <f>$F$21</f>
        <v>758</v>
      </c>
      <c r="G31" s="1" t="s">
        <v>1</v>
      </c>
      <c r="H31">
        <f>$F$21</f>
        <v>758</v>
      </c>
      <c r="I31" s="1" t="s">
        <v>1</v>
      </c>
      <c r="J31">
        <f>$F$21</f>
        <v>758</v>
      </c>
      <c r="K31" s="1" t="s">
        <v>1</v>
      </c>
      <c r="L31">
        <f>$F$21</f>
        <v>758</v>
      </c>
    </row>
    <row r="32" spans="2:12" x14ac:dyDescent="0.25">
      <c r="D32" s="1"/>
      <c r="E32" s="1"/>
      <c r="G32" s="1"/>
      <c r="I32" s="1"/>
      <c r="K32" s="1"/>
    </row>
    <row r="33" spans="4:12" x14ac:dyDescent="0.25">
      <c r="D33" s="1">
        <v>4</v>
      </c>
      <c r="E33" s="1" t="s">
        <v>3</v>
      </c>
      <c r="F33">
        <f>$F$18</f>
        <v>6</v>
      </c>
      <c r="G33" s="1" t="s">
        <v>3</v>
      </c>
      <c r="H33">
        <f>$H$18</f>
        <v>1600</v>
      </c>
      <c r="I33" s="1" t="s">
        <v>3</v>
      </c>
      <c r="J33">
        <f>$J$18</f>
        <v>3194</v>
      </c>
      <c r="K33" s="1" t="s">
        <v>3</v>
      </c>
      <c r="L33">
        <f>$L$18</f>
        <v>4788</v>
      </c>
    </row>
    <row r="34" spans="4:12" x14ac:dyDescent="0.25">
      <c r="D34" s="1"/>
      <c r="E34" s="1" t="s">
        <v>4</v>
      </c>
      <c r="F34">
        <f>F29+F31+$C$22</f>
        <v>2428</v>
      </c>
      <c r="G34" s="1" t="s">
        <v>4</v>
      </c>
      <c r="H34">
        <f>$F$34</f>
        <v>2428</v>
      </c>
      <c r="I34" s="1" t="s">
        <v>4</v>
      </c>
      <c r="J34">
        <f>$F$34</f>
        <v>2428</v>
      </c>
      <c r="K34" s="1" t="s">
        <v>4</v>
      </c>
      <c r="L34">
        <f>$F$34</f>
        <v>2428</v>
      </c>
    </row>
    <row r="35" spans="4:12" x14ac:dyDescent="0.25">
      <c r="D35" s="1"/>
      <c r="E35" s="1" t="s">
        <v>0</v>
      </c>
      <c r="F35">
        <f>$F$19</f>
        <v>136</v>
      </c>
      <c r="G35" s="1" t="s">
        <v>0</v>
      </c>
      <c r="H35">
        <f>$F$19</f>
        <v>136</v>
      </c>
      <c r="I35" s="1" t="s">
        <v>0</v>
      </c>
      <c r="J35">
        <f>$F$19</f>
        <v>136</v>
      </c>
      <c r="K35" s="1" t="s">
        <v>0</v>
      </c>
      <c r="L35">
        <f>$F$19</f>
        <v>136</v>
      </c>
    </row>
    <row r="36" spans="4:12" x14ac:dyDescent="0.25">
      <c r="D36" s="1"/>
      <c r="E36" s="1" t="s">
        <v>1</v>
      </c>
      <c r="F36">
        <f>$F$20</f>
        <v>1588</v>
      </c>
      <c r="G36" s="1" t="s">
        <v>1</v>
      </c>
      <c r="H36">
        <f>$F$20</f>
        <v>1588</v>
      </c>
      <c r="I36" s="1" t="s">
        <v>1</v>
      </c>
      <c r="J36">
        <f>$F$20</f>
        <v>1588</v>
      </c>
      <c r="K36" s="1" t="s">
        <v>1</v>
      </c>
      <c r="L36">
        <f>$F$20</f>
        <v>1588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5FBC97563DACE4C8BFA73D8C3F78CE3" ma:contentTypeVersion="13" ma:contentTypeDescription="Utwórz nowy dokument." ma:contentTypeScope="" ma:versionID="c54c930d19e0a2a8ddb588286974cd11">
  <xsd:schema xmlns:xsd="http://www.w3.org/2001/XMLSchema" xmlns:xs="http://www.w3.org/2001/XMLSchema" xmlns:p="http://schemas.microsoft.com/office/2006/metadata/properties" xmlns:ns2="a5de58c3-3d9c-4b3e-9df7-735c219970cf" xmlns:ns3="8f2d3e4b-7c21-4e9a-930b-0f49bfd054c0" targetNamespace="http://schemas.microsoft.com/office/2006/metadata/properties" ma:root="true" ma:fieldsID="30bdcaa50462aebc101a96f83ff63bef" ns2:_="" ns3:_="">
    <xsd:import namespace="a5de58c3-3d9c-4b3e-9df7-735c219970cf"/>
    <xsd:import namespace="8f2d3e4b-7c21-4e9a-930b-0f49bfd054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e58c3-3d9c-4b3e-9df7-735c219970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2d3e4b-7c21-4e9a-930b-0f49bfd054c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ECE5EC-7EED-41D0-A0BC-97289FBD18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526EF71-1433-4388-9D8A-AFDB406B47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D8C3AB-2E51-48C8-8A8E-C49DD3E182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de58c3-3d9c-4b3e-9df7-735c219970cf"/>
    <ds:schemaRef ds:uri="8f2d3e4b-7c21-4e9a-930b-0f49bfd054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template</vt:lpstr>
      <vt:lpstr>OZDlocal</vt:lpstr>
      <vt:lpstr>FrekwOZD</vt:lpstr>
      <vt:lpstr>BSS</vt:lpstr>
      <vt:lpstr>dr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Balcerzak</dc:creator>
  <cp:lastModifiedBy>Łukasz Balcerzak</cp:lastModifiedBy>
  <dcterms:created xsi:type="dcterms:W3CDTF">2020-12-21T11:28:16Z</dcterms:created>
  <dcterms:modified xsi:type="dcterms:W3CDTF">2021-12-13T10:30:01Z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0x01010075FBC97563DACE4C8BFA73D8C3F78CE3</vt:lpwstr>
  </property>
</Properties>
</file>