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orisnik\Desktop\ETF\IV\MIKROKONTROLERI\ColorSorter_A\pcb_design\kicad_schematics\materials list\"/>
    </mc:Choice>
  </mc:AlternateContent>
  <xr:revisionPtr revIDLastSave="0" documentId="13_ncr:1_{2C655572-A76A-4D05-8BF9-B4131F0F09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G17" i="1"/>
  <c r="F18" i="1"/>
  <c r="G16" i="1"/>
  <c r="G15" i="1"/>
  <c r="G18" i="1" s="1"/>
  <c r="G13" i="1"/>
  <c r="G12" i="1"/>
  <c r="G11" i="1"/>
  <c r="G10" i="1"/>
  <c r="G9" i="1"/>
  <c r="G8" i="1"/>
  <c r="G7" i="1"/>
  <c r="G6" i="1"/>
  <c r="G5" i="1"/>
  <c r="G14" i="1"/>
</calcChain>
</file>

<file path=xl/sharedStrings.xml><?xml version="1.0" encoding="utf-8"?>
<sst xmlns="http://schemas.openxmlformats.org/spreadsheetml/2006/main" count="46" uniqueCount="38">
  <si>
    <t>Naziv komponente</t>
  </si>
  <si>
    <t>Količina</t>
  </si>
  <si>
    <t>Kreamički kondenzatori</t>
  </si>
  <si>
    <t>10uF</t>
  </si>
  <si>
    <t>80-C0805C106K4P7210</t>
  </si>
  <si>
    <t>Šifra (Mouser Part No)</t>
  </si>
  <si>
    <t>0.1uF</t>
  </si>
  <si>
    <t>80-C0402C104K4P</t>
  </si>
  <si>
    <t>10pF</t>
  </si>
  <si>
    <t>80-C0805C100M4G</t>
  </si>
  <si>
    <t>Otpornik</t>
  </si>
  <si>
    <t>603-AC0805FR-7W10KL</t>
  </si>
  <si>
    <t>200 Ohms</t>
  </si>
  <si>
    <t>10k Ohms</t>
  </si>
  <si>
    <t>603-AC1206FR-07200RL</t>
  </si>
  <si>
    <t>855-M20-9990546</t>
  </si>
  <si>
    <t>855-M22-2510205</t>
  </si>
  <si>
    <t>za 5 pinova</t>
  </si>
  <si>
    <t>za 2 pina</t>
  </si>
  <si>
    <t>za 3 pina</t>
  </si>
  <si>
    <t>855-M22-2510305</t>
  </si>
  <si>
    <t>Crystal oscillator</t>
  </si>
  <si>
    <t>16MHz crystal</t>
  </si>
  <si>
    <t>710-830108288709</t>
  </si>
  <si>
    <t>LM1117LD-3.3</t>
  </si>
  <si>
    <t>926-LM1117IDTADJNOPB</t>
  </si>
  <si>
    <t>Elektrolitski kondenzatori</t>
  </si>
  <si>
    <t>647-UWP1H0R1MCL</t>
  </si>
  <si>
    <t>80-ESK106M050AC3DA</t>
  </si>
  <si>
    <t>Regulator</t>
  </si>
  <si>
    <t>Kućište za pinove</t>
  </si>
  <si>
    <t>Vrijednost</t>
  </si>
  <si>
    <t>Cijena po komadu</t>
  </si>
  <si>
    <t>Cijena po količini</t>
  </si>
  <si>
    <t>UKUPNO</t>
  </si>
  <si>
    <t>PIC24FJ64GA702-I/SO</t>
  </si>
  <si>
    <t>/</t>
  </si>
  <si>
    <t>579-24FJ64GA702ISO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</si>
</sst>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0\ [$€-1];[Red]\-#.##0\ [$€-1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164" fontId="0" fillId="0" borderId="8" xfId="0" quotePrefix="1" applyNumberFormat="1" applyBorder="1"/>
    <xf numFmtId="0" fontId="0" fillId="0" borderId="9" xfId="0" applyBorder="1"/>
    <xf numFmtId="0" fontId="2" fillId="0" borderId="5" xfId="0" applyFont="1" applyBorder="1"/>
    <xf numFmtId="0" fontId="2" fillId="0" borderId="6" xfId="0" applyFont="1" applyBorder="1"/>
    <xf numFmtId="164" fontId="0" fillId="0" borderId="9" xfId="0" quotePrefix="1" applyNumberFormat="1" applyBorder="1"/>
    <xf numFmtId="0" fontId="3" fillId="0" borderId="7" xfId="0" applyFont="1" applyBorder="1"/>
    <xf numFmtId="0" fontId="1" fillId="0" borderId="6" xfId="0" applyFont="1" applyBorder="1"/>
    <xf numFmtId="0" fontId="0" fillId="0" borderId="6" xfId="0" applyNumberFormat="1" applyBorder="1"/>
  </cellXfs>
  <cellStyles count="1">
    <cellStyle name="Normal" xfId="0" builtinId="0"/>
  </cellStyles>
  <dxfs count="10"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6FECB3-D02A-40AC-8DE7-491427D36F7C}" name="Table1" displayName="Table1" ref="C4:H18" totalsRowShown="0" headerRowDxfId="9" headerRowBorderDxfId="8" tableBorderDxfId="7" totalsRowBorderDxfId="6">
  <autoFilter ref="C4:H18" xr:uid="{476FECB3-D02A-40AC-8DE7-491427D36F7C}"/>
  <tableColumns count="6">
    <tableColumn id="1" xr3:uid="{9C4880AB-57D2-4A43-A39B-D946936C8661}" name="Naziv komponente" dataDxfId="5"/>
    <tableColumn id="2" xr3:uid="{FFB753FB-35A8-4BD9-B4EA-5ED17045BD80}" name="Količina" dataDxfId="4"/>
    <tableColumn id="3" xr3:uid="{7A770332-0DD7-4B5A-B095-F3CE31EE4B29}" name="Vrijednost" dataDxfId="3"/>
    <tableColumn id="4" xr3:uid="{B3575CCB-DDA2-42E5-A79E-E98AA3ED03D4}" name="Cijena po komadu" dataDxfId="2"/>
    <tableColumn id="7" xr3:uid="{20409220-FCA9-494E-ACD3-EA22BE4B0E8D}" name="Cijena po količini" dataDxfId="1">
      <calculatedColumnFormula xml:space="preserve"> D5*Table1[[#This Row],[Cijena po komadu]]</calculatedColumnFormula>
    </tableColumn>
    <tableColumn id="5" xr3:uid="{DB2D81C7-1EDC-40B1-8BE9-8928F3046521}" name="Šifra (Mouser Part No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23"/>
  <sheetViews>
    <sheetView tabSelected="1" topLeftCell="C1" zoomScale="89" workbookViewId="0">
      <selection activeCell="D19" sqref="D19"/>
    </sheetView>
  </sheetViews>
  <sheetFormatPr defaultRowHeight="14.5" x14ac:dyDescent="0.35"/>
  <cols>
    <col min="2" max="2" width="3.08984375" customWidth="1"/>
    <col min="3" max="3" width="35" customWidth="1"/>
    <col min="4" max="4" width="30.81640625" customWidth="1"/>
    <col min="5" max="5" width="30.54296875" customWidth="1"/>
    <col min="6" max="8" width="30.81640625" customWidth="1"/>
  </cols>
  <sheetData>
    <row r="4" spans="3:8" ht="15" customHeight="1" thickBot="1" x14ac:dyDescent="0.4">
      <c r="C4" s="2" t="s">
        <v>0</v>
      </c>
      <c r="D4" s="3" t="s">
        <v>1</v>
      </c>
      <c r="E4" s="3" t="s">
        <v>31</v>
      </c>
      <c r="F4" s="3" t="s">
        <v>32</v>
      </c>
      <c r="G4" s="4" t="s">
        <v>33</v>
      </c>
      <c r="H4" s="4" t="s">
        <v>5</v>
      </c>
    </row>
    <row r="5" spans="3:8" ht="15" thickBot="1" x14ac:dyDescent="0.4">
      <c r="C5" s="5" t="s">
        <v>2</v>
      </c>
      <c r="D5" s="6">
        <v>7</v>
      </c>
      <c r="E5" s="6" t="s">
        <v>3</v>
      </c>
      <c r="F5" s="6">
        <v>0.152</v>
      </c>
      <c r="G5" s="7">
        <f xml:space="preserve"> D5*Table1[[#This Row],[Cijena po komadu]]</f>
        <v>1.0640000000000001</v>
      </c>
      <c r="H5" s="7" t="s">
        <v>4</v>
      </c>
    </row>
    <row r="6" spans="3:8" ht="15" thickBot="1" x14ac:dyDescent="0.4">
      <c r="C6" s="5" t="s">
        <v>2</v>
      </c>
      <c r="D6" s="6">
        <v>7</v>
      </c>
      <c r="E6" s="6" t="s">
        <v>6</v>
      </c>
      <c r="F6" s="6">
        <v>9.5000000000000001E-2</v>
      </c>
      <c r="G6" s="7">
        <f xml:space="preserve"> D6*Table1[[#This Row],[Cijena po komadu]]</f>
        <v>0.66500000000000004</v>
      </c>
      <c r="H6" s="7" t="s">
        <v>7</v>
      </c>
    </row>
    <row r="7" spans="3:8" ht="15" thickBot="1" x14ac:dyDescent="0.4">
      <c r="C7" s="5" t="s">
        <v>26</v>
      </c>
      <c r="D7" s="6">
        <v>3</v>
      </c>
      <c r="E7" s="6" t="s">
        <v>6</v>
      </c>
      <c r="F7" s="11">
        <v>0.627</v>
      </c>
      <c r="G7" s="12">
        <f xml:space="preserve"> D7*Table1[[#This Row],[Cijena po komadu]]</f>
        <v>1.881</v>
      </c>
      <c r="H7" s="15" t="s">
        <v>27</v>
      </c>
    </row>
    <row r="8" spans="3:8" ht="15" thickBot="1" x14ac:dyDescent="0.4">
      <c r="C8" s="5" t="s">
        <v>26</v>
      </c>
      <c r="D8" s="6">
        <v>3</v>
      </c>
      <c r="E8" s="6" t="s">
        <v>3</v>
      </c>
      <c r="F8" s="11">
        <v>0.18099999999999999</v>
      </c>
      <c r="G8" s="12">
        <f xml:space="preserve"> D8*Table1[[#This Row],[Cijena po komadu]]</f>
        <v>0.54299999999999993</v>
      </c>
      <c r="H8" s="15" t="s">
        <v>28</v>
      </c>
    </row>
    <row r="9" spans="3:8" ht="15" thickBot="1" x14ac:dyDescent="0.4">
      <c r="C9" s="5" t="s">
        <v>2</v>
      </c>
      <c r="D9" s="6">
        <v>3</v>
      </c>
      <c r="E9" s="6" t="s">
        <v>8</v>
      </c>
      <c r="F9" s="6">
        <v>9.5000000000000001E-2</v>
      </c>
      <c r="G9" s="7">
        <f xml:space="preserve"> D9*Table1[[#This Row],[Cijena po komadu]]</f>
        <v>0.28500000000000003</v>
      </c>
      <c r="H9" s="7" t="s">
        <v>9</v>
      </c>
    </row>
    <row r="10" spans="3:8" ht="15" thickBot="1" x14ac:dyDescent="0.4">
      <c r="C10" s="5" t="s">
        <v>10</v>
      </c>
      <c r="D10" s="6">
        <v>2</v>
      </c>
      <c r="E10" s="6" t="s">
        <v>13</v>
      </c>
      <c r="F10" s="6">
        <v>9.5000000000000001E-2</v>
      </c>
      <c r="G10" s="7">
        <f xml:space="preserve"> D10*Table1[[#This Row],[Cijena po komadu]]</f>
        <v>0.19</v>
      </c>
      <c r="H10" s="7" t="s">
        <v>11</v>
      </c>
    </row>
    <row r="11" spans="3:8" ht="15" thickBot="1" x14ac:dyDescent="0.4">
      <c r="C11" s="5" t="s">
        <v>10</v>
      </c>
      <c r="D11" s="6">
        <v>2</v>
      </c>
      <c r="E11" s="6" t="s">
        <v>12</v>
      </c>
      <c r="F11" s="6">
        <v>9.5000000000000001E-2</v>
      </c>
      <c r="G11" s="7">
        <f xml:space="preserve"> D11*Table1[[#This Row],[Cijena po komadu]]</f>
        <v>0.19</v>
      </c>
      <c r="H11" s="7" t="s">
        <v>14</v>
      </c>
    </row>
    <row r="12" spans="3:8" ht="15" thickBot="1" x14ac:dyDescent="0.4">
      <c r="C12" s="5" t="s">
        <v>30</v>
      </c>
      <c r="D12" s="6">
        <v>2</v>
      </c>
      <c r="E12" s="6" t="s">
        <v>17</v>
      </c>
      <c r="F12" s="6">
        <v>0.19</v>
      </c>
      <c r="G12" s="7">
        <f xml:space="preserve"> D12*Table1[[#This Row],[Cijena po komadu]]</f>
        <v>0.38</v>
      </c>
      <c r="H12" s="7" t="s">
        <v>15</v>
      </c>
    </row>
    <row r="13" spans="3:8" ht="15" thickBot="1" x14ac:dyDescent="0.4">
      <c r="C13" s="5" t="s">
        <v>30</v>
      </c>
      <c r="D13" s="6">
        <v>1</v>
      </c>
      <c r="E13" s="6" t="s">
        <v>18</v>
      </c>
      <c r="F13" s="6">
        <v>0.14299999999999999</v>
      </c>
      <c r="G13" s="7">
        <f xml:space="preserve"> D13*Table1[[#This Row],[Cijena po komadu]]</f>
        <v>0.14299999999999999</v>
      </c>
      <c r="H13" s="7" t="s">
        <v>16</v>
      </c>
    </row>
    <row r="14" spans="3:8" ht="15" thickBot="1" x14ac:dyDescent="0.4">
      <c r="C14" s="5" t="s">
        <v>30</v>
      </c>
      <c r="D14" s="6">
        <v>3</v>
      </c>
      <c r="E14" s="6" t="s">
        <v>19</v>
      </c>
      <c r="F14" s="6">
        <v>0.219</v>
      </c>
      <c r="G14" s="7">
        <f xml:space="preserve"> D14*Table1[[#This Row],[Cijena po komadu]]</f>
        <v>0.65700000000000003</v>
      </c>
      <c r="H14" s="7" t="s">
        <v>20</v>
      </c>
    </row>
    <row r="15" spans="3:8" ht="15" thickBot="1" x14ac:dyDescent="0.4">
      <c r="C15" s="5" t="s">
        <v>21</v>
      </c>
      <c r="D15" s="6">
        <v>2</v>
      </c>
      <c r="E15" s="6" t="s">
        <v>22</v>
      </c>
      <c r="F15" s="6">
        <v>0.58899999999999997</v>
      </c>
      <c r="G15" s="7">
        <f xml:space="preserve"> D15*Table1[[#This Row],[Cijena po komadu]]</f>
        <v>1.1779999999999999</v>
      </c>
      <c r="H15" s="7" t="s">
        <v>23</v>
      </c>
    </row>
    <row r="16" spans="3:8" ht="15" thickBot="1" x14ac:dyDescent="0.4">
      <c r="C16" s="5" t="s">
        <v>29</v>
      </c>
      <c r="D16" s="6">
        <v>2</v>
      </c>
      <c r="E16" s="6" t="s">
        <v>24</v>
      </c>
      <c r="F16" s="6">
        <v>1.61</v>
      </c>
      <c r="G16" s="7">
        <f xml:space="preserve"> D16*Table1[[#This Row],[Cijena po komadu]]</f>
        <v>3.22</v>
      </c>
      <c r="H16" s="7" t="s">
        <v>25</v>
      </c>
    </row>
    <row r="17" spans="3:8" ht="15" thickBot="1" x14ac:dyDescent="0.4">
      <c r="C17" s="5" t="s">
        <v>35</v>
      </c>
      <c r="D17" s="6">
        <v>2</v>
      </c>
      <c r="E17" s="6" t="s">
        <v>36</v>
      </c>
      <c r="F17" s="6">
        <v>1.67</v>
      </c>
      <c r="G17" s="16">
        <f xml:space="preserve"> Table1[[#This Row],[Količina]]*Table1[[#This Row],[Cijena po komadu]]</f>
        <v>3.34</v>
      </c>
      <c r="H17" s="7" t="s">
        <v>37</v>
      </c>
    </row>
    <row r="18" spans="3:8" x14ac:dyDescent="0.35">
      <c r="C18" s="14" t="s">
        <v>34</v>
      </c>
      <c r="D18" s="8">
        <f>SUM(D5:D17)</f>
        <v>39</v>
      </c>
      <c r="E18" s="8"/>
      <c r="F18" s="9">
        <f>SUM(F5:F17)</f>
        <v>5.7610000000000001</v>
      </c>
      <c r="G18" s="13">
        <f xml:space="preserve"> SUM(G5:G17)</f>
        <v>13.736000000000001</v>
      </c>
      <c r="H18" s="10"/>
    </row>
    <row r="23" spans="3:8" x14ac:dyDescent="0.35">
      <c r="F23" s="1"/>
      <c r="G23" s="1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Anđela</dc:creator>
  <cp:lastModifiedBy>Korisnik</cp:lastModifiedBy>
  <dcterms:created xsi:type="dcterms:W3CDTF">2015-06-05T18:17:20Z</dcterms:created>
  <dcterms:modified xsi:type="dcterms:W3CDTF">2025-01-30T15:47:59Z</dcterms:modified>
</cp:coreProperties>
</file>