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ukeb\Downloads\"/>
    </mc:Choice>
  </mc:AlternateContent>
  <xr:revisionPtr revIDLastSave="0" documentId="13_ncr:1_{5B316BC8-1E08-4EF7-B829-B74A514271AE}" xr6:coauthVersionLast="47" xr6:coauthVersionMax="47" xr10:uidLastSave="{00000000-0000-0000-0000-000000000000}"/>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8" l="1" a="1"/>
  <c r="C2" i="8" s="1"/>
  <c r="D2" i="8" a="1"/>
  <c r="D2" i="8" s="1"/>
  <c r="E2" i="8" a="1"/>
  <c r="E2" i="8" s="1"/>
  <c r="F2" i="8" a="1"/>
  <c r="F2" i="8" s="1"/>
  <c r="G2" i="8" a="1"/>
  <c r="G2" i="8" s="1"/>
  <c r="H2" i="8" a="1"/>
  <c r="H2" i="8" s="1"/>
  <c r="I2" i="8" a="1"/>
  <c r="I2" i="8" s="1"/>
  <c r="J2" i="8" a="1"/>
  <c r="J2" i="8" s="1"/>
  <c r="C3" i="8" a="1"/>
  <c r="C3" i="8" s="1"/>
  <c r="D3" i="8" a="1"/>
  <c r="D3" i="8" s="1"/>
  <c r="E3" i="8" a="1"/>
  <c r="E3" i="8" s="1"/>
  <c r="F3" i="8" a="1"/>
  <c r="F3" i="8" s="1"/>
  <c r="G3" i="8" a="1"/>
  <c r="G3" i="8" s="1"/>
  <c r="H3" i="8" a="1"/>
  <c r="H3" i="8" s="1"/>
  <c r="I3" i="8" a="1"/>
  <c r="I3" i="8" s="1"/>
  <c r="J3" i="8" a="1"/>
  <c r="J3" i="8" s="1"/>
  <c r="C4" i="8" a="1"/>
  <c r="C4" i="8" s="1"/>
  <c r="D4" i="8" a="1"/>
  <c r="D4" i="8" s="1"/>
  <c r="E4" i="8" a="1"/>
  <c r="E4" i="8" s="1"/>
  <c r="F4" i="8" a="1"/>
  <c r="F4" i="8" s="1"/>
  <c r="G4" i="8" a="1"/>
  <c r="G4" i="8" s="1"/>
  <c r="H4" i="8" a="1"/>
  <c r="H4" i="8" s="1"/>
  <c r="I4" i="8" a="1"/>
  <c r="I4" i="8" s="1"/>
  <c r="J4" i="8" a="1"/>
  <c r="J4" i="8" s="1"/>
  <c r="C5" i="8" a="1"/>
  <c r="C5" i="8" s="1"/>
  <c r="D5" i="8" a="1"/>
  <c r="D5" i="8" s="1"/>
  <c r="E5" i="8" a="1"/>
  <c r="E5" i="8" s="1"/>
  <c r="F5" i="8" a="1"/>
  <c r="F5" i="8" s="1"/>
  <c r="G5" i="8" a="1"/>
  <c r="G5" i="8" s="1"/>
  <c r="H5" i="8" a="1"/>
  <c r="H5" i="8" s="1"/>
  <c r="I5" i="8" a="1"/>
  <c r="I5" i="8" s="1"/>
  <c r="J5" i="8" a="1"/>
  <c r="J5" i="8" s="1"/>
  <c r="B2" i="8" a="1"/>
  <c r="B2" i="8" s="1"/>
  <c r="B3" i="8" a="1"/>
  <c r="B3" i="8" s="1"/>
  <c r="B4" i="8" a="1"/>
  <c r="B4" i="8" s="1"/>
  <c r="B5" i="8" a="1"/>
  <c r="B5" i="8" s="1"/>
  <c r="B2" i="7" a="1"/>
  <c r="B2" i="7" s="1"/>
  <c r="C2" i="7" a="1"/>
  <c r="C2" i="7" s="1"/>
  <c r="D2" i="7" a="1"/>
  <c r="D2" i="7" s="1"/>
  <c r="E2" i="7" a="1"/>
  <c r="E2" i="7" s="1"/>
  <c r="F2" i="7" a="1"/>
  <c r="F2" i="7" s="1"/>
  <c r="G2" i="7" a="1"/>
  <c r="G2" i="7" s="1"/>
  <c r="H2" i="7" a="1"/>
  <c r="H2" i="7" s="1"/>
  <c r="I2" i="7" a="1"/>
  <c r="I2" i="7" s="1"/>
  <c r="J2" i="7" a="1"/>
  <c r="J2" i="7" s="1"/>
  <c r="C3" i="7" a="1"/>
  <c r="C3" i="7" s="1"/>
  <c r="D3" i="7" a="1"/>
  <c r="D3" i="7" s="1"/>
  <c r="E3" i="7" a="1"/>
  <c r="E3" i="7" s="1"/>
  <c r="F3" i="7" a="1"/>
  <c r="F3" i="7" s="1"/>
  <c r="G3" i="7" a="1"/>
  <c r="G3" i="7" s="1"/>
  <c r="H3" i="7" a="1"/>
  <c r="H3" i="7" s="1"/>
  <c r="I3" i="7" a="1"/>
  <c r="I3" i="7" s="1"/>
  <c r="J3" i="7" a="1"/>
  <c r="J3" i="7" s="1"/>
  <c r="C4" i="7" a="1"/>
  <c r="C4" i="7" s="1"/>
  <c r="D4" i="7" a="1"/>
  <c r="D4" i="7" s="1"/>
  <c r="E4" i="7" a="1"/>
  <c r="E4" i="7" s="1"/>
  <c r="F4" i="7" a="1"/>
  <c r="F4" i="7" s="1"/>
  <c r="G4" i="7" a="1"/>
  <c r="G4" i="7" s="1"/>
  <c r="H4" i="7" a="1"/>
  <c r="H4" i="7" s="1"/>
  <c r="I4" i="7" a="1"/>
  <c r="I4" i="7" s="1"/>
  <c r="J4" i="7" a="1"/>
  <c r="J4" i="7" s="1"/>
  <c r="C5" i="7" a="1"/>
  <c r="C5" i="7" s="1"/>
  <c r="D5" i="7" a="1"/>
  <c r="D5" i="7" s="1"/>
  <c r="E5" i="7" a="1"/>
  <c r="E5" i="7" s="1"/>
  <c r="F5" i="7" a="1"/>
  <c r="F5" i="7" s="1"/>
  <c r="G5" i="7" a="1"/>
  <c r="G5" i="7" s="1"/>
  <c r="H5" i="7" a="1"/>
  <c r="H5" i="7" s="1"/>
  <c r="I5" i="7" a="1"/>
  <c r="I5" i="7" s="1"/>
  <c r="J5" i="7" a="1"/>
  <c r="J5" i="7" s="1"/>
  <c r="B3" i="7" a="1"/>
  <c r="B3" i="7" s="1"/>
  <c r="B4" i="7" a="1"/>
  <c r="B4" i="7" s="1"/>
  <c r="B5" i="7" a="1"/>
  <c r="B5" i="7" s="1"/>
  <c r="B6" i="8" l="1"/>
  <c r="J6" i="8"/>
  <c r="I6" i="8"/>
  <c r="H6" i="8"/>
  <c r="G6" i="8"/>
  <c r="F6" i="8"/>
  <c r="E6" i="8"/>
  <c r="D6" i="8"/>
  <c r="B6" i="7"/>
  <c r="C6" i="8"/>
  <c r="J6" i="7"/>
  <c r="I6" i="7"/>
  <c r="H6" i="7"/>
  <c r="G6" i="7"/>
  <c r="F6" i="7"/>
  <c r="C6" i="7"/>
  <c r="E6" i="7"/>
  <c r="D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<sst xmlns="http://schemas.openxmlformats.org/spreadsheetml/2006/main" count="168" uniqueCount="109">
  <si>
    <t>Version</t>
  </si>
  <si>
    <t>Date</t>
  </si>
  <si>
    <t>Changes</t>
  </si>
  <si>
    <t>1. First build suitable for outside testing 
2. Added support for IEEE output</t>
  </si>
  <si>
    <t>3. Added parentheses for each concept's output on output sheets
4. Added conditional formatting rule for duplicate keywords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</si>
  <si>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</si>
  <si>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</si>
  <si>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</si>
  <si>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</si>
  <si>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</si>
  <si>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</si>
  <si>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</si>
  <si>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</si>
  <si>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</si>
  <si>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</si>
  <si>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</si>
  <si>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</si>
  <si>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</si>
  <si>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</si>
  <si>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</si>
  <si>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</si>
  <si>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</si>
  <si>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</si>
  <si>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</si>
  <si>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</si>
  <si>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</si>
  <si>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</si>
  <si>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</si>
  <si>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</si>
  <si>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</si>
  <si>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</si>
  <si>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</si>
  <si>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</si>
  <si>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</si>
  <si>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</si>
  <si>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</si>
  <si>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</si>
  <si>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</si>
  <si>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</si>
  <si>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</si>
  <si>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</si>
  <si>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</si>
  <si>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</si>
  <si>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?:ti,ab,kw</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</si>
  <si>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</si>
  <si>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</si>
  <si>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</si>
  <si>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</si>
  <si>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</si>
  <si>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</si>
  <si>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</si>
  <si>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</si>
  <si>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</si>
  <si>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</si>
  <si>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</si>
  <si>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</si>
  <si>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</si>
  <si>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</si>
  <si>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</si>
  <si>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</si>
  <si>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</si>
  <si>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</si>
  <si>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</si>
  <si>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</si>
  <si>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</si>
  <si>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</si>
  <si>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</si>
  <si>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</si>
  <si>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</si>
  <si>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</si>
  <si>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</si>
  <si>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</si>
  <si>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</si>
  <si>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</si>
  <si>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</si>
  <si>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</si>
  <si>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</si>
  <si>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</si>
  <si>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</si>
  <si>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</si>
  <si>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</si>
  <si>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</si>
  <si>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</si>
  <si>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</si>
  <si>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</si>
  <si>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</si>
  <si>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</si>
  <si>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</si>
  <si>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</si>
  <si>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</si>
  <si>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</si>
  <si>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</si>
  <si>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</si>
  <si>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</si>
  <si>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</si>
  <si>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"?"/exp</t>
  </si>
  <si>
    <t>"?"/de</t>
  </si>
  <si>
    <t>"?"</t>
  </si>
  <si>
    <t>MH "?"</t>
  </si>
  <si>
    <t>DE "?"</t>
  </si>
  <si>
    <t>"Index Terms":"?"</t>
  </si>
  <si>
    <t>SUBJECT("?")</t>
  </si>
  <si>
    <t>[mh "?"]</t>
  </si>
  <si>
    <t>[mh ^"?"]</t>
  </si>
  <si>
    <t>exp "?"/</t>
  </si>
  <si>
    <t>"?"/</t>
  </si>
  <si>
    <t>"?".nm.</t>
  </si>
  <si>
    <t>MH "?+"</t>
  </si>
  <si>
    <t>18. Reworked implementation of controlled vocab syntax templates to support infix operators (thereby fixing issue with explosion in EBSCO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</si>
</sst>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5">
    <xf numFmtId="0" fontId="0" fillId="0" borderId="0" xfId="0"/>
    <xf numFmtId="0" fontId="8" fillId="0" borderId="0" xfId="0" applyFont="1"/>
    <xf numFmtId="0" fontId="8" fillId="0" borderId="0" xfId="0" applyFont="1" applyAlignment="1">
      <alignment wrapText="1"/>
    </xf>
    <xf numFmtId="0" fontId="7"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7" fillId="0" borderId="0" xfId="0" applyFont="1" applyProtection="1">
      <protection locked="0"/>
    </xf>
    <xf numFmtId="0" fontId="7" fillId="0" borderId="0" xfId="0" applyFont="1" applyAlignment="1" applyProtection="1">
      <alignment horizontal="left"/>
      <protection locked="0"/>
    </xf>
    <xf numFmtId="0" fontId="5" fillId="0" borderId="0" xfId="0" applyFont="1" applyAlignment="1">
      <alignment vertical="top" wrapText="1"/>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lignment horizontal="left"/>
    </xf>
    <xf numFmtId="0" fontId="5" fillId="0" borderId="0" xfId="0" quotePrefix="1" applyFont="1"/>
    <xf numFmtId="0" fontId="4" fillId="0" borderId="0" xfId="0" applyFont="1" applyProtection="1">
      <protection locked="0"/>
    </xf>
    <xf numFmtId="0" fontId="4" fillId="0" borderId="0" xfId="0" applyFont="1"/>
    <xf numFmtId="0" fontId="4" fillId="0" borderId="0" xfId="0" applyFont="1" applyAlignment="1" applyProtection="1">
      <alignment horizontal="left"/>
      <protection locked="0"/>
    </xf>
    <xf numFmtId="0" fontId="3" fillId="0" borderId="0" xfId="0" applyFont="1"/>
    <xf numFmtId="0" fontId="3" fillId="0" borderId="0" xfId="0" applyFont="1" applyProtection="1">
      <protection locked="0"/>
    </xf>
    <xf numFmtId="0" fontId="5" fillId="0" borderId="0" xfId="0" applyFont="1" applyAlignment="1">
      <alignment horizontal="left" vertical="top"/>
    </xf>
    <xf numFmtId="0" fontId="5" fillId="0" borderId="1" xfId="0" applyFont="1" applyBorder="1" applyAlignment="1">
      <alignment horizontal="left" vertical="top"/>
    </xf>
    <xf numFmtId="0" fontId="2" fillId="0" borderId="0" xfId="0" applyFont="1"/>
    <xf numFmtId="0" fontId="2" fillId="0" borderId="0" xfId="0" applyFont="1" applyAlignment="1">
      <alignment vertical="top"/>
    </xf>
    <xf numFmtId="164" fontId="2" fillId="0" borderId="0" xfId="0" applyNumberFormat="1" applyFont="1" applyAlignment="1">
      <alignment vertical="top"/>
    </xf>
    <xf numFmtId="0" fontId="1" fillId="0" borderId="0" xfId="0" applyFont="1" applyAlignment="1">
      <alignment vertical="top" wrapText="1"/>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xf numFmtId="0" fontId="1" fillId="0" borderId="0" xfId="0" applyFont="1" applyAlignment="1">
      <alignment vertical="top"/>
    </xf>
    <xf numFmtId="164" fontId="1" fillId="0" borderId="0" xfId="0" applyNumberFormat="1" applyFont="1" applyAlignment="1">
      <alignment vertical="top"/>
    </xf>
  </cellXfs>
  <cellStyles count="1">
    <cellStyle name="Normal" xfId="0" builtinId="0"/>
  </cellStyles>
  <dxfs count="101">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v0.7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endParaRPr>
        </a:p>
        <a:p>
          <a:r>
            <a:rPr lang="en-US" sz="1100">
              <a:solidFill>
                <a:schemeClr val="dk1"/>
              </a:solidFill>
              <a:effectLst/>
              <a:latin typeface="+mn-lt"/>
              <a:ea typeface="+mn-ea"/>
              <a:cs typeface="+mn-cs"/>
            </a:rPr>
            <a:t>This work is licensed under CC BY-SA 4.0.</a:t>
          </a:r>
          <a:r>
            <a:rPr lang="en-US" sz="1100" baseline="0">
              <a:solidFill>
                <a:schemeClr val="dk1"/>
              </a:solidFill>
              <a:effectLst/>
              <a:latin typeface="+mn-lt"/>
              <a:ea typeface="+mn-ea"/>
              <a:cs typeface="+mn-cs"/>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8" totalsRowShown="0" headerRowDxfId="100" dataDxfId="99">
  <autoFilter ref="A1:C8" xr:uid="{F5205239-03FF-4445-A67B-7F30CB5C33B5}"/>
  <tableColumns count="3">
    <tableColumn id="1" xr3:uid="{4D6B1C77-E35E-4FC0-9C72-79108BD86606}" name="Version" dataDxfId="98"/>
    <tableColumn id="2" xr3:uid="{31D2197A-9299-486E-BA1B-C557974DF4A9}" name="Date" dataDxfId="97"/>
    <tableColumn id="3" xr3:uid="{161AD9E6-E563-4888-906A-E0F24B6EE98A}" name="Changes" dataDxfId="9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insertRow="1" totalsRowShown="0" headerRowDxfId="95" dataDxfId="94">
  <autoFilter ref="A1:G2" xr:uid="{CF155DC6-2EA2-4816-9094-3E1DE10273D5}"/>
  <sortState xmlns:xlrd2="http://schemas.microsoft.com/office/spreadsheetml/2017/richdata2" ref="A2:G2">
    <sortCondition ref="A1:A2"/>
  </sortState>
  <tableColumns count="7">
    <tableColumn id="2" xr3:uid="{17BEFD46-9A1D-4DEB-8F09-FBDBC23BB86D}" name="Concept" dataDxfId="93"/>
    <tableColumn id="6" xr3:uid="{B88623B9-5FE3-45E2-9EC3-822DA60996F4}" name="Term" dataDxfId="92"/>
    <tableColumn id="7" xr3:uid="{623935EA-023B-4ECC-A58A-C3DE622A1F13}" name="Quotes?" dataDxfId="91"/>
    <tableColumn id="3" xr3:uid="{D7FD7D6B-A29B-46BA-BD4C-DD3E959A5B29}" name="Field(s)" dataDxfId="90"/>
    <tableColumn id="5" xr3:uid="{B65222E9-B6AD-45EF-B27E-D946D8D80C7F}" name="Use Term?" dataDxfId="89"/>
    <tableColumn id="8" xr3:uid="{65FD7334-11E4-4AB6-9A16-2FD1399EA670}" name="Preview (PubMed syntax)" dataDxfId="88">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87"/>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insertRow="1" totalsRowShown="0" headerRowDxfId="86" dataDxfId="85">
  <autoFilter ref="A1:G2" xr:uid="{76BA4293-14E3-4EE9-8DC0-9FB9FCF928CF}"/>
  <sortState xmlns:xlrd2="http://schemas.microsoft.com/office/spreadsheetml/2017/richdata2" ref="A2:G2">
    <sortCondition ref="A1:A2"/>
  </sortState>
  <tableColumns count="7">
    <tableColumn id="2" xr3:uid="{27D63950-EFBA-4F8E-90E4-313520CC7089}" name="Concept" dataDxfId="84"/>
    <tableColumn id="7" xr3:uid="{1F9017C5-8390-466E-8B1C-8A164197A6A0}" name="Term" dataDxfId="83"/>
    <tableColumn id="6" xr3:uid="{2E36E7B9-DB4A-421A-B462-A5BB83222784}" name="Database" dataDxfId="82"/>
    <tableColumn id="10" xr3:uid="{93622264-4CE1-4F10-A551-DEF7E8DD599C}" name="Mapping" dataDxfId="81"/>
    <tableColumn id="5" xr3:uid="{AE5A5EF5-669F-4A88-83BE-0A922864F307}" name="Use Term?" dataDxfId="80"/>
    <tableColumn id="8" xr3:uid="{22D09B7E-A364-40A4-B2B9-E598C0BE39CC}" name="Preview" dataDxfId="79">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7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77" dataDxfId="76">
  <autoFilter ref="A1:D2" xr:uid="{26BEBE74-9B67-45C3-B0C4-EEE69FB4B680}"/>
  <tableColumns count="4">
    <tableColumn id="6" xr3:uid="{C601E46B-E91A-49E4-8053-98364D46C5CD}" name="Filter" dataDxfId="75"/>
    <tableColumn id="3" xr3:uid="{9615267A-7CC6-443C-AB80-E2BD1D0C857D}" name="Field(s)" dataDxfId="74"/>
    <tableColumn id="5" xr3:uid="{AB4E9613-11EC-43E4-A34C-F549FFC4F45F}" name="Use Filter?" dataDxfId="73"/>
    <tableColumn id="1" xr3:uid="{23432DC1-EBC2-46CB-B1BD-9C7F7068836B}" name="Notes" dataDxfId="72"/>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71" dataDxfId="70" totalsRowDxfId="69">
  <autoFilter ref="A1:J5" xr:uid="{8A3BA668-54C9-43A3-AE34-988ABEE578E7}"/>
  <tableColumns count="10">
    <tableColumn id="1" xr3:uid="{88DF938C-FE2B-413A-9B61-78CDABEE82B0}" name="Concept" totalsRowLabel="Combined" dataDxfId="68" totalsRowDxfId="67"/>
    <tableColumn id="2" xr3:uid="{E88EE08D-159F-4D52-ACA6-BCBFBB959BE6}" name="PubMed (NLM)" totalsRowFunction="custom" dataDxfId="66" totalsRowDxfId="6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",TRUE,StringCombinationTable[PubMed (NLM)]), IF(COUNTBLANK(B2:B5)&lt;2,")",""))</totalsRowFormula>
    </tableColumn>
    <tableColumn id="3" xr3:uid="{E8A22363-DC96-43AD-8D67-4D8CB62C81C9}" name="Embase (Elsevier)" totalsRowFunction="custom" dataDxfId="64" totalsRowDxfId="6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",TRUE,StringCombinationTable[Embase (Elsevier)]), IF(COUNTBLANK(C2:C5)&lt;2,")",""))</totalsRowFormula>
    </tableColumn>
    <tableColumn id="5" xr3:uid="{2979C5A8-27DD-4014-8141-983BE213A352}" name="Scopus (Elsevier)" totalsRowFunction="custom" dataDxfId="62" totalsRowDxfId="6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",TRUE,StringCombinationTable[Scopus (Elsevier)]), IF(COUNTBLANK(D2:D5)&lt;2,")",""))</totalsRowFormula>
    </tableColumn>
    <tableColumn id="6" xr3:uid="{6B1FD80C-9137-4CD2-A49B-F9407C2F9375}" name="CINAHL (EBSCOhost)" totalsRowFunction="custom" dataDxfId="60" totalsRowDxfId="5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",TRUE,StringCombinationTable[CINAHL (EBSCOhost)]), IF(COUNTBLANK(E2:E5)&lt;2,")",""))</totalsRowFormula>
    </tableColumn>
    <tableColumn id="4" xr3:uid="{C3569D27-CE90-4131-90BF-89B80DAAF4AD}" name="PsycInfo (EBSCOhost)" totalsRowFunction="custom" dataDxfId="58" totalsRowDxfId="5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",TRUE,StringCombinationTable[PsycInfo (EBSCOhost)]), IF(COUNTBLANK(F2:F5)&lt;2,")",""))</totalsRowFormula>
    </tableColumn>
    <tableColumn id="7" xr3:uid="{894E2978-5F7A-4A92-A6D4-9E399C2CD449}" name="CENTRAL (Cochrane)" totalsRowFunction="custom" dataDxfId="56" totalsRowDxfId="5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",TRUE,StringCombinationTable[CENTRAL (Cochrane)]), IF(COUNTBLANK(G2:G5)&lt;2,")",""))</totalsRowFormula>
    </tableColumn>
    <tableColumn id="8" xr3:uid="{F8BBC645-D1BD-4211-A015-F6EEA10C3D9E}" name="ProQuest databases" totalsRowFunction="custom" dataDxfId="54" totalsRowDxfId="5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",TRUE,StringCombinationTable[ProQuest databases]), IF(COUNTBLANK(H2:H5)&lt;2,")",""))</totalsRowFormula>
    </tableColumn>
    <tableColumn id="9" xr3:uid="{220E2933-88BE-45DE-8CBC-1E4BC14C895F}" name="IEEE Xplore" totalsRowFunction="custom" dataDxfId="52" totalsRowDxfId="5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",TRUE,StringCombinationTable[IEEE Xplore]), IF(COUNTBLANK(I2:I5)&lt;2,")",""))</totalsRowFormula>
    </tableColumn>
    <tableColumn id="10" xr3:uid="{9122B351-94C1-406E-8BA4-1D1759E1AEE9}" name="MEDLINE (Ovid)" totalsRowFunction="custom" dataDxfId="50" totalsRowDxfId="4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",TRUE,StringCombinationTable[MEDLINE (Ovid)]), IF(COUNTBLANK(J2:J5)&lt;2,")",""))</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48" dataDxfId="47" totalsRowDxfId="46">
  <autoFilter ref="A1:J5" xr:uid="{8A3BA668-54C9-43A3-AE34-988ABEE578E7}"/>
  <tableColumns count="10">
    <tableColumn id="1" xr3:uid="{CEC869D9-21AA-4B2A-96BB-C795C40D26AC}" name="Concept" totalsRowLabel="Combined" dataDxfId="45" totalsRowDxfId="44"/>
    <tableColumn id="2" xr3:uid="{A2FC606F-354F-488E-A4B9-50F4835FFBCF}" name="PubMed (NLM)" totalsRowFunction="custom" dataDxfId="43" totalsRowDxfId="4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",TRUE,StringCombinationTableAlt[PubMed (NLM)]), IF(COUNTBLANK(B2:B5)&lt;2,")",""))</totalsRowFormula>
    </tableColumn>
    <tableColumn id="3" xr3:uid="{2D95F9F5-6AAA-424B-B955-8EC0A8DBB8A7}" name="Embase (Elsevier)" totalsRowFunction="custom" dataDxfId="41" totalsRowDxfId="4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",TRUE,StringCombinationTableAlt[Embase (Elsevier)]), IF(COUNTBLANK(C2:C5)&lt;2,")",""))</totalsRowFormula>
    </tableColumn>
    <tableColumn id="5" xr3:uid="{2C8DDA05-7F51-48CF-B084-CD0F1124576A}" name="Scopus (Elsevier)" totalsRowFunction="custom" dataDxfId="39" totalsRowDxfId="3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",TRUE,StringCombinationTableAlt[Scopus (Elsevier)]), IF(COUNTBLANK(D2:D5)&lt;2,")",""))</totalsRowFormula>
    </tableColumn>
    <tableColumn id="6" xr3:uid="{04EBF8D1-F989-4598-90FA-9350A8B98563}" name="CINAHL (EBSCOhost)" totalsRowFunction="custom" dataDxfId="37" totalsRowDxfId="3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",TRUE,StringCombinationTableAlt[CINAHL (EBSCOhost)]), IF(COUNTBLANK(E2:E5)&lt;2,")",""))</totalsRowFormula>
    </tableColumn>
    <tableColumn id="4" xr3:uid="{795F7305-2392-47E9-94BA-EB14FC514605}" name="PsycInfo (EBSCOhost)" totalsRowFunction="custom" dataDxfId="35" totalsRowDxfId="34">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",TRUE,StringCombinationTableAlt[PsycInfo (EBSCOhost)]), IF(COUNTBLANK(F2:F5)&lt;2,")",""))</totalsRowFormula>
    </tableColumn>
    <tableColumn id="7" xr3:uid="{DE1BFB98-1BA8-4352-BC41-40669D32FF37}" name="CENTRAL (Cochrane)" totalsRowFunction="custom" dataDxfId="33" totalsRowDxfId="3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",TRUE,StringCombinationTableAlt[CENTRAL (Cochrane)]), IF(COUNTBLANK(G2:G5)&lt;2,")",""))</totalsRowFormula>
    </tableColumn>
    <tableColumn id="8" xr3:uid="{96981AF5-FD9E-476E-968D-567DA0853996}" name="ProQuest databases" totalsRowFunction="custom" dataDxfId="31" totalsRowDxfId="3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",TRUE,StringCombinationTableAlt[ProQuest databases]), IF(COUNTBLANK(H2:H5)&lt;2,")",""))</totalsRowFormula>
    </tableColumn>
    <tableColumn id="9" xr3:uid="{335C6B1C-A5E8-425C-A839-F85B943FDEA8}" name="IEEE Xplore" totalsRowFunction="custom" dataDxfId="29" totalsRowDxfId="2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",TRUE,StringCombinationTableAlt[IEEE Xplore]), IF(COUNTBLANK(I2:I5)&lt;2,")",""))</totalsRowFormula>
    </tableColumn>
    <tableColumn id="10" xr3:uid="{110FDF5C-37C0-4BCA-B23C-7AC5150240D3}" name="MEDLINE (Ovid)" totalsRowFunction="custom" dataDxfId="27" totalsRowDxfId="2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",TRUE,StringCombinationTableAlt[MEDLINE (Ovid)]), IF(COUNTBLANK(J2:J5)&lt;2,")",""))</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J10" totalsRowShown="0" headerRowDxfId="25" dataDxfId="24">
  <autoFilter ref="A1:J10" xr:uid="{1463424D-9C7E-4395-8513-54E51FDCAB2F}"/>
  <tableColumns count="10">
    <tableColumn id="1" xr3:uid="{326C313A-B4ED-4C7A-9166-A364DEB05866}" name="Database" dataDxfId="23"/>
    <tableColumn id="7" xr3:uid="{58C71C3D-7DCC-4098-92C5-D99C3C7E2B9E}" name="Quote Style" dataDxfId="22"/>
    <tableColumn id="10" xr3:uid="{A07A693E-CDB8-4987-BED0-F80A7CDA2E03}" name="Title" dataDxfId="21"/>
    <tableColumn id="11" xr3:uid="{114F2E86-E3D3-49B6-A669-205E285488DF}" name="Abstract" dataDxfId="20"/>
    <tableColumn id="12" xr3:uid="{1E8161EF-AC7E-4093-BC76-659A6D90DD63}" name="Title &amp; Abstract" dataDxfId="19"/>
    <tableColumn id="2" xr3:uid="{024523B1-0810-43C1-80C6-A7340345175B}" name="Title, Abstract, &amp; Keyword" dataDxfId="18"/>
    <tableColumn id="3" xr3:uid="{0BD0E69E-C357-41B4-8C45-28228FCF4A7B}" name="Journal" dataDxfId="17"/>
    <tableColumn id="13" xr3:uid="{BBC50691-85A4-410B-A1CC-A552DB87F109}" name="Controlled Vocabulary (Explosion)" dataDxfId="16"/>
    <tableColumn id="4" xr3:uid="{FBBFA61E-6540-4A4F-B8F2-3FC5EFC6511B}" name="Controlled Vocabulary (No Explosion)" dataDxfId="15"/>
    <tableColumn id="5" xr3:uid="{65BA4B85-FC49-4B02-A663-91BC09CF2F6F}" name="Controlled Vocabulary (Supplementary Concept)" dataDxfId="1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13" dataDxfId="12">
  <autoFilter ref="A1:E7" xr:uid="{B46ED044-30C9-4C73-A7E1-4D885257A5A7}"/>
  <tableColumns count="5">
    <tableColumn id="1" xr3:uid="{80F387D1-6FF1-4AC7-A867-FFBCB804FD40}" name="Category (Keywords/Controlled Vocabulary/Limits/Final Strings)" dataDxfId="11"/>
    <tableColumn id="2" xr3:uid="{0F0ACBC4-14A1-46BE-8CF0-84D2997B9E44}" name="Field(s) (Keywords)" dataDxfId="10"/>
    <tableColumn id="3" xr3:uid="{4C346715-45AA-4499-8C56-B5D54D1854D2}" name="Quotes? (Keywords)" dataDxfId="9"/>
    <tableColumn id="5" xr3:uid="{E8FD3DA7-2512-47CE-9486-D57CFF527402}" name="Explode (Controlled Vocabulary)" dataDxfId="8"/>
    <tableColumn id="4" xr3:uid="{182425B1-7CFE-473C-B1C2-213F202201B0}" name="Use Term? (Keywords/Controlled Vocabulary/Limits)" dataDxfId="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8"/>
  <sheetViews>
    <sheetView workbookViewId="0">
      <selection activeCell="B3" sqref="B3"/>
    </sheetView>
  </sheetViews>
  <sheetFormatPr defaultColWidth="0" defaultRowHeight="15" zeroHeight="1" x14ac:dyDescent="0.25"/>
  <cols>
    <col min="1" max="1" width="9.85546875" style="6" bestFit="1" customWidth="1"/>
    <col min="2" max="2" width="10.42578125" style="6" bestFit="1" customWidth="1"/>
    <col min="3" max="3" width="117" style="6" bestFit="1" customWidth="1"/>
    <col min="4" max="16383" width="8.7109375" style="6" hidden="1"/>
    <col min="16384" max="16384" width="1.42578125" style="6" hidden="1" customWidth="1"/>
  </cols>
  <sheetData>
    <row r="1" spans="1:3" x14ac:dyDescent="0.25">
      <c r="A1" s="11" t="s">
        <v>0</v>
      </c>
      <c r="B1" s="11" t="s">
        <v>1</v>
      </c>
      <c r="C1" s="11" t="s">
        <v>2</v>
      </c>
    </row>
    <row r="2" spans="1:3" ht="30" x14ac:dyDescent="0.25">
      <c r="A2" s="12">
        <v>0.1</v>
      </c>
      <c r="B2" s="13">
        <v>45342</v>
      </c>
      <c r="C2" s="10" t="s">
        <v>3</v>
      </c>
    </row>
    <row r="3" spans="1:3" ht="30" x14ac:dyDescent="0.25">
      <c r="A3" s="12">
        <v>0.2</v>
      </c>
      <c r="B3" s="13">
        <v>45344</v>
      </c>
      <c r="C3" s="10" t="s">
        <v>4</v>
      </c>
    </row>
    <row r="4" spans="1:3" ht="135" x14ac:dyDescent="0.25">
      <c r="A4" s="12">
        <v>0.3</v>
      </c>
      <c r="B4" s="13">
        <v>45363</v>
      </c>
      <c r="C4" s="29" t="s">
        <v>89</v>
      </c>
    </row>
    <row r="5" spans="1:3" x14ac:dyDescent="0.25">
      <c r="A5" s="12">
        <v>0.4</v>
      </c>
      <c r="B5" s="13">
        <v>45365</v>
      </c>
      <c r="C5" s="33" t="s">
        <v>90</v>
      </c>
    </row>
    <row r="6" spans="1:3" ht="45" x14ac:dyDescent="0.25">
      <c r="A6" s="12">
        <v>0.5</v>
      </c>
      <c r="B6" s="13">
        <v>45377</v>
      </c>
      <c r="C6" s="29" t="s">
        <v>77</v>
      </c>
    </row>
    <row r="7" spans="1:3" ht="45" customHeight="1" x14ac:dyDescent="0.25">
      <c r="A7" s="27">
        <v>0.6</v>
      </c>
      <c r="B7" s="28">
        <v>45398</v>
      </c>
      <c r="C7" s="29" t="s">
        <v>91</v>
      </c>
    </row>
    <row r="8" spans="1:3" ht="30" x14ac:dyDescent="0.25">
      <c r="A8" s="33">
        <v>0.7</v>
      </c>
      <c r="B8" s="34">
        <v>45405</v>
      </c>
      <c r="C8" s="29" t="s">
        <v>108</v>
      </c>
    </row>
  </sheetData>
  <sheetProtection algorithmName="SHA-512" hashValue="dT4XS9Bdvvt00N0hhCZBNMf5kwxVTt7YUuv1AbIkoct0PfxB1BoKt/aDUr4/MRukrcMRfhFLwlupDd4NJHPS5g==" saltValue="1f+gPzkP84jNKSsyPZubh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R60"/>
  <sheetViews>
    <sheetView tabSelected="1" workbookViewId="0">
      <selection activeCell="A60" sqref="A60"/>
    </sheetView>
  </sheetViews>
  <sheetFormatPr defaultColWidth="0" defaultRowHeight="15" zeroHeight="1" x14ac:dyDescent="0.25"/>
  <cols>
    <col min="1" max="18" width="8.7109375" customWidth="1"/>
    <col min="19"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sheetData>
  <sheetProtection algorithmName="SHA-512" hashValue="JY/18rOJDNHXWzSafriKwX53RK8OxexZhXDKu+vcnz8jNsGq0Y4qtySELaIbvuqSCaqSBSMYZ8dWVDhuGVMMaw==" saltValue="Z/EG2T27ZmRR/RZR7bvUjg=="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5" x14ac:dyDescent="0.25"/>
  <cols>
    <col min="1" max="1" width="10.140625" style="9" bestFit="1" customWidth="1"/>
    <col min="2" max="2" width="36.42578125" style="9" customWidth="1"/>
    <col min="3" max="3" width="9.7109375" style="9" customWidth="1"/>
    <col min="4" max="4" width="23.28515625" style="8" customWidth="1"/>
    <col min="5" max="5" width="12.28515625" style="8" bestFit="1" customWidth="1"/>
    <col min="6" max="6" width="27.28515625" style="8" customWidth="1"/>
    <col min="7" max="7" width="54.5703125" style="8" customWidth="1"/>
    <col min="8" max="8" width="0" style="8" hidden="1" customWidth="1"/>
    <col min="9" max="16384" width="8.7109375" style="8" hidden="1"/>
  </cols>
  <sheetData>
    <row r="1" spans="1:7" x14ac:dyDescent="0.25">
      <c r="A1" s="16" t="s">
        <v>5</v>
      </c>
      <c r="B1" s="16" t="s">
        <v>6</v>
      </c>
      <c r="C1" s="16" t="s">
        <v>7</v>
      </c>
      <c r="D1" s="16" t="s">
        <v>8</v>
      </c>
      <c r="E1" s="16" t="s">
        <v>9</v>
      </c>
      <c r="F1" s="23" t="s">
        <v>76</v>
      </c>
      <c r="G1" s="16" t="s">
        <v>10</v>
      </c>
    </row>
    <row r="2" spans="1:7" x14ac:dyDescent="0.25">
      <c r="A2" s="14"/>
      <c r="B2" s="15"/>
      <c r="C2" s="15"/>
      <c r="D2" s="16"/>
      <c r="E2" s="16"/>
      <c r="F2" s="16"/>
      <c r="G2" s="16"/>
    </row>
  </sheetData>
  <sheetProtection formatCells="0" formatColumns="0" formatRows="0" insertColumns="0" insertRows="0" insertHyperlinks="0" deleteColumns="0" deleteRows="0" sort="0"/>
  <conditionalFormatting sqref="B2:B1048576">
    <cfRule type="duplicateValues" dxfId="6" priority="1"/>
  </conditionalFormatting>
  <conditionalFormatting sqref="E2:E1048576">
    <cfRule type="containsText" dxfId="5" priority="2" operator="containsText" text="Maybe">
      <formula>NOT(ISERROR(SEARCH("Maybe",E2)))</formula>
    </cfRule>
    <cfRule type="containsText" dxfId="4"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6">
        <x14:dataValidation type="list" allowBlank="1" showInputMessage="1" showErrorMessage="1" prompt="If left blank, no field code will be applied" xr:uid="{6DE5B434-839B-4A62-8F4C-B4EC78E2FA5F}">
          <x14:formula1>
            <xm:f>'Backend - List Sources'!$B$2:$B$7</xm:f>
          </x14:formula1>
          <xm:sqref>D2:D1048576</xm:sqref>
        </x14:dataValidation>
        <x14:dataValidation type="list" allowBlank="1" showInputMessage="1" prompt="'Yes': Enclose in quotes_x000a_'No' or blank: Do not use quotes" xr:uid="{128186E4-DB5C-4AC3-B1C3-3ECFA180E4F2}">
          <x14:formula1>
            <xm:f>'Backend - List Sources'!$C$2:$C$4</xm:f>
          </x14:formula1>
          <xm:sqref>C2</xm:sqref>
        </x14:dataValidation>
        <x14:dataValidation type="list" allowBlank="1" showInputMessage="1" showErrorMessage="1" prompt="'Yes' or blank: Include term_x000a_'No': Exclude term_x000a_'Maybe': Include term in alt. version" xr:uid="{E489B3AD-31A8-40CD-905A-1CF9AFA07DE4}">
          <x14:formula1>
            <xm:f>'Backend - List Sources'!$E$2:$E$5</xm:f>
          </x14:formula1>
          <xm:sqref>E2</xm:sqref>
        </x14:dataValidation>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E3:E1048576</xm:sqref>
        </x14:dataValidation>
        <x14:dataValidation type="list" allowBlank="1" showInputMessage="1" showErrorMessage="1" xr:uid="{77C23820-9981-4AD2-B1FF-A8607BFDC724}">
          <x14:formula1>
            <xm:f>'Backend - List Sources'!$A$2:$A$7</xm:f>
          </x14:formula1>
          <xm:sqref>A2:A1048576</xm:sqref>
        </x14:dataValidation>
        <x14:dataValidation type="list" allowBlank="1" showInputMessage="1" prompt="&quot;Yes&quot;: Enclose in quotes_x000a_&quot;No&quot; or blank: Do not use quotes" xr:uid="{1548BA59-553B-434E-8A0E-9051C9CEFCD8}">
          <x14:formula1>
            <xm:f>'Backend - List Sources'!$C$2:$C$4</xm:f>
          </x14:formula1>
          <xm:sqref>C3:C1048576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5" x14ac:dyDescent="0.25"/>
  <cols>
    <col min="1" max="1" width="14.28515625" style="19" bestFit="1" customWidth="1"/>
    <col min="2" max="2" width="25.140625" style="19" bestFit="1" customWidth="1"/>
    <col min="3" max="3" width="18.42578125" style="19" bestFit="1" customWidth="1"/>
    <col min="4" max="4" width="22.7109375" style="19" customWidth="1"/>
    <col min="5" max="5" width="12" style="19" bestFit="1" customWidth="1"/>
    <col min="6" max="6" width="27.28515625" style="19" customWidth="1"/>
    <col min="7" max="7" width="54.5703125" style="19" customWidth="1"/>
    <col min="8" max="10" width="0" style="20" hidden="1" customWidth="1"/>
    <col min="11" max="16384" width="8.7109375" style="20" hidden="1"/>
  </cols>
  <sheetData>
    <row r="1" spans="1:7" x14ac:dyDescent="0.25">
      <c r="A1" s="19" t="s">
        <v>5</v>
      </c>
      <c r="B1" s="19" t="s">
        <v>6</v>
      </c>
      <c r="C1" s="19" t="s">
        <v>15</v>
      </c>
      <c r="D1" s="31" t="s">
        <v>84</v>
      </c>
      <c r="E1" s="19" t="s">
        <v>9</v>
      </c>
      <c r="F1" s="23" t="s">
        <v>16</v>
      </c>
      <c r="G1" s="19" t="s">
        <v>10</v>
      </c>
    </row>
    <row r="2" spans="1:7" x14ac:dyDescent="0.25">
      <c r="A2" s="21"/>
      <c r="B2" s="30"/>
      <c r="C2" s="21"/>
      <c r="D2" s="30"/>
      <c r="G2" s="21"/>
    </row>
  </sheetData>
  <sheetProtection formatCells="0" formatColumns="0" formatRows="0" sort="0"/>
  <conditionalFormatting sqref="D1:D1048576">
    <cfRule type="containsText" dxfId="3" priority="2" operator="containsText" text="No explode">
      <formula>NOT(ISERROR(SEARCH("No explode",D1)))</formula>
    </cfRule>
  </conditionalFormatting>
  <conditionalFormatting sqref="D2">
    <cfRule type="containsText" dxfId="2" priority="1" operator="containsText" text="Supplementary concept">
      <formula>NOT(ISERROR(SEARCH("Supplementary concept",D2)))</formula>
    </cfRule>
  </conditionalFormatting>
  <conditionalFormatting sqref="E1:E1048576">
    <cfRule type="containsText" dxfId="1" priority="7" operator="containsText" text="Maybe">
      <formula>NOT(ISERROR(SEARCH("Maybe",E1)))</formula>
    </cfRule>
    <cfRule type="containsText" dxfId="0" priority="8" operator="containsText" text="No">
      <formula>NOT(ISERROR(SEARCH("No",E1)))</formula>
    </cfRule>
  </conditionalFormatting>
  <dataValidations xWindow="473" yWindow="272" count="2">
    <dataValidation allowBlank="1" showInputMessage="1" sqref="A1:D1 B2" xr:uid="{CB15CB61-DE58-4593-9D53-8D898BD8166E}"/>
    <dataValidation allowBlank="1" showErrorMessage="1" sqref="F2:F1048576" xr:uid="{4C894BA5-08E7-47EB-B706-927FE31C4ED2}"/>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6">
        <x14:dataValidation type="list" allowBlank="1" showInputMessage="1" showErrorMessage="1" prompt="'Explode' or blank: Explode term, if supported by the selected database_x000a_'No explode': Do not explode term_x000a_'Supplementary concept': Search as MeSH supplementary concept; supported only for PubMed and Ovid MEDLINE terms" xr:uid="{B0AFCEF8-CFC7-40B9-99FE-51C92F01C2C5}">
          <x14:formula1>
            <xm:f>'Backend - List Sources'!$D$2:$D$5</xm:f>
          </x14:formula1>
          <xm:sqref>D2</xm:sqref>
        </x14:dataValidation>
        <x14:dataValidation type="list" allowBlank="1" showInputMessage="1" prompt="If left blank, the term will not be included in any search string" xr:uid="{1D1285A0-75F0-4522-8202-E15FFAC0A96A}">
          <x14:formula1>
            <xm:f>'Backend - Syntax Table'!$A$2:$A$10</xm:f>
          </x14:formula1>
          <xm:sqref>C2</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prompt="Specify the database in which the term is used for indexing" xr:uid="{41B95B18-3995-4764-A673-F8D7DAAD575A}">
          <x14:formula1>
            <xm:f>'Backend - Syntax Table'!$A$2:$A$10</xm:f>
          </x14:formula1>
          <xm:sqref>C3:C1048576</xm:sqref>
        </x14:dataValidation>
        <x14:dataValidation type="list" allowBlank="1" showInputMessage="1" showErrorMessage="1" prompt="&quot;Explode&quot; or blank: Explode term, if supported by the selected database_x000a_&quot;No explode&quot;: Do not explode term_x000a_&quot;Supplementary concept&quot;: Search as MeSH supplementary concept; supported only for PubMed and Ovid MEDLINE terms" xr:uid="{328B4FDA-FB63-426D-B1D4-0BD400DF21AB}">
          <x14:formula1>
            <xm:f>'Backend - List Sources'!$D$2:$D$5</xm:f>
          </x14:formula1>
          <xm:sqref>D3:D1048576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22" t="s">
        <v>75</v>
      </c>
      <c r="B1" s="11" t="s">
        <v>8</v>
      </c>
      <c r="C1" s="22" t="s">
        <v>74</v>
      </c>
      <c r="D1" s="11" t="s">
        <v>10</v>
      </c>
    </row>
    <row r="2" spans="1:4" x14ac:dyDescent="0.25">
      <c r="A2" s="17"/>
      <c r="B2" s="11"/>
      <c r="C2" s="11"/>
      <c r="D2" s="11"/>
    </row>
    <row r="3" spans="1:4" x14ac:dyDescent="0.25">
      <c r="A3" s="17"/>
      <c r="B3" s="11"/>
      <c r="C3" s="11"/>
      <c r="D3" s="11"/>
    </row>
    <row r="4" spans="1:4" x14ac:dyDescent="0.25">
      <c r="A4" s="17"/>
      <c r="B4" s="11"/>
      <c r="C4" s="11"/>
      <c r="D4" s="11"/>
    </row>
    <row r="26" spans="7:7" x14ac:dyDescent="0.2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L8"/>
  <sheetViews>
    <sheetView zoomScale="80" zoomScaleNormal="80" workbookViewId="0">
      <selection activeCell="B6" sqref="B6"/>
    </sheetView>
  </sheetViews>
  <sheetFormatPr defaultColWidth="0" defaultRowHeight="15" zeroHeight="1" x14ac:dyDescent="0.25"/>
  <cols>
    <col min="1" max="1" width="10.42578125" style="1" bestFit="1" customWidth="1"/>
    <col min="2" max="10" width="27.28515625" style="1" customWidth="1"/>
    <col min="11" max="12" width="0" style="1" hidden="1" customWidth="1"/>
    <col min="13" max="16384" width="27.28515625" style="1" hidden="1"/>
  </cols>
  <sheetData>
    <row r="1" spans="1:10" x14ac:dyDescent="0.25">
      <c r="A1" s="11" t="s">
        <v>5</v>
      </c>
      <c r="B1" s="11" t="s">
        <v>17</v>
      </c>
      <c r="C1" s="11" t="s">
        <v>18</v>
      </c>
      <c r="D1" s="11" t="s">
        <v>20</v>
      </c>
      <c r="E1" s="11" t="s">
        <v>21</v>
      </c>
      <c r="F1" s="11" t="s">
        <v>22</v>
      </c>
      <c r="G1" s="11" t="s">
        <v>19</v>
      </c>
      <c r="H1" s="11" t="s">
        <v>23</v>
      </c>
      <c r="I1" s="11" t="s">
        <v>24</v>
      </c>
      <c r="J1" s="26" t="s">
        <v>78</v>
      </c>
    </row>
    <row r="2" spans="1:10" ht="49.5" customHeight="1" x14ac:dyDescent="0.2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3" spans="1:10" ht="48.95" customHeight="1" x14ac:dyDescent="0.2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4" spans="1:10" ht="48.6" customHeight="1" x14ac:dyDescent="0.2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5" spans="1:10" ht="50.1" customHeight="1" x14ac:dyDescent="0.25">
      <c r="A5" s="24">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6" spans="1:10" s="2" customFormat="1" ht="409.6" customHeight="1" x14ac:dyDescent="0.25">
      <c r="A6" s="29" t="s">
        <v>25</v>
      </c>
      <c r="B6" s="29" t="str">
        <f>_xlfn.CONCAT(IF(COUNTBLANK(B2:B5)&lt;2,"(",""), _xlfn.TEXTJOIN(" AND ",TRUE,StringCombinationTable[PubMed (NLM)]), IF(COUNTBLANK(B2:B5)&lt;2,")",""))</f>
        <v/>
      </c>
      <c r="C6" s="29" t="str">
        <f>_xlfn.CONCAT(IF(COUNTBLANK(C2:C5)&lt;2,"(",""), _xlfn.TEXTJOIN(" AND ",TRUE,StringCombinationTable[Embase (Elsevier)]), IF(COUNTBLANK(C2:C5)&lt;2,")",""))</f>
        <v/>
      </c>
      <c r="D6" s="29" t="str">
        <f>_xlfn.CONCAT(IF(COUNTBLANK(D2:D5)&lt;2,"(",""), _xlfn.TEXTJOIN(" AND ",TRUE,StringCombinationTable[Scopus (Elsevier)]), IF(COUNTBLANK(D2:D5)&lt;2,")",""))</f>
        <v/>
      </c>
      <c r="E6" s="29" t="str">
        <f>_xlfn.CONCAT(IF(COUNTBLANK(E2:E5)&lt;2,"(",""), _xlfn.TEXTJOIN(" AND ",TRUE,StringCombinationTable[CINAHL (EBSCOhost)]), IF(COUNTBLANK(E2:E5)&lt;2,")",""))</f>
        <v/>
      </c>
      <c r="F6" s="29" t="str">
        <f>_xlfn.CONCAT(IF(COUNTBLANK(F2:F5)&lt;2,"(",""), _xlfn.TEXTJOIN(" AND ",TRUE,StringCombinationTable[PsycInfo (EBSCOhost)]), IF(COUNTBLANK(F2:F5)&lt;2,")",""))</f>
        <v/>
      </c>
      <c r="G6" s="29" t="str">
        <f>_xlfn.CONCAT(IF(COUNTBLANK(G2:G5)&lt;2,"(",""), _xlfn.TEXTJOIN(" AND ",TRUE,StringCombinationTable[CENTRAL (Cochrane)]), IF(COUNTBLANK(G2:G5)&lt;2,")",""))</f>
        <v/>
      </c>
      <c r="H6" s="29" t="str">
        <f>_xlfn.CONCAT(IF(COUNTBLANK(H2:H5)&lt;2,"(",""), _xlfn.TEXTJOIN(" AND ",TRUE,StringCombinationTable[ProQuest databases]), IF(COUNTBLANK(H2:H5)&lt;2,")",""))</f>
        <v/>
      </c>
      <c r="I6" s="29" t="str">
        <f>_xlfn.CONCAT(IF(COUNTBLANK(I2:I5)&lt;2,"(",""), _xlfn.TEXTJOIN(" AND ",TRUE,StringCombinationTable[IEEE Xplore]), IF(COUNTBLANK(I2:I5)&lt;2,")",""))</f>
        <v/>
      </c>
      <c r="J6" s="29" t="str">
        <f>_xlfn.CONCAT(IF(COUNTBLANK(J2:J5)&lt;2,"(",""), _xlfn.TEXTJOIN(" AND ",TRUE,StringCombinationTable[MEDLINE (Ovid)]), IF(COUNTBLANK(J2:J5)&lt;2,")",""))</f>
        <v/>
      </c>
    </row>
    <row r="8" spans="1:10" hidden="1" x14ac:dyDescent="0.25">
      <c r="A8" s="11"/>
      <c r="B8" s="11"/>
      <c r="C8" s="11"/>
      <c r="D8" s="11"/>
      <c r="E8" s="11"/>
      <c r="F8" s="11"/>
      <c r="G8" s="11"/>
      <c r="H8" s="11"/>
      <c r="I8" s="11"/>
    </row>
  </sheetData>
  <sheetProtection sheet="1" objects="1" scenarios="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5" zeroHeight="1" x14ac:dyDescent="0.25"/>
  <cols>
    <col min="1" max="1" width="10.42578125" style="1" bestFit="1" customWidth="1"/>
    <col min="2" max="9" width="27.28515625" style="1" customWidth="1"/>
    <col min="10" max="10" width="26.85546875" style="1" customWidth="1"/>
    <col min="11" max="16384" width="26.85546875" style="1" hidden="1"/>
  </cols>
  <sheetData>
    <row r="1" spans="1:10" x14ac:dyDescent="0.25">
      <c r="A1" s="11" t="s">
        <v>5</v>
      </c>
      <c r="B1" s="11" t="s">
        <v>17</v>
      </c>
      <c r="C1" s="11" t="s">
        <v>18</v>
      </c>
      <c r="D1" s="11" t="s">
        <v>20</v>
      </c>
      <c r="E1" s="11" t="s">
        <v>21</v>
      </c>
      <c r="F1" s="11" t="s">
        <v>22</v>
      </c>
      <c r="G1" s="11" t="s">
        <v>19</v>
      </c>
      <c r="H1" s="22" t="s">
        <v>23</v>
      </c>
      <c r="I1" s="22" t="s">
        <v>24</v>
      </c>
      <c r="J1" s="26" t="s">
        <v>78</v>
      </c>
    </row>
    <row r="2" spans="1:10" ht="48.95" customHeight="1" x14ac:dyDescent="0.2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3" spans="1:10" ht="48.6" customHeight="1" x14ac:dyDescent="0.2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4" spans="1:10" ht="48.6" customHeight="1" x14ac:dyDescent="0.2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5" spans="1:10" ht="48.95" customHeight="1" thickBot="1" x14ac:dyDescent="0.3">
      <c r="A5" s="25">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
      </c>
    </row>
    <row r="6" spans="1:10" s="2" customFormat="1" ht="409.6" thickTop="1" x14ac:dyDescent="0.25">
      <c r="A6" s="29" t="s">
        <v>25</v>
      </c>
      <c r="B6" s="29" t="str">
        <f>_xlfn.CONCAT(IF(COUNTBLANK(B2:B5)&lt;2,"(",""), _xlfn.TEXTJOIN(" AND ",TRUE,StringCombinationTableAlt[PubMed (NLM)]), IF(COUNTBLANK(B2:B5)&lt;2,")",""))</f>
        <v/>
      </c>
      <c r="C6" s="29" t="str">
        <f>_xlfn.CONCAT(IF(COUNTBLANK(C2:C5)&lt;2,"(",""), _xlfn.TEXTJOIN(" AND ",TRUE,StringCombinationTableAlt[Embase (Elsevier)]), IF(COUNTBLANK(C2:C5)&lt;2,")",""))</f>
        <v/>
      </c>
      <c r="D6" s="29" t="str">
        <f>_xlfn.CONCAT(IF(COUNTBLANK(D2:D5)&lt;2,"(",""), _xlfn.TEXTJOIN(" AND ",TRUE,StringCombinationTableAlt[Scopus (Elsevier)]), IF(COUNTBLANK(D2:D5)&lt;2,")",""))</f>
        <v/>
      </c>
      <c r="E6" s="29" t="str">
        <f>_xlfn.CONCAT(IF(COUNTBLANK(E2:E5)&lt;2,"(",""), _xlfn.TEXTJOIN(" AND ",TRUE,StringCombinationTableAlt[CINAHL (EBSCOhost)]), IF(COUNTBLANK(E2:E5)&lt;2,")",""))</f>
        <v/>
      </c>
      <c r="F6" s="29" t="str">
        <f>_xlfn.CONCAT(IF(COUNTBLANK(F2:F5)&lt;2,"(",""), _xlfn.TEXTJOIN(" AND ",TRUE,StringCombinationTableAlt[PsycInfo (EBSCOhost)]), IF(COUNTBLANK(F2:F5)&lt;2,")",""))</f>
        <v/>
      </c>
      <c r="G6" s="29" t="str">
        <f>_xlfn.CONCAT(IF(COUNTBLANK(G2:G5)&lt;2,"(",""), _xlfn.TEXTJOIN(" AND ",TRUE,StringCombinationTableAlt[CENTRAL (Cochrane)]), IF(COUNTBLANK(G2:G5)&lt;2,")",""))</f>
        <v/>
      </c>
      <c r="H6" s="29" t="str">
        <f>_xlfn.CONCAT(IF(COUNTBLANK(H2:H5)&lt;2,"(",""), _xlfn.TEXTJOIN(" AND ",TRUE,StringCombinationTableAlt[ProQuest databases]), IF(COUNTBLANK(H2:H5)&lt;2,")",""))</f>
        <v/>
      </c>
      <c r="I6" s="29" t="str">
        <f>_xlfn.CONCAT(IF(COUNTBLANK(I2:I5)&lt;2,"(",""), _xlfn.TEXTJOIN(" AND ",TRUE,StringCombinationTableAlt[IEEE Xplore]), IF(COUNTBLANK(I2:I5)&lt;2,")",""))</f>
        <v/>
      </c>
      <c r="J6" s="29" t="str">
        <f>_xlfn.CONCAT(IF(COUNTBLANK(J2:J5)&lt;2,"(",""), _xlfn.TEXTJOIN(" AND ",TRUE,StringCombinationTableAlt[MEDLINE (Ovid)]), IF(COUNTBLANK(J2:J5)&lt;2,")",""))</f>
        <v/>
      </c>
    </row>
  </sheetData>
  <sheetProtection sheet="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J10"/>
  <sheetViews>
    <sheetView zoomScale="85" zoomScaleNormal="85" workbookViewId="0">
      <selection activeCell="I30" sqref="I30"/>
    </sheetView>
  </sheetViews>
  <sheetFormatPr defaultColWidth="8.7109375" defaultRowHeight="15" x14ac:dyDescent="0.25"/>
  <cols>
    <col min="1" max="1" width="18.85546875" style="3" bestFit="1" customWidth="1"/>
    <col min="2" max="2" width="13.140625" style="3" bestFit="1" customWidth="1"/>
    <col min="3" max="3" width="16.85546875" style="3" bestFit="1" customWidth="1"/>
    <col min="4" max="4" width="11.5703125" style="3" bestFit="1" customWidth="1"/>
    <col min="5" max="5" width="31.5703125" style="3" bestFit="1" customWidth="1"/>
    <col min="6" max="6" width="27" style="3" bestFit="1" customWidth="1"/>
    <col min="7" max="7" width="18.140625" style="3" bestFit="1" customWidth="1"/>
    <col min="8" max="8" width="32.42578125" style="3" bestFit="1" customWidth="1"/>
    <col min="9" max="9" width="35.7109375" style="3" bestFit="1" customWidth="1"/>
    <col min="10" max="10" width="43" style="3" bestFit="1" customWidth="1"/>
    <col min="11" max="16384" width="8.7109375" style="3"/>
  </cols>
  <sheetData>
    <row r="1" spans="1:10" x14ac:dyDescent="0.25">
      <c r="A1" s="11" t="s">
        <v>15</v>
      </c>
      <c r="B1" s="11" t="s">
        <v>26</v>
      </c>
      <c r="C1" s="11" t="s">
        <v>27</v>
      </c>
      <c r="D1" s="11" t="s">
        <v>28</v>
      </c>
      <c r="E1" s="11" t="s">
        <v>11</v>
      </c>
      <c r="F1" s="11" t="s">
        <v>29</v>
      </c>
      <c r="G1" s="11" t="s">
        <v>30</v>
      </c>
      <c r="H1" s="11" t="s">
        <v>31</v>
      </c>
      <c r="I1" s="11" t="s">
        <v>32</v>
      </c>
      <c r="J1" s="32" t="s">
        <v>87</v>
      </c>
    </row>
    <row r="2" spans="1:10" x14ac:dyDescent="0.25">
      <c r="A2" s="11" t="s">
        <v>17</v>
      </c>
      <c r="B2" s="11" t="s">
        <v>33</v>
      </c>
      <c r="C2" s="11" t="s">
        <v>34</v>
      </c>
      <c r="D2" s="11" t="s">
        <v>35</v>
      </c>
      <c r="E2" s="11" t="s">
        <v>36</v>
      </c>
      <c r="F2" s="11" t="s">
        <v>37</v>
      </c>
      <c r="G2" s="11" t="s">
        <v>38</v>
      </c>
      <c r="H2" s="11" t="s">
        <v>92</v>
      </c>
      <c r="I2" s="11" t="s">
        <v>93</v>
      </c>
      <c r="J2" s="32" t="s">
        <v>94</v>
      </c>
    </row>
    <row r="3" spans="1:10" x14ac:dyDescent="0.25">
      <c r="A3" s="11" t="s">
        <v>18</v>
      </c>
      <c r="B3" s="18" t="s">
        <v>39</v>
      </c>
      <c r="C3" s="11" t="s">
        <v>40</v>
      </c>
      <c r="D3" s="11" t="s">
        <v>41</v>
      </c>
      <c r="E3" s="11" t="s">
        <v>42</v>
      </c>
      <c r="F3" s="11" t="s">
        <v>43</v>
      </c>
      <c r="G3" s="11" t="s">
        <v>44</v>
      </c>
      <c r="H3" s="11" t="s">
        <v>95</v>
      </c>
      <c r="I3" s="11" t="s">
        <v>96</v>
      </c>
      <c r="J3" s="32" t="s">
        <v>97</v>
      </c>
    </row>
    <row r="4" spans="1:10" x14ac:dyDescent="0.25">
      <c r="A4" s="11" t="s">
        <v>21</v>
      </c>
      <c r="B4" s="11" t="s">
        <v>33</v>
      </c>
      <c r="C4" s="11" t="s">
        <v>45</v>
      </c>
      <c r="D4" s="11" t="s">
        <v>46</v>
      </c>
      <c r="E4" s="11" t="s">
        <v>47</v>
      </c>
      <c r="F4" s="11" t="s">
        <v>48</v>
      </c>
      <c r="G4" s="11" t="s">
        <v>49</v>
      </c>
      <c r="H4" s="32" t="s">
        <v>107</v>
      </c>
      <c r="I4" s="11" t="s">
        <v>98</v>
      </c>
      <c r="J4" s="32" t="s">
        <v>97</v>
      </c>
    </row>
    <row r="5" spans="1:10" x14ac:dyDescent="0.25">
      <c r="A5" s="11" t="s">
        <v>22</v>
      </c>
      <c r="B5" s="11" t="s">
        <v>33</v>
      </c>
      <c r="C5" s="11" t="s">
        <v>45</v>
      </c>
      <c r="D5" s="11" t="s">
        <v>46</v>
      </c>
      <c r="E5" s="11" t="s">
        <v>47</v>
      </c>
      <c r="F5" s="11" t="s">
        <v>48</v>
      </c>
      <c r="G5" s="11" t="s">
        <v>49</v>
      </c>
      <c r="H5" s="11" t="s">
        <v>99</v>
      </c>
      <c r="I5" s="11" t="s">
        <v>99</v>
      </c>
      <c r="J5" s="32" t="s">
        <v>97</v>
      </c>
    </row>
    <row r="6" spans="1:10" x14ac:dyDescent="0.25">
      <c r="A6" s="11" t="s">
        <v>20</v>
      </c>
      <c r="B6" s="11" t="s">
        <v>33</v>
      </c>
      <c r="C6" s="11" t="s">
        <v>50</v>
      </c>
      <c r="D6" s="11" t="s">
        <v>51</v>
      </c>
      <c r="E6" s="11" t="s">
        <v>52</v>
      </c>
      <c r="F6" s="11" t="s">
        <v>53</v>
      </c>
      <c r="G6" s="11" t="s">
        <v>54</v>
      </c>
      <c r="H6" s="11" t="s">
        <v>97</v>
      </c>
      <c r="I6" s="11" t="s">
        <v>97</v>
      </c>
      <c r="J6" s="32" t="s">
        <v>97</v>
      </c>
    </row>
    <row r="7" spans="1:10" x14ac:dyDescent="0.25">
      <c r="A7" s="11" t="s">
        <v>24</v>
      </c>
      <c r="B7" s="11" t="s">
        <v>33</v>
      </c>
      <c r="C7" s="11" t="s">
        <v>55</v>
      </c>
      <c r="D7" s="11" t="s">
        <v>56</v>
      </c>
      <c r="E7" s="11" t="s">
        <v>57</v>
      </c>
      <c r="F7" s="11" t="s">
        <v>58</v>
      </c>
      <c r="G7" s="11" t="s">
        <v>59</v>
      </c>
      <c r="H7" s="11" t="s">
        <v>100</v>
      </c>
      <c r="I7" s="11" t="s">
        <v>100</v>
      </c>
      <c r="J7" s="32" t="s">
        <v>97</v>
      </c>
    </row>
    <row r="8" spans="1:10" x14ac:dyDescent="0.25">
      <c r="A8" s="11" t="s">
        <v>23</v>
      </c>
      <c r="B8" s="11" t="s">
        <v>33</v>
      </c>
      <c r="C8" s="11" t="s">
        <v>50</v>
      </c>
      <c r="D8" s="11" t="s">
        <v>60</v>
      </c>
      <c r="E8" s="11" t="s">
        <v>61</v>
      </c>
      <c r="F8" s="11" t="s">
        <v>62</v>
      </c>
      <c r="G8" s="11" t="s">
        <v>63</v>
      </c>
      <c r="H8" s="11" t="s">
        <v>101</v>
      </c>
      <c r="I8" s="11" t="s">
        <v>101</v>
      </c>
      <c r="J8" s="32" t="s">
        <v>97</v>
      </c>
    </row>
    <row r="9" spans="1:10" x14ac:dyDescent="0.25">
      <c r="A9" s="11" t="s">
        <v>19</v>
      </c>
      <c r="B9" s="11" t="s">
        <v>33</v>
      </c>
      <c r="C9" s="11" t="s">
        <v>64</v>
      </c>
      <c r="D9" s="11" t="s">
        <v>65</v>
      </c>
      <c r="E9" s="11" t="s">
        <v>66</v>
      </c>
      <c r="F9" s="11" t="s">
        <v>67</v>
      </c>
      <c r="G9" s="11" t="s">
        <v>68</v>
      </c>
      <c r="H9" s="11" t="s">
        <v>102</v>
      </c>
      <c r="I9" s="11" t="s">
        <v>103</v>
      </c>
      <c r="J9" s="32" t="s">
        <v>97</v>
      </c>
    </row>
    <row r="10" spans="1:10" x14ac:dyDescent="0.25">
      <c r="A10" s="26" t="s">
        <v>78</v>
      </c>
      <c r="B10" s="26" t="s">
        <v>33</v>
      </c>
      <c r="C10" s="26" t="s">
        <v>79</v>
      </c>
      <c r="D10" s="26" t="s">
        <v>80</v>
      </c>
      <c r="E10" s="26" t="s">
        <v>81</v>
      </c>
      <c r="F10" s="26" t="s">
        <v>82</v>
      </c>
      <c r="G10" s="26" t="s">
        <v>83</v>
      </c>
      <c r="H10" s="26" t="s">
        <v>104</v>
      </c>
      <c r="I10" s="26" t="s">
        <v>105</v>
      </c>
      <c r="J10" s="32" t="s">
        <v>106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D5" sqref="D5"/>
    </sheetView>
  </sheetViews>
  <sheetFormatPr defaultColWidth="8.7109375" defaultRowHeight="15" x14ac:dyDescent="0.25"/>
  <cols>
    <col min="1" max="1" width="57" style="1" customWidth="1"/>
    <col min="2" max="2" width="23.28515625" style="1" bestFit="1" customWidth="1"/>
    <col min="3" max="3" width="20.140625" style="1" customWidth="1"/>
    <col min="4" max="4" width="33.5703125" style="1" bestFit="1" customWidth="1"/>
    <col min="5" max="5" width="49" style="1" bestFit="1" customWidth="1"/>
    <col min="6" max="16384" width="8.7109375" style="1"/>
  </cols>
  <sheetData>
    <row r="1" spans="1:5" s="5" customFormat="1" x14ac:dyDescent="0.25">
      <c r="A1" s="4" t="s">
        <v>69</v>
      </c>
      <c r="B1" s="4" t="s">
        <v>70</v>
      </c>
      <c r="C1" s="4" t="s">
        <v>71</v>
      </c>
      <c r="D1" s="4" t="s">
        <v>72</v>
      </c>
      <c r="E1" s="4" t="s">
        <v>73</v>
      </c>
    </row>
    <row r="2" spans="1:5" x14ac:dyDescent="0.25">
      <c r="A2" s="11">
        <v>1</v>
      </c>
      <c r="B2" s="11" t="s">
        <v>27</v>
      </c>
      <c r="C2" s="11" t="s">
        <v>12</v>
      </c>
      <c r="D2" s="32" t="s">
        <v>85</v>
      </c>
      <c r="E2" s="11" t="s">
        <v>12</v>
      </c>
    </row>
    <row r="3" spans="1:5" x14ac:dyDescent="0.25">
      <c r="A3" s="11">
        <v>2</v>
      </c>
      <c r="B3" s="11" t="s">
        <v>28</v>
      </c>
      <c r="C3" s="11" t="s">
        <v>14</v>
      </c>
      <c r="D3" s="32" t="s">
        <v>86</v>
      </c>
      <c r="E3" s="11" t="s">
        <v>14</v>
      </c>
    </row>
    <row r="4" spans="1:5" x14ac:dyDescent="0.25">
      <c r="A4" s="11">
        <v>3</v>
      </c>
      <c r="B4" s="11" t="s">
        <v>11</v>
      </c>
      <c r="C4" s="11"/>
      <c r="D4" s="32" t="s">
        <v>88</v>
      </c>
      <c r="E4" s="11" t="s">
        <v>13</v>
      </c>
    </row>
    <row r="5" spans="1:5" x14ac:dyDescent="0.25">
      <c r="A5" s="11">
        <v>4</v>
      </c>
      <c r="B5" s="11" t="s">
        <v>29</v>
      </c>
      <c r="C5" s="11"/>
      <c r="D5" s="11"/>
      <c r="E5" s="11"/>
    </row>
    <row r="6" spans="1:5" x14ac:dyDescent="0.25">
      <c r="A6" s="11"/>
      <c r="B6" s="11" t="s">
        <v>30</v>
      </c>
      <c r="C6" s="11"/>
      <c r="D6" s="11"/>
      <c r="E6" s="11"/>
    </row>
    <row r="7" spans="1:5" x14ac:dyDescent="0.2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2024-04-23T19:54:53Z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