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adminliveunc-my.sharepoint.com/personal/morrak_ad_unc_edu/Documents/HSL materials/Internal projects &amp; tools/Search builder/"/>
    </mc:Choice>
  </mc:AlternateContent>
  <xr:revisionPtr revIDLastSave="574" documentId="13_ncr:1_{EF9EF634-AC9C-44E7-9E0F-1DB2DCFE07EF}" xr6:coauthVersionLast="47" xr6:coauthVersionMax="47" xr10:uidLastSave="{6C1116DA-A711-4382-8AF9-7783C3F9AB1A}"/>
  <bookViews>
    <workbookView xWindow="-120" yWindow="-120" windowWidth="29040" windowHeight="15720" tabRatio="766" activeTab="1" xr2:uid="{6AC0C662-5A15-4914-BF84-DC1142397702}"/>
  </bookViews>
  <sheets>
    <sheet name="Changelog" sheetId="9" r:id="rId1"/>
    <sheet name="User Guide" sheetId="10" r:id="rId2"/>
    <sheet name="Keywords" sheetId="1" r:id="rId3"/>
    <sheet name="Controlled Vocabulary" sheetId="2" r:id="rId4"/>
    <sheet name="(WIP) Filters" sheetId="3" state="hidden" r:id="rId5"/>
    <sheet name="Searches (&quot;Yes&quot; terms only)" sheetId="12" r:id="rId6"/>
    <sheet name="Searches (with &quot;Maybe&quot; terms)" sheetId="14"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4" l="1" a="1"/>
  <c r="B3" i="14" s="1"/>
  <c r="F3" i="14" s="1" a="1"/>
  <c r="F3" i="14" s="1"/>
  <c r="C3" i="14" a="1"/>
  <c r="C3" i="14" s="1"/>
  <c r="D3" i="14" a="1"/>
  <c r="D3" i="14" s="1"/>
  <c r="E3" i="14" a="1"/>
  <c r="E3" i="14" s="1"/>
  <c r="B4" i="14" a="1"/>
  <c r="B4" i="14" s="1"/>
  <c r="C4" i="14" a="1"/>
  <c r="C4" i="14" s="1"/>
  <c r="D4" i="14" a="1"/>
  <c r="D4" i="14" s="1"/>
  <c r="E4" i="14" a="1"/>
  <c r="E4" i="14" s="1"/>
  <c r="B2" i="14" a="1"/>
  <c r="B2" i="14" s="1"/>
  <c r="C2" i="14" a="1"/>
  <c r="C2" i="14" s="1"/>
  <c r="D2" i="14" a="1"/>
  <c r="D2" i="14" s="1"/>
  <c r="E2" i="14" a="1"/>
  <c r="E2" i="14" s="1"/>
  <c r="B4" i="12" a="1"/>
  <c r="B4" i="12"/>
  <c r="C4" i="12" a="1"/>
  <c r="C4" i="12"/>
  <c r="D4" i="12" a="1"/>
  <c r="D4" i="12"/>
  <c r="E4" i="12" a="1"/>
  <c r="E4" i="12"/>
  <c r="B3" i="12" a="1"/>
  <c r="B3" i="12"/>
  <c r="C3" i="12" a="1"/>
  <c r="C3" i="12"/>
  <c r="D3" i="12" a="1"/>
  <c r="D3" i="12"/>
  <c r="E3" i="12" a="1"/>
  <c r="E3" i="12"/>
  <c r="F5" i="2" a="1"/>
  <c r="F5" i="2"/>
  <c r="F6" i="2" a="1"/>
  <c r="F6" i="2"/>
  <c r="F7" i="2" a="1"/>
  <c r="F7" i="2"/>
  <c r="F8" i="2" a="1"/>
  <c r="F8" i="2"/>
  <c r="F9" i="2" a="1"/>
  <c r="F9" i="2"/>
  <c r="F10" i="2" a="1"/>
  <c r="F10" i="2"/>
  <c r="F11" i="2" a="1"/>
  <c r="F11" i="2"/>
  <c r="F12" i="2" a="1"/>
  <c r="F12" i="2"/>
  <c r="F13" i="2" a="1"/>
  <c r="F13" i="2"/>
  <c r="F14" i="2" a="1"/>
  <c r="F14" i="2"/>
  <c r="F15" i="2" a="1"/>
  <c r="F15" i="2"/>
  <c r="F16" i="2" a="1"/>
  <c r="F16" i="2"/>
  <c r="F17" i="2" a="1"/>
  <c r="F17" i="2"/>
  <c r="F18" i="2" a="1"/>
  <c r="F18" i="2"/>
  <c r="F19" i="2" a="1"/>
  <c r="F19" i="2"/>
  <c r="F3" i="1"/>
  <c r="F4" i="1"/>
  <c r="F5" i="1"/>
  <c r="F6" i="1"/>
  <c r="F7" i="1"/>
  <c r="F8" i="1"/>
  <c r="F9" i="1"/>
  <c r="F10" i="1"/>
  <c r="F11" i="1"/>
  <c r="F12" i="1"/>
  <c r="F13" i="1"/>
  <c r="F14" i="1"/>
  <c r="F15" i="1"/>
  <c r="F16" i="1"/>
  <c r="F17" i="1"/>
  <c r="F18" i="1"/>
  <c r="F19" i="1"/>
  <c r="F20" i="1"/>
  <c r="F21" i="1"/>
  <c r="F22" i="1"/>
  <c r="F23" i="1"/>
  <c r="F24" i="1"/>
  <c r="F2" i="2" a="1"/>
  <c r="F2" i="2"/>
  <c r="F3" i="2" a="1"/>
  <c r="F3" i="2"/>
  <c r="F4" i="2" a="1"/>
  <c r="F4" i="2"/>
  <c r="F4" i="12" a="1"/>
  <c r="F4" i="12"/>
  <c r="F3" i="12" a="1"/>
  <c r="F3" i="12"/>
  <c r="C2" i="12" a="1"/>
  <c r="C2" i="12"/>
  <c r="D2" i="12" a="1"/>
  <c r="D2" i="12"/>
  <c r="E2" i="12" a="1"/>
  <c r="E2" i="12"/>
  <c r="B2" i="12" a="1"/>
  <c r="B2" i="12"/>
  <c r="F2" i="1"/>
  <c r="F2" i="12" a="1"/>
  <c r="F2" i="12"/>
  <c r="F4" i="14" l="1" a="1"/>
  <c r="F4" i="14" s="1"/>
  <c r="F2" i="14" a="1"/>
  <c r="F2"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<sst xmlns="http://schemas.openxmlformats.org/spreadsheetml/2006/main" count="429" uniqueCount="203">
  <si>
    <t>Version</t>
  </si>
  <si>
    <t>Date</t>
  </si>
  <si>
    <t>Changes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</si>
  <si>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</si>
  <si>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</si>
  <si>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</si>
  <si>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</si>
  <si>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</si>
  <si>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</si>
  <si>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</si>
  <si>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</si>
  <si>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</si>
  <si>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</si>
  <si>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</si>
  <si>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</si>
  <si>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</si>
  <si>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</si>
  <si>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</si>
  <si>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</si>
  <si>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</si>
  <si>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</si>
  <si>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</si>
  <si>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</si>
  <si>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</si>
  <si>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</si>
  <si>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</si>
  <si>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</si>
  <si>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</si>
  <si>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</si>
  <si>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</si>
  <si>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</si>
  <si>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</si>
  <si>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</si>
  <si>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</si>
  <si>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</si>
  <si>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</si>
  <si>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</si>
  <si>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</si>
  <si>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</si>
  <si>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</si>
  <si>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</si>
  <si>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</si>
  <si>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</si>
  <si>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</si>
  <si>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</si>
  <si>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</si>
  <si>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</si>
  <si>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</si>
  <si>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</si>
  <si>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</si>
  <si>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</si>
  <si>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</si>
  <si>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</si>
  <si>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</si>
  <si>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</si>
  <si>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</si>
  <si>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</si>
  <si>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</si>
  <si>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</si>
  <si>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</si>
  <si>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</si>
  <si>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</si>
  <si>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</si>
  <si>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</si>
  <si>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</si>
  <si>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</si>
  <si>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</si>
  <si>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</si>
  <si>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</si>
  <si>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</si>
  <si>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</si>
  <si>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</si>
  <si>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</si>
  <si>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</si>
  <si>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</si>
  <si>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</si>
  <si>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</si>
  <si>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</si>
  <si>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</si>
  <si>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</si>
  <si>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</si>
  <si>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</si>
  <si>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</si>
  <si>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</si>
  <si>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</si>
  <si>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</si>
  <si>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</si>
  <si>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</si>
  <si>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</si>
  <si>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t>
  </si>
  <si>
    <t>MH "?"</t>
  </si>
  <si>
    <t>DE "?"</t>
  </si>
  <si>
    <t>"Index Terms":"?"</t>
  </si>
  <si>
    <t>SUBJECT("?")</t>
  </si>
  <si>
    <t>[mh "?"]</t>
  </si>
  <si>
    <t>[mh ^"?"]</t>
  </si>
  <si>
    <t>exp "?"/</t>
  </si>
  <si>
    <t>"?"/</t>
  </si>
  <si>
    <t>MH "?+"</t>
  </si>
  <si>
    <t>18. Reworked implementation of controlled vocab syntax templates to support infix operators (thereby fixing issue with explosion in EBSCO databases)</t>
  </si>
  <si>
    <t>Author</t>
  </si>
  <si>
    <t>?</t>
  </si>
  <si>
    <t>?[AU]</t>
  </si>
  <si>
    <t>Affiliation</t>
  </si>
  <si>
    <t>?[AD]</t>
  </si>
  <si>
    <t>'?'/exp</t>
  </si>
  <si>
    <t>'?'/de</t>
  </si>
  <si>
    <t>'?'</t>
  </si>
  <si>
    <t>AF ?</t>
  </si>
  <si>
    <t>AU ?</t>
  </si>
  <si>
    <t>?:ff</t>
  </si>
  <si>
    <t>?:au</t>
  </si>
  <si>
    <t>AFFIL(?)</t>
  </si>
  <si>
    <t>AUTH(?)</t>
  </si>
  <si>
    <t>"Authors":?</t>
  </si>
  <si>
    <t>"Author Affiliations":?</t>
  </si>
  <si>
    <t>?.au.</t>
  </si>
  <si>
    <t>?.ia.</t>
  </si>
  <si>
    <t>Controlled Vocabulary (Pharmacological Action)</t>
  </si>
  <si>
    <t>"?"[Pharmacological Action]</t>
  </si>
  <si>
    <t>"?".rn.</t>
  </si>
  <si>
    <t>Pharmacological action</t>
  </si>
  <si>
    <t>Concept 1</t>
  </si>
  <si>
    <t>Concept 2</t>
  </si>
  <si>
    <t>Concept 3</t>
  </si>
  <si>
    <t>Concept 4</t>
  </si>
  <si>
    <t>1. First build suitable for outside testing 
2. Added support for IEEE Xplore output</t>
  </si>
  <si>
    <t>3. Added parentheses around each concept's output on output sheets
4. Added conditional formatting rule for duplicate keywords</t>
  </si>
  <si>
    <t>Web of Science (Clarivate)</t>
  </si>
  <si>
    <t>TI=(?)</t>
  </si>
  <si>
    <t>TS=(?)</t>
  </si>
  <si>
    <t>AB=(?)</t>
  </si>
  <si>
    <t>AU=(?)</t>
  </si>
  <si>
    <t>(TI=(?) OR AB=(?))</t>
  </si>
  <si>
    <t>SO=(?)</t>
  </si>
  <si>
    <t>OG=(?)</t>
  </si>
  <si>
    <t>19. Refactored output sheets to allow user selection of databases, replacing (and inverting) the older column-based layout
20. Implemented data validation rules to prevent (some) accidental overrides of preview and output formulas
21. Added support for 'Author' and 'Affiliation'  keyword fields
22. Added 'Pharmacological action' to 'Mapping' column on the controlled vocabulary table
23. Added support for Web of Science</t>
  </si>
  <si>
    <t>ACM Digital Library</t>
  </si>
  <si>
    <t>(Title: ?)</t>
  </si>
  <si>
    <t>(Abstract: ?)</t>
  </si>
  <si>
    <t>(Title: ?) OR (Abstract: ?)</t>
  </si>
  <si>
    <t>(Title: ?) OR (Abstract: ?) OR (Keywords: ?)</t>
  </si>
  <si>
    <t>(Publication Title: ?)</t>
  </si>
  <si>
    <t>(Author: ?)</t>
  </si>
  <si>
    <t>(Institution: ?)</t>
  </si>
  <si>
    <t>(CCS 2012: ?)</t>
  </si>
  <si>
    <t>24. Added support for ACM Digital Library and Dimensions
25. Formulas in output sheets now correctly format concepts in which all terms are set to 'Maybe'</t>
  </si>
  <si>
    <t>Dimensions (Digital Science)</t>
  </si>
  <si>
    <t>title:?</t>
  </si>
  <si>
    <t>abstract:?</t>
  </si>
  <si>
    <t>(title:? OR abstract:?)</t>
  </si>
  <si>
    <t>source_title:?</t>
  </si>
  <si>
    <t>researcher_name:?</t>
  </si>
  <si>
    <t>org_names_raw:?</t>
  </si>
  <si>
    <t>mesh_terms:?</t>
  </si>
  <si>
    <t>Grant/Funding Number</t>
  </si>
  <si>
    <t>?[GR]</t>
  </si>
  <si>
    <t>FUND-NO(?)</t>
  </si>
  <si>
    <t>?.no.</t>
  </si>
  <si>
    <t>FG=(?)</t>
  </si>
  <si>
    <t>Mapping (Controlled Vocabulary)</t>
  </si>
  <si>
    <t>Major topic</t>
  </si>
  <si>
    <t>exp *"?"/</t>
  </si>
  <si>
    <t>Controlled Vocabulary (Major Topic)</t>
  </si>
  <si>
    <t>?[Majr]</t>
  </si>
  <si>
    <t>?:ti,ab,kw</t>
  </si>
  <si>
    <t>Google Scholar</t>
  </si>
  <si>
    <t>Education Full Text (EBSCO)</t>
  </si>
  <si>
    <t>CINAHL (EBSCO)</t>
  </si>
  <si>
    <t>PsycInfo (EBSCO)</t>
  </si>
  <si>
    <t>ERIC (EBSCO)</t>
  </si>
  <si>
    <t>Social Work Abstracts (EBSCO)</t>
  </si>
  <si>
    <t>26. Added support for 'Grant/Funding Number' keyword field ([GR] in PubMed &amp; closest analogs in other databases)
27. Added support for MeSH Major Topics in PubMed and Ovid MEDLINE
28. Added support for ERIC, Education Full Text, and Social Work Abstracts
29. Added 'support' for Google Scholar (in the form of a field code-less syntax option)
30. Changed global font to Aptos Narrow for Office 365 compatibility
31. Fixed issue with Embase Title, Abstract, &amp; Keyword field code mapping</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</si>
  <si>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</si>
  <si>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</si>
  <si>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</si>
  <si>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</si>
  <si>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</si>
  <si>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</si>
  <si>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</si>
  <si>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</si>
  <si>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</si>
  <si>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</si>
  <si>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</si>
  <si>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</si>
  <si>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</si>
  <si>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</si>
  <si>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</si>
  <si>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</si>
  <si>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</si>
  <si>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</si>
  <si>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</si>
  <si>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</si>
  <si>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</si>
  <si>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</si>
  <si>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</si>
  <si>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Out of scope per patron follow-up.</t>
  </si>
  <si>
    <t>Migraine Disorders</t>
  </si>
  <si>
    <t>Cluster Headache</t>
  </si>
  <si>
    <t>Cluster Headache, Familial</t>
  </si>
  <si>
    <t>Sumatriptan</t>
  </si>
  <si>
    <t>Vasoconstrictor Agents</t>
  </si>
  <si>
    <t>Photophobia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</si>
</sst>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1"/>
      <name val="Calibri"/>
      <family val="2"/>
    </font>
    <font>
      <sz val="8"/>
      <name val="Aptos Narrow"/>
      <family val="2"/>
      <scheme val="minor"/>
    </font>
    <font>
      <b/>
      <sz val="11"/>
      <color theme="0"/>
      <name val="Aptos Narrow"/>
      <family val="2"/>
      <scheme val="minor"/>
    </font>
    <font>
      <sz val="11"/>
      <color theme="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7" fillId="0" borderId="0" xfId="0" applyFont="1"/>
    <xf numFmtId="0" fontId="6" fillId="0" borderId="0" xfId="0" applyFont="1"/>
    <xf numFmtId="0" fontId="8" fillId="0" borderId="0" xfId="0" applyFont="1"/>
    <xf numFmtId="0" fontId="5" fillId="0" borderId="0" xfId="0" applyFont="1"/>
    <xf numFmtId="0" fontId="5" fillId="0" borderId="0" xfId="0" applyFont="1" applyAlignment="1">
      <alignment horizontal="left"/>
    </xf>
    <xf numFmtId="0" fontId="4" fillId="0" borderId="0" xfId="0" applyFont="1"/>
    <xf numFmtId="0" fontId="3" fillId="0" borderId="0" xfId="0" applyFont="1"/>
    <xf numFmtId="0" fontId="2" fillId="0" borderId="0" xfId="0" applyFont="1"/>
    <xf numFmtId="0" fontId="1" fillId="0" borderId="0" xfId="0" applyFont="1"/>
    <xf numFmtId="0" fontId="0" fillId="0" borderId="0" xfId="0" applyProtection="1">
      <protection locked="0"/>
    </xf>
    <xf numFmtId="1" fontId="0" fillId="0" borderId="0" xfId="0" applyNumberFormat="1" applyAlignment="1" applyProtection="1">
      <alignment horizontal="left"/>
      <protection locked="0"/>
    </xf>
    <xf numFmtId="0" fontId="0" fillId="0" borderId="0" xfId="0" applyAlignment="1" applyProtection="1">
      <alignment horizontal="left"/>
      <protection locked="0"/>
    </xf>
    <xf numFmtId="0" fontId="0" fillId="0" borderId="0" xfId="0" quotePrefix="1"/>
    <xf numFmtId="0" fontId="10" fillId="0" borderId="0" xfId="0" applyFont="1"/>
    <xf numFmtId="0" fontId="11" fillId="0" borderId="0" xfId="0" applyFont="1"/>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165" fontId="0" fillId="0" borderId="0" xfId="0" applyNumberFormat="1" applyAlignment="1">
      <alignment vertical="top"/>
    </xf>
    <xf numFmtId="0" fontId="0" fillId="0" borderId="0" xfId="0" applyAlignment="1" applyProtection="1">
      <alignment vertical="top"/>
      <protection locked="0"/>
    </xf>
  </cellXfs>
  <cellStyles count="1">
    <cellStyle name="Normal" xfId="0" builtinId="0"/>
  </cellStyles>
  <dxfs count="84">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strike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protection locked="0" hidden="0"/>
    </dxf>
    <dxf>
      <font>
        <b val="0"/>
        <i val="0"/>
        <strike val="0"/>
        <condense val="0"/>
        <extend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numFmt numFmtId="0" formatCode="General"/>
      <alignment horizontal="general" vertical="top" textRotation="0" indent="0" justifyLastLine="0" shrinkToFit="0" readingOrder="0"/>
    </dxf>
    <dxf>
      <font>
        <strike val="0"/>
        <outline val="0"/>
        <shadow val="0"/>
        <u val="none"/>
        <vertAlign val="baseline"/>
        <sz val="11"/>
        <color theme="1"/>
        <name val="Aptos Narrow"/>
        <family val="2"/>
        <scheme val="minor"/>
      </font>
      <alignment horizontal="general" vertical="top" textRotation="0" indent="0" justifyLastLine="0" shrinkToFit="0" readingOrder="0"/>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xdr:rowOff>
    </xdr:from>
    <xdr:to>
      <xdr:col>1</xdr:col>
      <xdr:colOff>0</xdr:colOff>
      <xdr:row>64</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2"/>
          <a:ext cx="12125325" cy="12191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mn-lt"/>
            <a:ea typeface="Calibri" panose="020F0502020204030204" pitchFamily="34" charset="0"/>
            <a:cs typeface="Calibri" panose="020F0502020204030204" pitchFamily="34" charset="0"/>
          </a:endParaRPr>
        </a:p>
        <a:p>
          <a:pPr algn="ctr"/>
          <a:r>
            <a:rPr lang="en-US" sz="1600" b="1" u="none" spc="0">
              <a:latin typeface="+mn-lt"/>
              <a:ea typeface="Calibri" panose="020F0502020204030204" pitchFamily="34" charset="0"/>
              <a:cs typeface="Calibri" panose="020F0502020204030204" pitchFamily="34" charset="0"/>
            </a:rPr>
            <a:t>Comprehensive Search Builder v1.2 User</a:t>
          </a:r>
          <a:r>
            <a:rPr lang="en-US" sz="1600" b="1" u="none" spc="0" baseline="0">
              <a:latin typeface="+mn-lt"/>
              <a:ea typeface="Calibri" panose="020F0502020204030204" pitchFamily="34" charset="0"/>
              <a:cs typeface="Calibri" panose="020F0502020204030204" pitchFamily="34" charset="0"/>
            </a:rPr>
            <a:t> Guide</a:t>
          </a:r>
          <a:endParaRPr lang="en-US" sz="1100" u="none" spc="0" baseline="0">
            <a:latin typeface="+mn-lt"/>
            <a:ea typeface="Calibri" panose="020F0502020204030204" pitchFamily="34" charset="0"/>
            <a:cs typeface="Calibri" panose="020F0502020204030204" pitchFamily="34" charset="0"/>
          </a:endParaRPr>
        </a:p>
        <a:p>
          <a:pPr algn="ctr"/>
          <a:r>
            <a:rPr lang="en-US" sz="1100" u="none" spc="0" baseline="0">
              <a:latin typeface="+mn-lt"/>
              <a:ea typeface="Calibri" panose="020F0502020204030204" pitchFamily="34" charset="0"/>
              <a:cs typeface="Calibri" panose="020F0502020204030204" pitchFamily="34" charset="0"/>
            </a:rPr>
            <a:t>Updated 2024-08-15</a:t>
          </a:r>
        </a:p>
        <a:p>
          <a:pPr algn="ctr"/>
          <a:endParaRPr lang="en-US" sz="1100" u="none" spc="0">
            <a:latin typeface="+mn-lt"/>
            <a:ea typeface="Calibri" panose="020F0502020204030204" pitchFamily="34" charset="0"/>
            <a:cs typeface="Calibri" panose="020F0502020204030204" pitchFamily="34" charset="0"/>
          </a:endParaRPr>
        </a:p>
        <a:p>
          <a:r>
            <a:rPr lang="en-US" sz="1100" u="sng" spc="0">
              <a:latin typeface="+mn-lt"/>
              <a:ea typeface="Calibri" panose="020F0502020204030204" pitchFamily="34" charset="0"/>
              <a:cs typeface="Calibri" panose="020F0502020204030204" pitchFamily="34" charset="0"/>
            </a:rPr>
            <a:t>Questions</a:t>
          </a:r>
          <a:r>
            <a:rPr lang="en-US" sz="1100" u="sng" spc="0" baseline="0">
              <a:latin typeface="+mn-lt"/>
              <a:ea typeface="Calibri" panose="020F0502020204030204" pitchFamily="34" charset="0"/>
              <a:cs typeface="Calibri" panose="020F0502020204030204" pitchFamily="34" charset="0"/>
            </a:rPr>
            <a:t>, suggestions, and support requests should be directed to</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Luke Barron, MSLS </a:t>
          </a:r>
        </a:p>
        <a:p>
          <a:r>
            <a:rPr lang="en-US" sz="1100" u="none" spc="0" baseline="0">
              <a:latin typeface="+mn-lt"/>
              <a:ea typeface="Calibri" panose="020F0502020204030204" pitchFamily="34" charset="0"/>
              <a:cs typeface="Calibri" panose="020F0502020204030204" pitchFamily="34" charset="0"/>
            </a:rPr>
            <a:t>Health Sciences Library</a:t>
          </a:r>
        </a:p>
        <a:p>
          <a:r>
            <a:rPr lang="en-US" sz="1100" u="none" spc="0" baseline="0">
              <a:latin typeface="+mn-lt"/>
              <a:ea typeface="Calibri" panose="020F0502020204030204" pitchFamily="34" charset="0"/>
              <a:cs typeface="Calibri" panose="020F0502020204030204" pitchFamily="34" charset="0"/>
            </a:rPr>
            <a:t>University of North Carolina at Chapel Hill</a:t>
          </a:r>
        </a:p>
        <a:p>
          <a:r>
            <a:rPr lang="en-US" sz="1100" u="none" spc="0" baseline="0">
              <a:latin typeface="+mn-lt"/>
              <a:ea typeface="Calibri" panose="020F0502020204030204" pitchFamily="34" charset="0"/>
              <a:cs typeface="Calibri" panose="020F0502020204030204" pitchFamily="34" charset="0"/>
            </a:rPr>
            <a:t>Luke_Barron@unc.edu</a:t>
          </a:r>
        </a:p>
        <a:p>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This work is licensed under CC BY-SA 4.0.</a:t>
          </a:r>
          <a:r>
            <a:rPr lang="en-US" sz="1100" baseline="0">
              <a:solidFill>
                <a:schemeClr val="dk1"/>
              </a:solidFill>
              <a:effectLst/>
              <a:latin typeface="+mn-lt"/>
              <a:ea typeface="Calibri" panose="020F0502020204030204" pitchFamily="34" charset="0"/>
              <a:cs typeface="Calibri" panose="020F0502020204030204" pitchFamily="34" charset="0"/>
            </a:rPr>
            <a:t> To view a copy of this license, visit creativecommons.org/licenses/by-sa/4.0/</a:t>
          </a:r>
          <a:endParaRPr lang="en-US" sz="1100" u="none" spc="0">
            <a:latin typeface="+mn-lt"/>
            <a:ea typeface="Calibri" panose="020F0502020204030204" pitchFamily="34" charset="0"/>
            <a:cs typeface="Calibri" panose="020F0502020204030204" pitchFamily="34" charset="0"/>
          </a:endParaRPr>
        </a:p>
        <a:p>
          <a:endParaRPr lang="en-US" sz="1100" u="sng" spc="0">
            <a:latin typeface="+mn-lt"/>
            <a:ea typeface="Calibri" panose="020F0502020204030204" pitchFamily="34" charset="0"/>
            <a:cs typeface="Calibri" panose="020F0502020204030204" pitchFamily="34" charset="0"/>
          </a:endParaRPr>
        </a:p>
        <a:p>
          <a:r>
            <a:rPr lang="en-US" sz="1200" b="1" u="none" spc="0">
              <a:latin typeface="+mn-lt"/>
              <a:ea typeface="Calibri" panose="020F0502020204030204" pitchFamily="34" charset="0"/>
              <a:cs typeface="Calibri" panose="020F0502020204030204" pitchFamily="34" charset="0"/>
            </a:rPr>
            <a:t>Description</a:t>
          </a:r>
        </a:p>
        <a:p>
          <a:r>
            <a:rPr lang="en-US" sz="1100" b="0" i="0" spc="0">
              <a:latin typeface="+mn-lt"/>
              <a:ea typeface="Calibri" panose="020F0502020204030204" pitchFamily="34" charset="0"/>
              <a:cs typeface="Calibri" panose="020F0502020204030204" pitchFamily="34" charset="0"/>
            </a:rPr>
            <a:t>The Comprehensive Search Builder </a:t>
          </a:r>
          <a:r>
            <a:rPr lang="en-US" sz="1100" spc="0">
              <a:latin typeface="+mn-lt"/>
              <a:ea typeface="Calibri" panose="020F0502020204030204" pitchFamily="34" charset="0"/>
              <a:cs typeface="Calibri" panose="020F0502020204030204" pitchFamily="34" charset="0"/>
            </a:rPr>
            <a:t>is intended to accelerate the development and translation of</a:t>
          </a:r>
          <a:r>
            <a:rPr lang="en-US" sz="1100" spc="0" baseline="0">
              <a:latin typeface="+mn-lt"/>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Note</a:t>
          </a:r>
          <a:r>
            <a:rPr lang="en-US" sz="1100" spc="0" baseline="0">
              <a:latin typeface="+mn-lt"/>
              <a:ea typeface="Calibri" panose="020F0502020204030204" pitchFamily="34" charset="0"/>
              <a:cs typeface="Calibri" panose="020F0502020204030204" pitchFamily="34" charset="0"/>
            </a:rPr>
            <a:t>: </a:t>
          </a:r>
        </a:p>
        <a:p>
          <a:r>
            <a:rPr lang="en-US" sz="1100" spc="0" baseline="0">
              <a:latin typeface="+mn-lt"/>
              <a:ea typeface="Calibri" panose="020F0502020204030204" pitchFamily="34" charset="0"/>
              <a:cs typeface="Calibri" panose="020F0502020204030204" pitchFamily="34" charset="0"/>
            </a:rPr>
            <a:t>The example search strategy included in this file is intended to demonstrate the tool's key features. It is recommended that users save a blank file (available at github.com/luke-barron/comprehensive-search-builder) to be copied and renamed for new searches. </a:t>
          </a: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Instructions</a:t>
          </a:r>
        </a:p>
        <a:p>
          <a:r>
            <a:rPr lang="en-US" sz="1100" u="none" spc="0" baseline="0">
              <a:latin typeface="+mn-lt"/>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functionality (e.g., column sorting and row insertion) wherever possible to allow maximum flexibility for advanced users. </a:t>
          </a:r>
        </a:p>
        <a:p>
          <a:endParaRPr lang="en-US" sz="1100" u="sng"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build a new search</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Navigate to the sheet titled 'Keywords'.</a:t>
          </a:r>
        </a:p>
        <a:p>
          <a:r>
            <a:rPr lang="en-US" sz="1100" u="none" spc="0" baseline="0">
              <a:latin typeface="+mn-lt"/>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mn-lt"/>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mn-lt"/>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mn-lt"/>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mn-lt"/>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mn-lt"/>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mn-lt"/>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mn-lt"/>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mn-lt"/>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Databases that do not implement a controlled vocabulary are not selectable on this sheet. </a:t>
          </a:r>
        </a:p>
        <a:p>
          <a:r>
            <a:rPr lang="en-US" sz="1100" u="none" spc="0" baseline="0">
              <a:latin typeface="+mn-lt"/>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13. </a:t>
          </a:r>
          <a:r>
            <a:rPr lang="en-US" sz="1100" baseline="0">
              <a:solidFill>
                <a:schemeClr val="dk1"/>
              </a:solidFill>
              <a:effectLst/>
              <a:latin typeface="+mn-lt"/>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16. In the first row of the column labeled 'Database', select from the dropdown a database for which searches should be generated.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17. To add additional database outputs, step down one row and repeat step 16.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mn-lt"/>
              <a:ea typeface="Calibri" panose="020F0502020204030204" pitchFamily="34" charset="0"/>
              <a:cs typeface="Calibri" panose="020F0502020204030204" pitchFamily="34" charset="0"/>
            </a:rPr>
            <a:t>18. Copy completed searches from the rightmost cell of the appropriate row and paste into the corresponding database's search bar. Alternatively, copy individual search concepts' strings from the corresponding columns and use tem separately.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u="none" spc="0" baseline="0">
            <a:latin typeface="+mn-lt"/>
            <a:ea typeface="Calibri" panose="020F0502020204030204" pitchFamily="34" charset="0"/>
            <a:cs typeface="Calibri" panose="020F0502020204030204" pitchFamily="34" charset="0"/>
          </a:endParaRPr>
        </a:p>
        <a:p>
          <a:r>
            <a:rPr lang="en-US" sz="1100" u="sng" spc="0" baseline="0">
              <a:latin typeface="+mn-lt"/>
              <a:ea typeface="Calibri" panose="020F0502020204030204" pitchFamily="34" charset="0"/>
              <a:cs typeface="Calibri" panose="020F0502020204030204" pitchFamily="34" charset="0"/>
            </a:rPr>
            <a:t>To transfer contents (e.g., search concepts) from other Comprehensive Search Builder files</a:t>
          </a:r>
          <a:r>
            <a:rPr lang="en-US" sz="1100" u="none" spc="0" baseline="0">
              <a:latin typeface="+mn-lt"/>
              <a:ea typeface="Calibri" panose="020F0502020204030204" pitchFamily="34" charset="0"/>
              <a:cs typeface="Calibri" panose="020F0502020204030204" pitchFamily="34" charset="0"/>
            </a:rPr>
            <a:t>:</a:t>
          </a:r>
        </a:p>
        <a:p>
          <a:r>
            <a:rPr lang="en-US" sz="1100" u="none" spc="0" baseline="0">
              <a:latin typeface="+mn-lt"/>
              <a:ea typeface="Calibri" panose="020F0502020204030204" pitchFamily="34" charset="0"/>
              <a:cs typeface="Calibri" panose="020F0502020204030204" pitchFamily="34" charset="0"/>
            </a:rPr>
            <a:t>1.   From another Comprehensive Search Builder file, copy columns A</a:t>
          </a:r>
          <a:r>
            <a:rPr lang="en-US" sz="1100" baseline="0">
              <a:solidFill>
                <a:schemeClr val="dk1"/>
              </a:solidFill>
              <a:effectLst/>
              <a:latin typeface="+mn-lt"/>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mn-lt"/>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mn-lt"/>
            <a:ea typeface="Calibri" panose="020F0502020204030204" pitchFamily="34" charset="0"/>
            <a:cs typeface="Calibri" panose="020F0502020204030204" pitchFamily="34" charset="0"/>
          </a:endParaRPr>
        </a:p>
        <a:p>
          <a:endParaRPr lang="en-US" sz="1100" spc="0" baseline="0">
            <a:latin typeface="+mn-lt"/>
            <a:ea typeface="Calibri" panose="020F0502020204030204" pitchFamily="34" charset="0"/>
            <a:cs typeface="Calibri" panose="020F0502020204030204" pitchFamily="34" charset="0"/>
          </a:endParaRPr>
        </a:p>
        <a:p>
          <a:r>
            <a:rPr lang="en-US" sz="1200" b="1" u="none" spc="0" baseline="0">
              <a:latin typeface="+mn-lt"/>
              <a:ea typeface="Calibri" panose="020F0502020204030204" pitchFamily="34" charset="0"/>
              <a:cs typeface="Calibri" panose="020F0502020204030204" pitchFamily="34" charset="0"/>
            </a:rPr>
            <a:t>Technical Notes</a:t>
          </a:r>
        </a:p>
        <a:p>
          <a:r>
            <a:rPr lang="en-US">
              <a:latin typeface="+mn-lt"/>
              <a:ea typeface="Calibri" panose="020F0502020204030204" pitchFamily="34" charset="0"/>
              <a:cs typeface="Calibri" panose="020F0502020204030204" pitchFamily="34" charset="0"/>
            </a:rPr>
            <a:t>  –  </a:t>
          </a:r>
          <a:r>
            <a:rPr lang="en-US" sz="1100" u="none" spc="0" baseline="0">
              <a:solidFill>
                <a:schemeClr val="dk1"/>
              </a:solidFill>
              <a:effectLst/>
              <a:latin typeface="+mn-lt"/>
              <a:ea typeface="Calibri" panose="020F0502020204030204" pitchFamily="34" charset="0"/>
              <a:cs typeface="Calibri" panose="020F0502020204030204" pitchFamily="34" charset="0"/>
            </a:rPr>
            <a:t>This tool currently supports only first-order nesting </a:t>
          </a:r>
          <a:r>
            <a:rPr lang="en-US">
              <a:latin typeface="+mn-lt"/>
              <a:ea typeface="Calibri" panose="020F0502020204030204" pitchFamily="34" charset="0"/>
              <a:cs typeface="Calibri" panose="020F0502020204030204" pitchFamily="34" charset="0"/>
            </a:rPr>
            <a:t>—</a:t>
          </a:r>
          <a:r>
            <a:rPr lang="en-US" baseline="0">
              <a:latin typeface="+mn-lt"/>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mn-lt"/>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mn-lt"/>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a:effectLst/>
            <a:latin typeface="+mn-lt"/>
            <a:ea typeface="Calibri" panose="020F0502020204030204" pitchFamily="34" charset="0"/>
            <a:cs typeface="Calibri" panose="020F0502020204030204" pitchFamily="34" charset="0"/>
          </a:endParaRPr>
        </a:p>
        <a:p>
          <a:r>
            <a:rPr lang="en-US" sz="1100">
              <a:solidFill>
                <a:schemeClr val="dk1"/>
              </a:solidFill>
              <a:effectLst/>
              <a:latin typeface="+mn-lt"/>
              <a:ea typeface="Calibri" panose="020F0502020204030204" pitchFamily="34" charset="0"/>
              <a:cs typeface="Calibri" panose="020F0502020204030204" pitchFamily="34" charset="0"/>
            </a:rPr>
            <a:t>  –  Formulas</a:t>
          </a:r>
          <a:r>
            <a:rPr lang="en-US" sz="1100" baseline="0">
              <a:solidFill>
                <a:schemeClr val="dk1"/>
              </a:solidFill>
              <a:effectLst/>
              <a:latin typeface="+mn-lt"/>
              <a:ea typeface="Calibri" panose="020F0502020204030204" pitchFamily="34" charset="0"/>
              <a:cs typeface="Calibri" panose="020F0502020204030204" pitchFamily="34" charset="0"/>
            </a:rPr>
            <a:t> that implement d</a:t>
          </a:r>
          <a:r>
            <a:rPr lang="en-US" sz="1100">
              <a:solidFill>
                <a:schemeClr val="dk1"/>
              </a:solidFill>
              <a:effectLst/>
              <a:latin typeface="+mn-lt"/>
              <a:ea typeface="Calibri" panose="020F0502020204030204" pitchFamily="34" charset="0"/>
              <a:cs typeface="Calibri" panose="020F0502020204030204" pitchFamily="34" charset="0"/>
            </a:rPr>
            <a:t>atabase-specific</a:t>
          </a:r>
          <a:r>
            <a:rPr lang="en-US" sz="1100" baseline="0">
              <a:solidFill>
                <a:schemeClr val="dk1"/>
              </a:solidFill>
              <a:effectLst/>
              <a:latin typeface="+mn-lt"/>
              <a:ea typeface="Calibri" panose="020F0502020204030204" pitchFamily="34" charset="0"/>
              <a:cs typeface="Calibri" panose="020F0502020204030204" pitchFamily="34" charset="0"/>
            </a:rPr>
            <a:t> syntax refer to a hidden sheet titled 'Backend - Syntax Table'. Support for additional databases can be accomplished by adding one row each to the table it contains and updating three data validation rules which reference it absolutely (one each in the 'Database' columns of the 'Controlled Vocabulary' and 'Searches' sheets). All other references are relative and will update automatically. </a:t>
          </a:r>
          <a:endParaRPr lang="en-US">
            <a:effectLst/>
            <a:latin typeface="+mn-lt"/>
            <a:ea typeface="Calibri" panose="020F0502020204030204" pitchFamily="34" charset="0"/>
            <a:cs typeface="Calibri" panose="020F0502020204030204" pitchFamily="34" charset="0"/>
          </a:endParaRPr>
        </a:p>
        <a:p>
          <a:endParaRPr lang="en-US" sz="1100" u="none" spc="0" baseline="0">
            <a:latin typeface="+mn-lt"/>
            <a:ea typeface="Calibri" panose="020F0502020204030204" pitchFamily="34" charset="0"/>
            <a:cs typeface="Calibri" panose="020F050202020403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11" totalsRowShown="0" headerRowDxfId="83" dataDxfId="82">
  <autoFilter ref="A1:C11" xr:uid="{F5205239-03FF-4445-A67B-7F30CB5C33B5}"/>
  <tableColumns count="3">
    <tableColumn id="1" xr3:uid="{4D6B1C77-E35E-4FC0-9C72-79108BD86606}" name="Version" dataDxfId="81"/>
    <tableColumn id="2" xr3:uid="{31D2197A-9299-486E-BA1B-C557974DF4A9}" name="Date" dataDxfId="80"/>
    <tableColumn id="3" xr3:uid="{161AD9E6-E563-4888-906A-E0F24B6EE98A}" name="Changes" dataDxfId="79"/>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78" dataDxfId="77">
  <autoFilter ref="A1:G24" xr:uid="{CF155DC6-2EA2-4816-9094-3E1DE10273D5}"/>
  <sortState xmlns:xlrd2="http://schemas.microsoft.com/office/spreadsheetml/2017/richdata2" ref="A2:G24">
    <sortCondition ref="A1:A24"/>
  </sortState>
  <tableColumns count="7">
    <tableColumn id="2" xr3:uid="{17BEFD46-9A1D-4DEB-8F09-FBDBC23BB86D}" name="Concept" dataDxfId="76"/>
    <tableColumn id="6" xr3:uid="{B88623B9-5FE3-45E2-9EC3-822DA60996F4}" name="Term" dataDxfId="75"/>
    <tableColumn id="7" xr3:uid="{623935EA-023B-4ECC-A58A-C3DE622A1F13}" name="Quotes?" dataDxfId="74"/>
    <tableColumn id="3" xr3:uid="{D7FD7D6B-A29B-46BA-BD4C-DD3E959A5B29}" name="Field(s)" dataDxfId="73"/>
    <tableColumn id="5" xr3:uid="{B65222E9-B6AD-45EF-B27E-D946D8D80C7F}" name="Use Term?" dataDxfId="72"/>
    <tableColumn id="8" xr3:uid="{65FD7334-11E4-4AB6-9A16-2FD1399EA670}" name="Preview (PubMed syntax)" dataDxfId="71">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70"/>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9" totalsRowShown="0" headerRowDxfId="69" dataDxfId="68">
  <autoFilter ref="A1:G19" xr:uid="{76BA4293-14E3-4EE9-8DC0-9FB9FCF928CF}"/>
  <sortState xmlns:xlrd2="http://schemas.microsoft.com/office/spreadsheetml/2017/richdata2" ref="A2:G2">
    <sortCondition ref="A1:A2"/>
  </sortState>
  <tableColumns count="7">
    <tableColumn id="2" xr3:uid="{27D63950-EFBA-4F8E-90E4-313520CC7089}" name="Concept" dataDxfId="67"/>
    <tableColumn id="7" xr3:uid="{1F9017C5-8390-466E-8B1C-8A164197A6A0}" name="Term" dataDxfId="66"/>
    <tableColumn id="6" xr3:uid="{2E36E7B9-DB4A-421A-B462-A5BB83222784}" name="Database" dataDxfId="65"/>
    <tableColumn id="10" xr3:uid="{93622264-4CE1-4F10-A551-DEF7E8DD599C}" name="Mapping" dataDxfId="64"/>
    <tableColumn id="5" xr3:uid="{AE5A5EF5-669F-4A88-83BE-0A922864F307}" name="Use Term?" dataDxfId="63"/>
    <tableColumn id="8" xr3:uid="{22D09B7E-A364-40A4-B2B9-E598C0BE39CC}" name="Preview" dataDxfId="62">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61"/>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60" dataDxfId="59">
  <autoFilter ref="A1:D2" xr:uid="{26BEBE74-9B67-45C3-B0C4-EEE69FB4B680}"/>
  <tableColumns count="4">
    <tableColumn id="6" xr3:uid="{C601E46B-E91A-49E4-8053-98364D46C5CD}" name="Filter" dataDxfId="58"/>
    <tableColumn id="3" xr3:uid="{9615267A-7CC6-443C-AB80-E2BD1D0C857D}" name="Field(s)" dataDxfId="57"/>
    <tableColumn id="5" xr3:uid="{AB4E9613-11EC-43E4-A34C-F549FFC4F45F}" name="Use Filter?" dataDxfId="56"/>
    <tableColumn id="1" xr3:uid="{23432DC1-EBC2-46CB-B1BD-9C7F7068836B}" name="Notes" dataDxfId="5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44FC39-7EEB-4F79-B66D-58728E4961C1}" name="SearchTable" displayName="SearchTable" ref="A1:F4" totalsRowShown="0" headerRowDxfId="54" dataDxfId="53">
  <autoFilter ref="A1:F4" xr:uid="{FF44FC39-7EEB-4F79-B66D-58728E4961C1}"/>
  <tableColumns count="6">
    <tableColumn id="1" xr3:uid="{089DEB50-0A42-48A2-9CE1-3187B35748F3}" name="Database" dataDxfId="52"/>
    <tableColumn id="2" xr3:uid="{80BC8E9C-0A71-46B9-AB95-E04988694DEE}" name="Concept 1" dataDxfId="51">
      <calculatedColumnFormula array="1"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6ED46610-FD47-48CB-BA77-58F59730497E}" name="Concept 2" dataDxfId="50">
      <calculatedColumnFormula array="1"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577E2EF6-3389-4B4B-A06B-4BE0042003A0}" name="Concept 3" dataDxfId="49">
      <calculatedColumnFormula array="1"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DBC93227-E669-46F7-9B61-C642A9C53AC8}" name="Concept 4" dataDxfId="48">
      <calculatedColumnFormula array="1"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0AF63166-8704-4E7E-9843-3EB7CE9B9334}" name="Combined" dataDxfId="47">
      <calculatedColumnFormula array="1" xml:space="preserve"> SUBSTITUTE(IF((COUNTBLANK(SearchTable[[#This Row],[Concept 1]:[Concept 4]]) &lt; 3) * NOT(ISBLANK(SearchTable[[#This Row],[Database]])), "(?)", "?"),"?", _xlfn.TEXTJOIN(" AND ", TRUE,SearchTable[[#This Row],[Concept 1]:[Concept 4]]))</calculatedColumnFormula>
    </tableColumn>
  </tableColumns>
  <tableStyleInfo name="TableStyleMedium1"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501CEA9-F0C8-4B02-8594-6A87FA68D520}" name="SearchTableAlt" displayName="SearchTableAlt" ref="A1:F4" headerRowDxfId="46" dataDxfId="45" totalsRowDxfId="44">
  <autoFilter ref="A1:F4" xr:uid="{FF44FC39-7EEB-4F79-B66D-58728E4961C1}"/>
  <tableColumns count="6">
    <tableColumn id="1" xr3:uid="{6B1FC34A-9F1C-4058-B22B-1D477E3AB715}" name="Database" totalsRowFunction="custom" dataDxfId="43" totalsRowDxfId="42">
      <totalsRowFormula>'Searches ("Yes" terms only)'!A2</totalsRowFormula>
    </tableColumn>
    <tableColumn id="2" xr3:uid="{9D744987-F1AE-408B-85F3-D6298C474370}" name="Concept 1" dataDxfId="41" totalsRowDxfId="40">
      <calculatedColumnFormula array="1"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3" xr3:uid="{527B4953-ED6C-4246-AE9D-D92336AC7909}" name="Concept 2" dataDxfId="39" totalsRowDxfId="38">
      <calculatedColumnFormula array="1"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4" xr3:uid="{B499A993-9AFB-4656-82AD-85D3871D504F}" name="Concept 3" dataDxfId="37" totalsRowDxfId="36">
      <calculatedColumnFormula array="1"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5" xr3:uid="{13C08CDA-14BC-45DB-8AB2-FABC1BC89A23}" name="Concept 4" dataDxfId="0" totalsRowDxfId="35">
      <calculatedColumnFormula array="1"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calculatedColumnFormula>
    </tableColumn>
    <tableColumn id="6" xr3:uid="{4E367740-95EA-4894-82AD-5F740A74FDDD}" name="Combined" dataDxfId="34" totalsRowDxfId="33">
      <calculatedColumnFormula array="1" xml:space="preserve"> SUBSTITUTE(IF((COUNTBLANK(SearchTableAlt[[#This Row],[Concept 1]:[Concept 4]]) &lt; 3) * NOT(ISBLANK(SearchTableAlt[[#This Row],[Database]:[Database]])), "(?)", "?"),"?", _xlfn.TEXTJOIN(" AND ", TRUE,SearchTableAlt[[#This Row],[Concept 1]:[Concept 4]]))</calculatedColumnFormula>
    </tableColumn>
  </tableColumns>
  <tableStyleInfo name="TableStyleMedium1" showFirstColumn="1"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O17" totalsRowShown="0" headerRowDxfId="32" dataDxfId="31">
  <autoFilter ref="A1:O17" xr:uid="{1463424D-9C7E-4395-8513-54E51FDCAB2F}"/>
  <sortState xmlns:xlrd2="http://schemas.microsoft.com/office/spreadsheetml/2017/richdata2" ref="A2:O17">
    <sortCondition ref="A1:A17"/>
  </sortState>
  <tableColumns count="15">
    <tableColumn id="1" xr3:uid="{326C313A-B4ED-4C7A-9166-A364DEB05866}" name="Database" dataDxfId="30"/>
    <tableColumn id="7" xr3:uid="{58C71C3D-7DCC-4098-92C5-D99C3C7E2B9E}" name="Quote Style" dataDxfId="29"/>
    <tableColumn id="10" xr3:uid="{A07A693E-CDB8-4987-BED0-F80A7CDA2E03}" name="Title" dataDxfId="28"/>
    <tableColumn id="11" xr3:uid="{114F2E86-E3D3-49B6-A669-205E285488DF}" name="Abstract" dataDxfId="27"/>
    <tableColumn id="12" xr3:uid="{1E8161EF-AC7E-4093-BC76-659A6D90DD63}" name="Title &amp; Abstract" dataDxfId="26"/>
    <tableColumn id="2" xr3:uid="{024523B1-0810-43C1-80C6-A7340345175B}" name="Title, Abstract, &amp; Keyword" dataDxfId="25"/>
    <tableColumn id="3" xr3:uid="{0BD0E69E-C357-41B4-8C45-28228FCF4A7B}" name="Journal" dataDxfId="24"/>
    <tableColumn id="6" xr3:uid="{109E094A-862E-4EED-8E49-735AC6317D58}" name="Author" dataDxfId="23"/>
    <tableColumn id="8" xr3:uid="{D57107A2-5142-4961-B03C-080ABDCEA3C6}" name="Affiliation" dataDxfId="22"/>
    <tableColumn id="14" xr3:uid="{8F86BBFF-681E-45AE-90D7-2FBE5FF399B1}" name="Grant/Funding Number" dataDxfId="21"/>
    <tableColumn id="15" xr3:uid="{4C0A608F-0B73-4933-8FEF-7972A32DF255}" name="Controlled Vocabulary (Major Topic)"/>
    <tableColumn id="13" xr3:uid="{BBC50691-85A4-410B-A1CC-A552DB87F109}" name="Controlled Vocabulary (Explosion)" dataDxfId="20"/>
    <tableColumn id="4" xr3:uid="{FBBFA61E-6540-4A4F-B8F2-3FC5EFC6511B}" name="Controlled Vocabulary (No Explosion)" dataDxfId="19"/>
    <tableColumn id="5" xr3:uid="{65BA4B85-FC49-4B02-A663-91BC09CF2F6F}" name="Controlled Vocabulary (Supplementary Concept)" dataDxfId="18"/>
    <tableColumn id="9" xr3:uid="{E2D9AC77-E27C-4F12-8ACC-B72C3F6A9F84}" name="Controlled Vocabulary (Pharmacological Action)" dataDxfId="17"/>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10" totalsRowShown="0" headerRowDxfId="16" dataDxfId="15">
  <autoFilter ref="A1:E10" xr:uid="{B46ED044-30C9-4C73-A7E1-4D885257A5A7}"/>
  <tableColumns count="5">
    <tableColumn id="1" xr3:uid="{80F387D1-6FF1-4AC7-A867-FFBCB804FD40}" name="Category (Keywords/Controlled Vocabulary/Limits/Final Strings)" dataDxfId="14"/>
    <tableColumn id="2" xr3:uid="{0F0ACBC4-14A1-46BE-8CF0-84D2997B9E44}" name="Field(s) (Keywords)" dataDxfId="13"/>
    <tableColumn id="3" xr3:uid="{4C346715-45AA-4499-8C56-B5D54D1854D2}" name="Quotes? (Keywords)" dataDxfId="12"/>
    <tableColumn id="5" xr3:uid="{E8FD3DA7-2512-47CE-9486-D57CFF527402}" name="Mapping (Controlled Vocabulary)" dataDxfId="11"/>
    <tableColumn id="4" xr3:uid="{182425B1-7CFE-473C-B1C2-213F202201B0}" name="Use Term? (Keywords/Controlled Vocabulary/Limits)" dataDxfId="1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11"/>
  <sheetViews>
    <sheetView zoomScaleNormal="100" workbookViewId="0">
      <selection activeCell="C3" sqref="C3"/>
    </sheetView>
  </sheetViews>
  <sheetFormatPr defaultColWidth="0" defaultRowHeight="15" zeroHeight="1" x14ac:dyDescent="0.25"/>
  <cols>
    <col min="1" max="1" width="10" bestFit="1" customWidth="1"/>
    <col min="2" max="2" width="11.5703125" bestFit="1" customWidth="1"/>
    <col min="3" max="3" width="117" bestFit="1" customWidth="1"/>
    <col min="4" max="16383" width="8.7109375" hidden="1"/>
    <col min="16384" max="16384" width="1.42578125" hidden="1" customWidth="1"/>
  </cols>
  <sheetData>
    <row r="1" spans="1:3" x14ac:dyDescent="0.25">
      <c r="A1" t="s">
        <v>0</v>
      </c>
      <c r="B1" t="s">
        <v>1</v>
      </c>
      <c r="C1" t="s">
        <v>2</v>
      </c>
    </row>
    <row r="2" spans="1:3" ht="30" x14ac:dyDescent="0.25">
      <c r="A2" s="16">
        <v>0.1</v>
      </c>
      <c r="B2" s="17">
        <v>45342</v>
      </c>
      <c r="C2" s="18" t="s">
        <v>126</v>
      </c>
    </row>
    <row r="3" spans="1:3" ht="30" x14ac:dyDescent="0.25">
      <c r="A3" s="16">
        <v>0.2</v>
      </c>
      <c r="B3" s="17">
        <v>45344</v>
      </c>
      <c r="C3" s="18" t="s">
        <v>127</v>
      </c>
    </row>
    <row r="4" spans="1:3" ht="135" x14ac:dyDescent="0.25">
      <c r="A4" s="16">
        <v>0.3</v>
      </c>
      <c r="B4" s="17">
        <v>45363</v>
      </c>
      <c r="C4" s="18" t="s">
        <v>83</v>
      </c>
    </row>
    <row r="5" spans="1:3" x14ac:dyDescent="0.25">
      <c r="A5" s="16">
        <v>0.4</v>
      </c>
      <c r="B5" s="17">
        <v>45365</v>
      </c>
      <c r="C5" s="16" t="s">
        <v>84</v>
      </c>
    </row>
    <row r="6" spans="1:3" ht="30" customHeight="1" x14ac:dyDescent="0.25">
      <c r="A6" s="16">
        <v>0.5</v>
      </c>
      <c r="B6" s="17">
        <v>45377</v>
      </c>
      <c r="C6" s="18" t="s">
        <v>71</v>
      </c>
    </row>
    <row r="7" spans="1:3" ht="45" customHeight="1" x14ac:dyDescent="0.25">
      <c r="A7" s="16">
        <v>0.6</v>
      </c>
      <c r="B7" s="17">
        <v>45398</v>
      </c>
      <c r="C7" s="18" t="s">
        <v>85</v>
      </c>
    </row>
    <row r="8" spans="1:3" ht="30" x14ac:dyDescent="0.25">
      <c r="A8" s="16">
        <v>0.7</v>
      </c>
      <c r="B8" s="17">
        <v>45405</v>
      </c>
      <c r="C8" s="18" t="s">
        <v>99</v>
      </c>
    </row>
    <row r="9" spans="1:3" ht="75" x14ac:dyDescent="0.25">
      <c r="A9" s="19">
        <v>1</v>
      </c>
      <c r="B9" s="17">
        <v>45408</v>
      </c>
      <c r="C9" s="18" t="s">
        <v>136</v>
      </c>
    </row>
    <row r="10" spans="1:3" ht="30" x14ac:dyDescent="0.25">
      <c r="A10" s="16">
        <v>1.1000000000000001</v>
      </c>
      <c r="B10" s="17">
        <v>45419</v>
      </c>
      <c r="C10" s="18" t="s">
        <v>146</v>
      </c>
    </row>
    <row r="11" spans="1:3" ht="90" x14ac:dyDescent="0.25">
      <c r="A11" s="16">
        <v>1.2</v>
      </c>
      <c r="B11" s="17">
        <v>45519</v>
      </c>
      <c r="C11" s="18" t="s">
        <v>172</v>
      </c>
    </row>
  </sheetData>
  <sheetProtection algorithmName="SHA-512" hashValue="6osBi5Sp5Xb92uIeE/kZXK0Ard5B1g9C+ymz71hnOf5600dmlr5K3dTCosUMQqzrmecCX1m8FeEtoL8P5v/7tA==" saltValue="ZxpqO/tHCKVpNUOCYGLjo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A64"/>
  <sheetViews>
    <sheetView tabSelected="1" zoomScaleNormal="100" workbookViewId="0">
      <selection activeCell="A65" sqref="A65"/>
    </sheetView>
  </sheetViews>
  <sheetFormatPr defaultColWidth="0" defaultRowHeight="15" zeroHeight="1" x14ac:dyDescent="0.25"/>
  <cols>
    <col min="1" max="1" width="181.85546875" customWidth="1"/>
    <col min="2"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sheetData>
  <sheetProtection algorithmName="SHA-512" hashValue="eP2UwBC8BhFBGkPapaftXiNlgnvvdKkVJW3K5cTza2XZDHTkcEkV55HJS5hCrsdtlbh37YHkmodRWTVFjW7/KQ==" saltValue="kKjUDDq2aZQ9dnAcvzUpeQ=="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5" x14ac:dyDescent="0.25"/>
  <cols>
    <col min="1" max="1" width="11" style="12" bestFit="1" customWidth="1"/>
    <col min="2" max="2" width="42.85546875" style="12" customWidth="1"/>
    <col min="3" max="3" width="10.85546875" style="12" bestFit="1" customWidth="1"/>
    <col min="4" max="4" width="23.28515625" style="10" customWidth="1"/>
    <col min="5" max="5" width="12.28515625" style="10" bestFit="1" customWidth="1"/>
    <col min="6" max="6" width="41.85546875" style="10" bestFit="1" customWidth="1"/>
    <col min="7" max="7" width="54.5703125" style="10" customWidth="1"/>
    <col min="8" max="8" width="0" style="10" hidden="1" customWidth="1"/>
    <col min="9" max="16384" width="8.7109375" style="10" hidden="1"/>
  </cols>
  <sheetData>
    <row r="1" spans="1:7" x14ac:dyDescent="0.25">
      <c r="A1" s="10" t="s">
        <v>3</v>
      </c>
      <c r="B1" s="10" t="s">
        <v>4</v>
      </c>
      <c r="C1" s="10" t="s">
        <v>5</v>
      </c>
      <c r="D1" s="10" t="s">
        <v>6</v>
      </c>
      <c r="E1" s="10" t="s">
        <v>7</v>
      </c>
      <c r="F1" s="10" t="s">
        <v>70</v>
      </c>
      <c r="G1" s="10" t="s">
        <v>8</v>
      </c>
    </row>
    <row r="2" spans="1:7" x14ac:dyDescent="0.25">
      <c r="A2" s="12">
        <v>1</v>
      </c>
      <c r="B2" s="10" t="s">
        <v>173</v>
      </c>
      <c r="D2" s="10" t="s">
        <v>9</v>
      </c>
      <c r="F2"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row>
    <row r="3" spans="1:7" x14ac:dyDescent="0.25">
      <c r="A3" s="12">
        <v>1</v>
      </c>
      <c r="B3" s="10" t="s">
        <v>174</v>
      </c>
      <c r="D3" s="10" t="s">
        <v>9</v>
      </c>
      <c r="F3"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row>
    <row r="4" spans="1:7" x14ac:dyDescent="0.25">
      <c r="A4" s="11">
        <v>1</v>
      </c>
      <c r="B4" s="12" t="s">
        <v>175</v>
      </c>
      <c r="D4" s="10" t="s">
        <v>9</v>
      </c>
      <c r="F4"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row>
    <row r="5" spans="1:7" x14ac:dyDescent="0.25">
      <c r="A5" s="11">
        <v>1</v>
      </c>
      <c r="B5" s="12" t="s">
        <v>176</v>
      </c>
      <c r="D5" s="10" t="s">
        <v>9</v>
      </c>
      <c r="F5"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row>
    <row r="6" spans="1:7" x14ac:dyDescent="0.25">
      <c r="A6" s="11">
        <v>1</v>
      </c>
      <c r="B6" s="12" t="s">
        <v>177</v>
      </c>
      <c r="C6" s="12" t="s">
        <v>10</v>
      </c>
      <c r="D6" s="10" t="s">
        <v>9</v>
      </c>
      <c r="E6" s="10" t="s">
        <v>11</v>
      </c>
      <c r="F6"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row>
    <row r="7" spans="1:7" x14ac:dyDescent="0.25">
      <c r="A7" s="11">
        <v>1</v>
      </c>
      <c r="B7" s="12" t="s">
        <v>178</v>
      </c>
      <c r="D7" s="10" t="s">
        <v>9</v>
      </c>
      <c r="E7" s="10" t="s">
        <v>11</v>
      </c>
      <c r="F7"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row>
    <row r="8" spans="1:7" x14ac:dyDescent="0.25">
      <c r="A8" s="11">
        <v>1</v>
      </c>
      <c r="B8" s="12" t="s">
        <v>179</v>
      </c>
      <c r="C8" s="12" t="s">
        <v>10</v>
      </c>
      <c r="D8" s="10" t="s">
        <v>9</v>
      </c>
      <c r="E8" s="10" t="s">
        <v>11</v>
      </c>
      <c r="F8"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row>
    <row r="9" spans="1:7" x14ac:dyDescent="0.25">
      <c r="A9" s="11">
        <v>1</v>
      </c>
      <c r="B9" s="12" t="s">
        <v>180</v>
      </c>
      <c r="C9" s="12" t="s">
        <v>10</v>
      </c>
      <c r="D9" s="10" t="s">
        <v>9</v>
      </c>
      <c r="E9" s="10" t="s">
        <v>12</v>
      </c>
      <c r="F9"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10" t="s">
        <v>196</v>
      </c>
    </row>
    <row r="10" spans="1:7" x14ac:dyDescent="0.25">
      <c r="A10" s="11">
        <v>2</v>
      </c>
      <c r="B10" s="12" t="s">
        <v>181</v>
      </c>
      <c r="D10" s="10" t="s">
        <v>25</v>
      </c>
      <c r="F10"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row>
    <row r="11" spans="1:7" x14ac:dyDescent="0.25">
      <c r="A11" s="11">
        <v>2</v>
      </c>
      <c r="B11" s="12" t="s">
        <v>182</v>
      </c>
      <c r="D11" s="10" t="s">
        <v>25</v>
      </c>
      <c r="F11"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row>
    <row r="12" spans="1:7" x14ac:dyDescent="0.25">
      <c r="A12" s="11">
        <v>2</v>
      </c>
      <c r="B12" s="12" t="s">
        <v>183</v>
      </c>
      <c r="D12" s="10" t="s">
        <v>25</v>
      </c>
      <c r="F12"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row>
    <row r="13" spans="1:7" x14ac:dyDescent="0.25">
      <c r="A13" s="11">
        <v>2</v>
      </c>
      <c r="B13" s="12" t="s">
        <v>184</v>
      </c>
      <c r="D13" s="10" t="s">
        <v>25</v>
      </c>
      <c r="F13"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row>
    <row r="14" spans="1:7" x14ac:dyDescent="0.25">
      <c r="A14" s="11">
        <v>2</v>
      </c>
      <c r="B14" s="12" t="s">
        <v>185</v>
      </c>
      <c r="D14" s="10" t="s">
        <v>25</v>
      </c>
      <c r="F14"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row>
    <row r="15" spans="1:7" x14ac:dyDescent="0.25">
      <c r="A15" s="11">
        <v>3</v>
      </c>
      <c r="B15" s="12" t="s">
        <v>186</v>
      </c>
      <c r="D15" s="10" t="s">
        <v>25</v>
      </c>
      <c r="F15"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row>
    <row r="16" spans="1:7" x14ac:dyDescent="0.25">
      <c r="A16" s="11">
        <v>3</v>
      </c>
      <c r="B16" s="12" t="s">
        <v>187</v>
      </c>
      <c r="D16" s="10" t="s">
        <v>25</v>
      </c>
      <c r="F16"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row>
    <row r="17" spans="1:6" x14ac:dyDescent="0.25">
      <c r="A17" s="11">
        <v>3</v>
      </c>
      <c r="B17" s="12" t="s">
        <v>188</v>
      </c>
      <c r="D17" s="10" t="s">
        <v>25</v>
      </c>
      <c r="F17"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row>
    <row r="18" spans="1:6" x14ac:dyDescent="0.25">
      <c r="A18" s="11">
        <v>3</v>
      </c>
      <c r="B18" s="12" t="s">
        <v>189</v>
      </c>
      <c r="D18" s="10" t="s">
        <v>25</v>
      </c>
      <c r="F18"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row>
    <row r="19" spans="1:6" x14ac:dyDescent="0.25">
      <c r="A19" s="11">
        <v>3</v>
      </c>
      <c r="B19" s="12" t="s">
        <v>190</v>
      </c>
      <c r="D19" s="10" t="s">
        <v>25</v>
      </c>
      <c r="F19"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row>
    <row r="20" spans="1:6" x14ac:dyDescent="0.25">
      <c r="A20" s="11">
        <v>3</v>
      </c>
      <c r="B20" s="12" t="s">
        <v>191</v>
      </c>
      <c r="D20" s="10" t="s">
        <v>25</v>
      </c>
      <c r="F20"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row>
    <row r="21" spans="1:6" x14ac:dyDescent="0.25">
      <c r="A21" s="11">
        <v>4</v>
      </c>
      <c r="B21" s="12" t="s">
        <v>192</v>
      </c>
      <c r="D21" s="10" t="s">
        <v>9</v>
      </c>
      <c r="F21"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row>
    <row r="22" spans="1:6" x14ac:dyDescent="0.25">
      <c r="A22" s="11">
        <v>4</v>
      </c>
      <c r="B22" s="12" t="s">
        <v>193</v>
      </c>
      <c r="D22" s="10" t="s">
        <v>9</v>
      </c>
      <c r="F22"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row>
    <row r="23" spans="1:6" x14ac:dyDescent="0.25">
      <c r="A23" s="11">
        <v>4</v>
      </c>
      <c r="B23" s="12" t="s">
        <v>194</v>
      </c>
      <c r="C23" s="12" t="s">
        <v>10</v>
      </c>
      <c r="D23" s="10" t="s">
        <v>9</v>
      </c>
      <c r="F23"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row>
    <row r="24" spans="1:6" x14ac:dyDescent="0.25">
      <c r="A24" s="11">
        <v>4</v>
      </c>
      <c r="B24" s="12" t="s">
        <v>195</v>
      </c>
      <c r="C24" s="12" t="s">
        <v>10</v>
      </c>
      <c r="D24" s="10" t="s">
        <v>9</v>
      </c>
      <c r="F24" s="10"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row>
  </sheetData>
  <sheetProtection formatCells="0" formatColumns="0" formatRows="0" insertColumns="0" insertRows="0" insertHyperlinks="0" deleteColumns="0" deleteRows="0" sort="0"/>
  <conditionalFormatting sqref="B2:B24">
    <cfRule type="duplicateValues" dxfId="9" priority="61"/>
  </conditionalFormatting>
  <conditionalFormatting sqref="B7:B1048576">
    <cfRule type="duplicateValues" dxfId="8" priority="43"/>
  </conditionalFormatting>
  <conditionalFormatting sqref="E2:E1048576">
    <cfRule type="containsText" dxfId="7" priority="2" operator="containsText" text="Maybe">
      <formula>NOT(ISERROR(SEARCH("Maybe",E2)))</formula>
    </cfRule>
    <cfRule type="containsText" dxfId="6" priority="3" operator="containsText" text="No">
      <formula>NOT(ISERROR(SEARCH("No",E2)))</formula>
    </cfRule>
  </conditionalFormatting>
  <dataValidations xWindow="302" yWindow="461" count="3">
    <dataValidation allowBlank="1" showInputMessage="1" sqref="C1 A1:B3 B4:B1048576" xr:uid="{1D703411-1CC8-4AEF-9FDC-0A986B5CC4DB}"/>
    <dataValidation allowBlank="1" showErrorMessage="1" prompt="&quot;Yes&quot; or blank: Include term_x000a_&quot;No&quot;: Exclude term_x000a_&quot;Maybe&quot;: Include term in alt. version" sqref="F1:F3" xr:uid="{A94D42D9-E7E8-49B8-AEE5-CD2968660A9D}"/>
    <dataValidation type="textLength" operator="greaterThan" allowBlank="1" showInputMessage="1" showErrorMessage="1" sqref="F4:F1048576" xr:uid="{D1FFA793-E003-409F-8ED1-E0F6F6DB549A}">
      <formula1>2</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prompt="&quot;Yes&quot;: Enclose in quotes_x000a_&quot;No&quot; or blank: Do not use quotes" xr:uid="{1548BA59-553B-434E-8A0E-9051C9CEFCD8}">
          <x14:formula1>
            <xm:f>'Backend - List Sources'!$C$2:$C$4</xm:f>
          </x14:formula1>
          <xm:sqref>C2:C1048576</xm:sqref>
        </x14:dataValidation>
        <x14:dataValidation type="list" allowBlank="1" showInputMessage="1" showErrorMessage="1" prompt="If left blank, no field code will be applied" xr:uid="{6DE5B434-839B-4A62-8F4C-B4EC78E2FA5F}">
          <x14:formula1>
            <xm:f>'Backend - List Sources'!$B$2:$B$10</xm:f>
          </x14:formula1>
          <xm:sqref>D2:D1048576</xm:sqref>
        </x14:dataValidation>
        <x14:dataValidation type="list" allowBlank="1" showInputMessage="1" showErrorMessage="1" xr:uid="{C5037FE4-A469-40D6-B67E-6EE50912E576}">
          <x14:formula1>
            <xm:f>'Backend - List Sources'!$A$2:$A$6</xm:f>
          </x14:formula1>
          <xm:sqref>A4:A1048576</xm:sqref>
        </x14:dataValidation>
        <x14:dataValidation type="list" allowBlank="1" showInputMessage="1" showErrorMessage="1" prompt="&quot;Yes&quot; or blank: Include term_x000a_&quot;No&quot;: Exclude term_x000a_&quot;Maybe&quot;: Include term in alt. version" xr:uid="{794C0094-CAAF-450C-893F-46D85D54962E}">
          <x14:formula1>
            <xm:f>'Backend - List Sources'!$E$2:$E$5</xm:f>
          </x14:formula1>
          <xm:sqref>E2:E1048576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9"/>
  <sheetViews>
    <sheetView zoomScaleNormal="100" workbookViewId="0">
      <pane ySplit="1" topLeftCell="A6" activePane="bottomLeft" state="frozen"/>
      <selection activeCell="B1" sqref="B1"/>
      <selection pane="bottomLeft" activeCell="B20" sqref="B20"/>
    </sheetView>
  </sheetViews>
  <sheetFormatPr defaultColWidth="0" defaultRowHeight="15" x14ac:dyDescent="0.25"/>
  <cols>
    <col min="1" max="1" width="11" style="10" bestFit="1" customWidth="1"/>
    <col min="2" max="2" width="42.85546875" style="10" customWidth="1"/>
    <col min="3" max="3" width="19.28515625" style="10" bestFit="1" customWidth="1"/>
    <col min="4" max="4" width="22.7109375" style="10" customWidth="1"/>
    <col min="5" max="5" width="12.7109375" style="10" bestFit="1" customWidth="1"/>
    <col min="6" max="6" width="27.28515625" style="10" customWidth="1"/>
    <col min="7" max="7" width="54.5703125" style="10" customWidth="1"/>
    <col min="8" max="10" width="0" hidden="1" customWidth="1"/>
    <col min="11" max="16384" width="8.7109375" hidden="1"/>
  </cols>
  <sheetData>
    <row r="1" spans="1:7" x14ac:dyDescent="0.25">
      <c r="A1" s="10" t="s">
        <v>3</v>
      </c>
      <c r="B1" s="10" t="s">
        <v>4</v>
      </c>
      <c r="C1" s="10" t="s">
        <v>13</v>
      </c>
      <c r="D1" s="10" t="s">
        <v>78</v>
      </c>
      <c r="E1" s="10" t="s">
        <v>7</v>
      </c>
      <c r="F1" s="10" t="s">
        <v>14</v>
      </c>
      <c r="G1" s="10" t="s">
        <v>8</v>
      </c>
    </row>
    <row r="2" spans="1:7" x14ac:dyDescent="0.25">
      <c r="A2" s="12">
        <v>1</v>
      </c>
      <c r="B2" s="12" t="s">
        <v>197</v>
      </c>
      <c r="C2" s="12" t="s">
        <v>15</v>
      </c>
      <c r="D2" s="12"/>
      <c r="F2" s="10"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 Disorders"[MeSH]</v>
      </c>
      <c r="G2" s="12"/>
    </row>
    <row r="3" spans="1:7" x14ac:dyDescent="0.25">
      <c r="A3" s="12">
        <v>1</v>
      </c>
      <c r="B3" s="12" t="s">
        <v>198</v>
      </c>
      <c r="C3" s="12" t="s">
        <v>15</v>
      </c>
      <c r="D3" s="12"/>
      <c r="E3" s="10" t="s">
        <v>12</v>
      </c>
      <c r="F3" s="10"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Headache"[MeSH]</v>
      </c>
      <c r="G3" s="12" t="s">
        <v>196</v>
      </c>
    </row>
    <row r="4" spans="1:7" x14ac:dyDescent="0.25">
      <c r="A4" s="12">
        <v>1</v>
      </c>
      <c r="B4" s="12" t="s">
        <v>199</v>
      </c>
      <c r="C4" s="12" t="s">
        <v>15</v>
      </c>
      <c r="D4" s="12" t="s">
        <v>82</v>
      </c>
      <c r="E4" s="10" t="s">
        <v>12</v>
      </c>
      <c r="F4" s="10"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Familial"[Supplementary Concept]</v>
      </c>
      <c r="G4" s="12" t="s">
        <v>196</v>
      </c>
    </row>
    <row r="5" spans="1:7" x14ac:dyDescent="0.25">
      <c r="A5" s="12">
        <v>1</v>
      </c>
      <c r="B5" s="12" t="s">
        <v>197</v>
      </c>
      <c r="C5" s="12" t="s">
        <v>72</v>
      </c>
      <c r="D5" s="12"/>
      <c r="F5" s="10"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"Migraine Disorders"/</v>
      </c>
      <c r="G5" s="12"/>
    </row>
    <row r="6" spans="1:7" x14ac:dyDescent="0.25">
      <c r="A6" s="12">
        <v>1</v>
      </c>
      <c r="B6" s="12" t="s">
        <v>198</v>
      </c>
      <c r="C6" s="12" t="s">
        <v>72</v>
      </c>
      <c r="D6" s="12"/>
      <c r="E6" s="10" t="s">
        <v>12</v>
      </c>
      <c r="F6" s="10"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"Cluster Headache"/</v>
      </c>
      <c r="G6" s="12" t="s">
        <v>196</v>
      </c>
    </row>
    <row r="7" spans="1:7" x14ac:dyDescent="0.25">
      <c r="A7" s="12">
        <v>1</v>
      </c>
      <c r="B7" s="12" t="s">
        <v>199</v>
      </c>
      <c r="C7" s="12" t="s">
        <v>72</v>
      </c>
      <c r="D7" s="12" t="s">
        <v>82</v>
      </c>
      <c r="F7" s="10"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"Cluster Headache, Familial".rn.</v>
      </c>
      <c r="G7" s="12"/>
    </row>
    <row r="8" spans="1:7" x14ac:dyDescent="0.25">
      <c r="A8" s="12">
        <v>1</v>
      </c>
      <c r="B8" s="12" t="s">
        <v>173</v>
      </c>
      <c r="C8" s="12" t="s">
        <v>16</v>
      </c>
      <c r="D8" s="12"/>
      <c r="F8" s="10"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'migraine'/exp</v>
      </c>
      <c r="G8" s="12"/>
    </row>
    <row r="9" spans="1:7" x14ac:dyDescent="0.25">
      <c r="A9" s="12">
        <v>1</v>
      </c>
      <c r="B9" s="12" t="s">
        <v>197</v>
      </c>
      <c r="C9" s="12" t="s">
        <v>17</v>
      </c>
      <c r="D9" s="12"/>
      <c r="F9" s="10"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"Migraine Disorders"]</v>
      </c>
      <c r="G9" s="12"/>
    </row>
    <row r="10" spans="1:7" x14ac:dyDescent="0.25">
      <c r="A10" s="12">
        <v>2</v>
      </c>
      <c r="B10" s="12" t="s">
        <v>200</v>
      </c>
      <c r="C10" s="12" t="s">
        <v>15</v>
      </c>
      <c r="D10" s="12"/>
      <c r="F10" s="10"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"Sumatriptan"[MeSH]</v>
      </c>
      <c r="G10" s="12"/>
    </row>
    <row r="11" spans="1:7" x14ac:dyDescent="0.25">
      <c r="A11" s="12">
        <v>2</v>
      </c>
      <c r="B11" s="12" t="s">
        <v>200</v>
      </c>
      <c r="C11" s="12" t="s">
        <v>72</v>
      </c>
      <c r="D11" s="12"/>
      <c r="F11" s="10"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"Sumatriptan"/</v>
      </c>
      <c r="G11" s="12"/>
    </row>
    <row r="12" spans="1:7" x14ac:dyDescent="0.25">
      <c r="A12" s="12">
        <v>2</v>
      </c>
      <c r="B12" s="12" t="s">
        <v>181</v>
      </c>
      <c r="C12" s="12" t="s">
        <v>16</v>
      </c>
      <c r="D12" s="12"/>
      <c r="F12" s="10"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'sumatriptan'/exp</v>
      </c>
      <c r="G12" s="12"/>
    </row>
    <row r="13" spans="1:7" x14ac:dyDescent="0.25">
      <c r="A13" s="12">
        <v>2</v>
      </c>
      <c r="B13" s="12" t="s">
        <v>200</v>
      </c>
      <c r="C13" s="12" t="s">
        <v>17</v>
      </c>
      <c r="D13" s="12"/>
      <c r="F13" s="10"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"Sumatriptan"]</v>
      </c>
      <c r="G13" s="12"/>
    </row>
    <row r="14" spans="1:7" x14ac:dyDescent="0.25">
      <c r="A14" s="12">
        <v>2</v>
      </c>
      <c r="B14" s="12" t="s">
        <v>201</v>
      </c>
      <c r="C14" s="12" t="s">
        <v>15</v>
      </c>
      <c r="D14" s="12" t="s">
        <v>121</v>
      </c>
      <c r="E14" s="10" t="s">
        <v>11</v>
      </c>
      <c r="F14" s="10"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"Vasoconstrictor Agents"[Pharmacological Action]</v>
      </c>
      <c r="G14" s="12"/>
    </row>
    <row r="15" spans="1:7" x14ac:dyDescent="0.25">
      <c r="A15" s="12">
        <v>3</v>
      </c>
      <c r="B15" s="12" t="s">
        <v>186</v>
      </c>
      <c r="C15" s="12" t="s">
        <v>16</v>
      </c>
      <c r="D15" s="12"/>
      <c r="F15" s="10"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'zolmitriptan'/exp</v>
      </c>
      <c r="G15" s="12"/>
    </row>
    <row r="16" spans="1:7" x14ac:dyDescent="0.25">
      <c r="A16" s="12">
        <v>4</v>
      </c>
      <c r="B16" s="12" t="s">
        <v>202</v>
      </c>
      <c r="C16" s="12" t="s">
        <v>15</v>
      </c>
      <c r="D16" s="12"/>
      <c r="F16" s="10"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"Photophobia"[MeSH]</v>
      </c>
      <c r="G16" s="12"/>
    </row>
    <row r="17" spans="1:7" x14ac:dyDescent="0.25">
      <c r="A17" s="12">
        <v>4</v>
      </c>
      <c r="B17" s="12" t="s">
        <v>202</v>
      </c>
      <c r="C17" s="12" t="s">
        <v>72</v>
      </c>
      <c r="D17" s="12"/>
      <c r="F17" s="10" t="str" cm="1">
        <f t="array" ref="F17">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exp "Photophobia"/</v>
      </c>
      <c r="G17" s="12"/>
    </row>
    <row r="18" spans="1:7" x14ac:dyDescent="0.25">
      <c r="A18" s="12">
        <v>4</v>
      </c>
      <c r="B18" s="12" t="s">
        <v>192</v>
      </c>
      <c r="C18" s="12" t="s">
        <v>16</v>
      </c>
      <c r="D18" s="12"/>
      <c r="F18" s="10" t="str" cm="1">
        <f t="array" ref="F18">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'photophobia'/exp</v>
      </c>
      <c r="G18" s="12"/>
    </row>
    <row r="19" spans="1:7" x14ac:dyDescent="0.25">
      <c r="A19" s="12">
        <v>4</v>
      </c>
      <c r="B19" s="12" t="s">
        <v>202</v>
      </c>
      <c r="C19" s="12" t="s">
        <v>17</v>
      </c>
      <c r="D19" s="12"/>
      <c r="F19" s="10" t="str" cm="1">
        <f t="array" ref="F19">IF(NOT( OR( ISBLANK( ControlledVocabTable[[#This Row],[Concept]] ), ISBLANK( ControlledVocabTable[[#This Row],[Term]] ), ISBLANK( ControlledVocabTable[[#This Row],[Database]] ) ) ), SUBSTITUTE(SUBSTITUTE( INDEX( SyntaxTable[], MATCH( ControlledVocabTable[[#This Row],[Database]], SyntaxTable[Database], 0 ), MATCH( _xlfn.IFS( ControlledVocabTable[[#This Row],[Mapping]:[Mapping]] = "Major topic", "Controlled Vocabulary (Major Topic)", ControlledVocabTable[[#This Row],[Mapping]:[Mapping]] = "Explode", "Controlled Vocabulary (Explosion)", ControlledVocabTable[[#This Row],[Mapping]:[Mapping]] = "No explode", "Controlled Vocabulary (No Explosion)", ControlledVocabTable[[#This Row],[Mapping]:[Mapping]] = "Supplementary concept", "Controlled Vocabulary (Supplementary Concept)", ControlledVocabTable[[#This Row],[Mapping]:[Mapping]] = "Pharmacological action", "Controlled Vocabulary (Pharmacological action)", ISBLANK(ControlledVocabTable[[#This Row],[Mapping]:[Mapping]]), "Controlled Vocabulary (Explosion)"), SyntaxTable[#Headers], 0 ) ), "?", ControlledVocabTable[[#This Row],[Term]]), """", INDEX(SyntaxTable[],MATCH(ControlledVocabTable[[#This Row],[Database]],SyntaxTable[Database],0),MATCH("Quote Style",SyntaxTable[#Headers],0))), "" )</f>
        <v>[mh "Photophobia"]</v>
      </c>
      <c r="G19" s="12"/>
    </row>
  </sheetData>
  <sheetProtection formatCells="0" formatColumns="0" formatRows="0" sort="0"/>
  <phoneticPr fontId="9" type="noConversion"/>
  <conditionalFormatting sqref="D1:D1048576">
    <cfRule type="containsText" dxfId="5" priority="3" operator="containsText" text="No explode">
      <formula>NOT(ISERROR(SEARCH("No explode",D1)))</formula>
    </cfRule>
  </conditionalFormatting>
  <conditionalFormatting sqref="D2:D19">
    <cfRule type="containsText" dxfId="4" priority="1" operator="containsText" text="Pharmacological action">
      <formula>NOT(ISERROR(SEARCH("Pharmacological action",D2)))</formula>
    </cfRule>
    <cfRule type="containsText" dxfId="3" priority="2" operator="containsText" text="Supplementary concept">
      <formula>NOT(ISERROR(SEARCH("Supplementary concept",D2)))</formula>
    </cfRule>
  </conditionalFormatting>
  <conditionalFormatting sqref="E1:E1048576">
    <cfRule type="containsText" dxfId="2" priority="4" operator="containsText" text="Maybe">
      <formula>NOT(ISERROR(SEARCH("Maybe",E1)))</formula>
    </cfRule>
    <cfRule type="containsText" dxfId="1" priority="5" operator="containsText" text="No">
      <formula>NOT(ISERROR(SEARCH("No",E1)))</formula>
    </cfRule>
  </conditionalFormatting>
  <dataValidations xWindow="473" yWindow="272" count="2">
    <dataValidation allowBlank="1" showInputMessage="1" sqref="A1:D1 B2:B19" xr:uid="{CB15CB61-DE58-4593-9D53-8D898BD8166E}"/>
    <dataValidation type="textLength" operator="greaterThan" allowBlank="1" showErrorMessage="1" sqref="F2:F1048576" xr:uid="{4C894BA5-08E7-47EB-B706-927FE31C4ED2}">
      <formula1>2</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E2:E1048576</xm:sqref>
        </x14:dataValidation>
        <x14:dataValidation type="list" allowBlank="1" showInputMessage="1" xr:uid="{FF6E3A32-9C53-42B9-BC1B-044B02C7AD4C}">
          <x14:formula1>
            <xm:f>'Backend - List Sources'!$A$2:$A$7</xm:f>
          </x14:formula1>
          <xm:sqref>A2:A1048576</xm:sqref>
        </x14:dataValidation>
        <x14:dataValidation type="list" allowBlank="1" showInputMessage="1" showErrorMessage="1" prompt="Specify the database in which the term is used for indexing" xr:uid="{B90C963F-FF11-4EAB-A65D-BAC6B37093EF}">
          <x14:formula1>
            <xm:f>'Backend - Syntax Table'!$A$2:$A$18</xm:f>
          </x14:formula1>
          <xm:sqref>C2:C1048576</xm:sqref>
        </x14:dataValidation>
        <x14:dataValidation type="list" allowBlank="1" showInputMessage="1" showErrorMessage="1" prompt="&quot;Explode&quot; or blank: Explode term, if supported by the selected database_x000a_&quot;No explode&quot;: Do not explode term_x000a_&quot;Supplementary concept&quot; &amp; &quot;Pharmacological action&quot; are supported only for PubMed and Ovid MEDLINE " xr:uid="{96854A66-C826-4CCF-A3B8-76DB6ABEFE43}">
          <x14:formula1>
            <xm:f>'Backend - List Sources'!$D$2:$D$7</xm:f>
          </x14:formula1>
          <xm:sqref>D2:D1048576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6" t="s">
        <v>69</v>
      </c>
      <c r="B1" s="4" t="s">
        <v>6</v>
      </c>
      <c r="C1" s="6" t="s">
        <v>68</v>
      </c>
      <c r="D1" s="4" t="s">
        <v>8</v>
      </c>
    </row>
    <row r="2" spans="1:4" x14ac:dyDescent="0.25">
      <c r="A2" s="5"/>
      <c r="B2" s="4"/>
      <c r="C2" s="4"/>
      <c r="D2" s="4"/>
    </row>
    <row r="3" spans="1:4" x14ac:dyDescent="0.25">
      <c r="A3" s="5"/>
      <c r="B3" s="4"/>
      <c r="C3" s="4"/>
      <c r="D3" s="4"/>
    </row>
    <row r="4" spans="1:4" x14ac:dyDescent="0.25">
      <c r="A4" s="5"/>
      <c r="B4" s="4"/>
      <c r="C4" s="4"/>
      <c r="D4" s="4"/>
    </row>
    <row r="26" spans="7:7" x14ac:dyDescent="0.25">
      <c r="G26" s="3"/>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EAFBA-8C49-48D4-8409-BA20DD6002ED}">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10" bestFit="1" customWidth="1"/>
    <col min="2" max="2" width="13.7109375" customWidth="1"/>
    <col min="3" max="3" width="14.28515625" customWidth="1"/>
    <col min="4" max="5" width="13.7109375" customWidth="1"/>
    <col min="6" max="6" width="90.85546875" customWidth="1"/>
    <col min="7" max="16382" width="8.7109375" hidden="1"/>
    <col min="16383" max="16384" width="71.85546875" hidden="1"/>
  </cols>
  <sheetData>
    <row r="1" spans="1:6" x14ac:dyDescent="0.25">
      <c r="A1" t="s">
        <v>13</v>
      </c>
      <c r="B1" t="s">
        <v>122</v>
      </c>
      <c r="C1" t="s">
        <v>123</v>
      </c>
      <c r="D1" t="s">
        <v>124</v>
      </c>
      <c r="E1" t="s">
        <v>125</v>
      </c>
      <c r="F1" t="s">
        <v>21</v>
      </c>
    </row>
    <row r="2" spans="1:6" ht="75" x14ac:dyDescent="0.25">
      <c r="A2" s="20" t="s">
        <v>15</v>
      </c>
      <c r="B2" s="16" t="str" cm="1">
        <f t="array" ref="B2"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 Disorders"[MeSH])</v>
      </c>
      <c r="C2" s="16" t="str" cm="1">
        <f t="array" ref="C2"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v>
      </c>
      <c r="D2" s="16" t="str" cm="1">
        <f t="array" ref="D2"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16" t="str" cm="1">
        <f t="array" ref="E2"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18" t="str" cm="1">
        <f t="array" ref="F2" xml:space="preserve"> SUBSTITUTE(IF((COUNTBLANK(SearchTable[[#This Row],[Concept 1]:[Concept 4]]) &lt; 3) * NOT(ISBLANK(SearchTable[[#This Row],[Database]])), "(?)", "?"),"?", _xlfn.TEXTJOIN(" AND ", TRUE,SearchTable[[#This Row],[Concept 1]:[Concept 4]]))</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row>
    <row r="3" spans="1:6" ht="90" x14ac:dyDescent="0.25">
      <c r="A3" s="20" t="s">
        <v>16</v>
      </c>
      <c r="B3" s="16" t="str" cm="1">
        <f t="array" ref="B3"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'migraine'/exp)</v>
      </c>
      <c r="C3" s="16" t="str" cm="1">
        <f t="array" ref="C3"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'sumatriptan'/exp)</v>
      </c>
      <c r="D3" s="16" t="str" cm="1">
        <f t="array" ref="D3"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 OR 'zolmitriptan'/exp)</v>
      </c>
      <c r="E3" s="16" t="str" cm="1">
        <f t="array" ref="E3"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18" t="str" cm="1">
        <f t="array" ref="F3" xml:space="preserve"> SUBSTITUTE(IF((COUNTBLANK(SearchTable[[#This Row],[Concept 1]:[Concept 4]]) &lt; 3) * NOT(ISBLANK(SearchTable[[#This Row],[Database]])), "(?)", "?"),"?", _xlfn.TEXTJOIN(" AND ", TRUE,SearchTable[[#This Row],[Concept 1]:[Concept 4]]))</f>
        <v>((migraine:ti,ab OR migraines:ti,ab OR migrainous:ti,ab OR migraneous:ti,ab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row>
    <row r="4" spans="1:6" ht="90" x14ac:dyDescent="0.25">
      <c r="A4" s="20" t="s">
        <v>17</v>
      </c>
      <c r="B4" s="16" t="str" cm="1">
        <f t="array" ref="B4" xml:space="preserve"> SUBSTITUTE(IF(SUM(COUNTIFS(KeywordsTable[[Concept]:[Concept]], VALUE(_xlfn.TEXTAFTER(B$1, " ")), KeywordsTable[[Use Term?]:[Use Term?]], {"Yes",""}) + COUNTIFS(ControlledVocabTable[[Concept]:[Concept]], VALUE(_xlfn.TEXTAFTER(B$1,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[mh "Migraine Disorders"])</v>
      </c>
      <c r="C4" s="16" t="str" cm="1">
        <f t="array" ref="C4" xml:space="preserve"> SUBSTITUTE(IF(SUM(COUNTIFS(KeywordsTable[[Concept]:[Concept]], VALUE(_xlfn.TEXTAFTER(C$1, " ")), KeywordsTable[[Use Term?]:[Use Term?]], {"Yes",""}) + COUNTIFS(ControlledVocabTable[[Concept]:[Concept]], VALUE(_xlfn.TEXTAFTER(C$1,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[mh "Sumatriptan"])</v>
      </c>
      <c r="D4" s="16" t="str" cm="1">
        <f t="array" ref="D4" xml:space="preserve"> SUBSTITUTE(IF(SUM(COUNTIFS(KeywordsTable[[Concept]:[Concept]], VALUE(_xlfn.TEXTAFTER(D$1, " ")), KeywordsTable[[Use Term?]:[Use Term?]], {"Yes",""}) + COUNTIFS(ControlledVocabTable[[Concept]:[Concept]], VALUE(_xlfn.TEXTAFTER(D$1,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v>
      </c>
      <c r="E4" s="16" t="str" cm="1">
        <f t="array" ref="E4" xml:space="preserve"> SUBSTITUTE(IF(SUM(COUNTIFS(KeywordsTable[[Concept]:[Concept]], VALUE(_xlfn.TEXTAFTER(E$1, " ")), KeywordsTable[[Use Term?]:[Use Term?]], {"Yes",""}) + COUNTIFS(ControlledVocabTable[[Concept]:[Concept]], VALUE(_xlfn.TEXTAFTER(E$1, " ")), ControlledVocabTable[[Use Term?]:[Use Term?]], {"Yes",""},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 NOT(KeywordsTable[[Use Term?]:[Use Term?]] = "Maybe"),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 NOT(ControlledVocabTable[[Use Term?]:[Use Term?]] = "Maybe"),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[mh "Photophobia"])</v>
      </c>
      <c r="F4" s="18" t="str" cm="1">
        <f t="array" ref="F4" xml:space="preserve"> SUBSTITUTE(IF((COUNTBLANK(SearchTable[[#This Row],[Concept 1]:[Concept 4]]) &lt; 3) * NOT(ISBLANK(SearchTable[[#This Row],[Database]])), "(?)", "?"),"?", _xlfn.TEXTJOIN(" AND ", TRUE,SearchTable[[#This Row],[Concept 1]:[Concept 4]]))</f>
        <v>(((migraine):ti,ab OR (migraines):ti,ab OR (migrainous):ti,ab OR (migraneous):ti,ab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row>
  </sheetData>
  <dataValidations count="1">
    <dataValidation operator="greaterThanOrEqual" showInputMessage="1" showErrorMessage="1" sqref="B2:F1048576" xr:uid="{073E1657-C126-4472-9CCF-94610A6275DB}"/>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A3706FBF-50E4-4015-9BA0-A57950E11C89}">
          <x14:formula1>
            <xm:f>'Backend - Syntax Table'!$A$2:$A$18</xm:f>
          </x14:formula1>
          <xm:sqref>A2:A1048576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B296-C9AF-4A6A-ABE3-59F9C1935061}">
  <sheetPr>
    <tabColor theme="3" tint="9.9978637043366805E-2"/>
  </sheetPr>
  <dimension ref="A1:XFB4"/>
  <sheetViews>
    <sheetView zoomScaleNormal="100" workbookViewId="0">
      <pane xSplit="1" ySplit="1" topLeftCell="B2" activePane="bottomRight" state="frozen"/>
      <selection pane="topRight" activeCell="B1" sqref="B1"/>
      <selection pane="bottomLeft" activeCell="A2" sqref="A2"/>
      <selection pane="bottomRight" activeCell="F2" sqref="F2"/>
    </sheetView>
  </sheetViews>
  <sheetFormatPr defaultColWidth="0" defaultRowHeight="15" x14ac:dyDescent="0.25"/>
  <cols>
    <col min="1" max="1" width="19.140625" style="10" bestFit="1" customWidth="1"/>
    <col min="2" max="2" width="13.7109375" customWidth="1"/>
    <col min="3" max="3" width="14.140625" customWidth="1"/>
    <col min="4" max="5" width="13.7109375" customWidth="1"/>
    <col min="6" max="6" width="90.85546875" customWidth="1"/>
    <col min="7" max="16382" width="8.7109375" hidden="1"/>
    <col min="16383" max="16384" width="71.85546875" hidden="1"/>
  </cols>
  <sheetData>
    <row r="1" spans="1:6" x14ac:dyDescent="0.25">
      <c r="A1" t="s">
        <v>13</v>
      </c>
      <c r="B1" t="s">
        <v>122</v>
      </c>
      <c r="C1" t="s">
        <v>123</v>
      </c>
      <c r="D1" t="s">
        <v>124</v>
      </c>
      <c r="E1" t="s">
        <v>125</v>
      </c>
      <c r="F1" t="s">
        <v>21</v>
      </c>
    </row>
    <row r="2" spans="1:6" ht="105" x14ac:dyDescent="0.25">
      <c r="A2" s="20" t="s">
        <v>15</v>
      </c>
      <c r="B2" s="16" t="str" cm="1">
        <f t="array" ref="B2"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 Disorders"[MeSH])</v>
      </c>
      <c r="C2" s="16" t="str" cm="1">
        <f t="array" ref="C2"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(sumatriptan[TW] OR imitrex[TW] OR zelrix[TW] OR zecuity[TW] OR imigran[TW] OR "Sumatriptan"[MeSH] OR "Vasoconstrictor Agents"[Pharmacological Action])</v>
      </c>
      <c r="D2" s="16" t="str" cm="1">
        <f t="array" ref="D2"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(zolmitriptan[TW] OR zomig[TW] OR zomigon[TW] OR ascotop[TW] OR zomigoro[TW] OR flezol[TW])</v>
      </c>
      <c r="E2" s="16" t="str" cm="1">
        <f t="array" ref="E2"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"Photophobia"[MeSH])</v>
      </c>
      <c r="F2" s="18" t="str" cm="1">
        <f t="array" ref="F2"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 Disorders"[MeSH]) AND (sumatriptan[TW] OR imitrex[TW] OR zelrix[TW] OR zecuity[TW] OR imigran[TW] OR "Sumatriptan"[MeSH] OR "Vasoconstrictor Agents"[Pharmacological Action]) AND (zolmitriptan[TW] OR zomig[TW] OR zomigon[TW] OR ascotop[TW] OR zomigoro[TW] OR flezol[TW]) AND (photophobia[TIAB] OR photophobic[TIAB] OR "light sensitivity"[TIAB] OR "light sensitive"[TIAB] OR "Photophobia"[MeSH]))</v>
      </c>
    </row>
    <row r="3" spans="1:6" ht="105" x14ac:dyDescent="0.25">
      <c r="A3" s="20" t="s">
        <v>16</v>
      </c>
      <c r="B3" s="16" t="str" cm="1">
        <f t="array" ref="B3"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'migraine'/exp)</v>
      </c>
      <c r="C3" s="16" t="str" cm="1">
        <f t="array" ref="C3"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'sumatriptan'/exp)</v>
      </c>
      <c r="D3" s="16" t="str" cm="1">
        <f t="array" ref="D3"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 OR 'zolmitriptan'/exp)</v>
      </c>
      <c r="E3" s="16" t="str" cm="1">
        <f t="array" ref="E3"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'photophobia'/exp)</v>
      </c>
      <c r="F3" s="18" t="str" cm="1">
        <f t="array" ref="F3"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row>
    <row r="4" spans="1:6" ht="105" x14ac:dyDescent="0.25">
      <c r="A4" s="20" t="s">
        <v>17</v>
      </c>
      <c r="B4" s="16" t="str" cm="1">
        <f t="array" ref="B4" xml:space="preserve"> SUBSTITUTE(IF(SUM(COUNTIFS(KeywordsTable[[Concept]:[Concept]], VALUE(_xlfn.TEXTAFTER(B$1, " ")), KeywordsTable[[Use Term?]:[Use Term?]], {"Yes","Maybe",""}) + COUNTIFS(ControlledVocabTable[[Concept]:[Concept]], VALUE(_xlfn.TEXTAFTER(B$1,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VALUE(_xlfn.TEXTAFTER(B$1,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VALUE(_xlfn.TEXTAFTER(B$1,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((migraine):ti,ab OR (migraines):ti,ab OR (migrainous):ti,ab OR (migraneous):ti,ab OR ("status migrainosus"):ti,ab OR (hemicrania):ti,ab OR ("sick headache"):ti,ab OR [mh "Migraine Disorders"])</v>
      </c>
      <c r="C4" s="16" t="str" cm="1">
        <f t="array" ref="C4" xml:space="preserve"> SUBSTITUTE(IF(SUM(COUNTIFS(KeywordsTable[[Concept]:[Concept]], VALUE(_xlfn.TEXTAFTER(C$1, " ")), KeywordsTable[[Use Term?]:[Use Term?]], {"Yes","Maybe",""}) + COUNTIFS(ControlledVocabTable[[Concept]:[Concept]], VALUE(_xlfn.TEXTAFTER(C$1,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VALUE(_xlfn.TEXTAFTER(C$1,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VALUE(_xlfn.TEXTAFTER(C$1,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((sumatriptan):ti,ab,kw OR (imitrex):ti,ab,kw OR (zelrix):ti,ab,kw OR (zecuity):ti,ab,kw OR (imigran):ti,ab,kw OR [mh "Sumatriptan"])</v>
      </c>
      <c r="D4" s="16" t="str" cm="1">
        <f t="array" ref="D4" xml:space="preserve"> SUBSTITUTE(IF(SUM(COUNTIFS(KeywordsTable[[Concept]:[Concept]], VALUE(_xlfn.TEXTAFTER(D$1, " ")), KeywordsTable[[Use Term?]:[Use Term?]], {"Yes","Maybe",""}) + COUNTIFS(ControlledVocabTable[[Concept]:[Concept]], VALUE(_xlfn.TEXTAFTER(D$1,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VALUE(_xlfn.TEXTAFTER(D$1,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VALUE(_xlfn.TEXTAFTER(D$1,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((zolmitriptan):ti,ab,kw OR (zomig):ti,ab,kw OR (zomigon):ti,ab,kw OR (ascotop):ti,ab,kw OR (zomigoro):ti,ab,kw OR (flezol):ti,ab,kw)</v>
      </c>
      <c r="E4" s="16" t="str" cm="1">
        <f t="array" ref="E4" xml:space="preserve"> SUBSTITUTE(IF(SUM(COUNTIFS(KeywordsTable[[Concept]:[Concept]], VALUE(_xlfn.TEXTAFTER(E$1, " ")), KeywordsTable[[Use Term?]:[Use Term?]], {"Yes","Maybe",""}) + COUNTIFS(ControlledVocabTable[[Concept]:[Concept]], VALUE(_xlfn.TEXTAFTER(E$1, " ")), ControlledVocabTable[[Use Term?]:[Use Term?]], {"Yes","Maybe",""}, ControlledVocabTable[[Database]:[Database]], SearchTable[[#This Row],[Database]:[Database]]) * NOT(ISBLANK(SearchTable[[#This Row],[Database]:[Database]]))), "(?)", "?"),"?", _xlfn.TEXTJOIN(" OR ",TRUE,
T(N("The following subformula handles keywords")),
IF((KeywordsTable[[Concept]:[Concept]] = VALUE(_xlfn.TEXTAFTER(E$1, " "))) * NOT(ISBLANK(SearchTable[[#This Row],[Database]:[Database]])) * NOT(KeywordsTable[[Use Term?]:[Use Term?]] = "No"), IF(NOT(ISBLANK(KeywordsTable[[Field(s)]:[Field(s)]])), SUBSTITUTE(INDEX(SyntaxTable[], MATCH(SearchTable[[#This Row],[Database]:[Database]], SyntaxTable[[Database]:[Database]], 0), MATCH(KeywordsTable[[Field(s)]:[Field(s)]], SyntaxTable[#Headers], 0)), "?",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IF(KeywordsTable[[Quotes?]:[Quotes?]] = "Yes", INDEX(SyntaxTable[], MATCH(SearchTable[[#This Row],[Database]:[Database]],SyntaxTable[[Database]:[Database]],0), MATCH("Quote Style",SyntaxTable[#Headers],0)) &amp; KeywordsTable[[Term]:[Term]] &amp; INDEX(SyntaxTable[], MATCH(SearchTable[[#This Row],[Database]:[Database]],SyntaxTable[[Database]:[Database]],0), MATCH("Quote Style",SyntaxTable[#Headers],0)), KeywordsTable[[Term]:[Term]])), ""),
T(N("The following subformula handles controlled vocab")),
IF((ControlledVocabTable[[Concept]:[Concept]] = VALUE(_xlfn.TEXTAFTER(E$1, " "))) * NOT(ISBLANK(SearchTable[[#This Row],[Database]:[Database]])) * (ControlledVocabTable[[Database]:[Database]] = SearchTable[[#This Row],[Database]:[Database]]) * NOT(ControlledVocabTable[[Use Term?]:[Use Term?]] = "No"), SUBSTITUTE(INDEX(SyntaxTable[],MATCH(SearchTable[[#This Row],[Database]:[Database]], SyntaxTable[[Database]:[Database]], 0), MATCH(_xlfn.IFS(ControlledVocabTable[[Mapping]:[Mapping]] = "Major topic", "Controlled Vocabulary (Major topic)", ControlledVocabTable[[Mapping]:[Mapping]] = "Explode", "Controlled Vocabulary (Explosion)", ControlledVocabTable[[Mapping]:[Mapping]] = "No explode", "Controlled Vocabulary (No Explosion)", ControlledVocabTable[[Mapping]:[Mapping]] = "Supplementary concept", "Controlled Vocabulary (Supplementary Concept)", ControlledVocabTable[[Mapping]:[Mapping]] = "Pharmacological action", "Controlled Vocabulary (Pharmacological action)", ISBLANK(ControlledVocabTable[[Mapping]:[Mapping]]), "Controlled Vocabulary (Explosion)"), SyntaxTable[#Headers], 0)),"?",ControlledVocabTable[[Term]:[Term]]),""))
)</f>
        <v>((photophobia):ti,ab OR (photophobic):ti,ab OR ("light sensitivity"):ti,ab OR ("light sensitive"):ti,ab OR [mh "Photophobia"])</v>
      </c>
      <c r="F4" s="18" t="str" cm="1">
        <f t="array" ref="F4" xml:space="preserve"> SUBSTITUTE(IF((COUNTBLANK(SearchTableAlt[[#This Row],[Concept 1]:[Concept 4]]) &lt; 3) * NOT(ISBLANK(SearchTableAlt[[#This Row],[Database]:[Database]])), "(?)", "?"),"?", _xlfn.TEXTJOIN(" AND ", TRUE,SearchTableAlt[[#This Row],[Concept 1]:[Concept 4]]))</f>
        <v>(((migraine):ti,ab OR (migraines):ti,ab OR (migrainous):ti,ab OR (migraneous):ti,ab OR ("status migrainosus"):ti,ab OR (hemicrania):ti,ab OR ("sick headache"):ti,ab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row>
  </sheetData>
  <dataValidations count="1">
    <dataValidation operator="greaterThanOrEqual" allowBlank="1" showInputMessage="1" showErrorMessage="1" sqref="B2:F1048576" xr:uid="{0210A110-981F-42C1-B00A-3D0606C503A6}"/>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6B7BF45C-4675-4071-BC64-E6FD6C9E7C66}">
          <x14:formula1>
            <xm:f>'Backend - Syntax Table'!$A$2:$A$18</xm:f>
          </x14:formula1>
          <xm:sqref>A2:A1048576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O17"/>
  <sheetViews>
    <sheetView zoomScale="94" zoomScaleNormal="100" workbookViewId="0">
      <pane xSplit="1" ySplit="1" topLeftCell="B2" activePane="bottomRight" state="frozen"/>
      <selection pane="topRight" activeCell="B1" sqref="B1"/>
      <selection pane="bottomLeft" activeCell="A2" sqref="A2"/>
      <selection pane="bottomRight" activeCell="A19" sqref="A19"/>
    </sheetView>
  </sheetViews>
  <sheetFormatPr defaultColWidth="8.7109375" defaultRowHeight="15" x14ac:dyDescent="0.25"/>
  <cols>
    <col min="1" max="1" width="28.28515625" style="2" bestFit="1" customWidth="1"/>
    <col min="2" max="2" width="13.140625" style="2" bestFit="1" customWidth="1"/>
    <col min="3" max="3" width="16.85546875" style="2" bestFit="1" customWidth="1"/>
    <col min="4" max="4" width="14.140625" style="2" bestFit="1" customWidth="1"/>
    <col min="5" max="5" width="33.85546875" style="2" bestFit="1" customWidth="1"/>
    <col min="6" max="6" width="39.85546875" style="2" bestFit="1" customWidth="1"/>
    <col min="7" max="7" width="19.42578125" style="2" bestFit="1" customWidth="1"/>
    <col min="8" max="8" width="18.140625" style="2" customWidth="1"/>
    <col min="9" max="9" width="19.42578125" style="2" bestFit="1" customWidth="1"/>
    <col min="10" max="10" width="24.42578125" style="2" bestFit="1" customWidth="1"/>
    <col min="11" max="11" width="34" style="2" bestFit="1" customWidth="1"/>
    <col min="12" max="12" width="42.42578125" style="2" bestFit="1" customWidth="1"/>
    <col min="13" max="13" width="35.7109375" style="2" bestFit="1" customWidth="1"/>
    <col min="14" max="14" width="43" style="2" bestFit="1" customWidth="1"/>
    <col min="15" max="15" width="44.7109375" style="2" bestFit="1" customWidth="1"/>
    <col min="16" max="16384" width="8.7109375" style="2"/>
  </cols>
  <sheetData>
    <row r="1" spans="1:15" x14ac:dyDescent="0.25">
      <c r="A1" s="4" t="s">
        <v>13</v>
      </c>
      <c r="B1" s="4" t="s">
        <v>22</v>
      </c>
      <c r="C1" s="4" t="s">
        <v>23</v>
      </c>
      <c r="D1" s="4" t="s">
        <v>24</v>
      </c>
      <c r="E1" s="4" t="s">
        <v>9</v>
      </c>
      <c r="F1" s="4" t="s">
        <v>25</v>
      </c>
      <c r="G1" s="4" t="s">
        <v>26</v>
      </c>
      <c r="H1" s="8" t="s">
        <v>100</v>
      </c>
      <c r="I1" s="8" t="s">
        <v>103</v>
      </c>
      <c r="J1" s="9" t="s">
        <v>155</v>
      </c>
      <c r="K1" s="9" t="s">
        <v>163</v>
      </c>
      <c r="L1" s="4" t="s">
        <v>27</v>
      </c>
      <c r="M1" s="4" t="s">
        <v>28</v>
      </c>
      <c r="N1" s="7" t="s">
        <v>81</v>
      </c>
      <c r="O1" s="8" t="s">
        <v>118</v>
      </c>
    </row>
    <row r="2" spans="1:15" x14ac:dyDescent="0.25">
      <c r="A2" t="s">
        <v>137</v>
      </c>
      <c r="B2" t="s">
        <v>29</v>
      </c>
      <c r="C2" t="s">
        <v>138</v>
      </c>
      <c r="D2" t="s">
        <v>139</v>
      </c>
      <c r="E2" t="s">
        <v>140</v>
      </c>
      <c r="F2" t="s">
        <v>141</v>
      </c>
      <c r="G2" t="s">
        <v>142</v>
      </c>
      <c r="H2" t="s">
        <v>143</v>
      </c>
      <c r="I2" t="s">
        <v>144</v>
      </c>
      <c r="J2" t="s">
        <v>101</v>
      </c>
      <c r="K2" t="s">
        <v>101</v>
      </c>
      <c r="L2" t="s">
        <v>145</v>
      </c>
      <c r="M2" t="s">
        <v>145</v>
      </c>
      <c r="N2" t="s">
        <v>89</v>
      </c>
      <c r="O2" t="s">
        <v>89</v>
      </c>
    </row>
    <row r="3" spans="1:15" x14ac:dyDescent="0.25">
      <c r="A3" t="s">
        <v>17</v>
      </c>
      <c r="B3" t="s">
        <v>29</v>
      </c>
      <c r="C3" t="s">
        <v>59</v>
      </c>
      <c r="D3" t="s">
        <v>60</v>
      </c>
      <c r="E3" t="s">
        <v>61</v>
      </c>
      <c r="F3" t="s">
        <v>62</v>
      </c>
      <c r="G3" t="s">
        <v>63</v>
      </c>
      <c r="H3" t="s">
        <v>111</v>
      </c>
      <c r="I3" t="s">
        <v>101</v>
      </c>
      <c r="J3" t="s">
        <v>101</v>
      </c>
      <c r="K3" t="s">
        <v>101</v>
      </c>
      <c r="L3" t="s">
        <v>94</v>
      </c>
      <c r="M3" t="s">
        <v>95</v>
      </c>
      <c r="N3" t="s">
        <v>89</v>
      </c>
      <c r="O3" t="s">
        <v>89</v>
      </c>
    </row>
    <row r="4" spans="1:15" x14ac:dyDescent="0.25">
      <c r="A4" t="s">
        <v>168</v>
      </c>
      <c r="B4" t="s">
        <v>29</v>
      </c>
      <c r="C4" t="s">
        <v>40</v>
      </c>
      <c r="D4" t="s">
        <v>41</v>
      </c>
      <c r="E4" t="s">
        <v>42</v>
      </c>
      <c r="F4" t="s">
        <v>43</v>
      </c>
      <c r="G4" t="s">
        <v>44</v>
      </c>
      <c r="H4" t="s">
        <v>109</v>
      </c>
      <c r="I4" t="s">
        <v>108</v>
      </c>
      <c r="J4" t="s">
        <v>101</v>
      </c>
      <c r="K4" t="s">
        <v>101</v>
      </c>
      <c r="L4" t="s">
        <v>98</v>
      </c>
      <c r="M4" t="s">
        <v>90</v>
      </c>
      <c r="N4" t="s">
        <v>89</v>
      </c>
      <c r="O4" t="s">
        <v>89</v>
      </c>
    </row>
    <row r="5" spans="1:15" x14ac:dyDescent="0.25">
      <c r="A5" t="s">
        <v>147</v>
      </c>
      <c r="B5" t="s">
        <v>29</v>
      </c>
      <c r="C5" t="s">
        <v>148</v>
      </c>
      <c r="D5" t="s">
        <v>149</v>
      </c>
      <c r="E5" t="s">
        <v>150</v>
      </c>
      <c r="F5" t="s">
        <v>150</v>
      </c>
      <c r="G5" t="s">
        <v>151</v>
      </c>
      <c r="H5" t="s">
        <v>152</v>
      </c>
      <c r="I5" t="s">
        <v>153</v>
      </c>
      <c r="J5" t="s">
        <v>101</v>
      </c>
      <c r="K5" t="s">
        <v>101</v>
      </c>
      <c r="L5" t="s">
        <v>154</v>
      </c>
      <c r="M5" t="s">
        <v>154</v>
      </c>
      <c r="N5" t="s">
        <v>89</v>
      </c>
      <c r="O5" t="s">
        <v>89</v>
      </c>
    </row>
    <row r="6" spans="1:15" x14ac:dyDescent="0.25">
      <c r="A6" t="s">
        <v>167</v>
      </c>
      <c r="B6" t="s">
        <v>29</v>
      </c>
      <c r="C6" t="s">
        <v>40</v>
      </c>
      <c r="D6" t="s">
        <v>41</v>
      </c>
      <c r="E6" t="s">
        <v>42</v>
      </c>
      <c r="F6" t="s">
        <v>43</v>
      </c>
      <c r="G6" t="s">
        <v>44</v>
      </c>
      <c r="H6" t="s">
        <v>109</v>
      </c>
      <c r="I6" t="s">
        <v>108</v>
      </c>
      <c r="J6" t="s">
        <v>101</v>
      </c>
      <c r="K6" s="9" t="s">
        <v>101</v>
      </c>
      <c r="L6" t="s">
        <v>91</v>
      </c>
      <c r="M6" t="s">
        <v>91</v>
      </c>
      <c r="N6" t="s">
        <v>89</v>
      </c>
      <c r="O6" t="s">
        <v>89</v>
      </c>
    </row>
    <row r="7" spans="1:15" x14ac:dyDescent="0.25">
      <c r="A7" t="s">
        <v>16</v>
      </c>
      <c r="B7" s="13" t="s">
        <v>35</v>
      </c>
      <c r="C7" t="s">
        <v>36</v>
      </c>
      <c r="D7" t="s">
        <v>37</v>
      </c>
      <c r="E7" t="s">
        <v>38</v>
      </c>
      <c r="F7" t="s">
        <v>165</v>
      </c>
      <c r="G7" t="s">
        <v>39</v>
      </c>
      <c r="H7" t="s">
        <v>111</v>
      </c>
      <c r="I7" t="s">
        <v>110</v>
      </c>
      <c r="J7" t="s">
        <v>101</v>
      </c>
      <c r="K7" t="s">
        <v>101</v>
      </c>
      <c r="L7" s="13" t="s">
        <v>105</v>
      </c>
      <c r="M7" s="13" t="s">
        <v>106</v>
      </c>
      <c r="N7" s="13" t="s">
        <v>107</v>
      </c>
      <c r="O7" s="13" t="s">
        <v>107</v>
      </c>
    </row>
    <row r="8" spans="1:15" x14ac:dyDescent="0.25">
      <c r="A8" t="s">
        <v>170</v>
      </c>
      <c r="B8" t="s">
        <v>29</v>
      </c>
      <c r="C8" t="s">
        <v>40</v>
      </c>
      <c r="D8" t="s">
        <v>41</v>
      </c>
      <c r="E8" t="s">
        <v>42</v>
      </c>
      <c r="F8" t="s">
        <v>43</v>
      </c>
      <c r="G8" t="s">
        <v>44</v>
      </c>
      <c r="H8" t="s">
        <v>109</v>
      </c>
      <c r="I8" t="s">
        <v>108</v>
      </c>
      <c r="J8" t="s">
        <v>101</v>
      </c>
      <c r="K8" s="9" t="s">
        <v>101</v>
      </c>
      <c r="L8" t="s">
        <v>91</v>
      </c>
      <c r="M8" t="s">
        <v>91</v>
      </c>
      <c r="N8" t="s">
        <v>89</v>
      </c>
      <c r="O8" t="s">
        <v>89</v>
      </c>
    </row>
    <row r="9" spans="1:15" x14ac:dyDescent="0.25">
      <c r="A9" t="s">
        <v>166</v>
      </c>
      <c r="B9" t="s">
        <v>29</v>
      </c>
      <c r="C9" t="s">
        <v>101</v>
      </c>
      <c r="D9" t="s">
        <v>101</v>
      </c>
      <c r="E9" t="s">
        <v>101</v>
      </c>
      <c r="F9" t="s">
        <v>101</v>
      </c>
      <c r="G9" t="s">
        <v>101</v>
      </c>
      <c r="H9" t="s">
        <v>101</v>
      </c>
      <c r="I9" t="s">
        <v>101</v>
      </c>
      <c r="J9" t="s">
        <v>101</v>
      </c>
      <c r="K9" t="s">
        <v>101</v>
      </c>
      <c r="L9" t="s">
        <v>101</v>
      </c>
      <c r="M9" t="s">
        <v>101</v>
      </c>
      <c r="N9" t="s">
        <v>101</v>
      </c>
      <c r="O9" t="s">
        <v>101</v>
      </c>
    </row>
    <row r="10" spans="1:15" x14ac:dyDescent="0.25">
      <c r="A10" t="s">
        <v>20</v>
      </c>
      <c r="B10" t="s">
        <v>29</v>
      </c>
      <c r="C10" t="s">
        <v>50</v>
      </c>
      <c r="D10" t="s">
        <v>51</v>
      </c>
      <c r="E10" t="s">
        <v>52</v>
      </c>
      <c r="F10" t="s">
        <v>53</v>
      </c>
      <c r="G10" t="s">
        <v>54</v>
      </c>
      <c r="H10" t="s">
        <v>114</v>
      </c>
      <c r="I10" t="s">
        <v>115</v>
      </c>
      <c r="J10" t="s">
        <v>101</v>
      </c>
      <c r="K10" t="s">
        <v>101</v>
      </c>
      <c r="L10" t="s">
        <v>92</v>
      </c>
      <c r="M10" t="s">
        <v>92</v>
      </c>
      <c r="N10" t="s">
        <v>89</v>
      </c>
      <c r="O10" t="s">
        <v>89</v>
      </c>
    </row>
    <row r="11" spans="1:15" x14ac:dyDescent="0.25">
      <c r="A11" t="s">
        <v>72</v>
      </c>
      <c r="B11" t="s">
        <v>29</v>
      </c>
      <c r="C11" t="s">
        <v>73</v>
      </c>
      <c r="D11" t="s">
        <v>74</v>
      </c>
      <c r="E11" t="s">
        <v>75</v>
      </c>
      <c r="F11" t="s">
        <v>76</v>
      </c>
      <c r="G11" t="s">
        <v>77</v>
      </c>
      <c r="H11" t="s">
        <v>116</v>
      </c>
      <c r="I11" t="s">
        <v>117</v>
      </c>
      <c r="J11" t="s">
        <v>158</v>
      </c>
      <c r="K11" t="s">
        <v>162</v>
      </c>
      <c r="L11" t="s">
        <v>96</v>
      </c>
      <c r="M11" t="s">
        <v>97</v>
      </c>
      <c r="N11" t="s">
        <v>120</v>
      </c>
      <c r="O11" t="s">
        <v>97</v>
      </c>
    </row>
    <row r="12" spans="1:15" x14ac:dyDescent="0.25">
      <c r="A12" t="s">
        <v>19</v>
      </c>
      <c r="B12" t="s">
        <v>29</v>
      </c>
      <c r="C12" t="s">
        <v>45</v>
      </c>
      <c r="D12" t="s">
        <v>55</v>
      </c>
      <c r="E12" t="s">
        <v>56</v>
      </c>
      <c r="F12" t="s">
        <v>57</v>
      </c>
      <c r="G12" t="s">
        <v>58</v>
      </c>
      <c r="H12" t="s">
        <v>109</v>
      </c>
      <c r="I12" t="s">
        <v>108</v>
      </c>
      <c r="J12" t="s">
        <v>101</v>
      </c>
      <c r="K12" t="s">
        <v>101</v>
      </c>
      <c r="L12" t="s">
        <v>93</v>
      </c>
      <c r="M12" t="s">
        <v>93</v>
      </c>
      <c r="N12" t="s">
        <v>89</v>
      </c>
      <c r="O12" t="s">
        <v>89</v>
      </c>
    </row>
    <row r="13" spans="1:15" x14ac:dyDescent="0.25">
      <c r="A13" t="s">
        <v>169</v>
      </c>
      <c r="B13" t="s">
        <v>29</v>
      </c>
      <c r="C13" t="s">
        <v>40</v>
      </c>
      <c r="D13" t="s">
        <v>41</v>
      </c>
      <c r="E13" t="s">
        <v>42</v>
      </c>
      <c r="F13" t="s">
        <v>43</v>
      </c>
      <c r="G13" t="s">
        <v>44</v>
      </c>
      <c r="H13" t="s">
        <v>109</v>
      </c>
      <c r="I13" t="s">
        <v>108</v>
      </c>
      <c r="J13" t="s">
        <v>101</v>
      </c>
      <c r="K13" t="s">
        <v>101</v>
      </c>
      <c r="L13" t="s">
        <v>91</v>
      </c>
      <c r="M13" t="s">
        <v>91</v>
      </c>
      <c r="N13" t="s">
        <v>89</v>
      </c>
      <c r="O13" t="s">
        <v>89</v>
      </c>
    </row>
    <row r="14" spans="1:15" x14ac:dyDescent="0.25">
      <c r="A14" t="s">
        <v>15</v>
      </c>
      <c r="B14" t="s">
        <v>29</v>
      </c>
      <c r="C14" t="s">
        <v>30</v>
      </c>
      <c r="D14" t="s">
        <v>31</v>
      </c>
      <c r="E14" t="s">
        <v>32</v>
      </c>
      <c r="F14" t="s">
        <v>33</v>
      </c>
      <c r="G14" t="s">
        <v>34</v>
      </c>
      <c r="H14" t="s">
        <v>102</v>
      </c>
      <c r="I14" t="s">
        <v>104</v>
      </c>
      <c r="J14" t="s">
        <v>156</v>
      </c>
      <c r="K14" t="s">
        <v>164</v>
      </c>
      <c r="L14" t="s">
        <v>86</v>
      </c>
      <c r="M14" t="s">
        <v>87</v>
      </c>
      <c r="N14" t="s">
        <v>88</v>
      </c>
      <c r="O14" t="s">
        <v>119</v>
      </c>
    </row>
    <row r="15" spans="1:15" x14ac:dyDescent="0.25">
      <c r="A15" t="s">
        <v>18</v>
      </c>
      <c r="B15" t="s">
        <v>29</v>
      </c>
      <c r="C15" t="s">
        <v>45</v>
      </c>
      <c r="D15" t="s">
        <v>46</v>
      </c>
      <c r="E15" t="s">
        <v>47</v>
      </c>
      <c r="F15" t="s">
        <v>48</v>
      </c>
      <c r="G15" t="s">
        <v>49</v>
      </c>
      <c r="H15" t="s">
        <v>113</v>
      </c>
      <c r="I15" t="s">
        <v>112</v>
      </c>
      <c r="J15" t="s">
        <v>157</v>
      </c>
      <c r="K15" t="s">
        <v>101</v>
      </c>
      <c r="L15" t="s">
        <v>89</v>
      </c>
      <c r="M15" t="s">
        <v>89</v>
      </c>
      <c r="N15" t="s">
        <v>89</v>
      </c>
      <c r="O15" t="s">
        <v>89</v>
      </c>
    </row>
    <row r="16" spans="1:15" x14ac:dyDescent="0.25">
      <c r="A16" t="s">
        <v>171</v>
      </c>
      <c r="B16" t="s">
        <v>29</v>
      </c>
      <c r="C16" t="s">
        <v>40</v>
      </c>
      <c r="D16" t="s">
        <v>41</v>
      </c>
      <c r="E16" t="s">
        <v>42</v>
      </c>
      <c r="F16" t="s">
        <v>43</v>
      </c>
      <c r="G16" t="s">
        <v>44</v>
      </c>
      <c r="H16" t="s">
        <v>109</v>
      </c>
      <c r="I16" t="s">
        <v>108</v>
      </c>
      <c r="J16" t="s">
        <v>101</v>
      </c>
      <c r="K16" t="s">
        <v>101</v>
      </c>
      <c r="L16" t="s">
        <v>91</v>
      </c>
      <c r="M16" t="s">
        <v>91</v>
      </c>
      <c r="N16" t="s">
        <v>89</v>
      </c>
      <c r="O16" t="s">
        <v>89</v>
      </c>
    </row>
    <row r="17" spans="1:15" x14ac:dyDescent="0.25">
      <c r="A17" t="s">
        <v>128</v>
      </c>
      <c r="B17" t="s">
        <v>29</v>
      </c>
      <c r="C17" t="s">
        <v>129</v>
      </c>
      <c r="D17" t="s">
        <v>131</v>
      </c>
      <c r="E17" t="s">
        <v>133</v>
      </c>
      <c r="F17" t="s">
        <v>130</v>
      </c>
      <c r="G17" t="s">
        <v>134</v>
      </c>
      <c r="H17" t="s">
        <v>132</v>
      </c>
      <c r="I17" t="s">
        <v>135</v>
      </c>
      <c r="J17" t="s">
        <v>159</v>
      </c>
      <c r="K17" t="s">
        <v>101</v>
      </c>
      <c r="L17" t="s">
        <v>89</v>
      </c>
      <c r="M17" t="s">
        <v>89</v>
      </c>
      <c r="N17" t="s">
        <v>89</v>
      </c>
      <c r="O17" t="s">
        <v>89</v>
      </c>
    </row>
  </sheetData>
  <phoneticPr fontId="9"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9"/>
  <sheetViews>
    <sheetView workbookViewId="0">
      <pane ySplit="1" topLeftCell="A2" activePane="bottomLeft" state="frozen"/>
      <selection pane="bottomLeft" activeCell="D7" sqref="D7"/>
    </sheetView>
  </sheetViews>
  <sheetFormatPr defaultColWidth="8.7109375" defaultRowHeight="15" x14ac:dyDescent="0.25"/>
  <cols>
    <col min="1" max="1" width="57" customWidth="1"/>
    <col min="2" max="2" width="23.28515625" bestFit="1" customWidth="1"/>
    <col min="3" max="3" width="20.140625" customWidth="1"/>
    <col min="4" max="4" width="33.5703125" bestFit="1" customWidth="1"/>
    <col min="5" max="5" width="49" bestFit="1" customWidth="1"/>
  </cols>
  <sheetData>
    <row r="1" spans="1:5" s="15" customFormat="1" x14ac:dyDescent="0.25">
      <c r="A1" s="14" t="s">
        <v>64</v>
      </c>
      <c r="B1" s="14" t="s">
        <v>65</v>
      </c>
      <c r="C1" s="14" t="s">
        <v>66</v>
      </c>
      <c r="D1" s="14" t="s">
        <v>160</v>
      </c>
      <c r="E1" s="14" t="s">
        <v>67</v>
      </c>
    </row>
    <row r="2" spans="1:5" x14ac:dyDescent="0.25">
      <c r="A2">
        <v>1</v>
      </c>
      <c r="B2" t="s">
        <v>23</v>
      </c>
      <c r="C2" t="s">
        <v>10</v>
      </c>
      <c r="D2" t="s">
        <v>161</v>
      </c>
      <c r="E2" t="s">
        <v>10</v>
      </c>
    </row>
    <row r="3" spans="1:5" x14ac:dyDescent="0.25">
      <c r="A3">
        <v>2</v>
      </c>
      <c r="B3" t="s">
        <v>24</v>
      </c>
      <c r="C3" t="s">
        <v>12</v>
      </c>
      <c r="D3" t="s">
        <v>79</v>
      </c>
      <c r="E3" t="s">
        <v>12</v>
      </c>
    </row>
    <row r="4" spans="1:5" x14ac:dyDescent="0.25">
      <c r="A4">
        <v>3</v>
      </c>
      <c r="B4" t="s">
        <v>9</v>
      </c>
      <c r="D4" t="s">
        <v>80</v>
      </c>
      <c r="E4" t="s">
        <v>11</v>
      </c>
    </row>
    <row r="5" spans="1:5" x14ac:dyDescent="0.25">
      <c r="A5">
        <v>4</v>
      </c>
      <c r="B5" t="s">
        <v>25</v>
      </c>
      <c r="D5" t="s">
        <v>82</v>
      </c>
    </row>
    <row r="6" spans="1:5" x14ac:dyDescent="0.25">
      <c r="B6" t="s">
        <v>26</v>
      </c>
      <c r="D6" t="s">
        <v>121</v>
      </c>
    </row>
    <row r="7" spans="1:5" x14ac:dyDescent="0.25">
      <c r="B7" t="s">
        <v>100</v>
      </c>
    </row>
    <row r="8" spans="1:5" x14ac:dyDescent="0.25">
      <c r="B8" t="s">
        <v>103</v>
      </c>
    </row>
    <row r="9" spans="1:5" x14ac:dyDescent="0.25">
      <c r="B9" t="s">
        <v>155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2.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0/xmlns/"/>
    <ds:schemaRef ds:uri="http://www.w3.org/2001/XMLSchema"/>
    <ds:schemaRef ds:uri="c3881be5-e735-4ed9-aae0-75c1abb84953"/>
    <ds:schemaRef ds:uri="6abeea41-ec2d-497e-a2cc-151e47a1fc3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A0CA39-E904-4583-A91F-F924CB061E8E}">
  <ds:schemaRefs>
    <ds:schemaRef ds:uri="http://schemas.microsoft.com/DataMashup"/>
  </ds:schemaRefs>
</ds:datastoreItem>
</file>

<file path=customXml/itemProps4.xml><?xml version="1.0" encoding="utf-8"?>
<ds:datastoreItem xmlns:ds="http://schemas.openxmlformats.org/officeDocument/2006/customXml" ds:itemID="{813E1D39-9D87-436A-A252-03B57308C706}">
  <ds:schemaRefs>
    <ds:schemaRef ds:uri="http://schemas.microsoft.com/office/2006/metadata/properties"/>
    <ds:schemaRef ds:uri="http://www.w3.org/2000/xmlns/"/>
    <ds:schemaRef ds:uri="c3881be5-e735-4ed9-aae0-75c1abb84953"/>
    <ds:schemaRef ds:uri="http://www.w3.org/2001/XMLSchema-instance"/>
    <ds:schemaRef ds:uri="6abeea41-ec2d-497e-a2cc-151e47a1fc31"/>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2024-08-16T14:12:53Z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