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adminliveunc-my.sharepoint.com/personal/morrak_ad_unc_edu/Documents/HSL materials/Internal projects &amp; tools/Search builder/"/>
    </mc:Choice>
  </mc:AlternateContent>
  <xr:revisionPtr revIDLastSave="1407" documentId="13_ncr:1_{EF9EF634-AC9C-44E7-9E0F-1DB2DCFE07EF}" xr6:coauthVersionLast="47" xr6:coauthVersionMax="47" xr10:uidLastSave="{25E12F77-0987-473A-8371-C4FA92313861}"/>
  <bookViews>
    <workbookView xWindow="-120" yWindow="-120" windowWidth="29040" windowHeight="15720" tabRatio="766" activeTab="1" xr2:uid="{6AC0C662-5A15-4914-BF84-DC1142397702}"/>
  </bookViews>
  <sheets>
    <sheet name="Changelog" sheetId="9" r:id="rId1"/>
    <sheet name="User Guide" sheetId="10" r:id="rId2"/>
    <sheet name="Keywords" sheetId="1" r:id="rId3"/>
    <sheet name="Controlled Vocabulary" sheetId="2" r:id="rId4"/>
    <sheet name="Filters" sheetId="3" r:id="rId5"/>
    <sheet name="Searches (&quot;Yes&quot; terms only)" sheetId="12" r:id="rId6"/>
    <sheet name="Searches (with &quot;Maybe&quot; terms)" sheetId="14"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4" l="1" a="1"/>
  <c r="B2" i="14" s="1"/>
  <c r="C2" i="14" a="1"/>
  <c r="C2" i="14" s="1"/>
  <c r="D2" i="14" a="1"/>
  <c r="D2" i="14" s="1"/>
  <c r="E2" i="14" a="1"/>
  <c r="E2" i="14" s="1"/>
  <c r="F2" i="14" a="1"/>
  <c r="F2" i="14" s="1"/>
  <c r="B2" i="12" a="1"/>
  <c r="B2" i="12" s="1"/>
  <c r="C2" i="12" a="1"/>
  <c r="C2" i="12" s="1"/>
  <c r="D2" i="12" a="1"/>
  <c r="D2" i="12" s="1"/>
  <c r="E2" i="12" a="1"/>
  <c r="E2" i="12" s="1"/>
  <c r="F2" i="12" a="1"/>
  <c r="F2" i="12" s="1"/>
  <c r="F2" i="1"/>
  <c r="F2" i="2" a="1"/>
  <c r="F2" i="2" s="1"/>
  <c r="G2" i="12" l="1"/>
  <c r="G2"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<sst xmlns="http://schemas.openxmlformats.org/spreadsheetml/2006/main" count="339" uniqueCount="203">
  <si>
    <t>Version</t>
  </si>
  <si>
    <t>Date</t>
  </si>
  <si>
    <t>Changes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</si>
  <si>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</si>
  <si>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</si>
  <si>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</si>
  <si>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</si>
  <si>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</si>
  <si>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</si>
  <si>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</si>
  <si>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</si>
  <si>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</si>
  <si>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</si>
  <si>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</si>
  <si>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</si>
  <si>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</si>
  <si>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</si>
  <si>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</si>
  <si>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</si>
  <si>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</si>
  <si>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</si>
  <si>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</si>
  <si>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</si>
  <si>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</si>
  <si>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</si>
  <si>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</si>
  <si>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</si>
  <si>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</si>
  <si>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</si>
  <si>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</si>
  <si>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</si>
  <si>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</si>
  <si>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</si>
  <si>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</si>
  <si>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</si>
  <si>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</si>
  <si>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</si>
  <si>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</si>
  <si>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</si>
  <si>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</si>
  <si>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</si>
  <si>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</si>
  <si>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</si>
  <si>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</si>
  <si>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</si>
  <si>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</si>
  <si>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</si>
  <si>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</si>
  <si>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</si>
  <si>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</si>
  <si>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</si>
  <si>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</si>
  <si>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</si>
  <si>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</si>
  <si>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</si>
  <si>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</si>
  <si>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</si>
  <si>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</si>
  <si>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</si>
  <si>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</si>
  <si>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</si>
  <si>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</si>
  <si>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</si>
  <si>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</si>
  <si>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</si>
  <si>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</si>
  <si>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Use Term? (Keywords/Controlled Vocabulary/Limits)</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</si>
  <si>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</si>
  <si>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</si>
  <si>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</si>
  <si>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</si>
  <si>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</si>
  <si>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</si>
  <si>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</si>
  <si>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</si>
  <si>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</si>
  <si>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</si>
  <si>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</si>
  <si>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</si>
  <si>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</si>
  <si>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</si>
  <si>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</si>
  <si>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</si>
  <si>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</si>
  <si>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</si>
  <si>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</si>
  <si>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t>
  </si>
  <si>
    <t>DE "?"</t>
  </si>
  <si>
    <t>"Index Terms":"?"</t>
  </si>
  <si>
    <t>SUBJECT("?")</t>
  </si>
  <si>
    <t>[mh "?"]</t>
  </si>
  <si>
    <t>[mh ^"?"]</t>
  </si>
  <si>
    <t>exp "?"/</t>
  </si>
  <si>
    <t>"?"/</t>
  </si>
  <si>
    <t>MH "?+"</t>
  </si>
  <si>
    <t>18. Reworked implementation of controlled vocab syntax templates to support infix operators (thereby fixing issue with explosion in EBSCO databases)</t>
  </si>
  <si>
    <t>Author</t>
  </si>
  <si>
    <t>?</t>
  </si>
  <si>
    <t>?[AU]</t>
  </si>
  <si>
    <t>Affiliation</t>
  </si>
  <si>
    <t>?[AD]</t>
  </si>
  <si>
    <t>'?'/exp</t>
  </si>
  <si>
    <t>'?'/de</t>
  </si>
  <si>
    <t>'?'</t>
  </si>
  <si>
    <t>AF ?</t>
  </si>
  <si>
    <t>AU ?</t>
  </si>
  <si>
    <t>?:ff</t>
  </si>
  <si>
    <t>?:au</t>
  </si>
  <si>
    <t>AFFIL(?)</t>
  </si>
  <si>
    <t>AUTH(?)</t>
  </si>
  <si>
    <t>"Authors":?</t>
  </si>
  <si>
    <t>"Author Affiliations":?</t>
  </si>
  <si>
    <t>?.au.</t>
  </si>
  <si>
    <t>?.ia.</t>
  </si>
  <si>
    <t>Controlled Vocabulary (Pharmacological Action)</t>
  </si>
  <si>
    <t>"?"[Pharmacological Action]</t>
  </si>
  <si>
    <t>"?".rn.</t>
  </si>
  <si>
    <t>Pharmacological action</t>
  </si>
  <si>
    <t>Concept 1</t>
  </si>
  <si>
    <t>Concept 2</t>
  </si>
  <si>
    <t>Concept 3</t>
  </si>
  <si>
    <t>Concept 4</t>
  </si>
  <si>
    <t>1. First build suitable for outside testing 
2. Added support for IEEE Xplore output</t>
  </si>
  <si>
    <t>3. Added parentheses around each concept's output on output sheets
4. Added conditional formatting rule for duplicate keywords</t>
  </si>
  <si>
    <t>Web of Science (Clarivate)</t>
  </si>
  <si>
    <t>TI=(?)</t>
  </si>
  <si>
    <t>TS=(?)</t>
  </si>
  <si>
    <t>AB=(?)</t>
  </si>
  <si>
    <t>AU=(?)</t>
  </si>
  <si>
    <t>(TI=(?) OR AB=(?))</t>
  </si>
  <si>
    <t>SO=(?)</t>
  </si>
  <si>
    <t>OG=(?)</t>
  </si>
  <si>
    <t>19. Refactored output sheets to allow user selection of databases, replacing (and inverting) the older column-based layout
20. Implemented data validation rules to prevent (some) accidental overrides of preview and output formulas
21. Added support for 'Author' and 'Affiliation'  keyword fields
22. Added 'Pharmacological action' to 'Mapping' column on the controlled vocabulary table
23. Added support for Web of Science</t>
  </si>
  <si>
    <t>ACM Digital Library</t>
  </si>
  <si>
    <t>(Title: ?)</t>
  </si>
  <si>
    <t>(Abstract: ?)</t>
  </si>
  <si>
    <t>(Title: ?) OR (Abstract: ?)</t>
  </si>
  <si>
    <t>(Title: ?) OR (Abstract: ?) OR (Keywords: ?)</t>
  </si>
  <si>
    <t>(Publication Title: ?)</t>
  </si>
  <si>
    <t>(Author: ?)</t>
  </si>
  <si>
    <t>(Institution: ?)</t>
  </si>
  <si>
    <t>(CCS 2012: ?)</t>
  </si>
  <si>
    <t>24. Added support for ACM Digital Library and Dimensions
25. Formulas in output sheets now correctly format concepts in which all terms are set to 'Maybe'</t>
  </si>
  <si>
    <t>Dimensions (Digital Science)</t>
  </si>
  <si>
    <t>title:?</t>
  </si>
  <si>
    <t>abstract:?</t>
  </si>
  <si>
    <t>(title:? OR abstract:?)</t>
  </si>
  <si>
    <t>source_title:?</t>
  </si>
  <si>
    <t>researcher_name:?</t>
  </si>
  <si>
    <t>org_names_raw:?</t>
  </si>
  <si>
    <t>mesh_terms:?</t>
  </si>
  <si>
    <t>Grant/Funding Number</t>
  </si>
  <si>
    <t>?[GR]</t>
  </si>
  <si>
    <t>FUND-NO(?)</t>
  </si>
  <si>
    <t>?.no.</t>
  </si>
  <si>
    <t>FG=(?)</t>
  </si>
  <si>
    <t>Mapping (Controlled Vocabulary)</t>
  </si>
  <si>
    <t>Major topic</t>
  </si>
  <si>
    <t>exp *"?"/</t>
  </si>
  <si>
    <t>Controlled Vocabulary (Major Topic)</t>
  </si>
  <si>
    <t>?[Majr]</t>
  </si>
  <si>
    <t>?:ti,ab,kw</t>
  </si>
  <si>
    <t>Google Scholar</t>
  </si>
  <si>
    <t>CINAHL (EBSCO)</t>
  </si>
  <si>
    <t>26. Added support for 'Grant/Funding Number' keyword field ([GR] in PubMed &amp; closest analogs in other databases)
27. Added support for MeSH Major Topics in PubMed and Ovid MEDLINE
28. Added support for ERIC, Education Full Text, and Social Work Abstracts
29. Added 'support' for Google Scholar (in the form of a field code-less syntax option)
30. Changed global font to Aptos Narrow for Office 365 compatibility
31. Fixed issue with Embase Title, Abstract, &amp; Keyword field code mapping</t>
  </si>
  <si>
    <t>Start Year</t>
  </si>
  <si>
    <t>End Year</t>
  </si>
  <si>
    <t>Publication Year (Single Year)</t>
  </si>
  <si>
    <t>Publication Year (Range)</t>
  </si>
  <si>
    <t>Publication Year</t>
  </si>
  <si>
    <t>PUBYEAR = ?</t>
  </si>
  <si>
    <t>[?]/py</t>
  </si>
  <si>
    <t>[?-?]/py</t>
  </si>
  <si>
    <t>DT ?</t>
  </si>
  <si>
    <t>DT ?-?</t>
  </si>
  <si>
    <t>PUBYEAR &gt; ? AND PUBYEAR &lt; ?</t>
  </si>
  <si>
    <t>FPY=(?)</t>
  </si>
  <si>
    <t>FPY=(?-?)</t>
  </si>
  <si>
    <t>MM "?"</t>
  </si>
  <si>
    <t>AUTHOR(?)</t>
  </si>
  <si>
    <t>AF(?)</t>
  </si>
  <si>
    <t>PY(?-?)</t>
  </si>
  <si>
    <t>PY(?)</t>
  </si>
  <si>
    <t xml:space="preserve"> </t>
  </si>
  <si>
    <t>"Year":?</t>
  </si>
  <si>
    <t>Supports Publication Year in Search String</t>
  </si>
  <si>
    <t>date:[? TO ?]</t>
  </si>
  <si>
    <t>Filter(s)</t>
  </si>
  <si>
    <t>?[pdat]</t>
  </si>
  <si>
    <t>?:?[pdat]</t>
  </si>
  <si>
    <t>Custom Filter</t>
  </si>
  <si>
    <t>Text</t>
  </si>
  <si>
    <t>JSTOR</t>
  </si>
  <si>
    <t>ta:?</t>
  </si>
  <si>
    <t>ab:?</t>
  </si>
  <si>
    <t>(ta:? OR ab:?)</t>
  </si>
  <si>
    <t>(ta:? OR ab:? OR ca:?)</t>
  </si>
  <si>
    <t>so:?</t>
  </si>
  <si>
    <t>au:?</t>
  </si>
  <si>
    <t>Databases with Controlled Vocab Support (Controlled Vocabulary)</t>
  </si>
  <si>
    <t>EBSCO database(s) other than CINAHL</t>
  </si>
  <si>
    <t>ProQuest database(s)</t>
  </si>
  <si>
    <t>32. Added 'Filters' sheet, which permits publication date-limited searches for databases with corresponding field codes, as well as the addition of free text (e.g. preexisting hedges) to per-database output
33. Added support for JSTOR
34. Consolidated EBSCO databases other than CINAHL (which has distinct syntax for controlled vocabulary explosion) into a single selectable style, as their syntax mapping is identical for the purposes of this sheet; this arrangement mirrors that of the ProQuest databases
35. Adjusted syntax mapping of 'Major topic' controlled vocabulary terms for databases without a comparable field
36. Relocated the source of 'Controlled Vocabulary' sheet's database selection list to omit those without controlled vocabularies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</si>
</sst>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0">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8"/>
      <name val="Aptos Narrow"/>
      <family val="2"/>
      <scheme val="minor"/>
    </font>
    <font>
      <b/>
      <sz val="11"/>
      <color theme="0"/>
      <name val="Aptos Narrow"/>
      <family val="2"/>
      <scheme val="minor"/>
    </font>
    <font>
      <sz val="11"/>
      <color theme="0"/>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1"/>
        <bgColor indexed="64"/>
      </patternFill>
    </fill>
    <fill>
      <patternFill patternType="solid">
        <fgColor theme="1"/>
        <bgColor theme="1"/>
      </patternFill>
    </fill>
  </fills>
  <borders count="4">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s>
  <cellStyleXfs count="1">
    <xf numFmtId="0" fontId="0" fillId="0" borderId="0"/>
  </cellStyleXfs>
  <cellXfs count="25">
    <xf numFmtId="0" fontId="0" fillId="0" borderId="0" xfId="0"/>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0" fillId="0" borderId="0" xfId="0" applyProtection="1">
      <protection locked="0"/>
    </xf>
    <xf numFmtId="0" fontId="0" fillId="0" borderId="0" xfId="0" quotePrefix="1"/>
    <xf numFmtId="0" fontId="8"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protection locked="0"/>
    </xf>
    <xf numFmtId="0" fontId="0" fillId="0" borderId="0" xfId="0" applyAlignment="1">
      <alignment horizontal="left"/>
      <extLst>
        <ext xmlns:xfpb="http://schemas.microsoft.com/office/spreadsheetml/2022/featurepropertybag" uri="{C7286773-470A-42A8-94C5-96B5CB345126}">
          <xfpb:xfComplement i="0"/>
        </ext>
      </extLst>
    </xf>
    <xf numFmtId="0" fontId="0" fillId="0" borderId="0" xfId="0" applyAlignment="1">
      <alignment horizontal="left"/>
    </xf>
    <xf numFmtId="0" fontId="7" fillId="2" borderId="0" xfId="0" applyFont="1" applyFill="1"/>
    <xf numFmtId="0" fontId="9" fillId="0" borderId="0" xfId="0" applyFont="1"/>
    <xf numFmtId="0" fontId="7" fillId="3" borderId="1" xfId="0" applyFont="1" applyFill="1" applyBorder="1"/>
    <xf numFmtId="0" fontId="7" fillId="3" borderId="2" xfId="0" applyFont="1" applyFill="1" applyBorder="1"/>
    <xf numFmtId="0" fontId="7" fillId="3" borderId="3" xfId="0" applyFont="1" applyFill="1" applyBorder="1"/>
    <xf numFmtId="164" fontId="0" fillId="0" borderId="0" xfId="0" applyNumberFormat="1" applyAlignment="1">
      <alignment vertical="top"/>
    </xf>
    <xf numFmtId="165" fontId="0" fillId="0" borderId="0" xfId="0" applyNumberFormat="1" applyAlignment="1">
      <alignment vertical="top"/>
    </xf>
    <xf numFmtId="0" fontId="0" fillId="0" borderId="0" xfId="0" applyAlignment="1">
      <alignment horizontal="right" vertical="top"/>
    </xf>
    <xf numFmtId="0" fontId="0" fillId="0" borderId="0" xfId="0" applyAlignment="1" applyProtection="1">
      <alignment horizontal="left"/>
      <protection locked="0"/>
    </xf>
    <xf numFmtId="0" fontId="0" fillId="0" borderId="0" xfId="0" applyAlignment="1" applyProtection="1">
      <alignment horizontal="left"/>
      <protection locked="0"/>
      <extLst>
        <ext xmlns:xfpb="http://schemas.microsoft.com/office/spreadsheetml/2022/featurepropertybag" uri="{C7286773-470A-42A8-94C5-96B5CB345126}">
          <xfpb:xfComplement i="0"/>
        </ext>
      </extLst>
    </xf>
    <xf numFmtId="0" fontId="7" fillId="2" borderId="0" xfId="0" applyFont="1" applyFill="1" applyAlignment="1">
      <alignment horizontal="center"/>
    </xf>
  </cellXfs>
  <cellStyles count="1">
    <cellStyle name="Normal" xfId="0" builtinId="0"/>
  </cellStyles>
  <dxfs count="84">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protection locked="0" hidden="0"/>
    </dxf>
    <dxf>
      <font>
        <strike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indexed="64"/>
          <bgColor theme="1"/>
        </patternFill>
      </fill>
    </dxf>
    <dxf>
      <font>
        <b val="0"/>
        <i val="0"/>
        <strike val="0"/>
        <condense val="0"/>
        <extend val="0"/>
        <outline val="0"/>
        <shadow val="0"/>
        <u val="none"/>
        <vertAlign val="baseline"/>
        <sz val="11"/>
        <color theme="1"/>
        <name val="Aptos Narrow"/>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numFmt numFmtId="0" formatCode="General"/>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numFmt numFmtId="0" formatCode="General"/>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indent="0" justifyLastLine="0" shrinkToFit="0" readingOrder="0"/>
    </dxf>
    <dxf>
      <font>
        <strike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22/11/relationships/FeaturePropertyBag" Target="featurePropertyBag/featurePropertyBag.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1</xdr:col>
      <xdr:colOff>0</xdr:colOff>
      <xdr:row>65</xdr:row>
      <xdr:rowOff>9525</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1"/>
          <a:ext cx="13858875" cy="117728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mn-lt"/>
            <a:ea typeface="Calibri" panose="020F0502020204030204" pitchFamily="34" charset="0"/>
            <a:cs typeface="Calibri" panose="020F0502020204030204" pitchFamily="34" charset="0"/>
          </a:endParaRPr>
        </a:p>
        <a:p>
          <a:pPr algn="ctr"/>
          <a:r>
            <a:rPr lang="en-US" sz="1600" b="1" u="none" spc="0">
              <a:latin typeface="+mn-lt"/>
              <a:ea typeface="Calibri" panose="020F0502020204030204" pitchFamily="34" charset="0"/>
              <a:cs typeface="Calibri" panose="020F0502020204030204" pitchFamily="34" charset="0"/>
            </a:rPr>
            <a:t>Comprehensive Search Builder v1.3 User</a:t>
          </a:r>
          <a:r>
            <a:rPr lang="en-US" sz="1600" b="1" u="none" spc="0" baseline="0">
              <a:latin typeface="+mn-lt"/>
              <a:ea typeface="Calibri" panose="020F0502020204030204" pitchFamily="34" charset="0"/>
              <a:cs typeface="Calibri" panose="020F0502020204030204" pitchFamily="34" charset="0"/>
            </a:rPr>
            <a:t> Guide</a:t>
          </a:r>
          <a:endParaRPr lang="en-US" sz="1100" u="none" spc="0" baseline="0">
            <a:latin typeface="+mn-lt"/>
            <a:ea typeface="Calibri" panose="020F0502020204030204" pitchFamily="34" charset="0"/>
            <a:cs typeface="Calibri" panose="020F0502020204030204" pitchFamily="34" charset="0"/>
          </a:endParaRPr>
        </a:p>
        <a:p>
          <a:pPr algn="ctr"/>
          <a:r>
            <a:rPr lang="en-US" sz="1100" u="none" spc="0" baseline="0">
              <a:latin typeface="+mn-lt"/>
              <a:ea typeface="Calibri" panose="020F0502020204030204" pitchFamily="34" charset="0"/>
              <a:cs typeface="Calibri" panose="020F0502020204030204" pitchFamily="34" charset="0"/>
            </a:rPr>
            <a:t>Updated 2024-09-16</a:t>
          </a:r>
        </a:p>
        <a:p>
          <a:pPr algn="ctr"/>
          <a:endParaRPr lang="en-US" sz="1100" u="none" spc="0">
            <a:latin typeface="+mn-lt"/>
            <a:ea typeface="Calibri" panose="020F0502020204030204" pitchFamily="34" charset="0"/>
            <a:cs typeface="Calibri" panose="020F0502020204030204" pitchFamily="34" charset="0"/>
          </a:endParaRPr>
        </a:p>
        <a:p>
          <a:r>
            <a:rPr lang="en-US" sz="1100" u="sng" spc="0">
              <a:latin typeface="+mn-lt"/>
              <a:ea typeface="Calibri" panose="020F0502020204030204" pitchFamily="34" charset="0"/>
              <a:cs typeface="Calibri" panose="020F0502020204030204" pitchFamily="34" charset="0"/>
            </a:rPr>
            <a:t>Questions</a:t>
          </a:r>
          <a:r>
            <a:rPr lang="en-US" sz="1100" u="sng" spc="0" baseline="0">
              <a:latin typeface="+mn-lt"/>
              <a:ea typeface="Calibri" panose="020F0502020204030204" pitchFamily="34" charset="0"/>
              <a:cs typeface="Calibri" panose="020F0502020204030204" pitchFamily="34" charset="0"/>
            </a:rPr>
            <a:t>, suggestions, and support requests should be directed to</a:t>
          </a:r>
          <a:r>
            <a:rPr lang="en-US" sz="1100" u="none" spc="0" baseline="0">
              <a:latin typeface="+mn-lt"/>
              <a:ea typeface="Calibri" panose="020F0502020204030204" pitchFamily="34" charset="0"/>
              <a:cs typeface="Calibri" panose="020F0502020204030204" pitchFamily="34" charset="0"/>
            </a:rPr>
            <a:t>:</a:t>
          </a:r>
        </a:p>
        <a:p>
          <a:r>
            <a:rPr lang="en-US" sz="1100" u="none" spc="0" baseline="0">
              <a:latin typeface="+mn-lt"/>
              <a:ea typeface="Calibri" panose="020F0502020204030204" pitchFamily="34" charset="0"/>
              <a:cs typeface="Calibri" panose="020F0502020204030204" pitchFamily="34" charset="0"/>
            </a:rPr>
            <a:t>Luke Barron, MSLS </a:t>
          </a:r>
        </a:p>
        <a:p>
          <a:r>
            <a:rPr lang="en-US" sz="1100" u="none" spc="0" baseline="0">
              <a:latin typeface="+mn-lt"/>
              <a:ea typeface="Calibri" panose="020F0502020204030204" pitchFamily="34" charset="0"/>
              <a:cs typeface="Calibri" panose="020F0502020204030204" pitchFamily="34" charset="0"/>
            </a:rPr>
            <a:t>Health Sciences Library</a:t>
          </a:r>
        </a:p>
        <a:p>
          <a:r>
            <a:rPr lang="en-US" sz="1100" u="none" spc="0" baseline="0">
              <a:latin typeface="+mn-lt"/>
              <a:ea typeface="Calibri" panose="020F0502020204030204" pitchFamily="34" charset="0"/>
              <a:cs typeface="Calibri" panose="020F0502020204030204" pitchFamily="34" charset="0"/>
            </a:rPr>
            <a:t>University of North Carolina at Chapel Hill</a:t>
          </a:r>
        </a:p>
        <a:p>
          <a:r>
            <a:rPr lang="en-US" sz="1100" u="none" spc="0" baseline="0">
              <a:latin typeface="+mn-lt"/>
              <a:ea typeface="Calibri" panose="020F0502020204030204" pitchFamily="34" charset="0"/>
              <a:cs typeface="Calibri" panose="020F0502020204030204" pitchFamily="34" charset="0"/>
            </a:rPr>
            <a:t>Luke_Barron@unc.edu</a:t>
          </a:r>
        </a:p>
        <a:p>
          <a:endParaRPr lang="en-US">
            <a:effectLst/>
            <a:latin typeface="+mn-lt"/>
            <a:ea typeface="Calibri" panose="020F0502020204030204" pitchFamily="34" charset="0"/>
            <a:cs typeface="Calibri" panose="020F0502020204030204" pitchFamily="34" charset="0"/>
          </a:endParaRPr>
        </a:p>
        <a:p>
          <a:r>
            <a:rPr lang="en-US" sz="1100">
              <a:solidFill>
                <a:schemeClr val="dk1"/>
              </a:solidFill>
              <a:effectLst/>
              <a:latin typeface="+mn-lt"/>
              <a:ea typeface="Calibri" panose="020F0502020204030204" pitchFamily="34" charset="0"/>
              <a:cs typeface="Calibri" panose="020F0502020204030204" pitchFamily="34" charset="0"/>
            </a:rPr>
            <a:t>This work is licensed under CC BY-SA 4.0.</a:t>
          </a:r>
          <a:r>
            <a:rPr lang="en-US" sz="1100" baseline="0">
              <a:solidFill>
                <a:schemeClr val="dk1"/>
              </a:solidFill>
              <a:effectLst/>
              <a:latin typeface="+mn-lt"/>
              <a:ea typeface="Calibri" panose="020F0502020204030204" pitchFamily="34" charset="0"/>
              <a:cs typeface="Calibri" panose="020F0502020204030204" pitchFamily="34" charset="0"/>
            </a:rPr>
            <a:t> To view a copy of this license, visit creativecommons.org/licenses/by-sa/4.0/</a:t>
          </a:r>
          <a:endParaRPr lang="en-US" sz="1100" u="none" spc="0">
            <a:latin typeface="+mn-lt"/>
            <a:ea typeface="Calibri" panose="020F0502020204030204" pitchFamily="34" charset="0"/>
            <a:cs typeface="Calibri" panose="020F0502020204030204" pitchFamily="34" charset="0"/>
          </a:endParaRPr>
        </a:p>
        <a:p>
          <a:endParaRPr lang="en-US" sz="1100" u="sng" spc="0">
            <a:latin typeface="+mn-lt"/>
            <a:ea typeface="Calibri" panose="020F0502020204030204" pitchFamily="34" charset="0"/>
            <a:cs typeface="Calibri" panose="020F0502020204030204" pitchFamily="34" charset="0"/>
          </a:endParaRPr>
        </a:p>
        <a:p>
          <a:r>
            <a:rPr lang="en-US" sz="1200" b="1" u="none" spc="0">
              <a:latin typeface="+mn-lt"/>
              <a:ea typeface="Calibri" panose="020F0502020204030204" pitchFamily="34" charset="0"/>
              <a:cs typeface="Calibri" panose="020F0502020204030204" pitchFamily="34" charset="0"/>
            </a:rPr>
            <a:t>Description</a:t>
          </a:r>
        </a:p>
        <a:p>
          <a:r>
            <a:rPr lang="en-US" sz="1100" b="0" i="0" spc="0">
              <a:latin typeface="+mn-lt"/>
              <a:ea typeface="Calibri" panose="020F0502020204030204" pitchFamily="34" charset="0"/>
              <a:cs typeface="Calibri" panose="020F0502020204030204" pitchFamily="34" charset="0"/>
            </a:rPr>
            <a:t>The Comprehensive Search Builder is intended to accelerate the development and translation of literature searches, with a focus on health scienes databases. Provided a list of user-defined keywords and optional controlled vocabulary terms, it automatically generates search strings using appropriate Boolean operators and search engine-specific syntax. </a:t>
          </a:r>
          <a:r>
            <a:rPr lang="en-US" sz="1100" spc="0" baseline="0">
              <a:latin typeface="+mn-lt"/>
              <a:ea typeface="Calibri" panose="020F0502020204030204" pitchFamily="34" charset="0"/>
              <a:cs typeface="Calibri" panose="020F0502020204030204" pitchFamily="34" charset="0"/>
            </a:rPr>
            <a:t>To maximize ease of use and portability, the tool is built entirely using functions native to Microsoft Excel. </a:t>
          </a:r>
        </a:p>
        <a:p>
          <a:endParaRPr lang="en-US" sz="1100" spc="0" baseline="0">
            <a:latin typeface="+mn-lt"/>
            <a:ea typeface="Calibri" panose="020F0502020204030204" pitchFamily="34" charset="0"/>
            <a:cs typeface="Calibri" panose="020F0502020204030204" pitchFamily="34" charset="0"/>
          </a:endParaRPr>
        </a:p>
        <a:p>
          <a:r>
            <a:rPr lang="en-US" sz="1200" b="1" u="none" spc="0" baseline="0">
              <a:latin typeface="+mn-lt"/>
              <a:ea typeface="Calibri" panose="020F0502020204030204" pitchFamily="34" charset="0"/>
              <a:cs typeface="Calibri" panose="020F0502020204030204" pitchFamily="34" charset="0"/>
            </a:rPr>
            <a:t>Instructions</a:t>
          </a:r>
        </a:p>
        <a:p>
          <a:r>
            <a:rPr lang="en-US" sz="1100" u="none" spc="0" baseline="0">
              <a:latin typeface="+mn-lt"/>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keywords, controlled vocabulary terms, and filters. Sheet protection settings permit basic Excel functionality (e.g., column sorting and row insertion) wherever possible to allow maximum flexibility for advanced users. </a:t>
          </a:r>
        </a:p>
        <a:p>
          <a:endParaRPr lang="en-US" sz="1100" u="sng" spc="0" baseline="0">
            <a:latin typeface="+mn-lt"/>
            <a:ea typeface="Calibri" panose="020F0502020204030204" pitchFamily="34" charset="0"/>
            <a:cs typeface="Calibri" panose="020F0502020204030204" pitchFamily="34" charset="0"/>
          </a:endParaRPr>
        </a:p>
        <a:p>
          <a:r>
            <a:rPr lang="en-US" sz="1100" u="sng" spc="0" baseline="0">
              <a:latin typeface="+mn-lt"/>
              <a:ea typeface="Calibri" panose="020F0502020204030204" pitchFamily="34" charset="0"/>
              <a:cs typeface="Calibri" panose="020F0502020204030204" pitchFamily="34" charset="0"/>
            </a:rPr>
            <a:t>To build a new search</a:t>
          </a:r>
          <a:r>
            <a:rPr lang="en-US" sz="1100" u="none" spc="0" baseline="0">
              <a:latin typeface="+mn-lt"/>
              <a:ea typeface="Calibri" panose="020F0502020204030204" pitchFamily="34" charset="0"/>
              <a:cs typeface="Calibri" panose="020F0502020204030204" pitchFamily="34" charset="0"/>
            </a:rPr>
            <a:t>:</a:t>
          </a:r>
        </a:p>
        <a:p>
          <a:r>
            <a:rPr lang="en-US" sz="1100" u="none" spc="0" baseline="0">
              <a:latin typeface="+mn-lt"/>
              <a:ea typeface="Calibri" panose="020F0502020204030204" pitchFamily="34" charset="0"/>
              <a:cs typeface="Calibri" panose="020F0502020204030204" pitchFamily="34" charset="0"/>
            </a:rPr>
            <a:t>1.   Navigate to the sheet titled 'Keywords'.</a:t>
          </a:r>
        </a:p>
        <a:p>
          <a:r>
            <a:rPr lang="en-US" sz="1100" u="none" spc="0" baseline="0">
              <a:latin typeface="+mn-lt"/>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mn-lt"/>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mn-lt"/>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mn-lt"/>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mn-lt"/>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mn-lt"/>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mn-lt"/>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mn-lt"/>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mn-lt"/>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mn-lt"/>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Databases that do not implement a controlled vocabulary are not selectable on this sheet. </a:t>
          </a:r>
        </a:p>
        <a:p>
          <a:r>
            <a:rPr lang="en-US" sz="1100" u="none" spc="0" baseline="0">
              <a:latin typeface="+mn-lt"/>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13. </a:t>
          </a:r>
          <a:r>
            <a:rPr lang="en-US" sz="1100" baseline="0">
              <a:solidFill>
                <a:schemeClr val="dk1"/>
              </a:solidFill>
              <a:effectLst/>
              <a:latin typeface="+mn-lt"/>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15. When all desired controlled vocabulary terms have been entered and configured, navigate to the sheet titled 'Filters'.</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16. To filter by publication year, enter a starting year, and ending year, or both as four-digit numbers in the 'Publication Year' table. To limit to a single year, enter it as both the start and end of the interval. No output will be generated for databases that do not support direct searching for publication year.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17. To append a custom filter or hedge (e.g. from a previous search) to the output for a specific database, enter them in the 'Text' column of the 'Custom Filter' table.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18. Designate the database for which the text is formatted using the 'Database' column. Multiple rows may be assigned to the same database.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19. </a:t>
          </a:r>
          <a:r>
            <a:rPr lang="en-US" sz="1100" baseline="0">
              <a:solidFill>
                <a:schemeClr val="dk1"/>
              </a:solidFill>
              <a:effectLst/>
              <a:latin typeface="+mn-lt"/>
              <a:ea typeface="+mn-ea"/>
              <a:cs typeface="+mn-cs"/>
            </a:rPr>
            <a:t>To add additional filters, step down one row and repeat steps 17 &amp; 18. </a:t>
          </a:r>
          <a:endParaRPr lang="en-US" sz="1100" u="none" spc="0" baseline="0">
            <a:latin typeface="+mn-lt"/>
            <a:ea typeface="Calibri" panose="020F0502020204030204" pitchFamily="34" charset="0"/>
            <a:cs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20. When all desired filters have been entered and configured, navigate to either of the sheets titled 'Searches'. The first includes only terms with 'Use Term?' values of 'Yes' (or blank); the second include terms with values of 'Yes' and 'Maybe' (or blank).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21. In the first row of the column labeled 'Database', select from the dropdown a database for which searches should be generated.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22. To add additional database outputs, step down one row and repeat step 21.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23. Copy completed searches from the rightmost cell of the appropriate row and paste into the corresponding database's search bar. Alternatively, copy individual search concepts' strings from the corresponding columns and use tem separately.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spc="0" baseline="0">
            <a:latin typeface="+mn-lt"/>
            <a:ea typeface="Calibri" panose="020F0502020204030204" pitchFamily="34" charset="0"/>
            <a:cs typeface="Calibri" panose="020F0502020204030204" pitchFamily="34" charset="0"/>
          </a:endParaRPr>
        </a:p>
        <a:p>
          <a:r>
            <a:rPr lang="en-US" sz="1100" u="sng" spc="0" baseline="0">
              <a:latin typeface="+mn-lt"/>
              <a:ea typeface="Calibri" panose="020F0502020204030204" pitchFamily="34" charset="0"/>
              <a:cs typeface="Calibri" panose="020F0502020204030204" pitchFamily="34" charset="0"/>
            </a:rPr>
            <a:t>To transfer contents (e.g., search concepts) from other Comprehensive Search Builder files</a:t>
          </a:r>
          <a:r>
            <a:rPr lang="en-US" sz="1100" u="none" spc="0" baseline="0">
              <a:latin typeface="+mn-lt"/>
              <a:ea typeface="Calibri" panose="020F0502020204030204" pitchFamily="34" charset="0"/>
              <a:cs typeface="Calibri" panose="020F0502020204030204" pitchFamily="34" charset="0"/>
            </a:rPr>
            <a:t>:</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   </a:t>
          </a:r>
          <a:r>
            <a:rPr lang="en-US" sz="1100">
              <a:solidFill>
                <a:schemeClr val="dk1"/>
              </a:solidFill>
              <a:effectLst/>
              <a:latin typeface="+mn-lt"/>
              <a:ea typeface="+mn-ea"/>
              <a:cs typeface="+mn-cs"/>
            </a:rPr>
            <a:t>From another Comprehensive Search Builder file, copy columns A–D (for 'Keywords' sheet), columns A–E (for 'Controlled Vocabulary' sheet), or A &amp; B (for ‘Filters’ sheet) of the rows with content to be transferred.</a:t>
          </a:r>
          <a:endParaRPr lang="en-US" sz="1100" baseline="0">
            <a:solidFill>
              <a:schemeClr val="dk1"/>
            </a:solidFill>
            <a:effectLst/>
            <a:latin typeface="+mn-lt"/>
            <a:ea typeface="Calibri" panose="020F0502020204030204" pitchFamily="34" charset="0"/>
            <a:cs typeface="Calibri" panose="020F0502020204030204" pitchFamily="34" charset="0"/>
          </a:endParaRPr>
        </a:p>
        <a:p>
          <a:r>
            <a:rPr lang="en-US" sz="1100" baseline="0">
              <a:solidFill>
                <a:schemeClr val="dk1"/>
              </a:solidFill>
              <a:effectLst/>
              <a:latin typeface="+mn-lt"/>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mn-lt"/>
            <a:ea typeface="Calibri" panose="020F0502020204030204" pitchFamily="34" charset="0"/>
            <a:cs typeface="Calibri" panose="020F0502020204030204" pitchFamily="34" charset="0"/>
          </a:endParaRPr>
        </a:p>
        <a:p>
          <a:endParaRPr lang="en-US" sz="1100" spc="0" baseline="0">
            <a:latin typeface="+mn-lt"/>
            <a:ea typeface="Calibri" panose="020F0502020204030204" pitchFamily="34" charset="0"/>
            <a:cs typeface="Calibri" panose="020F0502020204030204" pitchFamily="34" charset="0"/>
          </a:endParaRPr>
        </a:p>
        <a:p>
          <a:r>
            <a:rPr lang="en-US" sz="1200" b="1" u="none" spc="0" baseline="0">
              <a:latin typeface="+mn-lt"/>
              <a:ea typeface="Calibri" panose="020F0502020204030204" pitchFamily="34" charset="0"/>
              <a:cs typeface="Calibri" panose="020F0502020204030204" pitchFamily="34" charset="0"/>
            </a:rPr>
            <a:t>Technical Notes</a:t>
          </a:r>
        </a:p>
        <a:p>
          <a:r>
            <a:rPr lang="en-US">
              <a:latin typeface="+mn-lt"/>
              <a:ea typeface="Calibri" panose="020F0502020204030204" pitchFamily="34" charset="0"/>
              <a:cs typeface="Calibri" panose="020F0502020204030204" pitchFamily="34" charset="0"/>
            </a:rPr>
            <a:t>  –  </a:t>
          </a:r>
          <a:r>
            <a:rPr lang="en-US" sz="1100" u="none" spc="0" baseline="0">
              <a:solidFill>
                <a:schemeClr val="dk1"/>
              </a:solidFill>
              <a:effectLst/>
              <a:latin typeface="+mn-lt"/>
              <a:ea typeface="Calibri" panose="020F0502020204030204" pitchFamily="34" charset="0"/>
              <a:cs typeface="Calibri" panose="020F0502020204030204" pitchFamily="34" charset="0"/>
            </a:rPr>
            <a:t>This tool currently supports only first-order nesting </a:t>
          </a:r>
          <a:r>
            <a:rPr lang="en-US">
              <a:latin typeface="+mn-lt"/>
              <a:ea typeface="Calibri" panose="020F0502020204030204" pitchFamily="34" charset="0"/>
              <a:cs typeface="Calibri" panose="020F0502020204030204" pitchFamily="34" charset="0"/>
            </a:rPr>
            <a:t>—</a:t>
          </a:r>
          <a:r>
            <a:rPr lang="en-US" baseline="0">
              <a:latin typeface="+mn-lt"/>
              <a:ea typeface="Calibri" panose="020F0502020204030204" pitchFamily="34" charset="0"/>
              <a:cs typeface="Calibri" panose="020F0502020204030204" pitchFamily="34" charset="0"/>
            </a:rPr>
            <a:t> concepts are automatically joined with AND operators, but are only generated with internal OR operators. It is possible to work around this by entering sub-concepts (e.g., ("Spanish" AND "influenza") as part of a concept addresssing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mn-lt"/>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mn-lt"/>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a:effectLst/>
            <a:latin typeface="+mn-lt"/>
            <a:ea typeface="Calibri" panose="020F0502020204030204" pitchFamily="34" charset="0"/>
            <a:cs typeface="Calibri" panose="020F0502020204030204" pitchFamily="34" charset="0"/>
          </a:endParaRPr>
        </a:p>
        <a:p>
          <a:r>
            <a:rPr lang="en-US" sz="1100">
              <a:solidFill>
                <a:schemeClr val="dk1"/>
              </a:solidFill>
              <a:effectLst/>
              <a:latin typeface="+mn-lt"/>
              <a:ea typeface="Calibri" panose="020F0502020204030204" pitchFamily="34" charset="0"/>
              <a:cs typeface="Calibri" panose="020F0502020204030204" pitchFamily="34" charset="0"/>
            </a:rPr>
            <a:t>  –  Formulas</a:t>
          </a:r>
          <a:r>
            <a:rPr lang="en-US" sz="1100" baseline="0">
              <a:solidFill>
                <a:schemeClr val="dk1"/>
              </a:solidFill>
              <a:effectLst/>
              <a:latin typeface="+mn-lt"/>
              <a:ea typeface="Calibri" panose="020F0502020204030204" pitchFamily="34" charset="0"/>
              <a:cs typeface="Calibri" panose="020F0502020204030204" pitchFamily="34" charset="0"/>
            </a:rPr>
            <a:t> that implement d</a:t>
          </a:r>
          <a:r>
            <a:rPr lang="en-US" sz="1100">
              <a:solidFill>
                <a:schemeClr val="dk1"/>
              </a:solidFill>
              <a:effectLst/>
              <a:latin typeface="+mn-lt"/>
              <a:ea typeface="Calibri" panose="020F0502020204030204" pitchFamily="34" charset="0"/>
              <a:cs typeface="Calibri" panose="020F0502020204030204" pitchFamily="34" charset="0"/>
            </a:rPr>
            <a:t>atabase-specific</a:t>
          </a:r>
          <a:r>
            <a:rPr lang="en-US" sz="1100" baseline="0">
              <a:solidFill>
                <a:schemeClr val="dk1"/>
              </a:solidFill>
              <a:effectLst/>
              <a:latin typeface="+mn-lt"/>
              <a:ea typeface="Calibri" panose="020F0502020204030204" pitchFamily="34" charset="0"/>
              <a:cs typeface="Calibri" panose="020F0502020204030204" pitchFamily="34" charset="0"/>
            </a:rPr>
            <a:t> syntax refer to a hidden sheet titled 'Backend - Syntax Table'. Support for additional databases can be accomplished by adding one row each to the table it contains and updating three data validation rules which reference it absolutely (one each in the 'Database' columns of the 'Controlled Vocabulary' and 'Searches' sheets). All other references are relative and will update automatically. </a:t>
          </a:r>
          <a:endParaRPr lang="en-US">
            <a:effectLst/>
            <a:latin typeface="+mn-lt"/>
            <a:ea typeface="Calibri" panose="020F0502020204030204" pitchFamily="34" charset="0"/>
            <a:cs typeface="Calibri" panose="020F0502020204030204" pitchFamily="34" charset="0"/>
          </a:endParaRPr>
        </a:p>
        <a:p>
          <a:endParaRPr lang="en-US" sz="1100" u="none" spc="0" baseline="0">
            <a:latin typeface="+mn-lt"/>
            <a:ea typeface="Calibri" panose="020F0502020204030204" pitchFamily="34" charset="0"/>
            <a:cs typeface="Calibri" panose="020F0502020204030204" pitchFamily="34" charset="0"/>
          </a:endParaRP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12" totalsRowShown="0" headerRowDxfId="83" dataDxfId="82">
  <autoFilter ref="A1:C12" xr:uid="{F5205239-03FF-4445-A67B-7F30CB5C33B5}"/>
  <tableColumns count="3">
    <tableColumn id="1" xr3:uid="{4D6B1C77-E35E-4FC0-9C72-79108BD86606}" name="Version" dataDxfId="81"/>
    <tableColumn id="2" xr3:uid="{31D2197A-9299-486E-BA1B-C557974DF4A9}" name="Date" dataDxfId="80"/>
    <tableColumn id="3" xr3:uid="{161AD9E6-E563-4888-906A-E0F24B6EE98A}" name="Changes" dataDxfId="7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 totalsRowShown="0" headerRowDxfId="78" dataDxfId="77">
  <autoFilter ref="A1:G2" xr:uid="{CF155DC6-2EA2-4816-9094-3E1DE10273D5}"/>
  <sortState xmlns:xlrd2="http://schemas.microsoft.com/office/spreadsheetml/2017/richdata2" ref="A2:G2">
    <sortCondition ref="A1:A2"/>
  </sortState>
  <tableColumns count="7">
    <tableColumn id="2" xr3:uid="{17BEFD46-9A1D-4DEB-8F09-FBDBC23BB86D}" name="Concept" dataDxfId="76"/>
    <tableColumn id="6" xr3:uid="{B88623B9-5FE3-45E2-9EC3-822DA60996F4}" name="Term" dataDxfId="75"/>
    <tableColumn id="7" xr3:uid="{623935EA-023B-4ECC-A58A-C3DE622A1F13}" name="Quotes?" dataDxfId="74"/>
    <tableColumn id="3" xr3:uid="{D7FD7D6B-A29B-46BA-BD4C-DD3E959A5B29}" name="Field(s)" dataDxfId="73"/>
    <tableColumn id="5" xr3:uid="{B65222E9-B6AD-45EF-B27E-D946D8D80C7F}" name="Use Term?" dataDxfId="72"/>
    <tableColumn id="8" xr3:uid="{65FD7334-11E4-4AB6-9A16-2FD1399EA670}" name="Preview (PubMed syntax)" dataDxfId="71">
      <calculatedColumnFormula>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calculatedColumnFormula>
    </tableColumn>
    <tableColumn id="1" xr3:uid="{B23E9CB2-A9FD-4592-91D3-62FBB4AEF026}" name="Notes" dataDxfId="7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2" totalsRowShown="0" headerRowDxfId="69" dataDxfId="68">
  <autoFilter ref="A1:G2" xr:uid="{76BA4293-14E3-4EE9-8DC0-9FB9FCF928CF}"/>
  <sortState xmlns:xlrd2="http://schemas.microsoft.com/office/spreadsheetml/2017/richdata2" ref="A2:G2">
    <sortCondition ref="A1:A2"/>
  </sortState>
  <tableColumns count="7">
    <tableColumn id="2" xr3:uid="{27D63950-EFBA-4F8E-90E4-313520CC7089}" name="Concept" dataDxfId="67"/>
    <tableColumn id="7" xr3:uid="{1F9017C5-8390-466E-8B1C-8A164197A6A0}" name="Term" dataDxfId="66"/>
    <tableColumn id="6" xr3:uid="{2E36E7B9-DB4A-421A-B462-A5BB83222784}" name="Database" dataDxfId="65"/>
    <tableColumn id="10" xr3:uid="{93622264-4CE1-4F10-A551-DEF7E8DD599C}" name="Mapping" dataDxfId="64"/>
    <tableColumn id="5" xr3:uid="{AE5A5EF5-669F-4A88-83BE-0A922864F307}" name="Use Term?" dataDxfId="63"/>
    <tableColumn id="8" xr3:uid="{22D09B7E-A364-40A4-B2B9-E598C0BE39CC}" name="Preview" dataDxfId="62">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61"/>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3604DC-050A-4C7A-8A7B-24C67A606DED}" name="PubYearFilterTable" displayName="PubYearFilterTable" ref="A2:B3" totalsRowShown="0" headerRowDxfId="60" dataDxfId="59">
  <autoFilter ref="A2:B3" xr:uid="{403604DC-050A-4C7A-8A7B-24C67A606DED}"/>
  <tableColumns count="2">
    <tableColumn id="1" xr3:uid="{05BE2A37-3553-44E9-9531-8EE282A87BBC}" name="Start Year" dataDxfId="58"/>
    <tableColumn id="2" xr3:uid="{50ECDFFF-7522-43DA-8EF1-7F5E7CA7176F}" name="End Year" dataDxfId="57"/>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394CCB1-BEF8-4FAF-8E97-8DDAD1C7A095}" name="CustomFilterTable" displayName="CustomFilterTable" ref="A6:B7" totalsRowShown="0" headerRowDxfId="56" dataDxfId="55">
  <autoFilter ref="A6:B7" xr:uid="{F394CCB1-BEF8-4FAF-8E97-8DDAD1C7A095}"/>
  <tableColumns count="2">
    <tableColumn id="1" xr3:uid="{3CC66FEA-3197-4447-BF3A-CBA812DD3310}" name="Text" dataDxfId="54"/>
    <tableColumn id="2" xr3:uid="{05565328-239F-447E-90CA-9766C537D329}" name="Database" dataDxfId="53"/>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44FC39-7EEB-4F79-B66D-58728E4961C1}" name="SearchTable" displayName="SearchTable" ref="A1:G2" totalsRowShown="0" headerRowDxfId="52" dataDxfId="51">
  <autoFilter ref="A1:G2" xr:uid="{FF44FC39-7EEB-4F79-B66D-58728E4961C1}"/>
  <tableColumns count="7">
    <tableColumn id="1" xr3:uid="{089DEB50-0A42-48A2-9CE1-3187B35748F3}" name="Database" dataDxfId="50"/>
    <tableColumn id="2" xr3:uid="{80BC8E9C-0A71-46B9-AB95-E04988694DEE}" name="Concept 1" dataDxfId="49">
      <calculatedColumnFormula array="1"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6ED46610-FD47-48CB-BA77-58F59730497E}" name="Concept 2" dataDxfId="48">
      <calculatedColumnFormula array="1"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577E2EF6-3389-4B4B-A06B-4BE0042003A0}" name="Concept 3" dataDxfId="47">
      <calculatedColumnFormula array="1"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DBC93227-E669-46F7-9B61-C642A9C53AC8}" name="Concept 4" dataDxfId="46">
      <calculatedColumnFormula array="1"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8" xr3:uid="{767366E2-31EC-40DA-9BF8-59CE31364229}" name="Filter(s)" dataDxfId="45">
      <calculatedColumnFormula array="1">IF(NOT(ISBLANK(SearchTable[[#This Row],[Database]:[Database]])), _xlfn.TEXTJOIN(" AND ", TRUE,
IF(INDEX(SyntaxTable[], MATCH(SearchTable[[#This Row],[Database]:[Database]], SyntaxTable[[Database]:[Database]], 0), MATCH("Supports Publication Year in Search String", SyntaxTable[#Headers], 0)), _xlfn.IFS(
NOT(PubYearFilterTable[Start Year]) * NOT(PubYearFilterTable[End Year]), "",
PubYearFilterTable[[Start Year]:[Start Year]] * NOT(PubYearFilterTable[[End Year]:[End Year]]), SUBSTITUTE(SUBSTITUTE(INDEX(SyntaxTable[], MATCH(SearchTable[[#This Row],[Database]], SyntaxTable[[Database]:[Database]], 0), MATCH("Publication Year (Range)", SyntaxTable[#Headers],0)), "?", IF(SearchTable[[#This Row],[Database]]="Scopus (Elsevier)", PubYearFilterTable[[Start Year]:[Start Year]] - 1, PubYearFilterTable[[Start Year]:[Start Year]]), 1),"?", IF(SearchTable[[#This Row],[Database]]="Scopus (Elsevier)", YEAR(TODAY()) + 2, YEAR(TODAY()) + 1),1),
NOT(PubYearFilterTable[[Start Year]:[Start Year]]) * PubYearFilterTable[[End Year]:[End Year]], SUBSTITUTE(SUBSTITUTE(INDEX(SyntaxTable[], MATCH(SearchTable[[#This Row],[Database]], SyntaxTable[[Database]:[Database]], 0), MATCH("Publication Year (Range)", SyntaxTable[#Headers],0)), "?", IF(SearchTable[[#This Row],[Database]]="Scopus (Elsevier)", 1000, 1000), 1),"?", IF(SearchTable[[#This Row],[Database]]="Scopus (Elsevier)", PubYearFilterTable[[End Year]:[End Year]] + 1, PubYearFilterTable[[End Year]:[End Year]]),1),
PubYearFilterTable[[Start Year]:[Start Year]] = PubYearFilterTable[[End Year]:[End Year]], SUBSTITUTE(INDEX(SyntaxTable[], MATCH(SearchTable[[#This Row],[Database]], SyntaxTable[[Database]:[Database]], 0), MATCH("Publication Year (Single Year)", SyntaxTable[#Headers],0)),"?",PubYearFilterTable[[Start Year]:[Start Year]]),
PubYearFilterTable[[Start Year]:[Start Year]] * PubYearFilterTable[[End Year]:[End Year]], SUBSTITUTE(SUBSTITUTE(INDEX(SyntaxTable[], MATCH(SearchTable[[#This Row],[Database]], SyntaxTable[[Database]:[Database]], 0), MATCH("Publication Year (Range)", SyntaxTable[#Headers],0)), "?", IF(SearchTable[[#This Row],[Database]]="Scopus (Elsevier)", PubYearFilterTable[[Start Year]:[Start Year]] - 1, PubYearFilterTable[[Start Year]:[Start Year]]), 1),"?", IF(SearchTable[[#This Row],[Database]]="Scopus (Elsevier)", PubYearFilterTable[[End Year]:[End Year]] + 1, PubYearFilterTable[[End Year]:[End Year]]), 1)), ""),
IF((SearchTable[[#This Row],[Database]:[Database]] = CustomFilterTable[[Text]:[Text]]), CustomFilterTable[[Database]:[Database]], "")), "")</calculatedColumnFormula>
    </tableColumn>
    <tableColumn id="6" xr3:uid="{0AF63166-8704-4E7E-9843-3EB7CE9B9334}" name="Combined" dataDxfId="44">
      <calculatedColumnFormula xml:space="preserve"> SUBSTITUTE(IF((COUNTBLANK(SearchTable[[#This Row],[Concept 1]:[Concept 4]]) &lt; 3) * NOT(ISBLANK(SearchTable[[#This Row],[Database]])), "(?)", "?"),"?", _xlfn.TEXTJOIN(" AND ", TRUE, SearchTable[[#This Row],[Concept 1]:[Concept 4]], SearchTable[[#This Row],[Filter(s)]]))</calculatedColumnFormula>
    </tableColumn>
  </tableColumns>
  <tableStyleInfo name="TableStyleMedium1"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501CEA9-F0C8-4B02-8594-6A87FA68D520}" name="SearchTableAlt" displayName="SearchTableAlt" ref="A1:G2" headerRowDxfId="43" dataDxfId="42" totalsRowDxfId="41">
  <autoFilter ref="A1:G2" xr:uid="{FF44FC39-7EEB-4F79-B66D-58728E4961C1}"/>
  <tableColumns count="7">
    <tableColumn id="1" xr3:uid="{6B1FC34A-9F1C-4058-B22B-1D477E3AB715}" name="Database" totalsRowFunction="custom" dataDxfId="40" totalsRowDxfId="39">
      <totalsRowFormula>'Searches ("Yes" terms only)'!A2</totalsRowFormula>
    </tableColumn>
    <tableColumn id="2" xr3:uid="{9D744987-F1AE-408B-85F3-D6298C474370}" name="Concept 1" dataDxfId="38" totalsRowDxfId="37">
      <calculatedColumnFormula array="1" xml:space="preserve"> SUBSTITUTE(IF(SUM(COUNTIFS(KeywordsTable[[Concept]:[Concept]], VALUE(_xlfn.TEXTAFTER(B$1, " ")), KeywordsTable[[Use Term?]:[Use Term?]], {"Yes","Maybe",""}) + COUNTIFS(ControlledVocabTable[[Concept]:[Concept]], VALUE(_xlfn.TEXTAFTER(B$1,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527B4953-ED6C-4246-AE9D-D92336AC7909}" name="Concept 2" dataDxfId="36" totalsRowDxfId="35">
      <calculatedColumnFormula array="1" xml:space="preserve"> SUBSTITUTE(IF(SUM(COUNTIFS(KeywordsTable[[Concept]:[Concept]], VALUE(_xlfn.TEXTAFTER(C$1, " ")), KeywordsTable[[Use Term?]:[Use Term?]], {"Yes","Maybe",""}) + COUNTIFS(ControlledVocabTable[[Concept]:[Concept]], VALUE(_xlfn.TEXTAFTER(C$1,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B499A993-9AFB-4656-82AD-85D3871D504F}" name="Concept 3" dataDxfId="34" totalsRowDxfId="33">
      <calculatedColumnFormula array="1" xml:space="preserve"> SUBSTITUTE(IF(SUM(COUNTIFS(KeywordsTable[[Concept]:[Concept]], VALUE(_xlfn.TEXTAFTER(D$1, " ")), KeywordsTable[[Use Term?]:[Use Term?]], {"Yes","Maybe",""}) + COUNTIFS(ControlledVocabTable[[Concept]:[Concept]], VALUE(_xlfn.TEXTAFTER(D$1,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13C08CDA-14BC-45DB-8AB2-FABC1BC89A23}" name="Concept 4" dataDxfId="32" totalsRowDxfId="31">
      <calculatedColumnFormula array="1" xml:space="preserve"> SUBSTITUTE(IF(SUM(COUNTIFS(KeywordsTable[[Concept]:[Concept]], VALUE(_xlfn.TEXTAFTER(E$1, " ")), KeywordsTable[[Use Term?]:[Use Term?]], {"Yes","Maybe",""}) + COUNTIFS(ControlledVocabTable[[Concept]:[Concept]], VALUE(_xlfn.TEXTAFTER(E$1,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7" xr3:uid="{8481A203-BFE5-46DA-A930-BB8D434372A3}" name="Filter(s)" dataDxfId="30">
      <calculatedColumnFormula array="1">IF(NOT(ISBLANK(SearchTableAlt[[#This Row],[Database]:[Database]])), _xlfn.TEXTJOIN(" AND ", TRUE,
IF(INDEX(SyntaxTable[], MATCH(SearchTableAlt[[#This Row],[Database]:[Database]], SyntaxTable[[Database]:[Database]], 0), MATCH("Supports Publication Year in Search String", SyntaxTable[#Headers], 0)), _xlfn.IFS(
NOT(PubYearFilterTable[Start Year]) * NOT(PubYearFilterTable[End Year]), "",
PubYearFilterTable[[Start Year]:[Start Year]] * NOT(PubYearFilterTable[[End Year]:[End Year]]), SUBSTITUTE(SUBSTITUTE(INDEX(SyntaxTable[], MATCH(SearchTableAlt[[#This Row],[Database]], SyntaxTable[[Database]:[Database]], 0), MATCH("Publication Year (Range)", SyntaxTable[#Headers],0)), "?", IF(SearchTableAlt[[#This Row],[Database]]="Scopus (Elsevier)", PubYearFilterTable[[Start Year]:[Start Year]] - 1, PubYearFilterTable[[Start Year]:[Start Year]]), 1),"?", IF(SearchTableAlt[[#This Row],[Database]]="Scopus (Elsevier)", YEAR(TODAY()) + 1, YEAR(TODAY())),1),
NOT(PubYearFilterTable[[Start Year]:[Start Year]]) * PubYearFilterTable[[End Year]:[End Year]], SUBSTITUTE(SUBSTITUTE(INDEX(SyntaxTable[], MATCH(SearchTableAlt[[#This Row],[Database]], SyntaxTable[[Database]:[Database]], 0), MATCH("Publication Year (Range)", SyntaxTable[#Headers],0)), "?", IF(SearchTableAlt[[#This Row],[Database]]="Scopus (Elsevier)", 1000, 1000), 1),"?", IF(SearchTableAlt[[#This Row],[Database]]="Scopus (Elsevier)", PubYearFilterTable[[End Year]:[End Year]] + 1, PubYearFilterTable[[End Year]:[End Year]]),1),
PubYearFilterTable[[Start Year]:[Start Year]] = PubYearFilterTable[[End Year]:[End Year]], SUBSTITUTE(INDEX(SyntaxTable[], MATCH(SearchTableAlt[[#This Row],[Database]], SyntaxTable[[Database]:[Database]], 0), MATCH("Publication Year (Single Year)", SyntaxTable[#Headers],0)),"?",PubYearFilterTable[[Start Year]:[Start Year]]),
PubYearFilterTable[[Start Year]:[Start Year]] * PubYearFilterTable[[End Year]:[End Year]], SUBSTITUTE(SUBSTITUTE(INDEX(SyntaxTable[], MATCH(SearchTableAlt[[#This Row],[Database]], SyntaxTable[[Database]:[Database]], 0), MATCH("Publication Year (Range)", SyntaxTable[#Headers],0)), "?", IF(SearchTableAlt[[#This Row],[Database]]="Scopus (Elsevier)", PubYearFilterTable[[Start Year]:[Start Year]] - 1, PubYearFilterTable[[Start Year]:[Start Year]]), 1),"?", IF(SearchTableAlt[[#This Row],[Database]]="Scopus (Elsevier)", PubYearFilterTable[[End Year]:[End Year]] + 1, PubYearFilterTable[[End Year]:[End Year]]), 1)), ""),
IF((SearchTableAlt[[#This Row],[Database]:[Database]] = CustomFilterTable[[Text]:[Text]]), CustomFilterTable[[Database]:[Database]], "")), "")</calculatedColumnFormula>
    </tableColumn>
    <tableColumn id="6" xr3:uid="{4E367740-95EA-4894-82AD-5F740A74FDDD}" name="Combined" dataDxfId="29" totalsRowDxfId="28">
      <calculatedColumnFormula xml:space="preserve"> SUBSTITUTE(IF((COUNTBLANK(SearchTableAlt[[#This Row],[Concept 1]:[Concept 4]]) &lt; 3) * NOT(ISBLANK(SearchTableAlt[[#This Row],[Database]])), "(?)", "?"),"?", _xlfn.TEXTJOIN(" AND ", TRUE, SearchTableAlt[[#This Row],[Concept 1]:[Concept 4]], SearchTableAlt[[#This Row],[Filter(s)]]))</calculatedColumnFormula>
    </tableColumn>
  </tableColumns>
  <tableStyleInfo name="TableStyleMedium1"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R15" totalsRowShown="0" headerRowDxfId="27" dataDxfId="26">
  <autoFilter ref="A1:R15" xr:uid="{1463424D-9C7E-4395-8513-54E51FDCAB2F}"/>
  <sortState xmlns:xlrd2="http://schemas.microsoft.com/office/spreadsheetml/2017/richdata2" ref="A2:R15">
    <sortCondition ref="A1:A15"/>
  </sortState>
  <tableColumns count="18">
    <tableColumn id="1" xr3:uid="{326C313A-B4ED-4C7A-9166-A364DEB05866}" name="Database" dataDxfId="25"/>
    <tableColumn id="7" xr3:uid="{58C71C3D-7DCC-4098-92C5-D99C3C7E2B9E}" name="Quote Style" dataDxfId="24"/>
    <tableColumn id="10" xr3:uid="{A07A693E-CDB8-4987-BED0-F80A7CDA2E03}" name="Title" dataDxfId="23"/>
    <tableColumn id="11" xr3:uid="{114F2E86-E3D3-49B6-A669-205E285488DF}" name="Abstract" dataDxfId="22"/>
    <tableColumn id="12" xr3:uid="{1E8161EF-AC7E-4093-BC76-659A6D90DD63}" name="Title &amp; Abstract" dataDxfId="21"/>
    <tableColumn id="2" xr3:uid="{024523B1-0810-43C1-80C6-A7340345175B}" name="Title, Abstract, &amp; Keyword" dataDxfId="20"/>
    <tableColumn id="3" xr3:uid="{0BD0E69E-C357-41B4-8C45-28228FCF4A7B}" name="Journal" dataDxfId="19"/>
    <tableColumn id="6" xr3:uid="{109E094A-862E-4EED-8E49-735AC6317D58}" name="Author" dataDxfId="18"/>
    <tableColumn id="8" xr3:uid="{D57107A2-5142-4961-B03C-080ABDCEA3C6}" name="Affiliation" dataDxfId="17"/>
    <tableColumn id="14" xr3:uid="{8F86BBFF-681E-45AE-90D7-2FBE5FF399B1}" name="Grant/Funding Number" dataDxfId="16"/>
    <tableColumn id="15" xr3:uid="{4C0A608F-0B73-4933-8FEF-7972A32DF255}" name="Controlled Vocabulary (Major Topic)"/>
    <tableColumn id="13" xr3:uid="{BBC50691-85A4-410B-A1CC-A552DB87F109}" name="Controlled Vocabulary (Explosion)" dataDxfId="15"/>
    <tableColumn id="4" xr3:uid="{FBBFA61E-6540-4A4F-B8F2-3FC5EFC6511B}" name="Controlled Vocabulary (No Explosion)" dataDxfId="14"/>
    <tableColumn id="5" xr3:uid="{65BA4B85-FC49-4B02-A663-91BC09CF2F6F}" name="Controlled Vocabulary (Supplementary Concept)" dataDxfId="13"/>
    <tableColumn id="9" xr3:uid="{E2D9AC77-E27C-4F12-8ACC-B72C3F6A9F84}" name="Controlled Vocabulary (Pharmacological Action)" dataDxfId="12"/>
    <tableColumn id="21" xr3:uid="{B19B3ADE-98AD-47E7-8C5F-66DF1D9208E1}" name="Supports Publication Year in Search String" dataDxfId="11"/>
    <tableColumn id="19" xr3:uid="{22AD39E8-3641-4603-8CA0-2096BCB02673}" name="Publication Year (Single Year)" dataDxfId="10"/>
    <tableColumn id="20" xr3:uid="{271EBE1F-C9F2-44F5-9CD1-44BFBC539D32}" name="Publication Year (Range)" dataDxfId="9"/>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17"/>
  <sheetViews>
    <sheetView zoomScaleNormal="100" workbookViewId="0">
      <selection activeCell="B2" sqref="B2"/>
    </sheetView>
  </sheetViews>
  <sheetFormatPr defaultColWidth="0" defaultRowHeight="14.25" zeroHeight="1"/>
  <cols>
    <col min="1" max="1" width="10" bestFit="1" customWidth="1"/>
    <col min="2" max="2" width="11.625" bestFit="1" customWidth="1"/>
    <col min="3" max="3" width="117" bestFit="1" customWidth="1"/>
    <col min="4" max="16383" width="8.75" hidden="1"/>
    <col min="16384" max="16384" width="1.375" hidden="1" customWidth="1"/>
  </cols>
  <sheetData>
    <row r="1" spans="1:3">
      <c r="A1" t="s">
        <v>0</v>
      </c>
      <c r="B1" t="s">
        <v>1</v>
      </c>
      <c r="C1" t="s">
        <v>2</v>
      </c>
    </row>
    <row r="2" spans="1:3" ht="28.5">
      <c r="A2" s="9">
        <v>0.1</v>
      </c>
      <c r="B2" s="19">
        <v>45342</v>
      </c>
      <c r="C2" s="10" t="s">
        <v>122</v>
      </c>
    </row>
    <row r="3" spans="1:3" ht="28.5">
      <c r="A3" s="9">
        <v>0.2</v>
      </c>
      <c r="B3" s="19">
        <v>45344</v>
      </c>
      <c r="C3" s="10" t="s">
        <v>123</v>
      </c>
    </row>
    <row r="4" spans="1:3" ht="114">
      <c r="A4" s="9">
        <v>0.3</v>
      </c>
      <c r="B4" s="19">
        <v>45363</v>
      </c>
      <c r="C4" s="10" t="s">
        <v>80</v>
      </c>
    </row>
    <row r="5" spans="1:3">
      <c r="A5" s="9">
        <v>0.4</v>
      </c>
      <c r="B5" s="19">
        <v>45365</v>
      </c>
      <c r="C5" s="9" t="s">
        <v>81</v>
      </c>
    </row>
    <row r="6" spans="1:3" ht="30" customHeight="1">
      <c r="A6" s="9">
        <v>0.5</v>
      </c>
      <c r="B6" s="19">
        <v>45377</v>
      </c>
      <c r="C6" s="10" t="s">
        <v>68</v>
      </c>
    </row>
    <row r="7" spans="1:3" ht="45" customHeight="1">
      <c r="A7" s="9">
        <v>0.6</v>
      </c>
      <c r="B7" s="19">
        <v>45398</v>
      </c>
      <c r="C7" s="10" t="s">
        <v>82</v>
      </c>
    </row>
    <row r="8" spans="1:3" ht="28.5">
      <c r="A8" s="9">
        <v>0.7</v>
      </c>
      <c r="B8" s="19">
        <v>45405</v>
      </c>
      <c r="C8" s="10" t="s">
        <v>95</v>
      </c>
    </row>
    <row r="9" spans="1:3" ht="71.25">
      <c r="A9" s="20">
        <v>1</v>
      </c>
      <c r="B9" s="19">
        <v>45408</v>
      </c>
      <c r="C9" s="10" t="s">
        <v>132</v>
      </c>
    </row>
    <row r="10" spans="1:3" ht="28.5">
      <c r="A10" s="9">
        <v>1.1000000000000001</v>
      </c>
      <c r="B10" s="19">
        <v>45419</v>
      </c>
      <c r="C10" s="10" t="s">
        <v>142</v>
      </c>
    </row>
    <row r="11" spans="1:3" ht="85.5">
      <c r="A11" s="9">
        <v>1.2</v>
      </c>
      <c r="B11" s="19">
        <v>45519</v>
      </c>
      <c r="C11" s="10" t="s">
        <v>164</v>
      </c>
    </row>
    <row r="12" spans="1:3" ht="99.75">
      <c r="A12" s="21">
        <v>1.3</v>
      </c>
      <c r="B12" s="19">
        <v>45551</v>
      </c>
      <c r="C12" s="10" t="s">
        <v>202</v>
      </c>
    </row>
    <row r="17" customFormat="1" hidden="1"/>
  </sheetData>
  <sheetProtection algorithmName="SHA-512" hashValue="qpaIZN8ZNJt/mOzJKDdh4bOIjPzuHBpcwfCUEuNBcgORjB+q6r+cn/AvJJCnrmsO/iso0vd9ZbR1OieUUncsNg==" saltValue="yZqNu+S9/oMsWp5kEj45MQ==" spinCount="100000" sheet="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A65"/>
  <sheetViews>
    <sheetView tabSelected="1" zoomScaleNormal="100" workbookViewId="0">
      <selection activeCell="A66" sqref="A66:XFD70"/>
    </sheetView>
  </sheetViews>
  <sheetFormatPr defaultColWidth="0" defaultRowHeight="14.25" zeroHeight="1"/>
  <cols>
    <col min="1" max="1" width="181.875" customWidth="1"/>
    <col min="2" max="16384" width="8.75" hidden="1"/>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sheetData>
  <sheetProtection algorithmName="SHA-512" hashValue="zSsitorVlwRG+/BmTcCgixQTwkKBe8WGmrtI+JxXCI2WMh42zbGgm9UVESNtNNXhXGN/ur+TsJB7O7Go4dazXw==" saltValue="63DK54Jjck9DpZyFrvwU1Q==" spinCount="100000"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4"/>
  <sheetViews>
    <sheetView zoomScaleNormal="100" workbookViewId="0">
      <pane ySplit="1" topLeftCell="A2" activePane="bottomLeft" state="frozen"/>
      <selection pane="bottomLeft" activeCell="A2" sqref="A2"/>
    </sheetView>
  </sheetViews>
  <sheetFormatPr defaultColWidth="0" defaultRowHeight="14.25"/>
  <cols>
    <col min="1" max="1" width="11" style="22" bestFit="1" customWidth="1"/>
    <col min="2" max="2" width="42.875" style="22" customWidth="1"/>
    <col min="3" max="3" width="10.875" style="22" bestFit="1" customWidth="1"/>
    <col min="4" max="4" width="23.25" style="6" customWidth="1"/>
    <col min="5" max="5" width="12.25" style="6" bestFit="1" customWidth="1"/>
    <col min="6" max="6" width="41.875" style="6" bestFit="1" customWidth="1"/>
    <col min="7" max="7" width="54.625" style="6" customWidth="1"/>
    <col min="8" max="8" width="0" style="6" hidden="1" customWidth="1"/>
    <col min="9" max="16384" width="8.75" style="6" hidden="1"/>
  </cols>
  <sheetData>
    <row r="1" spans="1:7">
      <c r="A1" s="6" t="s">
        <v>3</v>
      </c>
      <c r="B1" s="6" t="s">
        <v>4</v>
      </c>
      <c r="C1" s="6" t="s">
        <v>5</v>
      </c>
      <c r="D1" s="6" t="s">
        <v>6</v>
      </c>
      <c r="E1" s="6" t="s">
        <v>7</v>
      </c>
      <c r="F1" s="6" t="s">
        <v>67</v>
      </c>
      <c r="G1" s="6" t="s">
        <v>8</v>
      </c>
    </row>
    <row r="2" spans="1:7">
      <c r="B2" s="6"/>
      <c r="F2" s="6" t="str">
        <f>IF(NOT(ISBLANK( KeywordsTable[[#This Row],[Field(s)]])), SUBSTITUTE(INDEX(SyntaxTable[], MATCH("PubMed (NLM)", SyntaxTable[Database], 0),MATCH(KeywordsTable[[#This Row],[Field(s)]],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 IF(KeywordsTable[[#This Row],[Quotes?]]="Yes", INDEX(SyntaxTable[], MATCH("PubMed (NLM)", SyntaxTable[Database], 0), MATCH("Quote Style", SyntaxTable[#Headers], 0)), "") &amp; KeywordsTable[[#This Row],[Term]] &amp; IF(KeywordsTable[[#This Row],[Quotes?]]="Yes", INDEX(SyntaxTable[], MATCH("PubMed (NLM)", SyntaxTable[Database], 0), MATCH("Quote Style", SyntaxTable[#Headers], 0)), ""))</f>
        <v/>
      </c>
    </row>
    <row r="4" spans="1:7">
      <c r="B4" s="23" t="s">
        <v>183</v>
      </c>
    </row>
  </sheetData>
  <sheetProtection formatCells="0" formatColumns="0" formatRows="0" insertColumns="0" insertRows="0" insertHyperlinks="0" deleteColumns="0" deleteRows="0" sort="0"/>
  <conditionalFormatting sqref="E2:E1048576">
    <cfRule type="containsText" dxfId="8" priority="2" operator="containsText" text="Maybe">
      <formula>NOT(ISERROR(SEARCH("Maybe",E2)))</formula>
    </cfRule>
    <cfRule type="containsText" dxfId="7" priority="3" operator="containsText" text="No">
      <formula>NOT(ISERROR(SEARCH("No",E2)))</formula>
    </cfRule>
  </conditionalFormatting>
  <conditionalFormatting sqref="B2">
    <cfRule type="duplicateValues" dxfId="6" priority="62"/>
  </conditionalFormatting>
  <conditionalFormatting sqref="B3:B1048576">
    <cfRule type="duplicateValues" dxfId="5" priority="63"/>
  </conditionalFormatting>
  <dataValidations xWindow="302" yWindow="461" count="3">
    <dataValidation allowBlank="1" showInputMessage="1" sqref="C1 B1:B1048576 A1" xr:uid="{1D703411-1CC8-4AEF-9FDC-0A986B5CC4DB}"/>
    <dataValidation allowBlank="1" showErrorMessage="1" prompt="&quot;Yes&quot; or blank: Include term_x000a_&quot;No&quot;: Exclude term_x000a_&quot;Maybe&quot;: Include term in alt. version" sqref="F1:F2" xr:uid="{A94D42D9-E7E8-49B8-AEE5-CD2968660A9D}"/>
    <dataValidation type="textLength" operator="greaterThan" allowBlank="1" showInputMessage="1" showErrorMessage="1" sqref="F3:F1048576" xr:uid="{D1FFA793-E003-409F-8ED1-E0F6F6DB549A}">
      <formula1>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4">
        <x14:dataValidation type="list" allowBlank="1" showInputMessage="1" prompt="&quot;Yes&quot;: Enclose in quotes._x000a_&quot;No&quot; or blank: Do not use quotes." xr:uid="{1548BA59-553B-434E-8A0E-9051C9CEFCD8}">
          <x14:formula1>
            <xm:f>'Backend - List Sources'!$C$2:$C$4</xm:f>
          </x14:formula1>
          <xm:sqref>C2:C1048576</xm:sqref>
        </x14:dataValidation>
        <x14:dataValidation type="list" allowBlank="1" showInputMessage="1" showErrorMessage="1" prompt="If left blank, no field code will be applied." xr:uid="{6DE5B434-839B-4A62-8F4C-B4EC78E2FA5F}">
          <x14:formula1>
            <xm:f>'Backend - List Sources'!$B$2:$B$10</xm:f>
          </x14:formula1>
          <xm:sqref>D2:D1048576</xm:sqref>
        </x14:dataValidation>
        <x14:dataValidation type="list" allowBlank="1" showInputMessage="1" showErrorMessage="1" xr:uid="{C5037FE4-A469-40D6-B67E-6EE50912E576}">
          <x14:formula1>
            <xm:f>'Backend - List Sources'!$A$2:$A$6</xm:f>
          </x14:formula1>
          <xm:sqref>A2:A1048576</xm:sqref>
        </x14:dataValidation>
        <x14:dataValidation type="list" allowBlank="1" showInputMessage="1" showErrorMessage="1" prompt="&quot;Yes&quot; or blank: Include term._x000a_&quot;No&quot;: Exclude term._x000a_&quot;Maybe&quot;: Include term in alternate output. " xr:uid="{794C0094-CAAF-450C-893F-46D85D54962E}">
          <x14:formula1>
            <xm:f>'Backend - List Sources'!$E$2:$E$5</xm:f>
          </x14:formula1>
          <xm:sqref>E2:E1048576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2"/>
  <sheetViews>
    <sheetView zoomScaleNormal="100" workbookViewId="0">
      <pane ySplit="1" topLeftCell="A2" activePane="bottomLeft" state="frozen"/>
      <selection activeCell="B1" sqref="B1"/>
      <selection pane="bottomLeft" activeCell="A2" sqref="A2"/>
    </sheetView>
  </sheetViews>
  <sheetFormatPr defaultColWidth="0" defaultRowHeight="14.25"/>
  <cols>
    <col min="1" max="1" width="11" style="6" bestFit="1" customWidth="1"/>
    <col min="2" max="2" width="42.875" style="6" customWidth="1"/>
    <col min="3" max="3" width="19.25" style="6" bestFit="1" customWidth="1"/>
    <col min="4" max="4" width="22.75" style="6" customWidth="1"/>
    <col min="5" max="5" width="12.75" style="6" bestFit="1" customWidth="1"/>
    <col min="6" max="6" width="49.25" style="6" bestFit="1" customWidth="1"/>
    <col min="7" max="7" width="54.625" style="6" customWidth="1"/>
    <col min="8" max="10" width="0" hidden="1" customWidth="1"/>
    <col min="11" max="16384" width="8.75" hidden="1"/>
  </cols>
  <sheetData>
    <row r="1" spans="1:7">
      <c r="A1" s="6" t="s">
        <v>3</v>
      </c>
      <c r="B1" s="6" t="s">
        <v>4</v>
      </c>
      <c r="C1" s="6" t="s">
        <v>13</v>
      </c>
      <c r="D1" s="6" t="s">
        <v>75</v>
      </c>
      <c r="E1" s="6" t="s">
        <v>7</v>
      </c>
      <c r="F1" s="6" t="s">
        <v>14</v>
      </c>
      <c r="G1" s="6" t="s">
        <v>8</v>
      </c>
    </row>
    <row r="2" spans="1:7">
      <c r="A2" s="22"/>
      <c r="B2" s="22"/>
      <c r="C2" s="22"/>
      <c r="D2" s="22"/>
      <c r="F2" s="6" t="str" cm="1">
        <f t="array" ref="F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
      </c>
      <c r="G2" s="22"/>
    </row>
  </sheetData>
  <sheetProtection formatCells="0" formatColumns="0" formatRows="0" sort="0"/>
  <phoneticPr fontId="6" type="noConversion"/>
  <conditionalFormatting sqref="D1:D1048576">
    <cfRule type="containsText" dxfId="4" priority="3" operator="containsText" text="No explode">
      <formula>NOT(ISERROR(SEARCH("No explode",D1)))</formula>
    </cfRule>
  </conditionalFormatting>
  <conditionalFormatting sqref="D2">
    <cfRule type="containsText" dxfId="3" priority="1" operator="containsText" text="Pharmacological action">
      <formula>NOT(ISERROR(SEARCH("Pharmacological action",D2)))</formula>
    </cfRule>
    <cfRule type="containsText" dxfId="2" priority="2" operator="containsText" text="Supplementary concept">
      <formula>NOT(ISERROR(SEARCH("Supplementary concept",D2)))</formula>
    </cfRule>
  </conditionalFormatting>
  <conditionalFormatting sqref="E1:E1048576">
    <cfRule type="containsText" dxfId="1" priority="4" operator="containsText" text="Maybe">
      <formula>NOT(ISERROR(SEARCH("Maybe",E1)))</formula>
    </cfRule>
    <cfRule type="containsText" dxfId="0" priority="5" operator="containsText" text="No">
      <formula>NOT(ISERROR(SEARCH("No",E1)))</formula>
    </cfRule>
  </conditionalFormatting>
  <dataValidations xWindow="473" yWindow="272" count="2">
    <dataValidation allowBlank="1" showInputMessage="1" sqref="A1:D1 B2" xr:uid="{CB15CB61-DE58-4593-9D53-8D898BD8166E}"/>
    <dataValidation type="textLength" operator="greaterThan" allowBlank="1" showErrorMessage="1" sqref="F2:F1048576" xr:uid="{4C894BA5-08E7-47EB-B706-927FE31C4ED2}">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473" yWindow="272" count="4">
        <x14:dataValidation type="list" allowBlank="1" showInputMessage="1" showErrorMessage="1" prompt="&quot;Yes&quot; or blank: Include term._x000a_&quot;No&quot;: Exclude term._x000a_&quot;Maybe&quot;: Include term in alternate output. "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showErrorMessage="1" prompt="&quot;Explode&quot; or blank: Explode term, if supported by the selected database._x000a_&quot;No explode&quot;: Do not explode term._x000a__x000a_&quot;Supplementary concept&quot; &amp; &quot;Pharmacological action&quot; are supported only for PubMed and Ovid MEDLINE." xr:uid="{96854A66-C826-4CCF-A3B8-76DB6ABEFE43}">
          <x14:formula1>
            <xm:f>'Backend - List Sources'!$D$2:$D$7</xm:f>
          </x14:formula1>
          <xm:sqref>D2:D1048576</xm:sqref>
        </x14:dataValidation>
        <x14:dataValidation type="list" allowBlank="1" showInputMessage="1" showErrorMessage="1" prompt="Specify the database in which the term is used for indexing. _x000a__x000a_Databases without controlled vocabularies do not appear in this list. " xr:uid="{B90C963F-FF11-4EAB-A65D-BAC6B37093EF}">
          <x14:formula1>
            <xm:f>'Backend - List Sources'!$F$2:$F$100</xm:f>
          </x14:formula1>
          <xm:sqref>C2:C1048576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9" tint="-0.499984740745262"/>
  </sheetPr>
  <dimension ref="A1:XFC26"/>
  <sheetViews>
    <sheetView workbookViewId="0">
      <selection activeCell="A3" sqref="A3"/>
    </sheetView>
  </sheetViews>
  <sheetFormatPr defaultColWidth="0" defaultRowHeight="14.25"/>
  <cols>
    <col min="1" max="2" width="28.625" customWidth="1"/>
    <col min="3" max="4" width="11.875" hidden="1"/>
    <col min="5" max="16383" width="8.75" hidden="1"/>
    <col min="16384" max="16384" width="28.625" hidden="1" customWidth="1"/>
  </cols>
  <sheetData>
    <row r="1" spans="1:2" ht="15">
      <c r="A1" s="24" t="s">
        <v>169</v>
      </c>
      <c r="B1" s="24"/>
    </row>
    <row r="2" spans="1:2">
      <c r="A2" t="s">
        <v>165</v>
      </c>
      <c r="B2" t="s">
        <v>166</v>
      </c>
    </row>
    <row r="3" spans="1:2">
      <c r="A3" s="13"/>
      <c r="B3" s="13"/>
    </row>
    <row r="4" spans="1:2">
      <c r="A4" s="13"/>
      <c r="B4" s="13"/>
    </row>
    <row r="5" spans="1:2" ht="15">
      <c r="A5" s="24" t="s">
        <v>190</v>
      </c>
      <c r="B5" s="24"/>
    </row>
    <row r="6" spans="1:2" ht="15">
      <c r="A6" s="14" t="s">
        <v>191</v>
      </c>
      <c r="B6" s="14" t="s">
        <v>13</v>
      </c>
    </row>
    <row r="26" spans="7:7" ht="15">
      <c r="G26" s="15"/>
    </row>
  </sheetData>
  <sheetProtection selectLockedCells="1" selectUnlockedCells="1"/>
  <dataConsolidate/>
  <mergeCells count="2">
    <mergeCell ref="A1:B1"/>
    <mergeCell ref="A5:B5"/>
  </mergeCells>
  <dataValidations count="3">
    <dataValidation type="whole" allowBlank="1" showInputMessage="1" showErrorMessage="1" prompt="Input latest publication year of interest here to include it as part of output search strategies. _x000a__x000a_For databases that do not support this functionality, this value will be ignored. " sqref="B3" xr:uid="{D1AB0906-3BAA-4193-9483-17FBA1475201}">
      <formula1>1000</formula1>
      <formula2>9999</formula2>
    </dataValidation>
    <dataValidation allowBlank="1" showInputMessage="1" showErrorMessage="1" prompt="Enter any additional search filters (e.g. preexisting hedges) here. " sqref="A7:A1048576" xr:uid="{8A571770-5835-440C-B58C-17CA56CFD340}"/>
    <dataValidation type="whole" allowBlank="1" showInputMessage="1" showErrorMessage="1" prompt="Input earliest publication year of interest here to include it as part of output search strategies. _x000a__x000a_For databases that do not support this functionality, this value will be ignored. " sqref="A3" xr:uid="{B23A03FD-03C0-4392-A1FE-7469169EAB85}">
      <formula1>1000</formula1>
      <formula2>9999</formula2>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prompt="Select the database to the output of which the filter at left will be added. " xr:uid="{3BC87DDD-6348-4B0B-8312-35C73ECD07CA}">
          <x14:formula1>
            <xm:f>'Backend - Syntax Table'!$A$2:$A$96</xm:f>
          </x14:formula1>
          <xm:sqref>B7:B1048576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AFBA-8C49-48D4-8409-BA20DD6002ED}">
  <sheetPr>
    <tabColor theme="3" tint="9.9978637043366805E-2"/>
  </sheetPr>
  <dimension ref="A1:XFC2"/>
  <sheetViews>
    <sheetView zoomScaleNormal="100" workbookViewId="0">
      <pane xSplit="1" ySplit="1" topLeftCell="B2" activePane="bottomRight" state="frozen"/>
      <selection pane="topRight" activeCell="B1" sqref="B1"/>
      <selection pane="bottomLeft" activeCell="A2" sqref="A2"/>
      <selection pane="bottomRight" activeCell="A2" sqref="A2"/>
    </sheetView>
  </sheetViews>
  <sheetFormatPr defaultColWidth="0" defaultRowHeight="14.25"/>
  <cols>
    <col min="1" max="1" width="20.25" style="6" bestFit="1" customWidth="1"/>
    <col min="2" max="2" width="13.75" customWidth="1"/>
    <col min="3" max="3" width="14.25" customWidth="1"/>
    <col min="4" max="5" width="13.75" customWidth="1"/>
    <col min="6" max="6" width="14.875" bestFit="1" customWidth="1"/>
    <col min="7" max="7" width="90.875" customWidth="1"/>
    <col min="8" max="16383" width="8.75" hidden="1"/>
    <col min="16384" max="16384" width="71.875" hidden="1"/>
  </cols>
  <sheetData>
    <row r="1" spans="1:7">
      <c r="A1" t="s">
        <v>13</v>
      </c>
      <c r="B1" t="s">
        <v>118</v>
      </c>
      <c r="C1" t="s">
        <v>119</v>
      </c>
      <c r="D1" t="s">
        <v>120</v>
      </c>
      <c r="E1" t="s">
        <v>121</v>
      </c>
      <c r="F1" t="s">
        <v>187</v>
      </c>
      <c r="G1" t="s">
        <v>20</v>
      </c>
    </row>
    <row r="2" spans="1:7">
      <c r="A2" s="11"/>
      <c r="B2" s="9" t="str" cm="1">
        <f t="array" ref="B2"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C2" s="9" t="str" cm="1">
        <f t="array" ref="C2"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D2" s="9" t="str" cm="1">
        <f t="array" ref="D2"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E2" s="9" t="str" cm="1">
        <f t="array" ref="E2"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F2" s="9" t="str" cm="1">
        <f t="array" aca="1" ref="F2" ca="1">IF(NOT(ISBLANK(SearchTable[[#This Row],[Database]:[Database]])), _xlfn.TEXTJOIN(" AND ", TRUE,
IF(INDEX(SyntaxTable[], MATCH(SearchTable[[#This Row],[Database]:[Database]], SyntaxTable[[Database]:[Database]], 0), MATCH("Supports Publication Year in Search String", SyntaxTable[#Headers], 0)), _xlfn.IFS(
NOT(PubYearFilterTable[Start Year]) * NOT(PubYearFilterTable[End Year]), "",
PubYearFilterTable[[Start Year]:[Start Year]] * NOT(PubYearFilterTable[[End Year]:[End Year]]), SUBSTITUTE(SUBSTITUTE(INDEX(SyntaxTable[], MATCH(SearchTable[[#This Row],[Database]], SyntaxTable[[Database]:[Database]], 0), MATCH("Publication Year (Range)", SyntaxTable[#Headers],0)), "?", IF(SearchTable[[#This Row],[Database]]="Scopus (Elsevier)", PubYearFilterTable[[Start Year]:[Start Year]] - 1, PubYearFilterTable[[Start Year]:[Start Year]]), 1),"?", IF(SearchTable[[#This Row],[Database]]="Scopus (Elsevier)", YEAR(TODAY()) + 2, YEAR(TODAY()) + 1),1),
NOT(PubYearFilterTable[[Start Year]:[Start Year]]) * PubYearFilterTable[[End Year]:[End Year]], SUBSTITUTE(SUBSTITUTE(INDEX(SyntaxTable[], MATCH(SearchTable[[#This Row],[Database]], SyntaxTable[[Database]:[Database]], 0), MATCH("Publication Year (Range)", SyntaxTable[#Headers],0)), "?", IF(SearchTable[[#This Row],[Database]]="Scopus (Elsevier)", 1000, 1000), 1),"?", IF(SearchTable[[#This Row],[Database]]="Scopus (Elsevier)", PubYearFilterTable[[End Year]:[End Year]] + 1, PubYearFilterTable[[End Year]:[End Year]]),1),
PubYearFilterTable[[Start Year]:[Start Year]] = PubYearFilterTable[[End Year]:[End Year]], SUBSTITUTE(INDEX(SyntaxTable[], MATCH(SearchTable[[#This Row],[Database]], SyntaxTable[[Database]:[Database]], 0), MATCH("Publication Year (Single Year)", SyntaxTable[#Headers],0)),"?",PubYearFilterTable[[Start Year]:[Start Year]]),
PubYearFilterTable[[Start Year]:[Start Year]] * PubYearFilterTable[[End Year]:[End Year]], SUBSTITUTE(SUBSTITUTE(INDEX(SyntaxTable[], MATCH(SearchTable[[#This Row],[Database]], SyntaxTable[[Database]:[Database]], 0), MATCH("Publication Year (Range)", SyntaxTable[#Headers],0)), "?", IF(SearchTable[[#This Row],[Database]]="Scopus (Elsevier)", PubYearFilterTable[[Start Year]:[Start Year]] - 1, PubYearFilterTable[[Start Year]:[Start Year]]), 1),"?", IF(SearchTable[[#This Row],[Database]]="Scopus (Elsevier)", PubYearFilterTable[[End Year]:[End Year]] + 1, PubYearFilterTable[[End Year]:[End Year]]), 1)), ""),
IF((SearchTable[[#This Row],[Database]:[Database]] = CustomFilterTable[[Text]:[Text]]), CustomFilterTable[[Database]:[Database]], "")), "")</f>
        <v/>
      </c>
      <c r="G2" s="10" t="str">
        <f ca="1" xml:space="preserve"> SUBSTITUTE(IF((COUNTBLANK(SearchTable[[#This Row],[Concept 1]:[Concept 4]]) &lt; 3) * NOT(ISBLANK(SearchTable[[#This Row],[Database]])), "(?)", "?"),"?", _xlfn.TEXTJOIN(" AND ", TRUE, SearchTable[[#This Row],[Concept 1]:[Concept 4]], SearchTable[[#This Row],[Filter(s)]]))</f>
        <v/>
      </c>
    </row>
  </sheetData>
  <phoneticPr fontId="6" type="noConversion"/>
  <dataValidations count="1">
    <dataValidation operator="greaterThanOrEqual" showInputMessage="1" showErrorMessage="1" sqref="B2:G1048576" xr:uid="{073E1657-C126-4472-9CCF-94610A6275DB}"/>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A3706FBF-50E4-4015-9BA0-A57950E11C89}">
          <x14:formula1>
            <xm:f>'Backend - Syntax Table'!$A$2:$A$96</xm:f>
          </x14:formula1>
          <xm:sqref>A2:A1048576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B296-C9AF-4A6A-ABE3-59F9C1935061}">
  <sheetPr>
    <tabColor theme="3" tint="9.9978637043366805E-2"/>
  </sheetPr>
  <dimension ref="A1:XFC2"/>
  <sheetViews>
    <sheetView zoomScaleNormal="100" workbookViewId="0">
      <pane xSplit="1" ySplit="1" topLeftCell="B2" activePane="bottomRight" state="frozen"/>
      <selection pane="topRight" activeCell="B1" sqref="B1"/>
      <selection pane="bottomLeft" activeCell="A2" sqref="A2"/>
      <selection pane="bottomRight" activeCell="A2" sqref="A2"/>
    </sheetView>
  </sheetViews>
  <sheetFormatPr defaultColWidth="0" defaultRowHeight="14.25"/>
  <cols>
    <col min="1" max="1" width="20.25" style="6" bestFit="1" customWidth="1"/>
    <col min="2" max="2" width="13.75" customWidth="1"/>
    <col min="3" max="3" width="14.125" customWidth="1"/>
    <col min="4" max="5" width="13.75" customWidth="1"/>
    <col min="6" max="6" width="14.875" bestFit="1" customWidth="1"/>
    <col min="7" max="7" width="90.875" customWidth="1"/>
    <col min="8" max="16383" width="8.75" hidden="1"/>
    <col min="16384" max="16384" width="71.875" hidden="1"/>
  </cols>
  <sheetData>
    <row r="1" spans="1:7">
      <c r="A1" t="s">
        <v>13</v>
      </c>
      <c r="B1" t="s">
        <v>118</v>
      </c>
      <c r="C1" t="s">
        <v>119</v>
      </c>
      <c r="D1" t="s">
        <v>120</v>
      </c>
      <c r="E1" t="s">
        <v>121</v>
      </c>
      <c r="F1" t="s">
        <v>187</v>
      </c>
      <c r="G1" t="s">
        <v>20</v>
      </c>
    </row>
    <row r="2" spans="1:7">
      <c r="A2" s="11"/>
      <c r="B2" s="9" t="str" cm="1">
        <f t="array" ref="B2" xml:space="preserve"> SUBSTITUTE(IF(SUM(COUNTIFS(KeywordsTable[[Concept]:[Concept]], VALUE(_xlfn.TEXTAFTER(B$1, " ")), KeywordsTable[[Use Term?]:[Use Term?]], {"Yes","Maybe",""}) + COUNTIFS(ControlledVocabTable[[Concept]:[Concept]], VALUE(_xlfn.TEXTAFTER(B$1,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C2" s="9" t="str" cm="1">
        <f t="array" ref="C2" xml:space="preserve"> SUBSTITUTE(IF(SUM(COUNTIFS(KeywordsTable[[Concept]:[Concept]], VALUE(_xlfn.TEXTAFTER(C$1, " ")), KeywordsTable[[Use Term?]:[Use Term?]], {"Yes","Maybe",""}) + COUNTIFS(ControlledVocabTable[[Concept]:[Concept]], VALUE(_xlfn.TEXTAFTER(C$1,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D2" s="9" t="str" cm="1">
        <f t="array" ref="D2" xml:space="preserve"> SUBSTITUTE(IF(SUM(COUNTIFS(KeywordsTable[[Concept]:[Concept]], VALUE(_xlfn.TEXTAFTER(D$1, " ")), KeywordsTable[[Use Term?]:[Use Term?]], {"Yes","Maybe",""}) + COUNTIFS(ControlledVocabTable[[Concept]:[Concept]], VALUE(_xlfn.TEXTAFTER(D$1,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E2" s="9" t="str" cm="1">
        <f t="array" ref="E2" xml:space="preserve"> SUBSTITUTE(IF(SUM(COUNTIFS(KeywordsTable[[Concept]:[Concept]], VALUE(_xlfn.TEXTAFTER(E$1, " ")), KeywordsTable[[Use Term?]:[Use Term?]], {"Yes","Maybe",""}) + COUNTIFS(ControlledVocabTable[[Concept]:[Concept]], VALUE(_xlfn.TEXTAFTER(E$1,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F2" s="9" t="str" cm="1">
        <f t="array" aca="1" ref="F2" ca="1">IF(NOT(ISBLANK(SearchTableAlt[[#This Row],[Database]:[Database]])), _xlfn.TEXTJOIN(" AND ", TRUE,
IF(INDEX(SyntaxTable[], MATCH(SearchTableAlt[[#This Row],[Database]:[Database]], SyntaxTable[[Database]:[Database]], 0), MATCH("Supports Publication Year in Search String", SyntaxTable[#Headers], 0)), _xlfn.IFS(
NOT(PubYearFilterTable[Start Year]) * NOT(PubYearFilterTable[End Year]), "",
PubYearFilterTable[[Start Year]:[Start Year]] * NOT(PubYearFilterTable[[End Year]:[End Year]]), SUBSTITUTE(SUBSTITUTE(INDEX(SyntaxTable[], MATCH(SearchTableAlt[[#This Row],[Database]], SyntaxTable[[Database]:[Database]], 0), MATCH("Publication Year (Range)", SyntaxTable[#Headers],0)), "?", IF(SearchTableAlt[[#This Row],[Database]]="Scopus (Elsevier)", PubYearFilterTable[[Start Year]:[Start Year]] - 1, PubYearFilterTable[[Start Year]:[Start Year]]), 1),"?", IF(SearchTableAlt[[#This Row],[Database]]="Scopus (Elsevier)", YEAR(TODAY()) + 1, YEAR(TODAY())),1),
NOT(PubYearFilterTable[[Start Year]:[Start Year]]) * PubYearFilterTable[[End Year]:[End Year]], SUBSTITUTE(SUBSTITUTE(INDEX(SyntaxTable[], MATCH(SearchTableAlt[[#This Row],[Database]], SyntaxTable[[Database]:[Database]], 0), MATCH("Publication Year (Range)", SyntaxTable[#Headers],0)), "?", IF(SearchTableAlt[[#This Row],[Database]]="Scopus (Elsevier)", 1000, 1000), 1),"?", IF(SearchTableAlt[[#This Row],[Database]]="Scopus (Elsevier)", PubYearFilterTable[[End Year]:[End Year]] + 1, PubYearFilterTable[[End Year]:[End Year]]),1),
PubYearFilterTable[[Start Year]:[Start Year]] = PubYearFilterTable[[End Year]:[End Year]], SUBSTITUTE(INDEX(SyntaxTable[], MATCH(SearchTableAlt[[#This Row],[Database]], SyntaxTable[[Database]:[Database]], 0), MATCH("Publication Year (Single Year)", SyntaxTable[#Headers],0)),"?",PubYearFilterTable[[Start Year]:[Start Year]]),
PubYearFilterTable[[Start Year]:[Start Year]] * PubYearFilterTable[[End Year]:[End Year]], SUBSTITUTE(SUBSTITUTE(INDEX(SyntaxTable[], MATCH(SearchTableAlt[[#This Row],[Database]], SyntaxTable[[Database]:[Database]], 0), MATCH("Publication Year (Range)", SyntaxTable[#Headers],0)), "?", IF(SearchTableAlt[[#This Row],[Database]]="Scopus (Elsevier)", PubYearFilterTable[[Start Year]:[Start Year]] - 1, PubYearFilterTable[[Start Year]:[Start Year]]), 1),"?", IF(SearchTableAlt[[#This Row],[Database]]="Scopus (Elsevier)", PubYearFilterTable[[End Year]:[End Year]] + 1, PubYearFilterTable[[End Year]:[End Year]]), 1)), ""),
IF((SearchTableAlt[[#This Row],[Database]:[Database]] = CustomFilterTable[[Text]:[Text]]), CustomFilterTable[[Database]:[Database]], "")), "")</f>
        <v/>
      </c>
      <c r="G2" s="10" t="str">
        <f ca="1" xml:space="preserve"> SUBSTITUTE(IF((COUNTBLANK(SearchTableAlt[[#This Row],[Concept 1]:[Concept 4]]) &lt; 3) * NOT(ISBLANK(SearchTableAlt[[#This Row],[Database]])), "(?)", "?"),"?", _xlfn.TEXTJOIN(" AND ", TRUE, SearchTableAlt[[#This Row],[Concept 1]:[Concept 4]], SearchTableAlt[[#This Row],[Filter(s)]]))</f>
        <v/>
      </c>
    </row>
  </sheetData>
  <phoneticPr fontId="6" type="noConversion"/>
  <dataValidations count="2">
    <dataValidation operator="greaterThanOrEqual" allowBlank="1" showInputMessage="1" showErrorMessage="1" sqref="F3:F1048576 G2:G1048576 B2:E1048576" xr:uid="{0210A110-981F-42C1-B00A-3D0606C503A6}"/>
    <dataValidation operator="greaterThanOrEqual" showInputMessage="1" showErrorMessage="1" sqref="F2" xr:uid="{0F6E7EEF-AE05-4AAE-803D-029C0E9FF9BF}"/>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B7BF45C-4675-4071-BC64-E6FD6C9E7C66}">
          <x14:formula1>
            <xm:f>'Backend - Syntax Table'!$A$2:$A$96</xm:f>
          </x14:formula1>
          <xm:sqref>A2:A1048576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R15"/>
  <sheetViews>
    <sheetView zoomScale="94" zoomScaleNormal="100" workbookViewId="0">
      <pane xSplit="1" ySplit="1" topLeftCell="K2" activePane="bottomRight" state="frozen"/>
      <selection pane="topRight" activeCell="B1" sqref="B1"/>
      <selection pane="bottomLeft" activeCell="A2" sqref="A2"/>
      <selection pane="bottomRight" activeCell="A7" sqref="A7"/>
    </sheetView>
  </sheetViews>
  <sheetFormatPr defaultColWidth="8.75" defaultRowHeight="15"/>
  <cols>
    <col min="1" max="1" width="35" style="1" bestFit="1" customWidth="1"/>
    <col min="2" max="2" width="13.125" style="1" bestFit="1" customWidth="1"/>
    <col min="3" max="3" width="16.875" style="1" bestFit="1" customWidth="1"/>
    <col min="4" max="4" width="14.125" style="1" bestFit="1" customWidth="1"/>
    <col min="5" max="5" width="33.875" style="1" bestFit="1" customWidth="1"/>
    <col min="6" max="6" width="39.875" style="1" bestFit="1" customWidth="1"/>
    <col min="7" max="7" width="19.375" style="1" bestFit="1" customWidth="1"/>
    <col min="8" max="8" width="18.125" style="1" customWidth="1"/>
    <col min="9" max="9" width="19.375" style="1" bestFit="1" customWidth="1"/>
    <col min="10" max="10" width="24.375" style="1" bestFit="1" customWidth="1"/>
    <col min="11" max="11" width="34" style="1" bestFit="1" customWidth="1"/>
    <col min="12" max="12" width="42.375" style="1" bestFit="1" customWidth="1"/>
    <col min="13" max="13" width="35.75" style="1" bestFit="1" customWidth="1"/>
    <col min="14" max="14" width="43" style="1" bestFit="1" customWidth="1"/>
    <col min="15" max="15" width="44.75" style="1" bestFit="1" customWidth="1"/>
    <col min="16" max="16" width="44.75" style="1" customWidth="1"/>
    <col min="17" max="17" width="30" style="1" bestFit="1" customWidth="1"/>
    <col min="18" max="18" width="30" style="1" customWidth="1"/>
    <col min="19" max="16384" width="8.75" style="1"/>
  </cols>
  <sheetData>
    <row r="1" spans="1:18">
      <c r="A1" s="2" t="s">
        <v>13</v>
      </c>
      <c r="B1" s="2" t="s">
        <v>21</v>
      </c>
      <c r="C1" s="2" t="s">
        <v>22</v>
      </c>
      <c r="D1" s="2" t="s">
        <v>23</v>
      </c>
      <c r="E1" s="2" t="s">
        <v>9</v>
      </c>
      <c r="F1" s="2" t="s">
        <v>24</v>
      </c>
      <c r="G1" s="2" t="s">
        <v>25</v>
      </c>
      <c r="H1" s="4" t="s">
        <v>96</v>
      </c>
      <c r="I1" s="4" t="s">
        <v>99</v>
      </c>
      <c r="J1" s="5" t="s">
        <v>151</v>
      </c>
      <c r="K1" s="5" t="s">
        <v>159</v>
      </c>
      <c r="L1" s="2" t="s">
        <v>26</v>
      </c>
      <c r="M1" s="2" t="s">
        <v>27</v>
      </c>
      <c r="N1" s="3" t="s">
        <v>78</v>
      </c>
      <c r="O1" s="4" t="s">
        <v>114</v>
      </c>
      <c r="P1" s="5" t="s">
        <v>185</v>
      </c>
      <c r="Q1" s="5" t="s">
        <v>167</v>
      </c>
      <c r="R1" s="5" t="s">
        <v>168</v>
      </c>
    </row>
    <row r="2" spans="1:18">
      <c r="A2" t="s">
        <v>133</v>
      </c>
      <c r="B2" t="s">
        <v>28</v>
      </c>
      <c r="C2" t="s">
        <v>134</v>
      </c>
      <c r="D2" t="s">
        <v>135</v>
      </c>
      <c r="E2" t="s">
        <v>136</v>
      </c>
      <c r="F2" t="s">
        <v>137</v>
      </c>
      <c r="G2" t="s">
        <v>138</v>
      </c>
      <c r="H2" t="s">
        <v>139</v>
      </c>
      <c r="I2" t="s">
        <v>140</v>
      </c>
      <c r="J2" t="s">
        <v>97</v>
      </c>
      <c r="K2" t="s">
        <v>141</v>
      </c>
      <c r="L2" t="s">
        <v>141</v>
      </c>
      <c r="M2" t="s">
        <v>141</v>
      </c>
      <c r="N2" t="s">
        <v>86</v>
      </c>
      <c r="O2" t="s">
        <v>86</v>
      </c>
      <c r="P2" s="12" t="b">
        <v>0</v>
      </c>
      <c r="Q2" t="s">
        <v>97</v>
      </c>
      <c r="R2" t="s">
        <v>97</v>
      </c>
    </row>
    <row r="3" spans="1:18">
      <c r="A3" t="s">
        <v>17</v>
      </c>
      <c r="B3" t="s">
        <v>28</v>
      </c>
      <c r="C3" t="s">
        <v>58</v>
      </c>
      <c r="D3" t="s">
        <v>59</v>
      </c>
      <c r="E3" t="s">
        <v>60</v>
      </c>
      <c r="F3" t="s">
        <v>61</v>
      </c>
      <c r="G3" t="s">
        <v>62</v>
      </c>
      <c r="H3" t="s">
        <v>107</v>
      </c>
      <c r="I3" t="s">
        <v>97</v>
      </c>
      <c r="J3" t="s">
        <v>97</v>
      </c>
      <c r="K3" t="s">
        <v>90</v>
      </c>
      <c r="L3" t="s">
        <v>90</v>
      </c>
      <c r="M3" t="s">
        <v>91</v>
      </c>
      <c r="N3" t="s">
        <v>86</v>
      </c>
      <c r="O3" t="s">
        <v>86</v>
      </c>
      <c r="P3" s="12" t="b">
        <v>0</v>
      </c>
      <c r="Q3" t="s">
        <v>97</v>
      </c>
      <c r="R3" t="s">
        <v>97</v>
      </c>
    </row>
    <row r="4" spans="1:18">
      <c r="A4" t="s">
        <v>163</v>
      </c>
      <c r="B4" t="s">
        <v>28</v>
      </c>
      <c r="C4" t="s">
        <v>39</v>
      </c>
      <c r="D4" t="s">
        <v>40</v>
      </c>
      <c r="E4" t="s">
        <v>41</v>
      </c>
      <c r="F4" t="s">
        <v>42</v>
      </c>
      <c r="G4" t="s">
        <v>43</v>
      </c>
      <c r="H4" t="s">
        <v>105</v>
      </c>
      <c r="I4" t="s">
        <v>104</v>
      </c>
      <c r="J4" t="s">
        <v>97</v>
      </c>
      <c r="K4" t="s">
        <v>178</v>
      </c>
      <c r="L4" t="s">
        <v>94</v>
      </c>
      <c r="M4" t="s">
        <v>87</v>
      </c>
      <c r="N4" t="s">
        <v>86</v>
      </c>
      <c r="O4" t="s">
        <v>86</v>
      </c>
      <c r="P4" s="12" t="b">
        <v>1</v>
      </c>
      <c r="Q4" t="s">
        <v>173</v>
      </c>
      <c r="R4" t="s">
        <v>174</v>
      </c>
    </row>
    <row r="5" spans="1:18">
      <c r="A5" t="s">
        <v>143</v>
      </c>
      <c r="B5" t="s">
        <v>28</v>
      </c>
      <c r="C5" t="s">
        <v>144</v>
      </c>
      <c r="D5" t="s">
        <v>145</v>
      </c>
      <c r="E5" t="s">
        <v>146</v>
      </c>
      <c r="F5" t="s">
        <v>146</v>
      </c>
      <c r="G5" t="s">
        <v>147</v>
      </c>
      <c r="H5" t="s">
        <v>148</v>
      </c>
      <c r="I5" t="s">
        <v>149</v>
      </c>
      <c r="J5" t="s">
        <v>97</v>
      </c>
      <c r="K5" t="s">
        <v>150</v>
      </c>
      <c r="L5" t="s">
        <v>150</v>
      </c>
      <c r="M5" t="s">
        <v>150</v>
      </c>
      <c r="N5" t="s">
        <v>86</v>
      </c>
      <c r="O5" t="s">
        <v>86</v>
      </c>
      <c r="P5" s="12" t="b">
        <v>1</v>
      </c>
      <c r="Q5" t="s">
        <v>186</v>
      </c>
      <c r="R5" t="s">
        <v>186</v>
      </c>
    </row>
    <row r="6" spans="1:18">
      <c r="A6" t="s">
        <v>200</v>
      </c>
      <c r="B6" t="s">
        <v>28</v>
      </c>
      <c r="C6" t="s">
        <v>39</v>
      </c>
      <c r="D6" t="s">
        <v>40</v>
      </c>
      <c r="E6" t="s">
        <v>41</v>
      </c>
      <c r="F6" t="s">
        <v>42</v>
      </c>
      <c r="G6" t="s">
        <v>43</v>
      </c>
      <c r="H6" t="s">
        <v>105</v>
      </c>
      <c r="I6" t="s">
        <v>104</v>
      </c>
      <c r="J6" t="s">
        <v>97</v>
      </c>
      <c r="K6" t="s">
        <v>87</v>
      </c>
      <c r="L6" t="s">
        <v>87</v>
      </c>
      <c r="M6" t="s">
        <v>87</v>
      </c>
      <c r="N6" t="s">
        <v>86</v>
      </c>
      <c r="O6" t="s">
        <v>86</v>
      </c>
      <c r="P6" s="12" t="b">
        <v>1</v>
      </c>
      <c r="Q6" t="s">
        <v>173</v>
      </c>
      <c r="R6" t="s">
        <v>174</v>
      </c>
    </row>
    <row r="7" spans="1:18">
      <c r="A7" t="s">
        <v>16</v>
      </c>
      <c r="B7" s="7" t="s">
        <v>34</v>
      </c>
      <c r="C7" t="s">
        <v>35</v>
      </c>
      <c r="D7" t="s">
        <v>36</v>
      </c>
      <c r="E7" t="s">
        <v>37</v>
      </c>
      <c r="F7" t="s">
        <v>161</v>
      </c>
      <c r="G7" t="s">
        <v>38</v>
      </c>
      <c r="H7" t="s">
        <v>107</v>
      </c>
      <c r="I7" t="s">
        <v>106</v>
      </c>
      <c r="J7" t="s">
        <v>97</v>
      </c>
      <c r="K7" s="7" t="s">
        <v>101</v>
      </c>
      <c r="L7" s="7" t="s">
        <v>101</v>
      </c>
      <c r="M7" s="7" t="s">
        <v>102</v>
      </c>
      <c r="N7" s="7" t="s">
        <v>103</v>
      </c>
      <c r="O7" s="7" t="s">
        <v>103</v>
      </c>
      <c r="P7" s="12" t="b">
        <v>1</v>
      </c>
      <c r="Q7" t="s">
        <v>171</v>
      </c>
      <c r="R7" t="s">
        <v>172</v>
      </c>
    </row>
    <row r="8" spans="1:18">
      <c r="A8" t="s">
        <v>162</v>
      </c>
      <c r="B8" t="s">
        <v>28</v>
      </c>
      <c r="C8" t="s">
        <v>97</v>
      </c>
      <c r="D8" t="s">
        <v>97</v>
      </c>
      <c r="E8" t="s">
        <v>97</v>
      </c>
      <c r="F8" t="s">
        <v>97</v>
      </c>
      <c r="G8" t="s">
        <v>97</v>
      </c>
      <c r="H8" t="s">
        <v>97</v>
      </c>
      <c r="I8" t="s">
        <v>97</v>
      </c>
      <c r="J8" t="s">
        <v>97</v>
      </c>
      <c r="K8" t="s">
        <v>86</v>
      </c>
      <c r="L8" t="s">
        <v>86</v>
      </c>
      <c r="M8" t="s">
        <v>86</v>
      </c>
      <c r="N8" t="s">
        <v>86</v>
      </c>
      <c r="O8" t="s">
        <v>86</v>
      </c>
      <c r="P8" s="12" t="b">
        <v>0</v>
      </c>
      <c r="Q8" t="s">
        <v>97</v>
      </c>
      <c r="R8" t="s">
        <v>97</v>
      </c>
    </row>
    <row r="9" spans="1:18">
      <c r="A9" t="s">
        <v>19</v>
      </c>
      <c r="B9" t="s">
        <v>28</v>
      </c>
      <c r="C9" t="s">
        <v>49</v>
      </c>
      <c r="D9" t="s">
        <v>50</v>
      </c>
      <c r="E9" t="s">
        <v>51</v>
      </c>
      <c r="F9" t="s">
        <v>52</v>
      </c>
      <c r="G9" t="s">
        <v>53</v>
      </c>
      <c r="H9" t="s">
        <v>110</v>
      </c>
      <c r="I9" t="s">
        <v>111</v>
      </c>
      <c r="J9" t="s">
        <v>97</v>
      </c>
      <c r="K9" t="s">
        <v>88</v>
      </c>
      <c r="L9" t="s">
        <v>88</v>
      </c>
      <c r="M9" t="s">
        <v>88</v>
      </c>
      <c r="N9" t="s">
        <v>86</v>
      </c>
      <c r="O9" t="s">
        <v>86</v>
      </c>
      <c r="P9" s="12" t="b">
        <v>0</v>
      </c>
      <c r="Q9" t="s">
        <v>184</v>
      </c>
      <c r="R9" t="s">
        <v>97</v>
      </c>
    </row>
    <row r="10" spans="1:18">
      <c r="A10" t="s">
        <v>192</v>
      </c>
      <c r="B10" t="s">
        <v>28</v>
      </c>
      <c r="C10" t="s">
        <v>193</v>
      </c>
      <c r="D10" t="s">
        <v>194</v>
      </c>
      <c r="E10" t="s">
        <v>195</v>
      </c>
      <c r="F10" t="s">
        <v>196</v>
      </c>
      <c r="G10" t="s">
        <v>197</v>
      </c>
      <c r="H10" t="s">
        <v>198</v>
      </c>
      <c r="I10" t="s">
        <v>97</v>
      </c>
      <c r="J10" t="s">
        <v>97</v>
      </c>
      <c r="K10" t="s">
        <v>86</v>
      </c>
      <c r="L10" t="s">
        <v>86</v>
      </c>
      <c r="M10" t="s">
        <v>86</v>
      </c>
      <c r="N10" t="s">
        <v>86</v>
      </c>
      <c r="O10" t="s">
        <v>86</v>
      </c>
      <c r="P10" s="12" t="b">
        <v>0</v>
      </c>
      <c r="Q10" t="s">
        <v>97</v>
      </c>
      <c r="R10" t="s">
        <v>97</v>
      </c>
    </row>
    <row r="11" spans="1:18">
      <c r="A11" t="s">
        <v>69</v>
      </c>
      <c r="B11" t="s">
        <v>28</v>
      </c>
      <c r="C11" t="s">
        <v>70</v>
      </c>
      <c r="D11" t="s">
        <v>71</v>
      </c>
      <c r="E11" t="s">
        <v>72</v>
      </c>
      <c r="F11" t="s">
        <v>73</v>
      </c>
      <c r="G11" t="s">
        <v>74</v>
      </c>
      <c r="H11" t="s">
        <v>112</v>
      </c>
      <c r="I11" t="s">
        <v>113</v>
      </c>
      <c r="J11" t="s">
        <v>154</v>
      </c>
      <c r="K11" t="s">
        <v>158</v>
      </c>
      <c r="L11" t="s">
        <v>92</v>
      </c>
      <c r="M11" t="s">
        <v>93</v>
      </c>
      <c r="N11" t="s">
        <v>116</v>
      </c>
      <c r="O11" t="s">
        <v>93</v>
      </c>
      <c r="P11" s="12" t="b">
        <v>0</v>
      </c>
      <c r="Q11" t="s">
        <v>97</v>
      </c>
      <c r="R11" t="s">
        <v>97</v>
      </c>
    </row>
    <row r="12" spans="1:18">
      <c r="A12" t="s">
        <v>201</v>
      </c>
      <c r="B12" t="s">
        <v>28</v>
      </c>
      <c r="C12" t="s">
        <v>44</v>
      </c>
      <c r="D12" t="s">
        <v>54</v>
      </c>
      <c r="E12" t="s">
        <v>55</v>
      </c>
      <c r="F12" t="s">
        <v>56</v>
      </c>
      <c r="G12" t="s">
        <v>57</v>
      </c>
      <c r="H12" t="s">
        <v>179</v>
      </c>
      <c r="I12" t="s">
        <v>180</v>
      </c>
      <c r="J12" t="s">
        <v>97</v>
      </c>
      <c r="K12" t="s">
        <v>89</v>
      </c>
      <c r="L12" t="s">
        <v>89</v>
      </c>
      <c r="M12" t="s">
        <v>89</v>
      </c>
      <c r="N12" t="s">
        <v>86</v>
      </c>
      <c r="O12" t="s">
        <v>86</v>
      </c>
      <c r="P12" s="12" t="b">
        <v>1</v>
      </c>
      <c r="Q12" t="s">
        <v>182</v>
      </c>
      <c r="R12" t="s">
        <v>181</v>
      </c>
    </row>
    <row r="13" spans="1:18">
      <c r="A13" t="s">
        <v>15</v>
      </c>
      <c r="B13" t="s">
        <v>28</v>
      </c>
      <c r="C13" t="s">
        <v>29</v>
      </c>
      <c r="D13" t="s">
        <v>30</v>
      </c>
      <c r="E13" t="s">
        <v>31</v>
      </c>
      <c r="F13" t="s">
        <v>32</v>
      </c>
      <c r="G13" t="s">
        <v>33</v>
      </c>
      <c r="H13" t="s">
        <v>98</v>
      </c>
      <c r="I13" t="s">
        <v>100</v>
      </c>
      <c r="J13" t="s">
        <v>152</v>
      </c>
      <c r="K13" t="s">
        <v>160</v>
      </c>
      <c r="L13" t="s">
        <v>83</v>
      </c>
      <c r="M13" t="s">
        <v>84</v>
      </c>
      <c r="N13" t="s">
        <v>85</v>
      </c>
      <c r="O13" t="s">
        <v>115</v>
      </c>
      <c r="P13" s="12" t="b">
        <v>1</v>
      </c>
      <c r="Q13" t="s">
        <v>188</v>
      </c>
      <c r="R13" t="s">
        <v>189</v>
      </c>
    </row>
    <row r="14" spans="1:18">
      <c r="A14" t="s">
        <v>18</v>
      </c>
      <c r="B14" t="s">
        <v>28</v>
      </c>
      <c r="C14" t="s">
        <v>44</v>
      </c>
      <c r="D14" t="s">
        <v>45</v>
      </c>
      <c r="E14" t="s">
        <v>46</v>
      </c>
      <c r="F14" t="s">
        <v>47</v>
      </c>
      <c r="G14" t="s">
        <v>48</v>
      </c>
      <c r="H14" t="s">
        <v>109</v>
      </c>
      <c r="I14" t="s">
        <v>108</v>
      </c>
      <c r="J14" t="s">
        <v>153</v>
      </c>
      <c r="K14" t="s">
        <v>86</v>
      </c>
      <c r="L14" t="s">
        <v>86</v>
      </c>
      <c r="M14" t="s">
        <v>86</v>
      </c>
      <c r="N14" t="s">
        <v>86</v>
      </c>
      <c r="O14" t="s">
        <v>86</v>
      </c>
      <c r="P14" s="12" t="b">
        <v>1</v>
      </c>
      <c r="Q14" t="s">
        <v>170</v>
      </c>
      <c r="R14" t="s">
        <v>175</v>
      </c>
    </row>
    <row r="15" spans="1:18">
      <c r="A15" t="s">
        <v>124</v>
      </c>
      <c r="B15" t="s">
        <v>28</v>
      </c>
      <c r="C15" t="s">
        <v>125</v>
      </c>
      <c r="D15" t="s">
        <v>127</v>
      </c>
      <c r="E15" t="s">
        <v>129</v>
      </c>
      <c r="F15" t="s">
        <v>126</v>
      </c>
      <c r="G15" t="s">
        <v>130</v>
      </c>
      <c r="H15" t="s">
        <v>128</v>
      </c>
      <c r="I15" t="s">
        <v>131</v>
      </c>
      <c r="J15" t="s">
        <v>155</v>
      </c>
      <c r="K15" t="s">
        <v>86</v>
      </c>
      <c r="L15" t="s">
        <v>86</v>
      </c>
      <c r="M15" t="s">
        <v>86</v>
      </c>
      <c r="N15" t="s">
        <v>86</v>
      </c>
      <c r="O15" t="s">
        <v>86</v>
      </c>
      <c r="P15" s="12" t="b">
        <v>1</v>
      </c>
      <c r="Q15" t="s">
        <v>176</v>
      </c>
      <c r="R15" t="s">
        <v>177</v>
      </c>
    </row>
  </sheetData>
  <phoneticPr fontId="6"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F11"/>
  <sheetViews>
    <sheetView workbookViewId="0">
      <pane ySplit="1" topLeftCell="A2" activePane="bottomLeft" state="frozen"/>
      <selection pane="bottomLeft" activeCell="F11" sqref="F11"/>
    </sheetView>
  </sheetViews>
  <sheetFormatPr defaultColWidth="8.75" defaultRowHeight="14.25"/>
  <cols>
    <col min="1" max="1" width="57" customWidth="1"/>
    <col min="2" max="2" width="23.25" bestFit="1" customWidth="1"/>
    <col min="3" max="3" width="20.125" customWidth="1"/>
    <col min="4" max="4" width="33.625" bestFit="1" customWidth="1"/>
    <col min="5" max="5" width="49" bestFit="1" customWidth="1"/>
    <col min="6" max="6" width="63" bestFit="1" customWidth="1"/>
  </cols>
  <sheetData>
    <row r="1" spans="1:6" s="8" customFormat="1" ht="15">
      <c r="A1" s="16" t="s">
        <v>63</v>
      </c>
      <c r="B1" s="17" t="s">
        <v>64</v>
      </c>
      <c r="C1" s="17" t="s">
        <v>65</v>
      </c>
      <c r="D1" s="17" t="s">
        <v>156</v>
      </c>
      <c r="E1" s="17" t="s">
        <v>66</v>
      </c>
      <c r="F1" s="18" t="s">
        <v>199</v>
      </c>
    </row>
    <row r="2" spans="1:6">
      <c r="A2">
        <v>1</v>
      </c>
      <c r="B2" t="s">
        <v>22</v>
      </c>
      <c r="C2" t="s">
        <v>10</v>
      </c>
      <c r="D2" t="s">
        <v>157</v>
      </c>
      <c r="E2" t="s">
        <v>10</v>
      </c>
      <c r="F2" t="s">
        <v>133</v>
      </c>
    </row>
    <row r="3" spans="1:6">
      <c r="A3">
        <v>2</v>
      </c>
      <c r="B3" t="s">
        <v>23</v>
      </c>
      <c r="C3" t="s">
        <v>12</v>
      </c>
      <c r="D3" t="s">
        <v>76</v>
      </c>
      <c r="E3" t="s">
        <v>12</v>
      </c>
      <c r="F3" t="s">
        <v>17</v>
      </c>
    </row>
    <row r="4" spans="1:6">
      <c r="A4">
        <v>3</v>
      </c>
      <c r="B4" t="s">
        <v>9</v>
      </c>
      <c r="D4" t="s">
        <v>77</v>
      </c>
      <c r="E4" t="s">
        <v>11</v>
      </c>
      <c r="F4" t="s">
        <v>163</v>
      </c>
    </row>
    <row r="5" spans="1:6">
      <c r="A5">
        <v>4</v>
      </c>
      <c r="B5" t="s">
        <v>24</v>
      </c>
      <c r="D5" t="s">
        <v>79</v>
      </c>
      <c r="F5" t="s">
        <v>143</v>
      </c>
    </row>
    <row r="6" spans="1:6">
      <c r="B6" t="s">
        <v>25</v>
      </c>
      <c r="D6" t="s">
        <v>117</v>
      </c>
      <c r="F6" t="s">
        <v>200</v>
      </c>
    </row>
    <row r="7" spans="1:6">
      <c r="B7" t="s">
        <v>96</v>
      </c>
      <c r="F7" t="s">
        <v>16</v>
      </c>
    </row>
    <row r="8" spans="1:6">
      <c r="B8" t="s">
        <v>99</v>
      </c>
      <c r="F8" t="s">
        <v>19</v>
      </c>
    </row>
    <row r="9" spans="1:6">
      <c r="B9" t="s">
        <v>151</v>
      </c>
      <c r="F9" t="s">
        <v>69</v>
      </c>
    </row>
    <row r="10" spans="1:6">
      <c r="F10" t="s">
        <v>201</v>
      </c>
    </row>
    <row r="11" spans="1:6">
      <c r="F11" t="s">
        <v>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4.xml>��
</file>

<file path=customXml/itemProps1.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0/xmlns/"/>
    <ds:schemaRef ds:uri="http://www.w3.org/2001/XMLSchema"/>
    <ds:schemaRef ds:uri="c3881be5-e735-4ed9-aae0-75c1abb84953"/>
    <ds:schemaRef ds:uri="6abeea41-ec2d-497e-a2cc-151e47a1fc3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550C9D-4F88-49BD-B5AE-2110CF504F3F}">
  <ds:schemaRefs>
    <ds:schemaRef ds:uri="http://schemas.microsoft.com/sharepoint/v3/contenttype/forms"/>
  </ds:schemaRefs>
</ds:datastoreItem>
</file>

<file path=customXml/itemProps3.xml><?xml version="1.0" encoding="utf-8"?>
<ds:datastoreItem xmlns:ds="http://schemas.openxmlformats.org/officeDocument/2006/customXml" ds:itemID="{813E1D39-9D87-436A-A252-03B57308C706}">
  <ds:schemaRefs>
    <ds:schemaRef ds:uri="http://schemas.microsoft.com/office/2006/metadata/properties"/>
    <ds:schemaRef ds:uri="http://www.w3.org/2000/xmlns/"/>
    <ds:schemaRef ds:uri="c3881be5-e735-4ed9-aae0-75c1abb84953"/>
    <ds:schemaRef ds:uri="http://www.w3.org/2001/XMLSchema-instance"/>
    <ds:schemaRef ds:uri="6abeea41-ec2d-497e-a2cc-151e47a1fc31"/>
    <ds:schemaRef ds:uri="http://schemas.microsoft.com/office/infopath/2007/PartnerControls"/>
  </ds:schemaRefs>
</ds:datastoreItem>
</file>

<file path=customXml/itemProps4.xml><?xml version="1.0" encoding="utf-8"?>
<ds:datastoreItem xmlns:ds="http://schemas.openxmlformats.org/officeDocument/2006/customXml" ds:itemID="{87A0CA39-E904-4583-A91F-F924CB061E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2024-09-16T19:33:53Z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