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ukemcevoy/Develop/stevens/f21/dataMining/midterm/"/>
    </mc:Choice>
  </mc:AlternateContent>
  <xr:revisionPtr revIDLastSave="0" documentId="8_{F523D9CA-9BBD-3E44-B284-B658DF49EF6C}" xr6:coauthVersionLast="47" xr6:coauthVersionMax="47" xr10:uidLastSave="{00000000-0000-0000-0000-000000000000}"/>
  <bookViews>
    <workbookView xWindow="35840" yWindow="0" windowWidth="38400" windowHeight="21600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2" l="1"/>
  <c r="T11" i="2"/>
  <c r="T12" i="2"/>
  <c r="T13" i="2"/>
  <c r="T14" i="2"/>
  <c r="T15" i="2"/>
  <c r="T16" i="2"/>
  <c r="T17" i="2"/>
  <c r="T18" i="2"/>
  <c r="T19" i="2"/>
  <c r="T20" i="2"/>
  <c r="S11" i="2" s="1"/>
  <c r="T21" i="2"/>
  <c r="S17" i="2" s="1"/>
  <c r="T22" i="2"/>
  <c r="S43" i="2" s="1"/>
  <c r="T23" i="2"/>
  <c r="S26" i="2" s="1"/>
  <c r="T24" i="2"/>
  <c r="S27" i="2" s="1"/>
  <c r="T25" i="2"/>
  <c r="S25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S44" i="2" s="1"/>
  <c r="T45" i="2"/>
  <c r="T46" i="2"/>
  <c r="T47" i="2"/>
  <c r="T48" i="2"/>
  <c r="T49" i="2"/>
  <c r="S49" i="2" s="1"/>
  <c r="T50" i="2"/>
  <c r="T51" i="2"/>
  <c r="S51" i="2" s="1"/>
  <c r="T52" i="2"/>
  <c r="T3" i="2"/>
  <c r="T4" i="2"/>
  <c r="T5" i="2"/>
  <c r="T6" i="2"/>
  <c r="T7" i="2"/>
  <c r="T8" i="2"/>
  <c r="T9" i="2"/>
  <c r="L3" i="2"/>
  <c r="P17" i="2"/>
  <c r="P40" i="2"/>
  <c r="P5" i="2"/>
  <c r="P6" i="2"/>
  <c r="P7" i="2"/>
  <c r="P8" i="2"/>
  <c r="P9" i="2"/>
  <c r="P10" i="2"/>
  <c r="P11" i="2"/>
  <c r="P12" i="2"/>
  <c r="P13" i="2"/>
  <c r="P14" i="2"/>
  <c r="P15" i="2"/>
  <c r="P16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4" i="2"/>
  <c r="P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I5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3" i="2"/>
  <c r="F63" i="2"/>
  <c r="F64" i="2"/>
  <c r="F62" i="2"/>
  <c r="H62" i="2"/>
  <c r="H63" i="2"/>
  <c r="H64" i="2"/>
  <c r="H48" i="2"/>
  <c r="G57" i="2"/>
  <c r="G56" i="2"/>
  <c r="H10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S35" i="2" l="1"/>
  <c r="S33" i="2"/>
  <c r="S7" i="2"/>
  <c r="S50" i="2"/>
  <c r="S34" i="2"/>
  <c r="S23" i="2"/>
  <c r="S16" i="2"/>
  <c r="S48" i="2"/>
  <c r="S32" i="2"/>
  <c r="S47" i="2"/>
  <c r="S31" i="2"/>
  <c r="S15" i="2"/>
  <c r="S46" i="2"/>
  <c r="S30" i="2"/>
  <c r="S14" i="2"/>
  <c r="S45" i="2"/>
  <c r="S29" i="2"/>
  <c r="S3" i="2"/>
  <c r="S28" i="2"/>
  <c r="S12" i="2"/>
  <c r="S20" i="2"/>
  <c r="S19" i="2"/>
  <c r="S36" i="2"/>
  <c r="S39" i="2"/>
  <c r="S41" i="2"/>
  <c r="S18" i="2"/>
  <c r="S42" i="2"/>
  <c r="S13" i="2"/>
  <c r="S52" i="2"/>
  <c r="S10" i="2"/>
  <c r="S9" i="2"/>
  <c r="S40" i="2"/>
  <c r="S24" i="2"/>
  <c r="S8" i="2"/>
  <c r="S4" i="2"/>
  <c r="S38" i="2"/>
  <c r="S22" i="2"/>
  <c r="S6" i="2"/>
  <c r="S5" i="2"/>
  <c r="S37" i="2"/>
  <c r="S21" i="2"/>
  <c r="K34" i="2"/>
  <c r="O50" i="2"/>
  <c r="O49" i="2"/>
  <c r="O46" i="2"/>
  <c r="O16" i="2"/>
  <c r="O13" i="2"/>
  <c r="O33" i="2"/>
  <c r="O11" i="2"/>
  <c r="O27" i="2"/>
  <c r="O47" i="2"/>
  <c r="O45" i="2"/>
  <c r="O15" i="2"/>
  <c r="O12" i="2"/>
  <c r="O32" i="2"/>
  <c r="O10" i="2"/>
  <c r="O48" i="2"/>
  <c r="O14" i="2"/>
  <c r="O31" i="2"/>
  <c r="O9" i="2"/>
  <c r="O28" i="2"/>
  <c r="O26" i="2"/>
  <c r="O18" i="2"/>
  <c r="O44" i="2"/>
  <c r="O42" i="2"/>
  <c r="O34" i="2"/>
  <c r="O30" i="2"/>
  <c r="O25" i="2"/>
  <c r="O17" i="2"/>
  <c r="O43" i="2"/>
  <c r="O41" i="2"/>
  <c r="O29" i="2"/>
  <c r="O19" i="2"/>
  <c r="O8" i="2"/>
  <c r="O39" i="2"/>
  <c r="O23" i="2"/>
  <c r="O7" i="2"/>
  <c r="O24" i="2"/>
  <c r="O38" i="2"/>
  <c r="O22" i="2"/>
  <c r="O6" i="2"/>
  <c r="O40" i="2"/>
  <c r="O3" i="2"/>
  <c r="O37" i="2"/>
  <c r="O21" i="2"/>
  <c r="O5" i="2"/>
  <c r="O52" i="2"/>
  <c r="O36" i="2"/>
  <c r="O20" i="2"/>
  <c r="O4" i="2"/>
  <c r="O51" i="2"/>
  <c r="O35" i="2"/>
  <c r="K17" i="2"/>
  <c r="K33" i="2"/>
  <c r="K49" i="2"/>
  <c r="K50" i="2"/>
  <c r="K35" i="2"/>
  <c r="K20" i="2"/>
  <c r="K52" i="2"/>
  <c r="K37" i="2"/>
  <c r="K4" i="2"/>
  <c r="K5" i="2"/>
  <c r="K6" i="2"/>
  <c r="K7" i="2"/>
  <c r="K23" i="2"/>
  <c r="K39" i="2"/>
  <c r="K24" i="2"/>
  <c r="K40" i="2"/>
  <c r="K41" i="2"/>
  <c r="K26" i="2"/>
  <c r="K25" i="2"/>
  <c r="K27" i="2"/>
  <c r="K44" i="2"/>
  <c r="K10" i="2"/>
  <c r="K11" i="2"/>
  <c r="K12" i="2"/>
  <c r="K13" i="2"/>
  <c r="K29" i="2"/>
  <c r="K45" i="2"/>
  <c r="K30" i="2"/>
  <c r="K46" i="2"/>
  <c r="K15" i="2"/>
  <c r="K16" i="2"/>
  <c r="H36" i="2"/>
  <c r="H35" i="2"/>
  <c r="H34" i="2"/>
  <c r="H33" i="2"/>
  <c r="H32" i="2"/>
  <c r="H31" i="2"/>
  <c r="H26" i="2"/>
  <c r="H18" i="2"/>
  <c r="H17" i="2"/>
  <c r="H16" i="2"/>
  <c r="H15" i="2"/>
  <c r="H44" i="2"/>
  <c r="H9" i="2"/>
  <c r="H8" i="2"/>
  <c r="H38" i="2"/>
  <c r="H7" i="2"/>
  <c r="H37" i="2"/>
  <c r="H6" i="2"/>
  <c r="H4" i="2"/>
  <c r="H5" i="2"/>
  <c r="H23" i="2"/>
  <c r="H52" i="2"/>
  <c r="H42" i="2"/>
  <c r="H22" i="2"/>
  <c r="H51" i="2"/>
  <c r="H50" i="2"/>
  <c r="H49" i="2"/>
  <c r="H25" i="2"/>
  <c r="H24" i="2"/>
  <c r="H41" i="2"/>
  <c r="H21" i="2"/>
  <c r="H40" i="2"/>
  <c r="H20" i="2"/>
  <c r="H39" i="2"/>
  <c r="H19" i="2"/>
  <c r="H30" i="2"/>
  <c r="H14" i="2"/>
  <c r="H47" i="2"/>
  <c r="H29" i="2"/>
  <c r="H13" i="2"/>
  <c r="H46" i="2"/>
  <c r="H3" i="2"/>
  <c r="H28" i="2"/>
  <c r="H12" i="2"/>
  <c r="H45" i="2"/>
  <c r="H43" i="2"/>
  <c r="H27" i="2"/>
  <c r="H11" i="2"/>
  <c r="K19" i="2" l="1"/>
  <c r="K22" i="2"/>
  <c r="K14" i="2"/>
  <c r="K21" i="2"/>
  <c r="K38" i="2"/>
  <c r="K8" i="2"/>
  <c r="K28" i="2"/>
  <c r="K47" i="2"/>
  <c r="K43" i="2"/>
  <c r="K51" i="2"/>
  <c r="K9" i="2"/>
  <c r="K48" i="2"/>
  <c r="K3" i="2"/>
  <c r="K32" i="2"/>
  <c r="K31" i="2"/>
  <c r="K42" i="2"/>
  <c r="K36" i="2"/>
  <c r="K18" i="2"/>
</calcChain>
</file>

<file path=xl/sharedStrings.xml><?xml version="1.0" encoding="utf-8"?>
<sst xmlns="http://schemas.openxmlformats.org/spreadsheetml/2006/main" count="143" uniqueCount="26">
  <si>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</si>
  <si>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</si>
  <si>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</si>
  <si>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</si>
  <si>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</si>
  <si>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</si>
  <si>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</si>
  <si>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</si>
  <si>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 xml:space="preserve"> </t>
  </si>
  <si>
    <t>Min</t>
  </si>
  <si>
    <t>Max</t>
  </si>
  <si>
    <t xml:space="preserve">Exposure </t>
  </si>
  <si>
    <t>MartialStatus</t>
  </si>
  <si>
    <t xml:space="preserve">Single </t>
  </si>
  <si>
    <t>Original Data</t>
  </si>
  <si>
    <t>Normalized Data</t>
  </si>
  <si>
    <t>Rank</t>
  </si>
  <si>
    <t>A</t>
  </si>
  <si>
    <t>B</t>
  </si>
  <si>
    <t>C</t>
  </si>
  <si>
    <t>Distance of sample i and A</t>
  </si>
  <si>
    <t>Distance of sample I and B</t>
  </si>
  <si>
    <t>Distance of sample I and C</t>
  </si>
  <si>
    <t>Sample A</t>
  </si>
  <si>
    <t>Sample B</t>
  </si>
  <si>
    <t>Sample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</si>
</sst>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7"/>
  <sheetViews>
    <sheetView tabSelected="1" topLeftCell="A15" zoomScale="110" zoomScaleNormal="110" workbookViewId="0">
      <selection activeCell="O25" sqref="O25"/>
    </sheetView>
  </sheetViews>
  <sheetFormatPr baseColWidth="10" defaultColWidth="8.83203125" defaultRowHeight="15" x14ac:dyDescent="0.2"/>
  <cols>
    <col min="1" max="1" width="13.5" style="1" bestFit="1" customWidth="1"/>
    <col min="2" max="2" width="11.83203125" style="1" bestFit="1" customWidth="1"/>
    <col min="3" max="3" width="15" style="1" bestFit="1" customWidth="1"/>
    <col min="4" max="5" width="8.83203125" style="1"/>
    <col min="6" max="6" width="15" bestFit="1" customWidth="1"/>
    <col min="7" max="7" width="11.33203125" bestFit="1" customWidth="1"/>
    <col min="8" max="8" width="14.33203125" bestFit="1" customWidth="1"/>
    <col min="9" max="9" width="7.33203125" bestFit="1" customWidth="1"/>
    <col min="11" max="11" width="5.1640625" bestFit="1" customWidth="1"/>
    <col min="12" max="12" width="21.83203125" bestFit="1" customWidth="1"/>
    <col min="15" max="15" width="6" customWidth="1"/>
    <col min="16" max="16" width="21.83203125" bestFit="1" customWidth="1"/>
    <col min="20" max="20" width="21.83203125" bestFit="1" customWidth="1"/>
  </cols>
  <sheetData>
    <row r="1" spans="1:21" ht="16" thickBot="1" x14ac:dyDescent="0.25">
      <c r="A1" s="1" t="s">
        <v>14</v>
      </c>
      <c r="F1" t="s">
        <v>15</v>
      </c>
      <c r="L1" t="s">
        <v>23</v>
      </c>
      <c r="P1" t="s">
        <v>24</v>
      </c>
      <c r="T1" t="s">
        <v>25</v>
      </c>
    </row>
    <row r="2" spans="1:21" x14ac:dyDescent="0.2">
      <c r="A2" s="3" t="s">
        <v>5</v>
      </c>
      <c r="B2" s="4" t="s">
        <v>0</v>
      </c>
      <c r="C2" s="4" t="s">
        <v>6</v>
      </c>
      <c r="D2" s="5" t="s">
        <v>7</v>
      </c>
      <c r="F2" s="3" t="s">
        <v>5</v>
      </c>
      <c r="G2" s="4" t="s">
        <v>0</v>
      </c>
      <c r="H2" s="4" t="s">
        <v>6</v>
      </c>
      <c r="I2" s="5" t="s">
        <v>7</v>
      </c>
      <c r="K2" s="26" t="s">
        <v>16</v>
      </c>
      <c r="L2" s="27" t="s">
        <v>20</v>
      </c>
      <c r="M2" s="28"/>
      <c r="O2" s="26" t="s">
        <v>16</v>
      </c>
      <c r="P2" s="27" t="s">
        <v>21</v>
      </c>
      <c r="Q2" s="28"/>
      <c r="S2" s="26" t="s">
        <v>16</v>
      </c>
      <c r="T2" s="27" t="s">
        <v>22</v>
      </c>
      <c r="U2" s="28"/>
    </row>
    <row r="3" spans="1:21" x14ac:dyDescent="0.2">
      <c r="A3" s="6">
        <v>3</v>
      </c>
      <c r="B3" s="2" t="s">
        <v>1</v>
      </c>
      <c r="C3" s="2">
        <v>7</v>
      </c>
      <c r="D3" s="7" t="s">
        <v>2</v>
      </c>
      <c r="F3" s="6">
        <f>(1/4)*A3</f>
        <v>0.75</v>
      </c>
      <c r="G3" s="2">
        <f>IF(B3="Married", 1, 0)</f>
        <v>1</v>
      </c>
      <c r="H3" s="2">
        <f>(C3-$G$56)/($G$57-$G$56)</f>
        <v>0.18181818181818182</v>
      </c>
      <c r="I3" s="7">
        <f>IF(D3="Yes", 1, 0)</f>
        <v>0</v>
      </c>
      <c r="K3" s="12">
        <f>RANK(L3,$L$3:$L$52,)</f>
        <v>29</v>
      </c>
      <c r="L3" s="29">
        <f>SQRT((F3-$F$62)^2+(G3-$G$62)^2+($H$62-H3)^2 + (I3-$I$62)^2)</f>
        <v>1.1327214358524647</v>
      </c>
      <c r="M3" s="7"/>
      <c r="O3" s="12">
        <f>RANK(P3,$P$3:$P$52,)</f>
        <v>28</v>
      </c>
      <c r="P3" s="29">
        <f>SQRT(($F3-$F$63)^2+($G3-$G$63)^2+($H$63-$H3)^2 + (I3-$I$63)^2)</f>
        <v>1.0041237288352056</v>
      </c>
      <c r="Q3" s="7"/>
      <c r="S3" s="12">
        <f>RANK(T3,$T$3:$T$52,)</f>
        <v>16</v>
      </c>
      <c r="T3" s="29">
        <f t="shared" ref="T3:T8" si="0">SQRT(($F3-$F$64)^2+($G3-$G$64)^2+($H$64-$H3)^2 + (I3-$I$64)^2)</f>
        <v>1.4441110903038794</v>
      </c>
      <c r="U3" s="35"/>
    </row>
    <row r="4" spans="1:21" x14ac:dyDescent="0.2">
      <c r="A4" s="6">
        <v>3</v>
      </c>
      <c r="B4" s="2" t="s">
        <v>1</v>
      </c>
      <c r="C4" s="2">
        <v>2</v>
      </c>
      <c r="D4" s="7" t="s">
        <v>3</v>
      </c>
      <c r="F4" s="6">
        <f t="shared" ref="F4:F52" si="1">(1/4)*A4</f>
        <v>0.75</v>
      </c>
      <c r="G4" s="2">
        <f t="shared" ref="G4:G52" si="2">IF(B4="Married", 1, 0)</f>
        <v>1</v>
      </c>
      <c r="H4" s="2">
        <f>(C4-$G$56)/($G$57-$G$56)</f>
        <v>3.0303030303030304E-2</v>
      </c>
      <c r="I4" s="7">
        <f t="shared" ref="I4:I51" si="3">IF(D4="Yes", 1, 0)</f>
        <v>1</v>
      </c>
      <c r="K4" s="12">
        <f t="shared" ref="K4:K52" si="4">RANK(L4,$L$3:$L$52,)</f>
        <v>44</v>
      </c>
      <c r="L4" s="29">
        <f t="shared" ref="L3:L52" si="5">SQRT((F4-$F$62)^2+(G4-$G$62)^2+($H$62-H4)^2 + (I4-$I$62)^2)</f>
        <v>0.50091743196413752</v>
      </c>
      <c r="M4" s="7"/>
      <c r="O4" s="12">
        <f t="shared" ref="O4:O52" si="6">RANK(P4,$P$3:$P$52,)</f>
        <v>7</v>
      </c>
      <c r="P4" s="29">
        <f>SQRT(($F4-$F$63)^2+($G4-$G$63)^2+($H$63-$H4)^2 + (I4-$I$63)^2)</f>
        <v>1.4155116017123228</v>
      </c>
      <c r="Q4" s="7"/>
      <c r="S4" s="12">
        <f t="shared" ref="S4:S52" si="7">RANK(T4,$T$3:$T$52,)</f>
        <v>35</v>
      </c>
      <c r="T4" s="29">
        <f t="shared" si="0"/>
        <v>1.0743962791049853</v>
      </c>
      <c r="U4" s="35"/>
    </row>
    <row r="5" spans="1:21" x14ac:dyDescent="0.2">
      <c r="A5" s="6">
        <v>3</v>
      </c>
      <c r="B5" s="2" t="s">
        <v>1</v>
      </c>
      <c r="C5" s="2">
        <v>7</v>
      </c>
      <c r="D5" s="7" t="s">
        <v>2</v>
      </c>
      <c r="F5" s="6">
        <f t="shared" si="1"/>
        <v>0.75</v>
      </c>
      <c r="G5" s="2">
        <f t="shared" si="2"/>
        <v>1</v>
      </c>
      <c r="H5" s="2">
        <f>(C5-$G$56)/($G$57-$G$56)</f>
        <v>0.18181818181818182</v>
      </c>
      <c r="I5" s="7">
        <f t="shared" si="3"/>
        <v>0</v>
      </c>
      <c r="K5" s="12">
        <f t="shared" si="4"/>
        <v>29</v>
      </c>
      <c r="L5" s="29">
        <f t="shared" si="5"/>
        <v>1.1327214358524647</v>
      </c>
      <c r="M5" s="7"/>
      <c r="O5" s="12">
        <f t="shared" si="6"/>
        <v>28</v>
      </c>
      <c r="P5" s="29">
        <f t="shared" ref="P5:P52" si="8">SQRT(($F5-$F$63)^2+($G5-$G$63)^2+($H$63-$H5)^2 + (I5-$I$63)^2)</f>
        <v>1.0041237288352056</v>
      </c>
      <c r="Q5" s="7"/>
      <c r="S5" s="12">
        <f t="shared" si="7"/>
        <v>16</v>
      </c>
      <c r="T5" s="29">
        <f t="shared" si="0"/>
        <v>1.4441110903038794</v>
      </c>
      <c r="U5" s="35"/>
    </row>
    <row r="6" spans="1:21" x14ac:dyDescent="0.2">
      <c r="A6" s="6">
        <v>1</v>
      </c>
      <c r="B6" s="2" t="s">
        <v>1</v>
      </c>
      <c r="C6" s="2">
        <v>18</v>
      </c>
      <c r="D6" s="7" t="s">
        <v>2</v>
      </c>
      <c r="F6" s="6">
        <f t="shared" si="1"/>
        <v>0.25</v>
      </c>
      <c r="G6" s="2">
        <f t="shared" si="2"/>
        <v>1</v>
      </c>
      <c r="H6" s="2">
        <f>(C6-$G$56)/($G$57-$G$56)</f>
        <v>0.51515151515151514</v>
      </c>
      <c r="I6" s="7">
        <f t="shared" si="3"/>
        <v>0</v>
      </c>
      <c r="K6" s="12">
        <f t="shared" si="4"/>
        <v>31</v>
      </c>
      <c r="L6" s="29">
        <f t="shared" si="5"/>
        <v>1.1248915874709446</v>
      </c>
      <c r="M6" s="7"/>
      <c r="O6" s="37">
        <f t="shared" si="6"/>
        <v>10</v>
      </c>
      <c r="P6" s="38">
        <f t="shared" si="8"/>
        <v>1.1958183952954935</v>
      </c>
      <c r="Q6" s="35"/>
      <c r="S6" s="12">
        <f t="shared" si="7"/>
        <v>14</v>
      </c>
      <c r="T6" s="29">
        <f t="shared" si="0"/>
        <v>1.4476041762994707</v>
      </c>
      <c r="U6" s="35"/>
    </row>
    <row r="7" spans="1:21" x14ac:dyDescent="0.2">
      <c r="A7" s="6">
        <v>4</v>
      </c>
      <c r="B7" s="2" t="s">
        <v>4</v>
      </c>
      <c r="C7" s="2">
        <v>1</v>
      </c>
      <c r="D7" s="7" t="s">
        <v>2</v>
      </c>
      <c r="F7" s="6">
        <f t="shared" si="1"/>
        <v>1</v>
      </c>
      <c r="G7" s="2">
        <f t="shared" si="2"/>
        <v>0</v>
      </c>
      <c r="H7" s="2">
        <f>(C7-$G$56)/($G$57-$G$56)</f>
        <v>0</v>
      </c>
      <c r="I7" s="7">
        <f t="shared" si="3"/>
        <v>0</v>
      </c>
      <c r="K7" s="12">
        <f t="shared" si="4"/>
        <v>7</v>
      </c>
      <c r="L7" s="29">
        <f t="shared" si="5"/>
        <v>1.6007810593582121</v>
      </c>
      <c r="M7" s="7"/>
      <c r="O7" s="12">
        <f t="shared" si="6"/>
        <v>35</v>
      </c>
      <c r="P7" s="29">
        <f t="shared" si="8"/>
        <v>0.26601590706180966</v>
      </c>
      <c r="Q7" s="7"/>
      <c r="S7" s="12">
        <f t="shared" si="7"/>
        <v>23</v>
      </c>
      <c r="T7" s="29">
        <f t="shared" si="0"/>
        <v>1.1666666666666667</v>
      </c>
      <c r="U7" s="35"/>
    </row>
    <row r="8" spans="1:21" x14ac:dyDescent="0.2">
      <c r="A8" s="6">
        <v>3</v>
      </c>
      <c r="B8" s="2" t="s">
        <v>1</v>
      </c>
      <c r="C8" s="2">
        <v>2</v>
      </c>
      <c r="D8" s="7" t="s">
        <v>2</v>
      </c>
      <c r="F8" s="6">
        <f t="shared" si="1"/>
        <v>0.75</v>
      </c>
      <c r="G8" s="2">
        <f t="shared" si="2"/>
        <v>1</v>
      </c>
      <c r="H8" s="2">
        <f>(C8-$G$56)/($G$57-$G$56)</f>
        <v>3.0303030303030304E-2</v>
      </c>
      <c r="I8" s="7">
        <f t="shared" si="3"/>
        <v>0</v>
      </c>
      <c r="K8" s="12">
        <f t="shared" si="4"/>
        <v>33</v>
      </c>
      <c r="L8" s="29">
        <f t="shared" si="5"/>
        <v>1.1184445778157925</v>
      </c>
      <c r="M8" s="7"/>
      <c r="O8" s="12">
        <f t="shared" si="6"/>
        <v>30</v>
      </c>
      <c r="P8" s="29">
        <f t="shared" si="8"/>
        <v>1.001834863928275</v>
      </c>
      <c r="Q8" s="7"/>
      <c r="S8" s="12">
        <f t="shared" si="7"/>
        <v>9</v>
      </c>
      <c r="T8" s="29">
        <f t="shared" si="0"/>
        <v>1.4677627071685115</v>
      </c>
      <c r="U8" s="35"/>
    </row>
    <row r="9" spans="1:21" x14ac:dyDescent="0.2">
      <c r="A9" s="6">
        <v>2</v>
      </c>
      <c r="B9" s="2" t="s">
        <v>1</v>
      </c>
      <c r="C9" s="2">
        <v>3</v>
      </c>
      <c r="D9" s="7" t="s">
        <v>3</v>
      </c>
      <c r="F9" s="6">
        <f t="shared" si="1"/>
        <v>0.5</v>
      </c>
      <c r="G9" s="2">
        <f t="shared" si="2"/>
        <v>1</v>
      </c>
      <c r="H9" s="2">
        <f>(C9-$G$56)/($G$57-$G$56)</f>
        <v>6.0606060606060608E-2</v>
      </c>
      <c r="I9" s="7">
        <f t="shared" si="3"/>
        <v>1</v>
      </c>
      <c r="K9" s="12">
        <f t="shared" si="4"/>
        <v>49</v>
      </c>
      <c r="L9" s="29">
        <f t="shared" si="5"/>
        <v>0.25724131585378252</v>
      </c>
      <c r="M9" s="7"/>
      <c r="O9" s="12">
        <f t="shared" si="6"/>
        <v>4</v>
      </c>
      <c r="P9" s="29">
        <f t="shared" si="8"/>
        <v>1.4364603279052111</v>
      </c>
      <c r="Q9" s="7"/>
      <c r="S9" s="12">
        <f t="shared" si="7"/>
        <v>40</v>
      </c>
      <c r="T9" s="29">
        <f>SQRT(($F9-$F$64)^2+($G9-$G$64)^2+($H$64-$H9)^2 + (I9-$I$64)^2)</f>
        <v>1.036523113726489</v>
      </c>
      <c r="U9" s="35"/>
    </row>
    <row r="10" spans="1:21" x14ac:dyDescent="0.2">
      <c r="A10" s="6">
        <v>1</v>
      </c>
      <c r="B10" s="2" t="s">
        <v>1</v>
      </c>
      <c r="C10" s="2">
        <v>7</v>
      </c>
      <c r="D10" s="7" t="s">
        <v>2</v>
      </c>
      <c r="F10" s="6">
        <f t="shared" si="1"/>
        <v>0.25</v>
      </c>
      <c r="G10" s="2">
        <f t="shared" si="2"/>
        <v>1</v>
      </c>
      <c r="H10" s="2">
        <f>(C10-$G$56)/($G$57-$G$56)</f>
        <v>0.18181818181818182</v>
      </c>
      <c r="I10" s="7">
        <f t="shared" si="3"/>
        <v>0</v>
      </c>
      <c r="K10" s="12">
        <f t="shared" si="4"/>
        <v>41</v>
      </c>
      <c r="L10" s="29">
        <f t="shared" si="5"/>
        <v>1.016394535227177</v>
      </c>
      <c r="M10" s="7"/>
      <c r="O10" s="12">
        <f t="shared" si="6"/>
        <v>15</v>
      </c>
      <c r="P10" s="29">
        <f t="shared" si="8"/>
        <v>1.121723879932097</v>
      </c>
      <c r="Q10" s="7"/>
      <c r="S10" s="12">
        <f t="shared" si="7"/>
        <v>16</v>
      </c>
      <c r="T10" s="29">
        <f t="shared" ref="T10:T52" si="9">SQRT(($F10-$F$64)^2+($G10-$G$64)^2+($H$64-$H10)^2 + (I10-$I$64)^2)</f>
        <v>1.4441110903038794</v>
      </c>
      <c r="U10" s="35"/>
    </row>
    <row r="11" spans="1:21" x14ac:dyDescent="0.2">
      <c r="A11" s="6">
        <v>4</v>
      </c>
      <c r="B11" s="2" t="s">
        <v>4</v>
      </c>
      <c r="C11" s="2">
        <v>6</v>
      </c>
      <c r="D11" s="7" t="s">
        <v>2</v>
      </c>
      <c r="F11" s="6">
        <f t="shared" si="1"/>
        <v>1</v>
      </c>
      <c r="G11" s="2">
        <f t="shared" si="2"/>
        <v>0</v>
      </c>
      <c r="H11" s="2">
        <f>(C11-$G$56)/($G$57-$G$56)</f>
        <v>0.15151515151515152</v>
      </c>
      <c r="I11" s="7">
        <f t="shared" si="3"/>
        <v>0</v>
      </c>
      <c r="K11" s="31">
        <f t="shared" si="4"/>
        <v>1</v>
      </c>
      <c r="L11" s="32">
        <f t="shared" si="5"/>
        <v>1.6079355836409179</v>
      </c>
      <c r="M11" s="33"/>
      <c r="O11" s="12">
        <f t="shared" si="6"/>
        <v>38</v>
      </c>
      <c r="P11" s="29">
        <f t="shared" si="8"/>
        <v>0.25724131585378252</v>
      </c>
      <c r="Q11" s="7"/>
      <c r="S11" s="12">
        <f t="shared" si="7"/>
        <v>29</v>
      </c>
      <c r="T11" s="29">
        <f t="shared" si="9"/>
        <v>1.1327214358524647</v>
      </c>
      <c r="U11" s="35"/>
    </row>
    <row r="12" spans="1:21" x14ac:dyDescent="0.2">
      <c r="A12" s="6">
        <v>4</v>
      </c>
      <c r="B12" s="2" t="s">
        <v>4</v>
      </c>
      <c r="C12" s="2">
        <v>6</v>
      </c>
      <c r="D12" s="7" t="s">
        <v>2</v>
      </c>
      <c r="F12" s="6">
        <f t="shared" si="1"/>
        <v>1</v>
      </c>
      <c r="G12" s="2">
        <f t="shared" si="2"/>
        <v>0</v>
      </c>
      <c r="H12" s="2">
        <f>(C12-$G$56)/($G$57-$G$56)</f>
        <v>0.15151515151515152</v>
      </c>
      <c r="I12" s="7">
        <f t="shared" si="3"/>
        <v>0</v>
      </c>
      <c r="K12" s="31">
        <f t="shared" si="4"/>
        <v>1</v>
      </c>
      <c r="L12" s="32">
        <f t="shared" si="5"/>
        <v>1.6079355836409179</v>
      </c>
      <c r="M12" s="33"/>
      <c r="O12" s="12">
        <f t="shared" si="6"/>
        <v>38</v>
      </c>
      <c r="P12" s="29">
        <f t="shared" si="8"/>
        <v>0.25724131585378252</v>
      </c>
      <c r="Q12" s="7"/>
      <c r="S12" s="12">
        <f t="shared" si="7"/>
        <v>29</v>
      </c>
      <c r="T12" s="29">
        <f t="shared" si="9"/>
        <v>1.1327214358524647</v>
      </c>
      <c r="U12" s="35"/>
    </row>
    <row r="13" spans="1:21" x14ac:dyDescent="0.2">
      <c r="A13" s="6">
        <v>4</v>
      </c>
      <c r="B13" s="2" t="s">
        <v>4</v>
      </c>
      <c r="C13" s="2">
        <v>1</v>
      </c>
      <c r="D13" s="7" t="s">
        <v>2</v>
      </c>
      <c r="F13" s="6">
        <f t="shared" si="1"/>
        <v>1</v>
      </c>
      <c r="G13" s="2">
        <f t="shared" si="2"/>
        <v>0</v>
      </c>
      <c r="H13" s="2">
        <f>(C13-$G$56)/($G$57-$G$56)</f>
        <v>0</v>
      </c>
      <c r="I13" s="7">
        <f t="shared" si="3"/>
        <v>0</v>
      </c>
      <c r="K13" s="12">
        <f t="shared" si="4"/>
        <v>7</v>
      </c>
      <c r="L13" s="29">
        <f t="shared" si="5"/>
        <v>1.6007810593582121</v>
      </c>
      <c r="M13" s="7"/>
      <c r="O13" s="12">
        <f t="shared" si="6"/>
        <v>35</v>
      </c>
      <c r="P13" s="29">
        <f t="shared" si="8"/>
        <v>0.26601590706180966</v>
      </c>
      <c r="Q13" s="7"/>
      <c r="S13" s="12">
        <f t="shared" si="7"/>
        <v>23</v>
      </c>
      <c r="T13" s="29">
        <f t="shared" si="9"/>
        <v>1.1666666666666667</v>
      </c>
      <c r="U13" s="35"/>
    </row>
    <row r="14" spans="1:21" x14ac:dyDescent="0.2">
      <c r="A14" s="6">
        <v>2</v>
      </c>
      <c r="B14" s="2" t="s">
        <v>1</v>
      </c>
      <c r="C14" s="2">
        <v>7</v>
      </c>
      <c r="D14" s="7" t="s">
        <v>2</v>
      </c>
      <c r="F14" s="6">
        <f t="shared" si="1"/>
        <v>0.5</v>
      </c>
      <c r="G14" s="2">
        <f t="shared" si="2"/>
        <v>1</v>
      </c>
      <c r="H14" s="2">
        <f>(C14-$G$56)/($G$57-$G$56)</f>
        <v>0.18181818181818182</v>
      </c>
      <c r="I14" s="7">
        <f t="shared" si="3"/>
        <v>0</v>
      </c>
      <c r="K14" s="12">
        <f t="shared" si="4"/>
        <v>36</v>
      </c>
      <c r="L14" s="29">
        <f t="shared" si="5"/>
        <v>1.046688994515405</v>
      </c>
      <c r="M14" s="7"/>
      <c r="O14" s="12">
        <f t="shared" si="6"/>
        <v>21</v>
      </c>
      <c r="P14" s="29">
        <f t="shared" si="8"/>
        <v>1.0347774943483827</v>
      </c>
      <c r="Q14" s="7"/>
      <c r="S14" s="12">
        <f t="shared" si="7"/>
        <v>22</v>
      </c>
      <c r="T14" s="29">
        <f t="shared" si="9"/>
        <v>1.4223068730547073</v>
      </c>
      <c r="U14" s="35"/>
    </row>
    <row r="15" spans="1:21" x14ac:dyDescent="0.2">
      <c r="A15" s="6">
        <v>1</v>
      </c>
      <c r="B15" s="2" t="s">
        <v>4</v>
      </c>
      <c r="C15" s="2">
        <v>2</v>
      </c>
      <c r="D15" s="7" t="s">
        <v>3</v>
      </c>
      <c r="F15" s="6">
        <f t="shared" si="1"/>
        <v>0.25</v>
      </c>
      <c r="G15" s="2">
        <f t="shared" si="2"/>
        <v>0</v>
      </c>
      <c r="H15" s="2">
        <f>(C15-$G$56)/($G$57-$G$56)</f>
        <v>3.0303030303030304E-2</v>
      </c>
      <c r="I15" s="7">
        <f t="shared" si="3"/>
        <v>1</v>
      </c>
      <c r="K15" s="12">
        <f t="shared" si="4"/>
        <v>43</v>
      </c>
      <c r="L15" s="29">
        <f t="shared" si="5"/>
        <v>1.000459031467829</v>
      </c>
      <c r="M15" s="7"/>
      <c r="O15" s="12">
        <f t="shared" si="6"/>
        <v>16</v>
      </c>
      <c r="P15" s="29">
        <f t="shared" si="8"/>
        <v>1.1196754416268071</v>
      </c>
      <c r="Q15" s="7"/>
      <c r="S15" s="12">
        <f t="shared" si="7"/>
        <v>47</v>
      </c>
      <c r="T15" s="29">
        <f t="shared" si="9"/>
        <v>0.39284521704436881</v>
      </c>
      <c r="U15" s="35"/>
    </row>
    <row r="16" spans="1:21" x14ac:dyDescent="0.2">
      <c r="A16" s="6">
        <v>3</v>
      </c>
      <c r="B16" s="2" t="s">
        <v>1</v>
      </c>
      <c r="C16" s="2">
        <v>10</v>
      </c>
      <c r="D16" s="7" t="s">
        <v>2</v>
      </c>
      <c r="F16" s="6">
        <f t="shared" si="1"/>
        <v>0.75</v>
      </c>
      <c r="G16" s="2">
        <f t="shared" si="2"/>
        <v>1</v>
      </c>
      <c r="H16" s="2">
        <f>(C16-$G$56)/($G$57-$G$56)</f>
        <v>0.27272727272727271</v>
      </c>
      <c r="I16" s="7">
        <f t="shared" si="3"/>
        <v>0</v>
      </c>
      <c r="K16" s="12">
        <f t="shared" si="4"/>
        <v>28</v>
      </c>
      <c r="L16" s="29">
        <f t="shared" si="5"/>
        <v>1.150817172833833</v>
      </c>
      <c r="M16" s="7"/>
      <c r="O16" s="12">
        <f t="shared" si="6"/>
        <v>27</v>
      </c>
      <c r="P16" s="29">
        <f t="shared" si="8"/>
        <v>1.016394535227177</v>
      </c>
      <c r="Q16" s="7"/>
      <c r="S16" s="12">
        <f t="shared" si="7"/>
        <v>19</v>
      </c>
      <c r="T16" s="29">
        <f t="shared" si="9"/>
        <v>1.4374189001756537</v>
      </c>
      <c r="U16" s="35"/>
    </row>
    <row r="17" spans="1:21" x14ac:dyDescent="0.2">
      <c r="A17" s="6">
        <v>1</v>
      </c>
      <c r="B17" s="2" t="s">
        <v>1</v>
      </c>
      <c r="C17" s="2">
        <v>12</v>
      </c>
      <c r="D17" s="7" t="s">
        <v>3</v>
      </c>
      <c r="F17" s="6">
        <f t="shared" si="1"/>
        <v>0.25</v>
      </c>
      <c r="G17" s="2">
        <f t="shared" si="2"/>
        <v>1</v>
      </c>
      <c r="H17" s="2">
        <f>(C17-$G$56)/($G$57-$G$56)</f>
        <v>0.33333333333333331</v>
      </c>
      <c r="I17" s="7">
        <f t="shared" si="3"/>
        <v>1</v>
      </c>
      <c r="K17" s="12">
        <f t="shared" si="4"/>
        <v>47</v>
      </c>
      <c r="L17" s="29">
        <f t="shared" si="5"/>
        <v>0.33333333333333331</v>
      </c>
      <c r="M17" s="7"/>
      <c r="O17" s="41">
        <f t="shared" si="6"/>
        <v>1</v>
      </c>
      <c r="P17" s="42">
        <f>SQRT(($F17-$F$63)^2+($G17-$G$63)^2+($H$63-$H17)^2 + (I17-$I$63)^2)</f>
        <v>1.519463561035594</v>
      </c>
      <c r="Q17" s="43"/>
      <c r="S17" s="12">
        <f t="shared" si="7"/>
        <v>43</v>
      </c>
      <c r="T17" s="29">
        <f t="shared" si="9"/>
        <v>1.0307764064044151</v>
      </c>
      <c r="U17" s="35"/>
    </row>
    <row r="18" spans="1:21" x14ac:dyDescent="0.2">
      <c r="A18" s="6">
        <v>1</v>
      </c>
      <c r="B18" s="2" t="s">
        <v>1</v>
      </c>
      <c r="C18" s="2">
        <v>29</v>
      </c>
      <c r="D18" s="7" t="s">
        <v>2</v>
      </c>
      <c r="F18" s="6">
        <f t="shared" si="1"/>
        <v>0.25</v>
      </c>
      <c r="G18" s="2">
        <f t="shared" si="2"/>
        <v>1</v>
      </c>
      <c r="H18" s="2">
        <f>(C18-$G$56)/($G$57-$G$56)</f>
        <v>0.84848484848484851</v>
      </c>
      <c r="I18" s="7">
        <f t="shared" si="3"/>
        <v>0</v>
      </c>
      <c r="K18" s="12">
        <f t="shared" si="4"/>
        <v>21</v>
      </c>
      <c r="L18" s="29">
        <f t="shared" si="5"/>
        <v>1.3114596974777213</v>
      </c>
      <c r="M18" s="7"/>
      <c r="O18" s="37">
        <f t="shared" si="6"/>
        <v>9</v>
      </c>
      <c r="P18" s="38">
        <f t="shared" si="8"/>
        <v>1.3505262042872337</v>
      </c>
      <c r="Q18" s="35"/>
      <c r="S18" s="31">
        <f t="shared" si="7"/>
        <v>3</v>
      </c>
      <c r="T18" s="32">
        <f t="shared" si="9"/>
        <v>1.5257395202205724</v>
      </c>
      <c r="U18" s="33"/>
    </row>
    <row r="19" spans="1:21" x14ac:dyDescent="0.2">
      <c r="A19" s="6">
        <v>4</v>
      </c>
      <c r="B19" s="2" t="s">
        <v>1</v>
      </c>
      <c r="C19" s="2">
        <v>22</v>
      </c>
      <c r="D19" s="7" t="s">
        <v>2</v>
      </c>
      <c r="F19" s="6">
        <f t="shared" si="1"/>
        <v>1</v>
      </c>
      <c r="G19" s="2">
        <f t="shared" si="2"/>
        <v>1</v>
      </c>
      <c r="H19" s="2">
        <f>(C19-$G$56)/($G$57-$G$56)</f>
        <v>0.63636363636363635</v>
      </c>
      <c r="I19" s="7">
        <f t="shared" si="3"/>
        <v>0</v>
      </c>
      <c r="K19" s="12">
        <f t="shared" si="4"/>
        <v>19</v>
      </c>
      <c r="L19" s="29">
        <f t="shared" si="5"/>
        <v>1.4026612840190429</v>
      </c>
      <c r="M19" s="7"/>
      <c r="O19" s="12">
        <f t="shared" si="6"/>
        <v>11</v>
      </c>
      <c r="P19" s="29">
        <f t="shared" si="8"/>
        <v>1.1661992373334089</v>
      </c>
      <c r="Q19" s="7"/>
      <c r="S19" s="31">
        <f t="shared" si="7"/>
        <v>2</v>
      </c>
      <c r="T19" s="32">
        <f t="shared" si="9"/>
        <v>1.5303030303030303</v>
      </c>
      <c r="U19" s="33"/>
    </row>
    <row r="20" spans="1:21" x14ac:dyDescent="0.2">
      <c r="A20" s="6">
        <v>2</v>
      </c>
      <c r="B20" s="2" t="s">
        <v>1</v>
      </c>
      <c r="C20" s="2">
        <v>1</v>
      </c>
      <c r="D20" s="7" t="s">
        <v>3</v>
      </c>
      <c r="F20" s="6">
        <f t="shared" si="1"/>
        <v>0.5</v>
      </c>
      <c r="G20" s="2">
        <f t="shared" si="2"/>
        <v>1</v>
      </c>
      <c r="H20" s="2">
        <f>(C20-$G$56)/($G$57-$G$56)</f>
        <v>0</v>
      </c>
      <c r="I20" s="7">
        <f t="shared" si="3"/>
        <v>1</v>
      </c>
      <c r="K20" s="12">
        <f t="shared" si="4"/>
        <v>50</v>
      </c>
      <c r="L20" s="29">
        <f t="shared" si="5"/>
        <v>0.25</v>
      </c>
      <c r="M20" s="7"/>
      <c r="O20" s="31">
        <f t="shared" si="6"/>
        <v>3</v>
      </c>
      <c r="P20" s="32">
        <f t="shared" si="8"/>
        <v>1.4390151016615209</v>
      </c>
      <c r="Q20" s="33"/>
      <c r="S20" s="12">
        <f t="shared" si="7"/>
        <v>38</v>
      </c>
      <c r="T20" s="29">
        <f t="shared" si="9"/>
        <v>1.0540925533894598</v>
      </c>
      <c r="U20" s="35"/>
    </row>
    <row r="21" spans="1:21" x14ac:dyDescent="0.2">
      <c r="A21" s="6">
        <v>3</v>
      </c>
      <c r="B21" s="2" t="s">
        <v>1</v>
      </c>
      <c r="C21" s="2">
        <v>2</v>
      </c>
      <c r="D21" s="7" t="s">
        <v>2</v>
      </c>
      <c r="F21" s="6">
        <f t="shared" si="1"/>
        <v>0.75</v>
      </c>
      <c r="G21" s="2">
        <f t="shared" si="2"/>
        <v>1</v>
      </c>
      <c r="H21" s="2">
        <f>(C21-$G$56)/($G$57-$G$56)</f>
        <v>3.0303030303030304E-2</v>
      </c>
      <c r="I21" s="7">
        <f t="shared" si="3"/>
        <v>0</v>
      </c>
      <c r="K21" s="12">
        <f t="shared" si="4"/>
        <v>33</v>
      </c>
      <c r="L21" s="29">
        <f t="shared" si="5"/>
        <v>1.1184445778157925</v>
      </c>
      <c r="M21" s="7"/>
      <c r="O21" s="12">
        <f t="shared" si="6"/>
        <v>30</v>
      </c>
      <c r="P21" s="29">
        <f t="shared" si="8"/>
        <v>1.001834863928275</v>
      </c>
      <c r="Q21" s="7"/>
      <c r="S21" s="12">
        <f t="shared" si="7"/>
        <v>9</v>
      </c>
      <c r="T21" s="29">
        <f t="shared" si="9"/>
        <v>1.4677627071685115</v>
      </c>
      <c r="U21" s="35"/>
    </row>
    <row r="22" spans="1:21" x14ac:dyDescent="0.2">
      <c r="A22" s="6">
        <v>3</v>
      </c>
      <c r="B22" s="2" t="s">
        <v>4</v>
      </c>
      <c r="C22" s="2">
        <v>11</v>
      </c>
      <c r="D22" s="7" t="s">
        <v>2</v>
      </c>
      <c r="F22" s="6">
        <f t="shared" si="1"/>
        <v>0.75</v>
      </c>
      <c r="G22" s="2">
        <f t="shared" si="2"/>
        <v>0</v>
      </c>
      <c r="H22" s="2">
        <f>(C22-$G$56)/($G$57-$G$56)</f>
        <v>0.30303030303030304</v>
      </c>
      <c r="I22" s="7">
        <f t="shared" si="3"/>
        <v>0</v>
      </c>
      <c r="K22" s="12">
        <f t="shared" si="4"/>
        <v>10</v>
      </c>
      <c r="L22" s="29">
        <f t="shared" si="5"/>
        <v>1.5303030303030303</v>
      </c>
      <c r="M22" s="7"/>
      <c r="O22" s="12">
        <f t="shared" si="6"/>
        <v>46</v>
      </c>
      <c r="P22" s="29">
        <f t="shared" si="8"/>
        <v>0.21212121212121213</v>
      </c>
      <c r="Q22" s="7"/>
      <c r="S22" s="12">
        <f t="shared" si="7"/>
        <v>42</v>
      </c>
      <c r="T22" s="29">
        <f t="shared" si="9"/>
        <v>1.031221738349976</v>
      </c>
      <c r="U22" s="35"/>
    </row>
    <row r="23" spans="1:21" x14ac:dyDescent="0.2">
      <c r="A23" s="6">
        <v>2</v>
      </c>
      <c r="B23" s="2" t="s">
        <v>4</v>
      </c>
      <c r="C23" s="2">
        <v>3</v>
      </c>
      <c r="D23" s="7" t="s">
        <v>3</v>
      </c>
      <c r="F23" s="6">
        <f t="shared" si="1"/>
        <v>0.5</v>
      </c>
      <c r="G23" s="2">
        <f t="shared" si="2"/>
        <v>0</v>
      </c>
      <c r="H23" s="2">
        <f>(C23-$G$56)/($G$57-$G$56)</f>
        <v>6.0606060606060608E-2</v>
      </c>
      <c r="I23" s="7">
        <f t="shared" si="3"/>
        <v>1</v>
      </c>
      <c r="K23" s="12">
        <f t="shared" si="4"/>
        <v>38</v>
      </c>
      <c r="L23" s="29">
        <f t="shared" si="5"/>
        <v>1.0325565817824152</v>
      </c>
      <c r="M23" s="7"/>
      <c r="O23" s="12">
        <f t="shared" si="6"/>
        <v>22</v>
      </c>
      <c r="P23" s="29">
        <f t="shared" si="8"/>
        <v>1.031221738349976</v>
      </c>
      <c r="Q23" s="7"/>
      <c r="S23" s="12">
        <f t="shared" si="7"/>
        <v>48</v>
      </c>
      <c r="T23" s="29">
        <f t="shared" si="9"/>
        <v>0.27272727272727271</v>
      </c>
      <c r="U23" s="35"/>
    </row>
    <row r="24" spans="1:21" x14ac:dyDescent="0.2">
      <c r="A24" s="6">
        <v>3</v>
      </c>
      <c r="B24" s="2" t="s">
        <v>1</v>
      </c>
      <c r="C24" s="2">
        <v>1</v>
      </c>
      <c r="D24" s="7" t="s">
        <v>3</v>
      </c>
      <c r="F24" s="6">
        <f t="shared" si="1"/>
        <v>0.75</v>
      </c>
      <c r="G24" s="2">
        <f t="shared" si="2"/>
        <v>1</v>
      </c>
      <c r="H24" s="2">
        <f>(C24-$G$56)/($G$57-$G$56)</f>
        <v>0</v>
      </c>
      <c r="I24" s="7">
        <f t="shared" si="3"/>
        <v>1</v>
      </c>
      <c r="K24" s="12">
        <f t="shared" si="4"/>
        <v>46</v>
      </c>
      <c r="L24" s="29">
        <f t="shared" si="5"/>
        <v>0.5</v>
      </c>
      <c r="M24" s="7"/>
      <c r="O24" s="12">
        <f t="shared" si="6"/>
        <v>6</v>
      </c>
      <c r="P24" s="29">
        <f t="shared" si="8"/>
        <v>1.4171324789199904</v>
      </c>
      <c r="Q24" s="7"/>
      <c r="S24" s="12">
        <f t="shared" si="7"/>
        <v>32</v>
      </c>
      <c r="T24" s="29">
        <f t="shared" si="9"/>
        <v>1.0833333333333333</v>
      </c>
      <c r="U24" s="35"/>
    </row>
    <row r="25" spans="1:21" x14ac:dyDescent="0.2">
      <c r="A25" s="6">
        <v>3</v>
      </c>
      <c r="B25" s="2" t="s">
        <v>4</v>
      </c>
      <c r="C25" s="2">
        <v>1</v>
      </c>
      <c r="D25" s="7" t="s">
        <v>2</v>
      </c>
      <c r="F25" s="6">
        <f t="shared" si="1"/>
        <v>0.75</v>
      </c>
      <c r="G25" s="2">
        <f t="shared" si="2"/>
        <v>0</v>
      </c>
      <c r="H25" s="2">
        <f>(C25-$G$56)/($G$57-$G$56)</f>
        <v>0</v>
      </c>
      <c r="I25" s="7">
        <f t="shared" si="3"/>
        <v>0</v>
      </c>
      <c r="K25" s="12">
        <f t="shared" si="4"/>
        <v>13</v>
      </c>
      <c r="L25" s="29">
        <f t="shared" si="5"/>
        <v>1.5</v>
      </c>
      <c r="M25" s="7"/>
      <c r="O25" s="12">
        <f t="shared" si="6"/>
        <v>49</v>
      </c>
      <c r="P25" s="29">
        <f t="shared" si="8"/>
        <v>9.0909090909090912E-2</v>
      </c>
      <c r="Q25" s="7"/>
      <c r="S25" s="12">
        <f t="shared" si="7"/>
        <v>32</v>
      </c>
      <c r="T25" s="29">
        <f t="shared" si="9"/>
        <v>1.0833333333333333</v>
      </c>
      <c r="U25" s="35"/>
    </row>
    <row r="26" spans="1:21" x14ac:dyDescent="0.2">
      <c r="A26" s="6">
        <v>4</v>
      </c>
      <c r="B26" s="2" t="s">
        <v>1</v>
      </c>
      <c r="C26" s="2">
        <v>5</v>
      </c>
      <c r="D26" s="7" t="s">
        <v>2</v>
      </c>
      <c r="F26" s="6">
        <f t="shared" si="1"/>
        <v>1</v>
      </c>
      <c r="G26" s="2">
        <f t="shared" si="2"/>
        <v>1</v>
      </c>
      <c r="H26" s="2">
        <f>(C26-$G$56)/($G$57-$G$56)</f>
        <v>0.12121212121212122</v>
      </c>
      <c r="I26" s="7">
        <f t="shared" si="3"/>
        <v>0</v>
      </c>
      <c r="K26" s="12">
        <f t="shared" si="4"/>
        <v>23</v>
      </c>
      <c r="L26" s="29">
        <f t="shared" si="5"/>
        <v>1.2558632004835326</v>
      </c>
      <c r="M26" s="7"/>
      <c r="O26" s="12">
        <f t="shared" si="6"/>
        <v>22</v>
      </c>
      <c r="P26" s="29">
        <f t="shared" si="8"/>
        <v>1.031221738349976</v>
      </c>
      <c r="Q26" s="7"/>
      <c r="S26" s="12">
        <f t="shared" si="7"/>
        <v>6</v>
      </c>
      <c r="T26" s="29">
        <f t="shared" si="9"/>
        <v>1.5149242253762305</v>
      </c>
      <c r="U26" s="35"/>
    </row>
    <row r="27" spans="1:21" x14ac:dyDescent="0.2">
      <c r="A27" s="6">
        <v>1</v>
      </c>
      <c r="B27" s="2" t="s">
        <v>4</v>
      </c>
      <c r="C27" s="2">
        <v>9</v>
      </c>
      <c r="D27" s="7" t="s">
        <v>3</v>
      </c>
      <c r="F27" s="6">
        <f t="shared" si="1"/>
        <v>0.25</v>
      </c>
      <c r="G27" s="2">
        <f t="shared" si="2"/>
        <v>0</v>
      </c>
      <c r="H27" s="2">
        <f>(C27-$G$56)/($G$57-$G$56)</f>
        <v>0.24242424242424243</v>
      </c>
      <c r="I27" s="7">
        <f t="shared" si="3"/>
        <v>1</v>
      </c>
      <c r="K27" s="37">
        <f t="shared" si="4"/>
        <v>39</v>
      </c>
      <c r="L27" s="29">
        <f t="shared" si="5"/>
        <v>1.0289652634151301</v>
      </c>
      <c r="M27" s="35"/>
      <c r="O27" s="12">
        <f t="shared" si="6"/>
        <v>13</v>
      </c>
      <c r="P27" s="29">
        <f t="shared" si="8"/>
        <v>1.128253890371604</v>
      </c>
      <c r="Q27" s="7"/>
      <c r="S27" s="12">
        <f t="shared" si="7"/>
        <v>49</v>
      </c>
      <c r="T27" s="29">
        <f t="shared" si="9"/>
        <v>0.26601590706180966</v>
      </c>
      <c r="U27" s="35"/>
    </row>
    <row r="28" spans="1:21" x14ac:dyDescent="0.2">
      <c r="A28" s="6">
        <v>3</v>
      </c>
      <c r="B28" s="2" t="s">
        <v>4</v>
      </c>
      <c r="C28" s="2">
        <v>8</v>
      </c>
      <c r="D28" s="7" t="s">
        <v>2</v>
      </c>
      <c r="F28" s="6">
        <f t="shared" si="1"/>
        <v>0.75</v>
      </c>
      <c r="G28" s="2">
        <f t="shared" si="2"/>
        <v>0</v>
      </c>
      <c r="H28" s="2">
        <f>(C28-$G$56)/($G$57-$G$56)</f>
        <v>0.21212121212121213</v>
      </c>
      <c r="I28" s="7">
        <f t="shared" si="3"/>
        <v>0</v>
      </c>
      <c r="K28" s="12">
        <f t="shared" si="4"/>
        <v>12</v>
      </c>
      <c r="L28" s="29">
        <f t="shared" si="5"/>
        <v>1.5149242253762305</v>
      </c>
      <c r="M28" s="7"/>
      <c r="O28" s="12">
        <f t="shared" si="6"/>
        <v>48</v>
      </c>
      <c r="P28" s="29">
        <f t="shared" si="8"/>
        <v>0.12121212121212122</v>
      </c>
      <c r="Q28" s="7"/>
      <c r="S28" s="12">
        <f t="shared" si="7"/>
        <v>39</v>
      </c>
      <c r="T28" s="29">
        <f t="shared" si="9"/>
        <v>1.0378787878787878</v>
      </c>
      <c r="U28" s="35"/>
    </row>
    <row r="29" spans="1:21" x14ac:dyDescent="0.2">
      <c r="A29" s="6">
        <v>3</v>
      </c>
      <c r="B29" s="2" t="s">
        <v>1</v>
      </c>
      <c r="C29" s="2">
        <v>5</v>
      </c>
      <c r="D29" s="7" t="s">
        <v>2</v>
      </c>
      <c r="F29" s="6">
        <f t="shared" si="1"/>
        <v>0.75</v>
      </c>
      <c r="G29" s="2">
        <f t="shared" si="2"/>
        <v>1</v>
      </c>
      <c r="H29" s="2">
        <f>(C29-$G$56)/($G$57-$G$56)</f>
        <v>0.12121212121212122</v>
      </c>
      <c r="I29" s="7">
        <f t="shared" si="3"/>
        <v>0</v>
      </c>
      <c r="K29" s="12">
        <f t="shared" si="4"/>
        <v>32</v>
      </c>
      <c r="L29" s="29">
        <f t="shared" si="5"/>
        <v>1.1245854250917278</v>
      </c>
      <c r="M29" s="7"/>
      <c r="O29" s="12">
        <f t="shared" si="6"/>
        <v>33</v>
      </c>
      <c r="P29" s="29">
        <f t="shared" si="8"/>
        <v>1.000459031467829</v>
      </c>
      <c r="Q29" s="7"/>
      <c r="S29" s="12">
        <f t="shared" si="7"/>
        <v>12</v>
      </c>
      <c r="T29" s="29">
        <f t="shared" si="9"/>
        <v>1.4517215327437187</v>
      </c>
      <c r="U29" s="35"/>
    </row>
    <row r="30" spans="1:21" x14ac:dyDescent="0.2">
      <c r="A30" s="6">
        <v>3</v>
      </c>
      <c r="B30" s="2" t="s">
        <v>4</v>
      </c>
      <c r="C30" s="2">
        <v>1</v>
      </c>
      <c r="D30" s="7" t="s">
        <v>2</v>
      </c>
      <c r="F30" s="6">
        <f t="shared" si="1"/>
        <v>0.75</v>
      </c>
      <c r="G30" s="2">
        <f t="shared" si="2"/>
        <v>0</v>
      </c>
      <c r="H30" s="2">
        <f>(C30-$G$56)/($G$57-$G$56)</f>
        <v>0</v>
      </c>
      <c r="I30" s="7">
        <f t="shared" si="3"/>
        <v>0</v>
      </c>
      <c r="K30" s="12">
        <f t="shared" si="4"/>
        <v>13</v>
      </c>
      <c r="L30" s="29">
        <f t="shared" si="5"/>
        <v>1.5</v>
      </c>
      <c r="M30" s="7"/>
      <c r="O30" s="12">
        <f t="shared" si="6"/>
        <v>49</v>
      </c>
      <c r="P30" s="29">
        <f t="shared" si="8"/>
        <v>9.0909090909090912E-2</v>
      </c>
      <c r="Q30" s="7"/>
      <c r="S30" s="12">
        <f t="shared" si="7"/>
        <v>32</v>
      </c>
      <c r="T30" s="29">
        <f t="shared" si="9"/>
        <v>1.0833333333333333</v>
      </c>
      <c r="U30" s="35"/>
    </row>
    <row r="31" spans="1:21" x14ac:dyDescent="0.2">
      <c r="A31" s="6">
        <v>2</v>
      </c>
      <c r="B31" s="2" t="s">
        <v>1</v>
      </c>
      <c r="C31" s="2">
        <v>5</v>
      </c>
      <c r="D31" s="7" t="s">
        <v>3</v>
      </c>
      <c r="F31" s="6">
        <f t="shared" si="1"/>
        <v>0.5</v>
      </c>
      <c r="G31" s="2">
        <f t="shared" si="2"/>
        <v>1</v>
      </c>
      <c r="H31" s="2">
        <f>(C31-$G$56)/($G$57-$G$56)</f>
        <v>0.12121212121212122</v>
      </c>
      <c r="I31" s="7">
        <f t="shared" si="3"/>
        <v>1</v>
      </c>
      <c r="K31" s="12">
        <f t="shared" si="4"/>
        <v>48</v>
      </c>
      <c r="L31" s="29">
        <f t="shared" si="5"/>
        <v>0.27783516395291286</v>
      </c>
      <c r="M31" s="7"/>
      <c r="O31" s="12">
        <f t="shared" si="6"/>
        <v>4</v>
      </c>
      <c r="P31" s="29">
        <f t="shared" si="8"/>
        <v>1.4364603279052111</v>
      </c>
      <c r="Q31" s="7"/>
      <c r="S31" s="12">
        <f t="shared" si="7"/>
        <v>44</v>
      </c>
      <c r="T31" s="29">
        <f t="shared" si="9"/>
        <v>1.0222501692989698</v>
      </c>
      <c r="U31" s="35"/>
    </row>
    <row r="32" spans="1:21" x14ac:dyDescent="0.2">
      <c r="A32" s="6">
        <v>4</v>
      </c>
      <c r="B32" s="2" t="s">
        <v>1</v>
      </c>
      <c r="C32" s="2">
        <v>18</v>
      </c>
      <c r="D32" s="7" t="s">
        <v>2</v>
      </c>
      <c r="F32" s="6">
        <f t="shared" si="1"/>
        <v>1</v>
      </c>
      <c r="G32" s="2">
        <f t="shared" si="2"/>
        <v>1</v>
      </c>
      <c r="H32" s="2">
        <f>(C32-$G$56)/($G$57-$G$56)</f>
        <v>0.51515151515151514</v>
      </c>
      <c r="I32" s="7">
        <f t="shared" si="3"/>
        <v>0</v>
      </c>
      <c r="K32" s="12">
        <f t="shared" si="4"/>
        <v>20</v>
      </c>
      <c r="L32" s="29">
        <f t="shared" si="5"/>
        <v>1.3519915249597172</v>
      </c>
      <c r="M32" s="7"/>
      <c r="O32" s="12">
        <f t="shared" si="6"/>
        <v>18</v>
      </c>
      <c r="P32" s="29">
        <f t="shared" si="8"/>
        <v>1.1146666024094778</v>
      </c>
      <c r="Q32" s="7"/>
      <c r="S32" s="12">
        <f t="shared" si="7"/>
        <v>7</v>
      </c>
      <c r="T32" s="29">
        <f t="shared" si="9"/>
        <v>1.5109791035086055</v>
      </c>
      <c r="U32" s="35"/>
    </row>
    <row r="33" spans="1:21" x14ac:dyDescent="0.2">
      <c r="A33" s="6">
        <v>4</v>
      </c>
      <c r="B33" s="2" t="s">
        <v>1</v>
      </c>
      <c r="C33" s="2">
        <v>3</v>
      </c>
      <c r="D33" s="7" t="s">
        <v>2</v>
      </c>
      <c r="F33" s="6">
        <f t="shared" si="1"/>
        <v>1</v>
      </c>
      <c r="G33" s="2">
        <f t="shared" si="2"/>
        <v>1</v>
      </c>
      <c r="H33" s="2">
        <f>(C33-$G$56)/($G$57-$G$56)</f>
        <v>6.0606060606060608E-2</v>
      </c>
      <c r="I33" s="7">
        <f t="shared" si="3"/>
        <v>0</v>
      </c>
      <c r="K33" s="12">
        <f t="shared" si="4"/>
        <v>24</v>
      </c>
      <c r="L33" s="29">
        <f t="shared" si="5"/>
        <v>1.2514683753823688</v>
      </c>
      <c r="M33" s="7"/>
      <c r="O33" s="12">
        <f t="shared" si="6"/>
        <v>22</v>
      </c>
      <c r="P33" s="29">
        <f t="shared" si="8"/>
        <v>1.031221738349976</v>
      </c>
      <c r="Q33" s="7"/>
      <c r="S33" s="12">
        <f t="shared" si="7"/>
        <v>4</v>
      </c>
      <c r="T33" s="29">
        <f t="shared" si="9"/>
        <v>1.5245918028407657</v>
      </c>
      <c r="U33" s="35"/>
    </row>
    <row r="34" spans="1:21" x14ac:dyDescent="0.2">
      <c r="A34" s="6">
        <v>3</v>
      </c>
      <c r="B34" s="2" t="s">
        <v>4</v>
      </c>
      <c r="C34" s="2">
        <v>10</v>
      </c>
      <c r="D34" s="7" t="s">
        <v>2</v>
      </c>
      <c r="F34" s="6">
        <f t="shared" si="1"/>
        <v>0.75</v>
      </c>
      <c r="G34" s="2">
        <f t="shared" si="2"/>
        <v>0</v>
      </c>
      <c r="H34" s="2">
        <f>(C34-$G$56)/($G$57-$G$56)</f>
        <v>0.27272727272727271</v>
      </c>
      <c r="I34" s="7">
        <f t="shared" si="3"/>
        <v>0</v>
      </c>
      <c r="K34" s="12">
        <f t="shared" si="4"/>
        <v>11</v>
      </c>
      <c r="L34" s="29">
        <f t="shared" si="5"/>
        <v>1.5245918028407657</v>
      </c>
      <c r="M34" s="7"/>
      <c r="O34" s="12">
        <f t="shared" si="6"/>
        <v>47</v>
      </c>
      <c r="P34" s="29">
        <f t="shared" si="8"/>
        <v>0.1818181818181818</v>
      </c>
      <c r="Q34" s="7"/>
      <c r="S34" s="12">
        <f t="shared" si="7"/>
        <v>41</v>
      </c>
      <c r="T34" s="29">
        <f t="shared" si="9"/>
        <v>1.0325565817824152</v>
      </c>
      <c r="U34" s="35"/>
    </row>
    <row r="35" spans="1:21" x14ac:dyDescent="0.2">
      <c r="A35" s="6">
        <v>1</v>
      </c>
      <c r="B35" s="2" t="s">
        <v>1</v>
      </c>
      <c r="C35" s="2">
        <v>10</v>
      </c>
      <c r="D35" s="7" t="s">
        <v>2</v>
      </c>
      <c r="F35" s="6">
        <f t="shared" si="1"/>
        <v>0.25</v>
      </c>
      <c r="G35" s="2">
        <f t="shared" si="2"/>
        <v>1</v>
      </c>
      <c r="H35" s="2">
        <f>(C35-$G$56)/($G$57-$G$56)</f>
        <v>0.27272727272727271</v>
      </c>
      <c r="I35" s="7">
        <f t="shared" si="3"/>
        <v>0</v>
      </c>
      <c r="K35" s="12">
        <f t="shared" si="4"/>
        <v>37</v>
      </c>
      <c r="L35" s="29">
        <f t="shared" si="5"/>
        <v>1.036523113726489</v>
      </c>
      <c r="M35" s="7"/>
      <c r="O35" s="12">
        <f t="shared" si="6"/>
        <v>12</v>
      </c>
      <c r="P35" s="29">
        <f t="shared" si="8"/>
        <v>1.1327214358524647</v>
      </c>
      <c r="Q35" s="7"/>
      <c r="S35" s="12">
        <f t="shared" si="7"/>
        <v>19</v>
      </c>
      <c r="T35" s="29">
        <f t="shared" si="9"/>
        <v>1.4374189001756537</v>
      </c>
      <c r="U35" s="35"/>
    </row>
    <row r="36" spans="1:21" x14ac:dyDescent="0.2">
      <c r="A36" s="6">
        <v>4</v>
      </c>
      <c r="B36" s="2" t="s">
        <v>1</v>
      </c>
      <c r="C36" s="2">
        <v>8</v>
      </c>
      <c r="D36" s="7" t="s">
        <v>2</v>
      </c>
      <c r="F36" s="6">
        <f t="shared" si="1"/>
        <v>1</v>
      </c>
      <c r="G36" s="2">
        <f t="shared" si="2"/>
        <v>1</v>
      </c>
      <c r="H36" s="2">
        <f>(C36-$G$56)/($G$57-$G$56)</f>
        <v>0.21212121212121213</v>
      </c>
      <c r="I36" s="7">
        <f t="shared" si="3"/>
        <v>0</v>
      </c>
      <c r="K36" s="12">
        <f t="shared" si="4"/>
        <v>22</v>
      </c>
      <c r="L36" s="29">
        <f t="shared" si="5"/>
        <v>1.2678704226504269</v>
      </c>
      <c r="M36" s="7"/>
      <c r="O36" s="12">
        <f t="shared" si="6"/>
        <v>20</v>
      </c>
      <c r="P36" s="29">
        <f t="shared" si="8"/>
        <v>1.0378787878787878</v>
      </c>
      <c r="Q36" s="7"/>
      <c r="S36" s="12">
        <f t="shared" si="7"/>
        <v>8</v>
      </c>
      <c r="T36" s="29">
        <f t="shared" si="9"/>
        <v>1.5048894904041099</v>
      </c>
      <c r="U36" s="35"/>
    </row>
    <row r="37" spans="1:21" x14ac:dyDescent="0.2">
      <c r="A37" s="6">
        <v>2</v>
      </c>
      <c r="B37" s="2" t="s">
        <v>4</v>
      </c>
      <c r="C37" s="2">
        <v>5</v>
      </c>
      <c r="D37" s="7" t="s">
        <v>2</v>
      </c>
      <c r="F37" s="6">
        <f t="shared" si="1"/>
        <v>0.5</v>
      </c>
      <c r="G37" s="2">
        <f t="shared" si="2"/>
        <v>0</v>
      </c>
      <c r="H37" s="2">
        <f>(C37-$G$56)/($G$57-$G$56)</f>
        <v>0.12121212121212122</v>
      </c>
      <c r="I37" s="7">
        <f t="shared" si="3"/>
        <v>0</v>
      </c>
      <c r="K37" s="12">
        <f t="shared" si="4"/>
        <v>16</v>
      </c>
      <c r="L37" s="29">
        <f t="shared" si="5"/>
        <v>1.4412468138139081</v>
      </c>
      <c r="M37" s="7"/>
      <c r="O37" s="12">
        <f t="shared" si="6"/>
        <v>44</v>
      </c>
      <c r="P37" s="29">
        <f t="shared" si="8"/>
        <v>0.25182985058476759</v>
      </c>
      <c r="Q37" s="7"/>
      <c r="S37" s="12">
        <f t="shared" si="7"/>
        <v>44</v>
      </c>
      <c r="T37" s="29">
        <f t="shared" si="9"/>
        <v>1.0222501692989698</v>
      </c>
      <c r="U37" s="35"/>
    </row>
    <row r="38" spans="1:21" x14ac:dyDescent="0.2">
      <c r="A38" s="6">
        <v>1</v>
      </c>
      <c r="B38" s="2" t="s">
        <v>4</v>
      </c>
      <c r="C38" s="2">
        <v>3</v>
      </c>
      <c r="D38" s="7" t="s">
        <v>2</v>
      </c>
      <c r="F38" s="6">
        <f t="shared" si="1"/>
        <v>0.25</v>
      </c>
      <c r="G38" s="2">
        <f t="shared" si="2"/>
        <v>0</v>
      </c>
      <c r="H38" s="2">
        <f>(C38-$G$56)/($G$57-$G$56)</f>
        <v>6.0606060606060608E-2</v>
      </c>
      <c r="I38" s="7">
        <f t="shared" si="3"/>
        <v>0</v>
      </c>
      <c r="K38" s="37">
        <f t="shared" si="4"/>
        <v>17</v>
      </c>
      <c r="L38" s="29">
        <f t="shared" si="5"/>
        <v>1.4155116017123228</v>
      </c>
      <c r="M38" s="35"/>
      <c r="O38" s="12">
        <f t="shared" si="6"/>
        <v>34</v>
      </c>
      <c r="P38" s="29">
        <f t="shared" si="8"/>
        <v>0.50091743196413752</v>
      </c>
      <c r="Q38" s="7"/>
      <c r="S38" s="12">
        <f t="shared" si="7"/>
        <v>37</v>
      </c>
      <c r="T38" s="29">
        <f t="shared" si="9"/>
        <v>1.0662458277945364</v>
      </c>
      <c r="U38" s="35"/>
    </row>
    <row r="39" spans="1:21" x14ac:dyDescent="0.2">
      <c r="A39" s="6">
        <v>3</v>
      </c>
      <c r="B39" s="2" t="s">
        <v>1</v>
      </c>
      <c r="C39" s="2">
        <v>2</v>
      </c>
      <c r="D39" s="7" t="s">
        <v>2</v>
      </c>
      <c r="F39" s="6">
        <f t="shared" si="1"/>
        <v>0.75</v>
      </c>
      <c r="G39" s="2">
        <f t="shared" si="2"/>
        <v>1</v>
      </c>
      <c r="H39" s="2">
        <f>(C39-$G$56)/($G$57-$G$56)</f>
        <v>3.0303030303030304E-2</v>
      </c>
      <c r="I39" s="7">
        <f t="shared" si="3"/>
        <v>0</v>
      </c>
      <c r="K39" s="12">
        <f t="shared" si="4"/>
        <v>33</v>
      </c>
      <c r="L39" s="29">
        <f t="shared" si="5"/>
        <v>1.1184445778157925</v>
      </c>
      <c r="M39" s="7"/>
      <c r="O39" s="12">
        <f t="shared" si="6"/>
        <v>30</v>
      </c>
      <c r="P39" s="29">
        <f t="shared" si="8"/>
        <v>1.001834863928275</v>
      </c>
      <c r="Q39" s="7"/>
      <c r="S39" s="12">
        <f t="shared" si="7"/>
        <v>9</v>
      </c>
      <c r="T39" s="29">
        <f t="shared" si="9"/>
        <v>1.4677627071685115</v>
      </c>
      <c r="U39" s="35"/>
    </row>
    <row r="40" spans="1:21" x14ac:dyDescent="0.2">
      <c r="A40" s="6">
        <v>4</v>
      </c>
      <c r="B40" s="2" t="s">
        <v>4</v>
      </c>
      <c r="C40" s="2">
        <v>5</v>
      </c>
      <c r="D40" s="7" t="s">
        <v>2</v>
      </c>
      <c r="F40" s="6">
        <f t="shared" si="1"/>
        <v>1</v>
      </c>
      <c r="G40" s="2">
        <f t="shared" si="2"/>
        <v>0</v>
      </c>
      <c r="H40" s="2">
        <f>(C40-$G$56)/($G$57-$G$56)</f>
        <v>0.12121212121212122</v>
      </c>
      <c r="I40" s="7">
        <f t="shared" si="3"/>
        <v>0</v>
      </c>
      <c r="K40" s="12">
        <f t="shared" si="4"/>
        <v>4</v>
      </c>
      <c r="L40" s="29">
        <f t="shared" si="5"/>
        <v>1.6053636280695853</v>
      </c>
      <c r="M40" s="7"/>
      <c r="O40" s="12">
        <f t="shared" si="6"/>
        <v>44</v>
      </c>
      <c r="P40" s="29">
        <f>SQRT(($F40-$F$63)^2+($G40-$G$63)^2+($H$63-$H40)^2 + (I40-$I$63)^2)</f>
        <v>0.25182985058476759</v>
      </c>
      <c r="Q40" s="7"/>
      <c r="S40" s="12">
        <f t="shared" si="7"/>
        <v>28</v>
      </c>
      <c r="T40" s="29">
        <f t="shared" si="9"/>
        <v>1.1379786503409335</v>
      </c>
      <c r="U40" s="35"/>
    </row>
    <row r="41" spans="1:21" x14ac:dyDescent="0.2">
      <c r="A41" s="6">
        <v>1</v>
      </c>
      <c r="B41" s="2" t="s">
        <v>1</v>
      </c>
      <c r="C41" s="2">
        <v>34</v>
      </c>
      <c r="D41" s="7" t="s">
        <v>2</v>
      </c>
      <c r="F41" s="6">
        <f t="shared" si="1"/>
        <v>0.25</v>
      </c>
      <c r="G41" s="2">
        <f t="shared" si="2"/>
        <v>1</v>
      </c>
      <c r="H41" s="2">
        <f>(C41-$G$56)/($G$57-$G$56)</f>
        <v>1</v>
      </c>
      <c r="I41" s="7">
        <f t="shared" si="3"/>
        <v>0</v>
      </c>
      <c r="K41" s="12">
        <f t="shared" si="4"/>
        <v>18</v>
      </c>
      <c r="L41" s="29">
        <f t="shared" si="5"/>
        <v>1.4142135623730951</v>
      </c>
      <c r="M41" s="7"/>
      <c r="O41" s="31">
        <f t="shared" si="6"/>
        <v>2</v>
      </c>
      <c r="P41" s="32">
        <f t="shared" si="8"/>
        <v>1.4409879531043053</v>
      </c>
      <c r="Q41" s="33"/>
      <c r="S41" s="31">
        <f t="shared" si="7"/>
        <v>1</v>
      </c>
      <c r="T41" s="32">
        <f t="shared" si="9"/>
        <v>1.5833333333333335</v>
      </c>
      <c r="U41" s="33"/>
    </row>
    <row r="42" spans="1:21" x14ac:dyDescent="0.2">
      <c r="A42" s="6">
        <v>3</v>
      </c>
      <c r="B42" s="2" t="s">
        <v>1</v>
      </c>
      <c r="C42" s="2">
        <v>2</v>
      </c>
      <c r="D42" s="7" t="s">
        <v>3</v>
      </c>
      <c r="F42" s="6">
        <f t="shared" si="1"/>
        <v>0.75</v>
      </c>
      <c r="G42" s="2">
        <f t="shared" si="2"/>
        <v>1</v>
      </c>
      <c r="H42" s="2">
        <f>(C42-$G$56)/($G$57-$G$56)</f>
        <v>3.0303030303030304E-2</v>
      </c>
      <c r="I42" s="7">
        <f t="shared" si="3"/>
        <v>1</v>
      </c>
      <c r="K42" s="12">
        <f t="shared" si="4"/>
        <v>44</v>
      </c>
      <c r="L42" s="29">
        <f t="shared" si="5"/>
        <v>0.50091743196413752</v>
      </c>
      <c r="M42" s="7"/>
      <c r="O42" s="12">
        <f t="shared" si="6"/>
        <v>7</v>
      </c>
      <c r="P42" s="29">
        <f t="shared" si="8"/>
        <v>1.4155116017123228</v>
      </c>
      <c r="Q42" s="7"/>
      <c r="S42" s="12">
        <f t="shared" si="7"/>
        <v>35</v>
      </c>
      <c r="T42" s="29">
        <f t="shared" si="9"/>
        <v>1.0743962791049853</v>
      </c>
      <c r="U42" s="35"/>
    </row>
    <row r="43" spans="1:21" x14ac:dyDescent="0.2">
      <c r="A43" s="6">
        <v>4</v>
      </c>
      <c r="B43" s="2" t="s">
        <v>1</v>
      </c>
      <c r="C43" s="2">
        <v>3</v>
      </c>
      <c r="D43" s="7" t="s">
        <v>2</v>
      </c>
      <c r="F43" s="6">
        <f t="shared" si="1"/>
        <v>1</v>
      </c>
      <c r="G43" s="2">
        <f t="shared" si="2"/>
        <v>1</v>
      </c>
      <c r="H43" s="2">
        <f>(C43-$G$56)/($G$57-$G$56)</f>
        <v>6.0606060606060608E-2</v>
      </c>
      <c r="I43" s="7">
        <f t="shared" si="3"/>
        <v>0</v>
      </c>
      <c r="K43" s="12">
        <f t="shared" si="4"/>
        <v>24</v>
      </c>
      <c r="L43" s="29">
        <f t="shared" si="5"/>
        <v>1.2514683753823688</v>
      </c>
      <c r="M43" s="7"/>
      <c r="O43" s="12">
        <f t="shared" si="6"/>
        <v>22</v>
      </c>
      <c r="P43" s="29">
        <f t="shared" si="8"/>
        <v>1.031221738349976</v>
      </c>
      <c r="Q43" s="7"/>
      <c r="S43" s="12">
        <f t="shared" si="7"/>
        <v>4</v>
      </c>
      <c r="T43" s="29">
        <f t="shared" si="9"/>
        <v>1.5245918028407657</v>
      </c>
      <c r="U43" s="35"/>
    </row>
    <row r="44" spans="1:21" x14ac:dyDescent="0.2">
      <c r="A44" s="6">
        <v>4</v>
      </c>
      <c r="B44" s="2" t="s">
        <v>4</v>
      </c>
      <c r="C44" s="2">
        <v>1</v>
      </c>
      <c r="D44" s="7" t="s">
        <v>2</v>
      </c>
      <c r="F44" s="6">
        <f t="shared" si="1"/>
        <v>1</v>
      </c>
      <c r="G44" s="2">
        <f t="shared" si="2"/>
        <v>0</v>
      </c>
      <c r="H44" s="2">
        <f>(C44-$G$56)/($G$57-$G$56)</f>
        <v>0</v>
      </c>
      <c r="I44" s="7">
        <f t="shared" si="3"/>
        <v>0</v>
      </c>
      <c r="K44" s="12">
        <f t="shared" si="4"/>
        <v>7</v>
      </c>
      <c r="L44" s="29">
        <f t="shared" si="5"/>
        <v>1.6007810593582121</v>
      </c>
      <c r="M44" s="7"/>
      <c r="O44" s="12">
        <f t="shared" si="6"/>
        <v>35</v>
      </c>
      <c r="P44" s="29">
        <f t="shared" si="8"/>
        <v>0.26601590706180966</v>
      </c>
      <c r="Q44" s="7"/>
      <c r="S44" s="12">
        <f t="shared" si="7"/>
        <v>23</v>
      </c>
      <c r="T44" s="29">
        <f t="shared" si="9"/>
        <v>1.1666666666666667</v>
      </c>
      <c r="U44" s="35"/>
    </row>
    <row r="45" spans="1:21" x14ac:dyDescent="0.2">
      <c r="A45" s="6">
        <v>1</v>
      </c>
      <c r="B45" s="2" t="s">
        <v>1</v>
      </c>
      <c r="C45" s="2">
        <v>6</v>
      </c>
      <c r="D45" s="7" t="s">
        <v>2</v>
      </c>
      <c r="F45" s="6">
        <f t="shared" si="1"/>
        <v>0.25</v>
      </c>
      <c r="G45" s="2">
        <f t="shared" si="2"/>
        <v>1</v>
      </c>
      <c r="H45" s="2">
        <f>(C45-$G$56)/($G$57-$G$56)</f>
        <v>0.15151515151515152</v>
      </c>
      <c r="I45" s="7">
        <f t="shared" si="3"/>
        <v>0</v>
      </c>
      <c r="K45" s="12">
        <f t="shared" si="4"/>
        <v>42</v>
      </c>
      <c r="L45" s="29">
        <f t="shared" si="5"/>
        <v>1.0114132889865841</v>
      </c>
      <c r="M45" s="7"/>
      <c r="O45" s="12">
        <f t="shared" si="6"/>
        <v>16</v>
      </c>
      <c r="P45" s="29">
        <f t="shared" si="8"/>
        <v>1.1196754416268071</v>
      </c>
      <c r="Q45" s="7"/>
      <c r="S45" s="37">
        <f t="shared" si="7"/>
        <v>14</v>
      </c>
      <c r="T45" s="29">
        <f t="shared" si="9"/>
        <v>1.4476041762994707</v>
      </c>
      <c r="U45" s="35"/>
    </row>
    <row r="46" spans="1:21" x14ac:dyDescent="0.2">
      <c r="A46" s="6">
        <v>4</v>
      </c>
      <c r="B46" s="2" t="s">
        <v>4</v>
      </c>
      <c r="C46" s="2">
        <v>2</v>
      </c>
      <c r="D46" s="7" t="s">
        <v>2</v>
      </c>
      <c r="F46" s="6">
        <f t="shared" si="1"/>
        <v>1</v>
      </c>
      <c r="G46" s="2">
        <f t="shared" si="2"/>
        <v>0</v>
      </c>
      <c r="H46" s="2">
        <f>(C46-$G$56)/($G$57-$G$56)</f>
        <v>3.0303030303030304E-2</v>
      </c>
      <c r="I46" s="7">
        <f t="shared" si="3"/>
        <v>0</v>
      </c>
      <c r="K46" s="12">
        <f t="shared" si="4"/>
        <v>5</v>
      </c>
      <c r="L46" s="29">
        <f t="shared" si="5"/>
        <v>1.6010678541665706</v>
      </c>
      <c r="M46" s="7"/>
      <c r="O46" s="12">
        <f t="shared" si="6"/>
        <v>38</v>
      </c>
      <c r="P46" s="29">
        <f t="shared" si="8"/>
        <v>0.25724131585378252</v>
      </c>
      <c r="Q46" s="7"/>
      <c r="S46" s="12">
        <f t="shared" si="7"/>
        <v>26</v>
      </c>
      <c r="T46" s="29">
        <f t="shared" si="9"/>
        <v>1.1583727226392364</v>
      </c>
      <c r="U46" s="35"/>
    </row>
    <row r="47" spans="1:21" x14ac:dyDescent="0.2">
      <c r="A47" s="6">
        <v>3</v>
      </c>
      <c r="B47" s="2" t="s">
        <v>1</v>
      </c>
      <c r="C47" s="2">
        <v>19</v>
      </c>
      <c r="D47" s="7" t="s">
        <v>2</v>
      </c>
      <c r="F47" s="6">
        <f t="shared" si="1"/>
        <v>0.75</v>
      </c>
      <c r="G47" s="2">
        <f t="shared" si="2"/>
        <v>1</v>
      </c>
      <c r="H47" s="2">
        <f>(C47-$G$56)/($G$57-$G$56)</f>
        <v>0.54545454545454541</v>
      </c>
      <c r="I47" s="7">
        <f t="shared" si="3"/>
        <v>0</v>
      </c>
      <c r="K47" s="12">
        <f t="shared" si="4"/>
        <v>26</v>
      </c>
      <c r="L47" s="29">
        <f t="shared" si="5"/>
        <v>1.2439938348549098</v>
      </c>
      <c r="M47" s="7"/>
      <c r="O47" s="12">
        <f t="shared" si="6"/>
        <v>19</v>
      </c>
      <c r="P47" s="29">
        <f t="shared" si="8"/>
        <v>1.0984587248722337</v>
      </c>
      <c r="Q47" s="7"/>
      <c r="S47" s="12">
        <f t="shared" si="7"/>
        <v>12</v>
      </c>
      <c r="T47" s="29">
        <f t="shared" si="9"/>
        <v>1.4517215327437187</v>
      </c>
      <c r="U47" s="35"/>
    </row>
    <row r="48" spans="1:21" x14ac:dyDescent="0.2">
      <c r="A48" s="6">
        <v>4</v>
      </c>
      <c r="B48" s="2" t="s">
        <v>4</v>
      </c>
      <c r="C48" s="2">
        <v>2</v>
      </c>
      <c r="D48" s="7" t="s">
        <v>2</v>
      </c>
      <c r="F48" s="6">
        <f t="shared" si="1"/>
        <v>1</v>
      </c>
      <c r="G48" s="2">
        <f t="shared" si="2"/>
        <v>0</v>
      </c>
      <c r="H48" s="2">
        <f>(C48-$G$56)/($G$57-$G$56)</f>
        <v>3.0303030303030304E-2</v>
      </c>
      <c r="I48" s="7">
        <f t="shared" si="3"/>
        <v>0</v>
      </c>
      <c r="K48" s="12">
        <f t="shared" si="4"/>
        <v>5</v>
      </c>
      <c r="L48" s="29">
        <f t="shared" si="5"/>
        <v>1.6010678541665706</v>
      </c>
      <c r="M48" s="7"/>
      <c r="O48" s="12">
        <f t="shared" si="6"/>
        <v>38</v>
      </c>
      <c r="P48" s="29">
        <f t="shared" si="8"/>
        <v>0.25724131585378252</v>
      </c>
      <c r="Q48" s="7"/>
      <c r="S48" s="12">
        <f t="shared" si="7"/>
        <v>26</v>
      </c>
      <c r="T48" s="29">
        <f t="shared" si="9"/>
        <v>1.1583727226392364</v>
      </c>
      <c r="U48" s="35"/>
    </row>
    <row r="49" spans="1:21" x14ac:dyDescent="0.2">
      <c r="A49" s="6">
        <v>1</v>
      </c>
      <c r="B49" s="2" t="s">
        <v>4</v>
      </c>
      <c r="C49" s="2">
        <v>9</v>
      </c>
      <c r="D49" s="7" t="s">
        <v>3</v>
      </c>
      <c r="F49" s="6">
        <f t="shared" si="1"/>
        <v>0.25</v>
      </c>
      <c r="G49" s="2">
        <f t="shared" si="2"/>
        <v>0</v>
      </c>
      <c r="H49" s="2">
        <f>(C49-$G$56)/($G$57-$G$56)</f>
        <v>0.24242424242424243</v>
      </c>
      <c r="I49" s="7">
        <f t="shared" si="3"/>
        <v>1</v>
      </c>
      <c r="K49" s="37">
        <f t="shared" si="4"/>
        <v>39</v>
      </c>
      <c r="L49" s="29">
        <f t="shared" si="5"/>
        <v>1.0289652634151301</v>
      </c>
      <c r="M49" s="35"/>
      <c r="O49" s="12">
        <f t="shared" si="6"/>
        <v>13</v>
      </c>
      <c r="P49" s="29">
        <f t="shared" si="8"/>
        <v>1.128253890371604</v>
      </c>
      <c r="Q49" s="7"/>
      <c r="S49" s="12">
        <f t="shared" si="7"/>
        <v>49</v>
      </c>
      <c r="T49" s="29">
        <f t="shared" si="9"/>
        <v>0.26601590706180966</v>
      </c>
      <c r="U49" s="35"/>
    </row>
    <row r="50" spans="1:21" x14ac:dyDescent="0.2">
      <c r="A50" s="6">
        <v>2</v>
      </c>
      <c r="B50" s="2" t="s">
        <v>4</v>
      </c>
      <c r="C50" s="2">
        <v>6</v>
      </c>
      <c r="D50" s="7" t="s">
        <v>2</v>
      </c>
      <c r="F50" s="6">
        <f t="shared" si="1"/>
        <v>0.5</v>
      </c>
      <c r="G50" s="2">
        <f t="shared" si="2"/>
        <v>0</v>
      </c>
      <c r="H50" s="2">
        <f>(C50-$G$56)/($G$57-$G$56)</f>
        <v>0.15151515151515152</v>
      </c>
      <c r="I50" s="7">
        <f t="shared" si="3"/>
        <v>0</v>
      </c>
      <c r="K50" s="12">
        <f t="shared" si="4"/>
        <v>15</v>
      </c>
      <c r="L50" s="29">
        <f t="shared" si="5"/>
        <v>1.4441110903038794</v>
      </c>
      <c r="M50" s="7"/>
      <c r="O50" s="12">
        <f t="shared" si="6"/>
        <v>38</v>
      </c>
      <c r="P50" s="29">
        <f t="shared" si="8"/>
        <v>0.25724131585378252</v>
      </c>
      <c r="Q50" s="7"/>
      <c r="S50" s="12">
        <f t="shared" si="7"/>
        <v>46</v>
      </c>
      <c r="T50" s="29">
        <f t="shared" si="9"/>
        <v>1.016394535227177</v>
      </c>
      <c r="U50" s="35"/>
    </row>
    <row r="51" spans="1:21" x14ac:dyDescent="0.2">
      <c r="A51" s="6">
        <v>3</v>
      </c>
      <c r="B51" s="2" t="s">
        <v>1</v>
      </c>
      <c r="C51" s="2">
        <v>11</v>
      </c>
      <c r="D51" s="7" t="s">
        <v>2</v>
      </c>
      <c r="F51" s="6">
        <f t="shared" si="1"/>
        <v>0.75</v>
      </c>
      <c r="G51" s="2">
        <f t="shared" si="2"/>
        <v>1</v>
      </c>
      <c r="H51" s="2">
        <f>(C51-$G$56)/($G$57-$G$56)</f>
        <v>0.30303030303030304</v>
      </c>
      <c r="I51" s="7">
        <f t="shared" si="3"/>
        <v>0</v>
      </c>
      <c r="K51" s="12">
        <f t="shared" si="4"/>
        <v>27</v>
      </c>
      <c r="L51" s="29">
        <f t="shared" si="5"/>
        <v>1.1583727226392364</v>
      </c>
      <c r="M51" s="7"/>
      <c r="O51" s="12">
        <f t="shared" si="6"/>
        <v>26</v>
      </c>
      <c r="P51" s="29">
        <f t="shared" si="8"/>
        <v>1.0222501692989698</v>
      </c>
      <c r="Q51" s="7"/>
      <c r="S51" s="12">
        <f t="shared" si="7"/>
        <v>21</v>
      </c>
      <c r="T51" s="29">
        <f t="shared" si="9"/>
        <v>1.4364603279052111</v>
      </c>
      <c r="U51" s="35"/>
    </row>
    <row r="52" spans="1:21" ht="16" thickBot="1" x14ac:dyDescent="0.25">
      <c r="A52" s="8">
        <v>4</v>
      </c>
      <c r="B52" s="9" t="s">
        <v>4</v>
      </c>
      <c r="C52" s="9">
        <v>6</v>
      </c>
      <c r="D52" s="10" t="s">
        <v>2</v>
      </c>
      <c r="F52" s="8">
        <f t="shared" si="1"/>
        <v>1</v>
      </c>
      <c r="G52" s="9">
        <f t="shared" si="2"/>
        <v>0</v>
      </c>
      <c r="H52" s="9">
        <f>(C52-$G$56)/($G$57-$G$56)</f>
        <v>0.15151515151515152</v>
      </c>
      <c r="I52" s="7">
        <f>IF(D52="Yes", 1, 0)</f>
        <v>0</v>
      </c>
      <c r="K52" s="39">
        <f t="shared" si="4"/>
        <v>1</v>
      </c>
      <c r="L52" s="40">
        <f t="shared" si="5"/>
        <v>1.6079355836409179</v>
      </c>
      <c r="M52" s="34"/>
      <c r="O52" s="14">
        <f t="shared" si="6"/>
        <v>38</v>
      </c>
      <c r="P52" s="30">
        <f t="shared" si="8"/>
        <v>0.25724131585378252</v>
      </c>
      <c r="Q52" s="10"/>
      <c r="S52" s="14">
        <f t="shared" si="7"/>
        <v>29</v>
      </c>
      <c r="T52" s="30">
        <f t="shared" si="9"/>
        <v>1.1327214358524647</v>
      </c>
      <c r="U52" s="36"/>
    </row>
    <row r="53" spans="1:21" x14ac:dyDescent="0.2">
      <c r="C53" s="1" t="s">
        <v>8</v>
      </c>
    </row>
    <row r="54" spans="1:21" ht="16" thickBot="1" x14ac:dyDescent="0.25"/>
    <row r="55" spans="1:21" x14ac:dyDescent="0.2">
      <c r="F55" s="3" t="s">
        <v>6</v>
      </c>
      <c r="G55" s="11"/>
    </row>
    <row r="56" spans="1:21" x14ac:dyDescent="0.2">
      <c r="F56" s="12" t="s">
        <v>9</v>
      </c>
      <c r="G56" s="13">
        <f>MIN(C3:C52)</f>
        <v>1</v>
      </c>
    </row>
    <row r="57" spans="1:21" ht="16" thickBot="1" x14ac:dyDescent="0.25">
      <c r="F57" s="14" t="s">
        <v>10</v>
      </c>
      <c r="G57" s="15">
        <f>MAX(C3:C52)</f>
        <v>34</v>
      </c>
    </row>
    <row r="60" spans="1:21" ht="16" thickBot="1" x14ac:dyDescent="0.25"/>
    <row r="61" spans="1:21" x14ac:dyDescent="0.2">
      <c r="F61" s="16" t="s">
        <v>11</v>
      </c>
      <c r="G61" s="17" t="s">
        <v>12</v>
      </c>
      <c r="H61" s="17" t="s">
        <v>6</v>
      </c>
      <c r="I61" s="18" t="s">
        <v>7</v>
      </c>
    </row>
    <row r="62" spans="1:21" x14ac:dyDescent="0.2">
      <c r="E62" s="1" t="s">
        <v>17</v>
      </c>
      <c r="F62" s="6">
        <f>(1/4)*F68</f>
        <v>0.25</v>
      </c>
      <c r="G62" s="25">
        <v>1</v>
      </c>
      <c r="H62" s="25">
        <f>(H68-$G$56)/($G$57-$G$56)</f>
        <v>0</v>
      </c>
      <c r="I62" s="21">
        <v>1</v>
      </c>
    </row>
    <row r="63" spans="1:21" x14ac:dyDescent="0.2">
      <c r="E63" s="1" t="s">
        <v>18</v>
      </c>
      <c r="F63" s="6">
        <f t="shared" ref="F63:F64" si="10">(1/4)*F69</f>
        <v>0.75</v>
      </c>
      <c r="G63" s="25">
        <v>0</v>
      </c>
      <c r="H63" s="25">
        <f>(H69-$G$56)/($G$57-$G$56)</f>
        <v>9.0909090909090912E-2</v>
      </c>
      <c r="I63" s="21">
        <v>0</v>
      </c>
    </row>
    <row r="64" spans="1:21" ht="16" thickBot="1" x14ac:dyDescent="0.25">
      <c r="E64" s="1" t="s">
        <v>19</v>
      </c>
      <c r="F64" s="8">
        <f t="shared" si="10"/>
        <v>0.5</v>
      </c>
      <c r="G64" s="23">
        <v>0</v>
      </c>
      <c r="H64" s="23">
        <f>(H70-$G$56)/($G$57-$G$56)</f>
        <v>0.33333333333333331</v>
      </c>
      <c r="I64" s="24">
        <v>1</v>
      </c>
    </row>
    <row r="66" spans="4:12" ht="16" thickBot="1" x14ac:dyDescent="0.25"/>
    <row r="67" spans="4:12" x14ac:dyDescent="0.2">
      <c r="F67" s="16" t="s">
        <v>11</v>
      </c>
      <c r="G67" s="17" t="s">
        <v>12</v>
      </c>
      <c r="H67" s="17" t="s">
        <v>6</v>
      </c>
      <c r="I67" s="18" t="s">
        <v>7</v>
      </c>
    </row>
    <row r="68" spans="4:12" x14ac:dyDescent="0.2">
      <c r="E68" s="1" t="s">
        <v>17</v>
      </c>
      <c r="F68" s="19">
        <v>1</v>
      </c>
      <c r="G68" s="20" t="s">
        <v>1</v>
      </c>
      <c r="H68" s="20">
        <v>1</v>
      </c>
      <c r="I68" s="21" t="s">
        <v>3</v>
      </c>
    </row>
    <row r="69" spans="4:12" x14ac:dyDescent="0.2">
      <c r="E69" s="1" t="s">
        <v>18</v>
      </c>
      <c r="F69" s="19">
        <v>3</v>
      </c>
      <c r="G69" s="20" t="s">
        <v>4</v>
      </c>
      <c r="H69" s="20">
        <v>4</v>
      </c>
      <c r="I69" s="21" t="s">
        <v>2</v>
      </c>
    </row>
    <row r="70" spans="4:12" ht="16" thickBot="1" x14ac:dyDescent="0.25">
      <c r="E70" s="1" t="s">
        <v>19</v>
      </c>
      <c r="F70" s="22">
        <v>2</v>
      </c>
      <c r="G70" s="23" t="s">
        <v>13</v>
      </c>
      <c r="H70" s="23">
        <v>12</v>
      </c>
      <c r="I70" s="24" t="s">
        <v>3</v>
      </c>
    </row>
    <row r="73" spans="4:12" x14ac:dyDescent="0.2">
      <c r="D73" s="44"/>
      <c r="E73" s="44"/>
      <c r="F73" s="29"/>
      <c r="G73" s="29"/>
      <c r="H73" s="29"/>
      <c r="I73" s="29"/>
      <c r="J73" s="29"/>
      <c r="K73" s="29"/>
      <c r="L73" s="29"/>
    </row>
    <row r="74" spans="4:12" x14ac:dyDescent="0.2">
      <c r="D74" s="44"/>
      <c r="E74" s="44"/>
      <c r="F74" s="45"/>
      <c r="G74" s="45"/>
      <c r="H74" s="45"/>
      <c r="I74" s="45"/>
      <c r="J74" s="29"/>
      <c r="K74" s="29"/>
      <c r="L74" s="29"/>
    </row>
    <row r="75" spans="4:12" x14ac:dyDescent="0.2">
      <c r="D75" s="44"/>
      <c r="E75" s="44"/>
      <c r="F75" s="44"/>
      <c r="G75" s="2"/>
      <c r="H75" s="2"/>
      <c r="I75" s="2"/>
      <c r="J75" s="29"/>
      <c r="K75" s="29"/>
      <c r="L75" s="29"/>
    </row>
    <row r="76" spans="4:12" x14ac:dyDescent="0.2">
      <c r="D76" s="44"/>
      <c r="E76" s="44"/>
      <c r="F76" s="44"/>
      <c r="G76" s="2"/>
      <c r="H76" s="2"/>
      <c r="I76" s="2"/>
      <c r="J76" s="29"/>
      <c r="K76" s="29"/>
      <c r="L76" s="29"/>
    </row>
    <row r="77" spans="4:12" x14ac:dyDescent="0.2">
      <c r="D77" s="44"/>
      <c r="E77" s="44"/>
      <c r="F77" s="44"/>
      <c r="G77" s="2"/>
      <c r="H77" s="2"/>
      <c r="I77" s="2"/>
      <c r="J77" s="29"/>
      <c r="K77" s="29"/>
      <c r="L7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2018-10-21T13:18:13Z</dcterms:created>
  <dcterms:modified xsi:type="dcterms:W3CDTF">2021-11-02T14:27:05Z</dcterms:modified>
</cp:coreProperties>
</file>