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\prfl\"/>
    </mc:Choice>
  </mc:AlternateContent>
  <xr:revisionPtr revIDLastSave="0" documentId="13_ncr:1_{ABA733FF-E5F9-49FC-83B8-B0F22B60B110}" xr6:coauthVersionLast="47" xr6:coauthVersionMax="47" xr10:uidLastSave="{00000000-0000-0000-0000-000000000000}"/>
  <bookViews>
    <workbookView xWindow="28680" yWindow="-120" windowWidth="29040" windowHeight="15990" activeTab="2" xr2:uid="{BA228D13-2244-495E-B498-5A53B12CE2AB}"/>
    <workbookView xWindow="28680" yWindow="-120" windowWidth="29040" windowHeight="15990" xr2:uid="{68C4CD1C-F6FC-42D1-9C86-4B42BFFB4529}"/>
  </bookViews>
  <sheets>
    <sheet name="QB" sheetId="2" r:id="rId1"/>
    <sheet name="RB" sheetId="3" r:id="rId2"/>
    <sheet name="WR" sheetId="4" r:id="rId3"/>
    <sheet name="TE" sheetId="5" r:id="rId4"/>
    <sheet name="PK" sheetId="6" r:id="rId5"/>
    <sheet name="DEF" sheetId="7" r:id="rId6"/>
    <sheet name="ST" sheetId="8" r:id="rId7"/>
    <sheet name="Off" sheetId="9" r:id="rId8"/>
    <sheet name="Coach" sheetId="10" r:id="rId9"/>
    <sheet name="Draft" sheetId="12" r:id="rId10"/>
  </sheets>
  <definedNames>
    <definedName name="ExternalData_1" localSheetId="9" hidden="1">Draft!$A$1:$E$358</definedName>
    <definedName name="ExternalData_1" localSheetId="0" hidden="1">QB!$A$1:$Y$85</definedName>
    <definedName name="ExternalData_1" localSheetId="1" hidden="1">RB!$A$1:$Y$177</definedName>
    <definedName name="ExternalData_1" localSheetId="2" hidden="1">WR!$A$1:$Y$250</definedName>
    <definedName name="ExternalData_2" localSheetId="3" hidden="1">TE!$A$1:$Y$143</definedName>
    <definedName name="ExternalData_3" localSheetId="4" hidden="1">PK!$A$1:$Y$47</definedName>
    <definedName name="ExternalData_4" localSheetId="5" hidden="1">DEF!$A$1:$Y$33</definedName>
    <definedName name="ExternalData_5" localSheetId="6" hidden="1">ST!$A$1:$Y$33</definedName>
    <definedName name="ExternalData_6" localSheetId="7" hidden="1">Off!$A$1:$Y$33</definedName>
    <definedName name="ExternalData_7" localSheetId="8" hidden="1">Coach!$A$1:$Y$36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4" i="2" l="1"/>
  <c r="AM14" i="2"/>
  <c r="AL14" i="2"/>
  <c r="AK14" i="2"/>
  <c r="AM13" i="2"/>
  <c r="AL13" i="2"/>
  <c r="AK13" i="2"/>
  <c r="AJ13" i="2"/>
  <c r="AL12" i="2"/>
  <c r="AK12" i="2"/>
  <c r="AJ12" i="2"/>
  <c r="AI12" i="2"/>
  <c r="AO11" i="2"/>
  <c r="AO14" i="2" s="1"/>
  <c r="AN11" i="2"/>
  <c r="AM11" i="2"/>
  <c r="AL11" i="2"/>
  <c r="AK11" i="2"/>
  <c r="AJ11" i="2"/>
  <c r="AJ14" i="2" s="1"/>
  <c r="AI11" i="2"/>
  <c r="AI14" i="2" s="1"/>
  <c r="AO10" i="2"/>
  <c r="AO13" i="2" s="1"/>
  <c r="AN10" i="2"/>
  <c r="AN13" i="2" s="1"/>
  <c r="AM10" i="2"/>
  <c r="AL10" i="2"/>
  <c r="AK10" i="2"/>
  <c r="AJ10" i="2"/>
  <c r="AI10" i="2"/>
  <c r="AI13" i="2" s="1"/>
  <c r="AO9" i="2"/>
  <c r="AO12" i="2" s="1"/>
  <c r="AN9" i="2"/>
  <c r="AN12" i="2" s="1"/>
  <c r="AM9" i="2"/>
  <c r="AM12" i="2" s="1"/>
  <c r="AL9" i="2"/>
  <c r="AK9" i="2"/>
  <c r="AJ9" i="2"/>
  <c r="AI9" i="2"/>
  <c r="AF11" i="2"/>
  <c r="AF10" i="2"/>
  <c r="AF9" i="2"/>
  <c r="AE11" i="2"/>
  <c r="AE10" i="2"/>
  <c r="AE9" i="2"/>
  <c r="AD11" i="2"/>
  <c r="AD10" i="2"/>
  <c r="AD9" i="2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2" i="7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2" i="9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2" i="10"/>
  <c r="AK7" i="10"/>
  <c r="AJ5" i="10"/>
  <c r="AI5" i="10"/>
  <c r="AO4" i="10"/>
  <c r="AO7" i="10" s="1"/>
  <c r="AK4" i="10"/>
  <c r="AI4" i="10"/>
  <c r="AI7" i="10" s="1"/>
  <c r="AF4" i="10"/>
  <c r="AE4" i="10"/>
  <c r="AD4" i="10"/>
  <c r="AK3" i="10"/>
  <c r="AK6" i="10" s="1"/>
  <c r="AJ3" i="10"/>
  <c r="AJ6" i="10" s="1"/>
  <c r="AI3" i="10"/>
  <c r="AI6" i="10" s="1"/>
  <c r="AF3" i="10"/>
  <c r="AN4" i="10" s="1"/>
  <c r="AN7" i="10" s="1"/>
  <c r="AE3" i="10"/>
  <c r="AD3" i="10"/>
  <c r="AO2" i="10"/>
  <c r="AO5" i="10" s="1"/>
  <c r="AM2" i="10"/>
  <c r="AM5" i="10" s="1"/>
  <c r="AL2" i="10"/>
  <c r="AL5" i="10" s="1"/>
  <c r="AK2" i="10"/>
  <c r="AK5" i="10" s="1"/>
  <c r="AJ2" i="10"/>
  <c r="AI2" i="10"/>
  <c r="AF2" i="10"/>
  <c r="AL4" i="10" s="1"/>
  <c r="AL7" i="10" s="1"/>
  <c r="AE2" i="10"/>
  <c r="AN3" i="10" s="1"/>
  <c r="AN6" i="10" s="1"/>
  <c r="AD2" i="10"/>
  <c r="AN2" i="10" s="1"/>
  <c r="AN5" i="10" s="1"/>
  <c r="AM7" i="9"/>
  <c r="AK7" i="9"/>
  <c r="AM4" i="9"/>
  <c r="AK4" i="9"/>
  <c r="AJ4" i="9"/>
  <c r="AJ7" i="9" s="1"/>
  <c r="AI4" i="9"/>
  <c r="AI7" i="9" s="1"/>
  <c r="AF4" i="9"/>
  <c r="AE4" i="9"/>
  <c r="AD4" i="9"/>
  <c r="AL3" i="9"/>
  <c r="AL6" i="9" s="1"/>
  <c r="AK3" i="9"/>
  <c r="AK6" i="9" s="1"/>
  <c r="AJ3" i="9"/>
  <c r="AJ6" i="9" s="1"/>
  <c r="AF3" i="9"/>
  <c r="AE3" i="9"/>
  <c r="AD3" i="9"/>
  <c r="AM2" i="9"/>
  <c r="AM5" i="9" s="1"/>
  <c r="AL2" i="9"/>
  <c r="AL5" i="9" s="1"/>
  <c r="AF2" i="9"/>
  <c r="AL4" i="9" s="1"/>
  <c r="AL7" i="9" s="1"/>
  <c r="AE2" i="9"/>
  <c r="AN3" i="9" s="1"/>
  <c r="AN6" i="9" s="1"/>
  <c r="AD2" i="9"/>
  <c r="AO2" i="9" s="1"/>
  <c r="AO5" i="9" s="1"/>
  <c r="AM4" i="8"/>
  <c r="AM7" i="8" s="1"/>
  <c r="AF4" i="8"/>
  <c r="AE4" i="8"/>
  <c r="AD4" i="8"/>
  <c r="AF3" i="8"/>
  <c r="AK4" i="8" s="1"/>
  <c r="AK7" i="8" s="1"/>
  <c r="AE3" i="8"/>
  <c r="AJ3" i="8" s="1"/>
  <c r="AJ6" i="8" s="1"/>
  <c r="AD3" i="8"/>
  <c r="AO2" i="8"/>
  <c r="AO5" i="8" s="1"/>
  <c r="AM2" i="8"/>
  <c r="AM5" i="8" s="1"/>
  <c r="AL2" i="8"/>
  <c r="AL5" i="8" s="1"/>
  <c r="AK2" i="8"/>
  <c r="AK5" i="8" s="1"/>
  <c r="AJ2" i="8"/>
  <c r="AJ5" i="8" s="1"/>
  <c r="AI2" i="8"/>
  <c r="AI5" i="8" s="1"/>
  <c r="AF2" i="8"/>
  <c r="AL4" i="8" s="1"/>
  <c r="AL7" i="8" s="1"/>
  <c r="AE2" i="8"/>
  <c r="AN3" i="8" s="1"/>
  <c r="AN6" i="8" s="1"/>
  <c r="AD2" i="8"/>
  <c r="AN2" i="8" s="1"/>
  <c r="AN5" i="8" s="1"/>
  <c r="AM7" i="7"/>
  <c r="AM4" i="7"/>
  <c r="AJ4" i="7"/>
  <c r="AJ7" i="7" s="1"/>
  <c r="AF4" i="7"/>
  <c r="AE4" i="7"/>
  <c r="AD4" i="7"/>
  <c r="AL3" i="7"/>
  <c r="AL6" i="7" s="1"/>
  <c r="AF3" i="7"/>
  <c r="AK4" i="7" s="1"/>
  <c r="AK7" i="7" s="1"/>
  <c r="AE3" i="7"/>
  <c r="AO3" i="7" s="1"/>
  <c r="AO6" i="7" s="1"/>
  <c r="AD3" i="7"/>
  <c r="AF2" i="7"/>
  <c r="AL4" i="7" s="1"/>
  <c r="AL7" i="7" s="1"/>
  <c r="AE2" i="7"/>
  <c r="AN3" i="7" s="1"/>
  <c r="AN6" i="7" s="1"/>
  <c r="AD2" i="7"/>
  <c r="AO2" i="7" s="1"/>
  <c r="AO5" i="7" s="1"/>
  <c r="AK6" i="6"/>
  <c r="AM4" i="6"/>
  <c r="AM7" i="6" s="1"/>
  <c r="AJ4" i="6"/>
  <c r="AJ7" i="6" s="1"/>
  <c r="AI4" i="6"/>
  <c r="AI7" i="6" s="1"/>
  <c r="AF4" i="6"/>
  <c r="AE4" i="6"/>
  <c r="AD4" i="6"/>
  <c r="AL3" i="6"/>
  <c r="AL6" i="6" s="1"/>
  <c r="AK3" i="6"/>
  <c r="AF3" i="6"/>
  <c r="AK4" i="6" s="1"/>
  <c r="AK7" i="6" s="1"/>
  <c r="AE3" i="6"/>
  <c r="AJ3" i="6" s="1"/>
  <c r="AJ6" i="6" s="1"/>
  <c r="AD3" i="6"/>
  <c r="AM2" i="6"/>
  <c r="AM5" i="6" s="1"/>
  <c r="AF2" i="6"/>
  <c r="AL4" i="6" s="1"/>
  <c r="AL7" i="6" s="1"/>
  <c r="AE2" i="6"/>
  <c r="AN3" i="6" s="1"/>
  <c r="AN6" i="6" s="1"/>
  <c r="AD2" i="6"/>
  <c r="AO2" i="6" s="1"/>
  <c r="AO5" i="6" s="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2" i="5"/>
  <c r="AF4" i="5"/>
  <c r="AE4" i="5"/>
  <c r="AD4" i="5"/>
  <c r="AN3" i="5"/>
  <c r="AN6" i="5" s="1"/>
  <c r="AF3" i="5"/>
  <c r="AE3" i="5"/>
  <c r="AO3" i="5" s="1"/>
  <c r="AO6" i="5" s="1"/>
  <c r="AD3" i="5"/>
  <c r="AO2" i="5" s="1"/>
  <c r="AO5" i="5" s="1"/>
  <c r="AL2" i="5"/>
  <c r="AL5" i="5" s="1"/>
  <c r="AF2" i="5"/>
  <c r="AK4" i="5" s="1"/>
  <c r="AK7" i="5" s="1"/>
  <c r="AE2" i="5"/>
  <c r="AM3" i="5" s="1"/>
  <c r="AM6" i="5" s="1"/>
  <c r="AD2" i="5"/>
  <c r="AN2" i="5" s="1"/>
  <c r="AN5" i="5" s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" i="4"/>
  <c r="AF4" i="4"/>
  <c r="AE4" i="4"/>
  <c r="AD4" i="4"/>
  <c r="AF3" i="4"/>
  <c r="AE3" i="4"/>
  <c r="AD3" i="4"/>
  <c r="AM2" i="4" s="1"/>
  <c r="AM5" i="4" s="1"/>
  <c r="AF2" i="4"/>
  <c r="AE2" i="4"/>
  <c r="AJ3" i="4" s="1"/>
  <c r="AJ6" i="4" s="1"/>
  <c r="AD2" i="4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2" i="3"/>
  <c r="AF4" i="3"/>
  <c r="AF3" i="3"/>
  <c r="AF2" i="3"/>
  <c r="AE4" i="3"/>
  <c r="AE3" i="3"/>
  <c r="AE2" i="3"/>
  <c r="AD4" i="3"/>
  <c r="AD3" i="3"/>
  <c r="AD2" i="3"/>
  <c r="AL4" i="3"/>
  <c r="AL7" i="3" s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2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D4" i="2"/>
  <c r="AE4" i="2"/>
  <c r="AE2" i="2"/>
  <c r="AF4" i="2"/>
  <c r="AF3" i="2"/>
  <c r="AE3" i="2"/>
  <c r="AD3" i="2"/>
  <c r="AF2" i="2"/>
  <c r="AD2" i="2"/>
  <c r="AO3" i="10" l="1"/>
  <c r="AO6" i="10" s="1"/>
  <c r="AM4" i="10"/>
  <c r="AM7" i="10" s="1"/>
  <c r="AL3" i="10"/>
  <c r="AL6" i="10" s="1"/>
  <c r="AJ4" i="10"/>
  <c r="AJ7" i="10" s="1"/>
  <c r="AM3" i="10"/>
  <c r="AM6" i="10" s="1"/>
  <c r="AN2" i="9"/>
  <c r="AN5" i="9" s="1"/>
  <c r="AI2" i="9"/>
  <c r="AI5" i="9" s="1"/>
  <c r="AJ2" i="9"/>
  <c r="AJ5" i="9" s="1"/>
  <c r="AN4" i="9"/>
  <c r="AN7" i="9" s="1"/>
  <c r="AO3" i="9"/>
  <c r="AO6" i="9" s="1"/>
  <c r="AK2" i="9"/>
  <c r="AK5" i="9" s="1"/>
  <c r="AI3" i="9"/>
  <c r="AI6" i="9" s="1"/>
  <c r="AO4" i="9"/>
  <c r="AO7" i="9" s="1"/>
  <c r="AM3" i="9"/>
  <c r="AM6" i="9" s="1"/>
  <c r="AN4" i="8"/>
  <c r="AN7" i="8" s="1"/>
  <c r="AO3" i="8"/>
  <c r="AO6" i="8" s="1"/>
  <c r="AI3" i="8"/>
  <c r="AI6" i="8" s="1"/>
  <c r="AO4" i="8"/>
  <c r="AO7" i="8" s="1"/>
  <c r="AK3" i="8"/>
  <c r="AK6" i="8" s="1"/>
  <c r="AI4" i="8"/>
  <c r="AI7" i="8" s="1"/>
  <c r="AL3" i="8"/>
  <c r="AL6" i="8" s="1"/>
  <c r="AJ4" i="8"/>
  <c r="AJ7" i="8" s="1"/>
  <c r="AM3" i="8"/>
  <c r="AM6" i="8" s="1"/>
  <c r="AN2" i="7"/>
  <c r="AN5" i="7" s="1"/>
  <c r="AK2" i="7"/>
  <c r="AK5" i="7" s="1"/>
  <c r="AI3" i="7"/>
  <c r="AI6" i="7" s="1"/>
  <c r="AO4" i="7"/>
  <c r="AO7" i="7" s="1"/>
  <c r="AL2" i="7"/>
  <c r="AL5" i="7" s="1"/>
  <c r="AJ3" i="7"/>
  <c r="AJ6" i="7" s="1"/>
  <c r="AI2" i="7"/>
  <c r="AI5" i="7" s="1"/>
  <c r="AJ2" i="7"/>
  <c r="AJ5" i="7" s="1"/>
  <c r="AN4" i="7"/>
  <c r="AN7" i="7" s="1"/>
  <c r="AM2" i="7"/>
  <c r="AM5" i="7" s="1"/>
  <c r="AK3" i="7"/>
  <c r="AK6" i="7" s="1"/>
  <c r="AI4" i="7"/>
  <c r="AI7" i="7" s="1"/>
  <c r="AM3" i="7"/>
  <c r="AM6" i="7" s="1"/>
  <c r="AI2" i="6"/>
  <c r="AI5" i="6" s="1"/>
  <c r="AO3" i="6"/>
  <c r="AO6" i="6" s="1"/>
  <c r="AJ2" i="6"/>
  <c r="AJ5" i="6" s="1"/>
  <c r="AN4" i="6"/>
  <c r="AN7" i="6" s="1"/>
  <c r="AK2" i="6"/>
  <c r="AK5" i="6" s="1"/>
  <c r="AI3" i="6"/>
  <c r="AI6" i="6" s="1"/>
  <c r="AO4" i="6"/>
  <c r="AO7" i="6" s="1"/>
  <c r="AL2" i="6"/>
  <c r="AL5" i="6" s="1"/>
  <c r="AN2" i="6"/>
  <c r="AN5" i="6" s="1"/>
  <c r="AM3" i="6"/>
  <c r="AM6" i="6" s="1"/>
  <c r="AM4" i="5"/>
  <c r="AM7" i="5" s="1"/>
  <c r="AJ2" i="5"/>
  <c r="AJ5" i="5" s="1"/>
  <c r="AN4" i="5"/>
  <c r="AN7" i="5" s="1"/>
  <c r="AK2" i="5"/>
  <c r="AK5" i="5" s="1"/>
  <c r="AI3" i="5"/>
  <c r="AI6" i="5" s="1"/>
  <c r="AO4" i="5"/>
  <c r="AO7" i="5" s="1"/>
  <c r="AI2" i="5"/>
  <c r="AI5" i="5" s="1"/>
  <c r="AJ3" i="5"/>
  <c r="AJ6" i="5" s="1"/>
  <c r="AM2" i="5"/>
  <c r="AM5" i="5" s="1"/>
  <c r="AK3" i="5"/>
  <c r="AK6" i="5" s="1"/>
  <c r="AI4" i="5"/>
  <c r="AI7" i="5" s="1"/>
  <c r="AL3" i="5"/>
  <c r="AL6" i="5" s="1"/>
  <c r="AJ4" i="5"/>
  <c r="AJ7" i="5" s="1"/>
  <c r="AL4" i="5"/>
  <c r="AL7" i="5" s="1"/>
  <c r="AO2" i="4"/>
  <c r="AO5" i="4" s="1"/>
  <c r="AI3" i="4"/>
  <c r="AI6" i="4" s="1"/>
  <c r="AK3" i="4"/>
  <c r="AK6" i="4" s="1"/>
  <c r="AN4" i="2"/>
  <c r="AN7" i="2" s="1"/>
  <c r="AK4" i="4"/>
  <c r="AK7" i="4" s="1"/>
  <c r="AN3" i="4"/>
  <c r="AN6" i="4" s="1"/>
  <c r="AL2" i="4"/>
  <c r="AL5" i="4" s="1"/>
  <c r="AO3" i="4"/>
  <c r="AO6" i="4" s="1"/>
  <c r="AL4" i="4"/>
  <c r="AL7" i="4" s="1"/>
  <c r="AI2" i="4"/>
  <c r="AI5" i="4" s="1"/>
  <c r="AM4" i="4"/>
  <c r="AM7" i="4" s="1"/>
  <c r="AJ2" i="4"/>
  <c r="AJ5" i="4" s="1"/>
  <c r="AL3" i="4"/>
  <c r="AL6" i="4" s="1"/>
  <c r="AN4" i="4"/>
  <c r="AN7" i="4" s="1"/>
  <c r="AN2" i="4"/>
  <c r="AN5" i="4" s="1"/>
  <c r="AK2" i="4"/>
  <c r="AK5" i="4" s="1"/>
  <c r="AM3" i="4"/>
  <c r="AM6" i="4" s="1"/>
  <c r="AO4" i="4"/>
  <c r="AO7" i="4" s="1"/>
  <c r="AI4" i="4"/>
  <c r="AI7" i="4" s="1"/>
  <c r="AJ4" i="4"/>
  <c r="AJ7" i="4" s="1"/>
  <c r="AN3" i="3"/>
  <c r="AN6" i="3" s="1"/>
  <c r="AO3" i="3"/>
  <c r="AO6" i="3" s="1"/>
  <c r="AO2" i="3"/>
  <c r="AO5" i="3" s="1"/>
  <c r="AJ2" i="3"/>
  <c r="AJ5" i="3" s="1"/>
  <c r="AN4" i="3"/>
  <c r="AN7" i="3" s="1"/>
  <c r="AO4" i="3"/>
  <c r="AO7" i="3" s="1"/>
  <c r="AK2" i="3"/>
  <c r="AK5" i="3" s="1"/>
  <c r="AI3" i="3"/>
  <c r="AI6" i="3" s="1"/>
  <c r="AL2" i="3"/>
  <c r="AL5" i="3" s="1"/>
  <c r="AJ3" i="3"/>
  <c r="AJ6" i="3" s="1"/>
  <c r="AM2" i="3"/>
  <c r="AM5" i="3" s="1"/>
  <c r="AK3" i="3"/>
  <c r="AK6" i="3" s="1"/>
  <c r="AI4" i="3"/>
  <c r="AI7" i="3" s="1"/>
  <c r="AI2" i="3"/>
  <c r="AI5" i="3" s="1"/>
  <c r="AN2" i="3"/>
  <c r="AN5" i="3" s="1"/>
  <c r="AL3" i="3"/>
  <c r="AL6" i="3" s="1"/>
  <c r="AJ4" i="3"/>
  <c r="AJ7" i="3" s="1"/>
  <c r="AM4" i="3"/>
  <c r="AM7" i="3" s="1"/>
  <c r="AM3" i="3"/>
  <c r="AM6" i="3" s="1"/>
  <c r="AK4" i="3"/>
  <c r="AK7" i="3" s="1"/>
  <c r="AO4" i="2"/>
  <c r="AO7" i="2" s="1"/>
  <c r="AJ4" i="2"/>
  <c r="AJ7" i="2" s="1"/>
  <c r="AM3" i="2"/>
  <c r="AM6" i="2" s="1"/>
  <c r="AK4" i="2"/>
  <c r="AK7" i="2" s="1"/>
  <c r="AL4" i="2"/>
  <c r="AL7" i="2" s="1"/>
  <c r="AM4" i="2"/>
  <c r="AM7" i="2" s="1"/>
  <c r="AI4" i="2"/>
  <c r="AI7" i="2" s="1"/>
  <c r="AO3" i="2"/>
  <c r="AO6" i="2" s="1"/>
  <c r="AO2" i="2"/>
  <c r="AO5" i="2" s="1"/>
  <c r="AJ3" i="2"/>
  <c r="AJ6" i="2" s="1"/>
  <c r="AK3" i="2"/>
  <c r="AK6" i="2" s="1"/>
  <c r="AI3" i="2"/>
  <c r="AI6" i="2" s="1"/>
  <c r="AJ2" i="2"/>
  <c r="AJ5" i="2" s="1"/>
  <c r="AL2" i="2"/>
  <c r="AL5" i="2" s="1"/>
  <c r="AL3" i="2"/>
  <c r="AL6" i="2" s="1"/>
  <c r="AI2" i="2"/>
  <c r="AI5" i="2" s="1"/>
  <c r="AK2" i="2"/>
  <c r="AK5" i="2" s="1"/>
  <c r="AN2" i="2"/>
  <c r="AN5" i="2" s="1"/>
  <c r="AN3" i="2"/>
  <c r="AN6" i="2" s="1"/>
  <c r="AM2" i="2"/>
  <c r="A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BD77B3-8E0C-4172-B266-754C5130C65C}" keepAlive="1" name="Query - Recent Transactions" description="Connection to the 'Recent Transactions' query in the workbook." type="5" refreshedVersion="7" background="1" saveData="1">
    <dbPr connection="Provider=Microsoft.Mashup.OleDb.1;Data Source=$Workbook$;Location=&quot;Recent Transactions&quot;;Extended Properties=&quot;&quot;" command="SELECT * FROM [Recent Transactions]"/>
  </connection>
  <connection id="2" xr16:uid="{F8E3BA0D-3F1B-49C5-81D2-4EF9F2DDA88A}" keepAlive="1" name="Query - Table 1" description="Connection to the 'Table 1' query in the workbook." type="5" refreshedVersion="7" background="1" saveData="1">
    <dbPr connection="Provider=Microsoft.Mashup.OleDb.1;Data Source=$Workbook$;Location=&quot;Table 1&quot;;Extended Properties=&quot;&quot;" command="SELECT * FROM [Table 1]"/>
  </connection>
  <connection id="3" xr16:uid="{B3D601F6-34CB-4BB3-A476-1EE687B1BA96}" keepAlive="1" name="Query - Table 1 (2)" description="Connection to the 'Table 1 (2)' query in the workbook." type="5" refreshedVersion="7" background="1" saveData="1">
    <dbPr connection="Provider=Microsoft.Mashup.OleDb.1;Data Source=$Workbook$;Location=&quot;Table 1 (2)&quot;;Extended Properties=&quot;&quot;" command="SELECT * FROM [Table 1 (2)]"/>
  </connection>
  <connection id="4" xr16:uid="{D7B9C0EE-CE88-40DA-A7BB-958B61C01991}" keepAlive="1" name="Query - Table 1 (3)" description="Connection to the 'Table 1 (3)' query in the workbook." type="5" refreshedVersion="7" background="1" saveData="1">
    <dbPr connection="Provider=Microsoft.Mashup.OleDb.1;Data Source=$Workbook$;Location=&quot;Table 1 (3)&quot;;Extended Properties=&quot;&quot;" command="SELECT * FROM [Table 1 (3)]"/>
  </connection>
  <connection id="5" xr16:uid="{01EC3C7F-6703-4844-8419-2713C7153D89}" keepAlive="1" name="Query - Table 1 (4)" description="Connection to the 'Table 1 (4)' query in the workbook." type="5" refreshedVersion="7" background="1" saveData="1">
    <dbPr connection="Provider=Microsoft.Mashup.OleDb.1;Data Source=$Workbook$;Location=&quot;Table 1 (4)&quot;;Extended Properties=&quot;&quot;" command="SELECT * FROM [Table 1 (4)]"/>
  </connection>
  <connection id="6" xr16:uid="{CB72A316-0A68-4565-9333-B5815E4C498C}" keepAlive="1" name="Query - Table 1 (5)" description="Connection to the 'Table 1 (5)' query in the workbook." type="5" refreshedVersion="7" background="1" saveData="1">
    <dbPr connection="Provider=Microsoft.Mashup.OleDb.1;Data Source=$Workbook$;Location=&quot;Table 1 (5)&quot;;Extended Properties=&quot;&quot;" command="SELECT * FROM [Table 1 (5)]"/>
  </connection>
  <connection id="7" xr16:uid="{B9304749-C01E-4BFD-8DE0-DE480471F3A9}" keepAlive="1" name="Query - Table 1 (6)" description="Connection to the 'Table 1 (6)' query in the workbook." type="5" refreshedVersion="7" background="1" saveData="1">
    <dbPr connection="Provider=Microsoft.Mashup.OleDb.1;Data Source=$Workbook$;Location=&quot;Table 1 (6)&quot;;Extended Properties=&quot;&quot;" command="SELECT * FROM [Table 1 (6)]"/>
  </connection>
  <connection id="8" xr16:uid="{0F7017BC-766D-4811-BDB4-05E849EDA02D}" keepAlive="1" name="Query - Table 1 (7)" description="Connection to the 'Table 1 (7)' query in the workbook." type="5" refreshedVersion="7" background="1" saveData="1">
    <dbPr connection="Provider=Microsoft.Mashup.OleDb.1;Data Source=$Workbook$;Location=&quot;Table 1 (7)&quot;;Extended Properties=&quot;&quot;" command="SELECT * FROM [Table 1 (7)]"/>
  </connection>
  <connection id="9" xr16:uid="{ABD6EA31-73EA-4BB2-BAAC-E702D31EBD2D}" keepAlive="1" name="Query - Table 1 (8)" description="Connection to the 'Table 1 (8)' query in the workbook." type="5" refreshedVersion="7" background="1" saveData="1">
    <dbPr connection="Provider=Microsoft.Mashup.OleDb.1;Data Source=$Workbook$;Location=&quot;Table 1 (8)&quot;;Extended Properties=&quot;&quot;" command="SELECT * FROM [Table 1 (8)]"/>
  </connection>
  <connection id="10" xr16:uid="{E0DE8FA2-56CB-4C5D-B5D1-9324B2311393}" keepAlive="1" name="Query - Table 1 (9)" description="Connection to the 'Table 1 (9)' query in the workbook." type="5" refreshedVersion="7" background="1" saveData="1">
    <dbPr connection="Provider=Microsoft.Mashup.OleDb.1;Data Source=$Workbook$;Location=&quot;Table 1 (9)&quot;;Extended Properties=&quot;&quot;" command="SELECT * FROM [Table 1 (9)]"/>
  </connection>
</connections>
</file>

<file path=xl/sharedStrings.xml><?xml version="1.0" encoding="utf-8"?>
<sst xmlns="http://schemas.openxmlformats.org/spreadsheetml/2006/main" count="8090" uniqueCount="3093">
  <si>
    <t>#</t>
  </si>
  <si>
    <t>Player</t>
  </si>
  <si>
    <t>Pts</t>
  </si>
  <si>
    <t>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</si>
  <si>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</si>
  <si>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</si>
  <si>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</si>
  <si>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</si>
  <si>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</si>
  <si>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</si>
  <si>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</si>
  <si>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</si>
  <si>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</si>
  <si>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</si>
  <si>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</si>
  <si>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</si>
  <si>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</si>
  <si>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</si>
  <si>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</si>
  <si>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</si>
  <si>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</si>
  <si>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Status</t>
  </si>
  <si>
    <t>Bye</t>
  </si>
  <si>
    <t>Salary</t>
  </si>
  <si>
    <t>Column25</t>
  </si>
  <si>
    <t>Rodgers, Aaron GBP QB</t>
  </si>
  <si>
    <t>37.07</t>
  </si>
  <si>
    <t>-11.68</t>
  </si>
  <si>
    <t>33.75</t>
  </si>
  <si>
    <t>25.05</t>
  </si>
  <si>
    <t>36.21</t>
  </si>
  <si>
    <t>27.55</t>
  </si>
  <si>
    <t>25.25</t>
  </si>
  <si>
    <t>24.37</t>
  </si>
  <si>
    <t>Tuggers</t>
  </si>
  <si>
    <t>Allen, Josh BUF QB</t>
  </si>
  <si>
    <t>27.04</t>
  </si>
  <si>
    <t>15.95</t>
  </si>
  <si>
    <t>15.90</t>
  </si>
  <si>
    <t>12.91</t>
  </si>
  <si>
    <t>11.00</t>
  </si>
  <si>
    <t>35.89</t>
  </si>
  <si>
    <t>28.32</t>
  </si>
  <si>
    <t>35.97</t>
  </si>
  <si>
    <t>Alcoholics</t>
  </si>
  <si>
    <t>Mahomes, Patrick KCC QB</t>
  </si>
  <si>
    <t>22.12</t>
  </si>
  <si>
    <t>25.02</t>
  </si>
  <si>
    <t>24.59</t>
  </si>
  <si>
    <t>8.80</t>
  </si>
  <si>
    <t>46.40</t>
  </si>
  <si>
    <t>34.86</t>
  </si>
  <si>
    <t>25.00</t>
  </si>
  <si>
    <t>17.70</t>
  </si>
  <si>
    <t>Medics</t>
  </si>
  <si>
    <t>Murray, Kyler ARI QB</t>
  </si>
  <si>
    <t>27.25</t>
  </si>
  <si>
    <t>27.56</t>
  </si>
  <si>
    <t>28.36</t>
  </si>
  <si>
    <t>40.30</t>
  </si>
  <si>
    <t>40.09</t>
  </si>
  <si>
    <t>28.09</t>
  </si>
  <si>
    <t>18.77</t>
  </si>
  <si>
    <t>8.03</t>
  </si>
  <si>
    <t>Butchers (Q)</t>
  </si>
  <si>
    <t>Watson, Deshaun HOU QB</t>
  </si>
  <si>
    <t>17.40</t>
  </si>
  <si>
    <t>29.57</t>
  </si>
  <si>
    <t>37.55</t>
  </si>
  <si>
    <t>24.03</t>
  </si>
  <si>
    <t>23.89</t>
  </si>
  <si>
    <t>12.15</t>
  </si>
  <si>
    <t>35.80</t>
  </si>
  <si>
    <t>9.93</t>
  </si>
  <si>
    <t>Fonzi</t>
  </si>
  <si>
    <t>Wilson, Russell SEA QB</t>
  </si>
  <si>
    <t>22.22</t>
  </si>
  <si>
    <t>23.27</t>
  </si>
  <si>
    <t>30.96</t>
  </si>
  <si>
    <t>33.47</t>
  </si>
  <si>
    <t>18.88</t>
  </si>
  <si>
    <t>-0.32</t>
  </si>
  <si>
    <t>16.25</t>
  </si>
  <si>
    <t>6.87</t>
  </si>
  <si>
    <t>Platypi</t>
  </si>
  <si>
    <t>Brady, Tom TBB QB</t>
  </si>
  <si>
    <t>36.05</t>
  </si>
  <si>
    <t>8.55</t>
  </si>
  <si>
    <t>16.30</t>
  </si>
  <si>
    <t>43.85</t>
  </si>
  <si>
    <t>20.51</t>
  </si>
  <si>
    <t>-5.87</t>
  </si>
  <si>
    <t>35.77</t>
  </si>
  <si>
    <t>8.72</t>
  </si>
  <si>
    <t>Martians</t>
  </si>
  <si>
    <t>Tannehill, Ryan TEN QB</t>
  </si>
  <si>
    <t>35.55</t>
  </si>
  <si>
    <t>32.02</t>
  </si>
  <si>
    <t>16.50</t>
  </si>
  <si>
    <t>17.65</t>
  </si>
  <si>
    <t>12.22</t>
  </si>
  <si>
    <t>8.25</t>
  </si>
  <si>
    <t>20.61</t>
  </si>
  <si>
    <t>Bucklers</t>
  </si>
  <si>
    <t>Jackson, Lamar BAL QB</t>
  </si>
  <si>
    <t>27.77</t>
  </si>
  <si>
    <t>10.94</t>
  </si>
  <si>
    <t>25.08</t>
  </si>
  <si>
    <t>7.86</t>
  </si>
  <si>
    <t>17.44</t>
  </si>
  <si>
    <t>26.77</t>
  </si>
  <si>
    <t>14.54</t>
  </si>
  <si>
    <t>Ball Hawks (Q)</t>
  </si>
  <si>
    <t>Herbert, Justin LAC QB</t>
  </si>
  <si>
    <t>27.92</t>
  </si>
  <si>
    <t>28.70</t>
  </si>
  <si>
    <t>41.37</t>
  </si>
  <si>
    <t>22.58</t>
  </si>
  <si>
    <t>21.04</t>
  </si>
  <si>
    <t>19.43</t>
  </si>
  <si>
    <t>29.04</t>
  </si>
  <si>
    <t>-8.19</t>
  </si>
  <si>
    <t>Rockies</t>
  </si>
  <si>
    <t>Cousins, Kirk MIN QB</t>
  </si>
  <si>
    <t>14.02</t>
  </si>
  <si>
    <t>10.91</t>
  </si>
  <si>
    <t>24.95</t>
  </si>
  <si>
    <t>11.44</t>
  </si>
  <si>
    <t>24.88</t>
  </si>
  <si>
    <t>18.96</t>
  </si>
  <si>
    <t>26.64</t>
  </si>
  <si>
    <t>15.45</t>
  </si>
  <si>
    <t>Roethlisberger, Ben PIT QB</t>
  </si>
  <si>
    <t>25.83</t>
  </si>
  <si>
    <t>8.90</t>
  </si>
  <si>
    <t>12.60</t>
  </si>
  <si>
    <t>16.34</t>
  </si>
  <si>
    <t>29.00</t>
  </si>
  <si>
    <t>33.15</t>
  </si>
  <si>
    <t>17.75</t>
  </si>
  <si>
    <t>17.35</t>
  </si>
  <si>
    <t>Gunslingers</t>
  </si>
  <si>
    <t>Carr, Derek LVR QB</t>
  </si>
  <si>
    <t>20.59</t>
  </si>
  <si>
    <t>29.21</t>
  </si>
  <si>
    <t>15.98</t>
  </si>
  <si>
    <t>8.21</t>
  </si>
  <si>
    <t>14.65</t>
  </si>
  <si>
    <t>5.50</t>
  </si>
  <si>
    <t>27.45</t>
  </si>
  <si>
    <t>31.63</t>
  </si>
  <si>
    <t>Cannons</t>
  </si>
  <si>
    <t>Ryan, Matt ATL QB</t>
  </si>
  <si>
    <t>5.61</t>
  </si>
  <si>
    <t>-1.86</t>
  </si>
  <si>
    <t>37.43</t>
  </si>
  <si>
    <t>14.86</t>
  </si>
  <si>
    <t>15.31</t>
  </si>
  <si>
    <t>24.98</t>
  </si>
  <si>
    <t>-9.04</t>
  </si>
  <si>
    <t>6.21</t>
  </si>
  <si>
    <t>Hedgehogs</t>
  </si>
  <si>
    <t>Rivers, Philip FA QB</t>
  </si>
  <si>
    <t>9.04</t>
  </si>
  <si>
    <t>-1.77</t>
  </si>
  <si>
    <t>24.50</t>
  </si>
  <si>
    <t>2.15</t>
  </si>
  <si>
    <t>15.96</t>
  </si>
  <si>
    <t>24.28</t>
  </si>
  <si>
    <t>19.13</t>
  </si>
  <si>
    <t>Mayfield, Baker CLE QB</t>
  </si>
  <si>
    <t>14.71</t>
  </si>
  <si>
    <t>14.69</t>
  </si>
  <si>
    <t>-3.45</t>
  </si>
  <si>
    <t>40.45</t>
  </si>
  <si>
    <t>4.40</t>
  </si>
  <si>
    <t>4.52</t>
  </si>
  <si>
    <t>-0.58</t>
  </si>
  <si>
    <t>37.86</t>
  </si>
  <si>
    <t>Ball Hawks</t>
  </si>
  <si>
    <t>Brees, Drew NOS QB</t>
  </si>
  <si>
    <t>17.18</t>
  </si>
  <si>
    <t>18.37</t>
  </si>
  <si>
    <t>26.65</t>
  </si>
  <si>
    <t>21.38</t>
  </si>
  <si>
    <t>29.70</t>
  </si>
  <si>
    <t>7.80</t>
  </si>
  <si>
    <t>Stafford, Matthew LAR QB</t>
  </si>
  <si>
    <t>20.50</t>
  </si>
  <si>
    <t>12.25</t>
  </si>
  <si>
    <t>16.78</t>
  </si>
  <si>
    <t>14.14</t>
  </si>
  <si>
    <t>6.43</t>
  </si>
  <si>
    <t>26.84</t>
  </si>
  <si>
    <t>-2.52</t>
  </si>
  <si>
    <t>28.22</t>
  </si>
  <si>
    <t>Lizards</t>
  </si>
  <si>
    <t>Newton, Cam NEP QB</t>
  </si>
  <si>
    <t>9.85</t>
  </si>
  <si>
    <t>-2.42</t>
  </si>
  <si>
    <t>13.48</t>
  </si>
  <si>
    <t>25.10</t>
  </si>
  <si>
    <t>18.22</t>
  </si>
  <si>
    <t>16.91</t>
  </si>
  <si>
    <t>22.79</t>
  </si>
  <si>
    <t>Lemmings</t>
  </si>
  <si>
    <t>Goff, Jared DET QB</t>
  </si>
  <si>
    <t>10.48</t>
  </si>
  <si>
    <t>24.79</t>
  </si>
  <si>
    <t>13.40</t>
  </si>
  <si>
    <t>16.14</t>
  </si>
  <si>
    <t>-1.25</t>
  </si>
  <si>
    <t>6.24</t>
  </si>
  <si>
    <t>28.00</t>
  </si>
  <si>
    <t>24.77</t>
  </si>
  <si>
    <t>Bridgewater, Teddy CAR QB</t>
  </si>
  <si>
    <t>29.20</t>
  </si>
  <si>
    <t>24.65</t>
  </si>
  <si>
    <t>2.20</t>
  </si>
  <si>
    <t>9.22</t>
  </si>
  <si>
    <t>28.12</t>
  </si>
  <si>
    <t>21.10</t>
  </si>
  <si>
    <t>Platypi (Q)</t>
  </si>
  <si>
    <t>Hill, Taysom NOS QB</t>
  </si>
  <si>
    <t>0.08</t>
  </si>
  <si>
    <t>7.20</t>
  </si>
  <si>
    <t>0.70</t>
  </si>
  <si>
    <t>15.80</t>
  </si>
  <si>
    <t>14.36</t>
  </si>
  <si>
    <t>2.10</t>
  </si>
  <si>
    <t>21.63</t>
  </si>
  <si>
    <t>FA (Q)</t>
  </si>
  <si>
    <t>Fitzpatrick, Ryan MIA QB</t>
  </si>
  <si>
    <t>16.53</t>
  </si>
  <si>
    <t>32.68</t>
  </si>
  <si>
    <t>18.13</t>
  </si>
  <si>
    <t>2.25</t>
  </si>
  <si>
    <t>Trubisky, Mitchell CHI QB</t>
  </si>
  <si>
    <t>0.40</t>
  </si>
  <si>
    <t>12.33</t>
  </si>
  <si>
    <t>Minshew, Gardner JAC QB</t>
  </si>
  <si>
    <t>20.01</t>
  </si>
  <si>
    <t>16.73</t>
  </si>
  <si>
    <t>13.27</t>
  </si>
  <si>
    <t>13.19</t>
  </si>
  <si>
    <t>Lock, Drew DEN QB</t>
  </si>
  <si>
    <t>-2.75</t>
  </si>
  <si>
    <t>1.60</t>
  </si>
  <si>
    <t>20.30</t>
  </si>
  <si>
    <t>26.41</t>
  </si>
  <si>
    <t>-0.25</t>
  </si>
  <si>
    <t>9.20</t>
  </si>
  <si>
    <t>11.45</t>
  </si>
  <si>
    <t>Burrow, Joe CIN QB</t>
  </si>
  <si>
    <t>15.10</t>
  </si>
  <si>
    <t>-8.87</t>
  </si>
  <si>
    <t>12.03</t>
  </si>
  <si>
    <t>34.10</t>
  </si>
  <si>
    <t>23.25</t>
  </si>
  <si>
    <t>3.93</t>
  </si>
  <si>
    <t>10.75</t>
  </si>
  <si>
    <t>Fonzi (Q)</t>
  </si>
  <si>
    <t>Prescott, Dak DAL QB</t>
  </si>
  <si>
    <t>38.86</t>
  </si>
  <si>
    <t>7.38</t>
  </si>
  <si>
    <t>Wentz, Carson PHI QB</t>
  </si>
  <si>
    <t>15.59</t>
  </si>
  <si>
    <t>11.04</t>
  </si>
  <si>
    <t>18.73</t>
  </si>
  <si>
    <t>25.33</t>
  </si>
  <si>
    <t>3.29</t>
  </si>
  <si>
    <t>0.88</t>
  </si>
  <si>
    <t>3.41</t>
  </si>
  <si>
    <t>-2.43</t>
  </si>
  <si>
    <t>Tagovailoa, Tua MIA QB</t>
  </si>
  <si>
    <t>0.45</t>
  </si>
  <si>
    <t>3.73</t>
  </si>
  <si>
    <t>21.32</t>
  </si>
  <si>
    <t>18.95</t>
  </si>
  <si>
    <t>-0.77</t>
  </si>
  <si>
    <t>16.20</t>
  </si>
  <si>
    <t>Jones, Daniel NYG QB</t>
  </si>
  <si>
    <t>1.16</t>
  </si>
  <si>
    <t>-2.04</t>
  </si>
  <si>
    <t>13.74</t>
  </si>
  <si>
    <t>19.07</t>
  </si>
  <si>
    <t>12.98</t>
  </si>
  <si>
    <t>5.08</t>
  </si>
  <si>
    <t>19.18</t>
  </si>
  <si>
    <t>Love Me</t>
  </si>
  <si>
    <t>Dalton, Andy DAL QB</t>
  </si>
  <si>
    <t>1.45</t>
  </si>
  <si>
    <t>4.14</t>
  </si>
  <si>
    <t>-6.55</t>
  </si>
  <si>
    <t>21.69</t>
  </si>
  <si>
    <t>16.43</t>
  </si>
  <si>
    <t>Hurts, Jalen PHI QB</t>
  </si>
  <si>
    <t>1.30</t>
  </si>
  <si>
    <t>0.90</t>
  </si>
  <si>
    <t>3.48</t>
  </si>
  <si>
    <t>-1.90</t>
  </si>
  <si>
    <t>6.85</t>
  </si>
  <si>
    <t>FA</t>
  </si>
  <si>
    <t>Mullens, Nick SFO QB</t>
  </si>
  <si>
    <t>-2.32</t>
  </si>
  <si>
    <t>10.09</t>
  </si>
  <si>
    <t>6.55</t>
  </si>
  <si>
    <t>24.60</t>
  </si>
  <si>
    <t>Foles, Nick CHI QB</t>
  </si>
  <si>
    <t>8.83</t>
  </si>
  <si>
    <t>4.95</t>
  </si>
  <si>
    <t>14.40</t>
  </si>
  <si>
    <t>-0.99</t>
  </si>
  <si>
    <t>11.84</t>
  </si>
  <si>
    <t>21.11</t>
  </si>
  <si>
    <t>-3.44</t>
  </si>
  <si>
    <t>Darnold, Sam NYJ QB</t>
  </si>
  <si>
    <t>10.74</t>
  </si>
  <si>
    <t>-11.56</t>
  </si>
  <si>
    <t>3.15</t>
  </si>
  <si>
    <t>17.96</t>
  </si>
  <si>
    <t>Garoppolo, Jimmy SFO QB</t>
  </si>
  <si>
    <t>-10.07</t>
  </si>
  <si>
    <t>28.60</t>
  </si>
  <si>
    <t>7.07</t>
  </si>
  <si>
    <t>-4.92</t>
  </si>
  <si>
    <t>Butchers - IR (Q)</t>
  </si>
  <si>
    <t>Glennon, Mike JAC QB</t>
  </si>
  <si>
    <t>8.04</t>
  </si>
  <si>
    <t>Beathard, C.J. SFO QB</t>
  </si>
  <si>
    <t>3.54</t>
  </si>
  <si>
    <t>2.30</t>
  </si>
  <si>
    <t>-0.40</t>
  </si>
  <si>
    <t>Allen, Brandon CIN QB</t>
  </si>
  <si>
    <t>2.75</t>
  </si>
  <si>
    <t>Smith, Alex WAS QB</t>
  </si>
  <si>
    <t>-8.39</t>
  </si>
  <si>
    <t>10.17</t>
  </si>
  <si>
    <t>10.70</t>
  </si>
  <si>
    <t>6.90</t>
  </si>
  <si>
    <t>10.88</t>
  </si>
  <si>
    <t>Bucklers (Q)</t>
  </si>
  <si>
    <t>Flacco, Joe NYJ QB</t>
  </si>
  <si>
    <t>0.80</t>
  </si>
  <si>
    <t>9.47</t>
  </si>
  <si>
    <t>-6.92</t>
  </si>
  <si>
    <t>9.19</t>
  </si>
  <si>
    <t>Allen, Kyle WAS QB</t>
  </si>
  <si>
    <t>6.50</t>
  </si>
  <si>
    <t>10.44</t>
  </si>
  <si>
    <t>17.00</t>
  </si>
  <si>
    <t>Haskins, Dwayne PIT QB</t>
  </si>
  <si>
    <t>12.50</t>
  </si>
  <si>
    <t>Mariota, Marcus LVR QB</t>
  </si>
  <si>
    <t>Henne, Chad KCC QB</t>
  </si>
  <si>
    <t>5.73</t>
  </si>
  <si>
    <t>-1.85</t>
  </si>
  <si>
    <t>Rudolph, Mason PIT QB</t>
  </si>
  <si>
    <t>0.30</t>
  </si>
  <si>
    <t>0.00</t>
  </si>
  <si>
    <t>-0.10</t>
  </si>
  <si>
    <t>Gabbert, Blaine TBB QB</t>
  </si>
  <si>
    <t>0.10</t>
  </si>
  <si>
    <t>Brissett, Jacoby IND QB</t>
  </si>
  <si>
    <t>6.30</t>
  </si>
  <si>
    <t>1.10</t>
  </si>
  <si>
    <t>Driskel, Jeff DEN QB</t>
  </si>
  <si>
    <t>1.00</t>
  </si>
  <si>
    <t>Heinicke, Taylor WAS QB</t>
  </si>
  <si>
    <t>McSorley, Trace BAL QB</t>
  </si>
  <si>
    <t>Gilbert, Garrett DAL QB</t>
  </si>
  <si>
    <t>9.53</t>
  </si>
  <si>
    <t>Barkley, Matt BUF QB</t>
  </si>
  <si>
    <t>Luton, Jake JAC QB</t>
  </si>
  <si>
    <t>17.16</t>
  </si>
  <si>
    <t>1.93</t>
  </si>
  <si>
    <t>-11.57</t>
  </si>
  <si>
    <t>McCoy, Colt NYG QB</t>
  </si>
  <si>
    <t>4.85</t>
  </si>
  <si>
    <t>Daniel, Chase DET QB</t>
  </si>
  <si>
    <t>7.30</t>
  </si>
  <si>
    <t>Wolford, John LAR QB</t>
  </si>
  <si>
    <t>Rypien, Brett DEN QB</t>
  </si>
  <si>
    <t>9.30</t>
  </si>
  <si>
    <t>Finley, Ryan CIN QB</t>
  </si>
  <si>
    <t>-6.54</t>
  </si>
  <si>
    <t>-1.68</t>
  </si>
  <si>
    <t>Huntley, Tyler BAL QB</t>
  </si>
  <si>
    <t>Taylor, Tyrod LAC QB</t>
  </si>
  <si>
    <t>Stevens, Tommy CAR QB</t>
  </si>
  <si>
    <t>Stidham, Jarrett NEP QB</t>
  </si>
  <si>
    <t>-1.70</t>
  </si>
  <si>
    <t>-1.18</t>
  </si>
  <si>
    <t>8.65</t>
  </si>
  <si>
    <t>Dobbs, Joshua PIT QB</t>
  </si>
  <si>
    <t>Woodside, Logan TEN QB</t>
  </si>
  <si>
    <t>0.35</t>
  </si>
  <si>
    <t>Streveler, Chris ARI QB</t>
  </si>
  <si>
    <t>Keenum, Case CLE QB</t>
  </si>
  <si>
    <t>Stick, Easton LAC QB</t>
  </si>
  <si>
    <t>Webb, Joe NYG QB</t>
  </si>
  <si>
    <t>Winston, Jameis NOS QB</t>
  </si>
  <si>
    <t>0.60</t>
  </si>
  <si>
    <t>-0.69</t>
  </si>
  <si>
    <t>Schaub, Matt FA QB</t>
  </si>
  <si>
    <t>Walker, P.J. CAR QB</t>
  </si>
  <si>
    <t>-1.05</t>
  </si>
  <si>
    <t>-1.84</t>
  </si>
  <si>
    <t>10.10</t>
  </si>
  <si>
    <t>McCarron, A.J. HOU QB</t>
  </si>
  <si>
    <t>Blough, David DET QB</t>
  </si>
  <si>
    <t>Bray, Tyler CHI QB</t>
  </si>
  <si>
    <t>-0.70</t>
  </si>
  <si>
    <t>Boyle, Tim GBP QB</t>
  </si>
  <si>
    <t>-1.44</t>
  </si>
  <si>
    <t>Peterman, Nathan LVR QB</t>
  </si>
  <si>
    <t>Smith, Geno SEA QB</t>
  </si>
  <si>
    <t>Hoyer, Brian NEP QB</t>
  </si>
  <si>
    <t>-2.92</t>
  </si>
  <si>
    <t>Griffin III, Robert BAL QB</t>
  </si>
  <si>
    <t>-1.80</t>
  </si>
  <si>
    <t>Hinton, Kendall DEN QB</t>
  </si>
  <si>
    <t>Sudfeld, Nate PHI QB</t>
  </si>
  <si>
    <t>DiNucci, Ben DAL QB</t>
  </si>
  <si>
    <t>-7.25</t>
  </si>
  <si>
    <t>-9.82</t>
  </si>
  <si>
    <t>Kamara, Alvin NOS RB</t>
  </si>
  <si>
    <t>25.46</t>
  </si>
  <si>
    <t>21.44</t>
  </si>
  <si>
    <t>24.10</t>
  </si>
  <si>
    <t>27.76</t>
  </si>
  <si>
    <t>14.84</t>
  </si>
  <si>
    <t>37.08</t>
  </si>
  <si>
    <t>11.80</t>
  </si>
  <si>
    <t>20.74</t>
  </si>
  <si>
    <t>Henry, Derrick TEN RB</t>
  </si>
  <si>
    <t>21.06</t>
  </si>
  <si>
    <t>44.72</t>
  </si>
  <si>
    <t>16.02</t>
  </si>
  <si>
    <t>19.00</t>
  </si>
  <si>
    <t>13.66</t>
  </si>
  <si>
    <t>24.44</t>
  </si>
  <si>
    <t>7.44</t>
  </si>
  <si>
    <t>Cook, Dalvin MIN RB</t>
  </si>
  <si>
    <t>31.26</t>
  </si>
  <si>
    <t>20.54</t>
  </si>
  <si>
    <t>54.38</t>
  </si>
  <si>
    <t>43.16</t>
  </si>
  <si>
    <t>27.90</t>
  </si>
  <si>
    <t>27.64</t>
  </si>
  <si>
    <t>Montgomery, David CHI RB</t>
  </si>
  <si>
    <t>12.00</t>
  </si>
  <si>
    <t>18.20</t>
  </si>
  <si>
    <t>15.94</t>
  </si>
  <si>
    <t>12.06</t>
  </si>
  <si>
    <t>14.56</t>
  </si>
  <si>
    <t>1.82</t>
  </si>
  <si>
    <t>29.14</t>
  </si>
  <si>
    <t>Jones, Aaron GBP RB</t>
  </si>
  <si>
    <t>23.50</t>
  </si>
  <si>
    <t>14.16</t>
  </si>
  <si>
    <t>13.16</t>
  </si>
  <si>
    <t>14.24</t>
  </si>
  <si>
    <t>17.90</t>
  </si>
  <si>
    <t>26.88</t>
  </si>
  <si>
    <t>Taylor, Jonathan IND RB</t>
  </si>
  <si>
    <t>10.76</t>
  </si>
  <si>
    <t>16.62</t>
  </si>
  <si>
    <t>18.00</t>
  </si>
  <si>
    <t>5.74</t>
  </si>
  <si>
    <t>5.42</t>
  </si>
  <si>
    <t>17.04</t>
  </si>
  <si>
    <t>24.94</t>
  </si>
  <si>
    <t>Robinson, James JAC RB</t>
  </si>
  <si>
    <t>16.32</t>
  </si>
  <si>
    <t>8.96</t>
  </si>
  <si>
    <t>13.94</t>
  </si>
  <si>
    <t>32.98</t>
  </si>
  <si>
    <t>18.40</t>
  </si>
  <si>
    <t>14.68</t>
  </si>
  <si>
    <t>13.36</t>
  </si>
  <si>
    <t>23.40</t>
  </si>
  <si>
    <t>Jacobs, Josh LVR RB</t>
  </si>
  <si>
    <t>6.44</t>
  </si>
  <si>
    <t>16.00</t>
  </si>
  <si>
    <t>14.88</t>
  </si>
  <si>
    <t>31.14</t>
  </si>
  <si>
    <t>15.14</t>
  </si>
  <si>
    <t>Elliott, Ezekiel DAL RB</t>
  </si>
  <si>
    <t>20.96</t>
  </si>
  <si>
    <t>25.74</t>
  </si>
  <si>
    <t>11.06</t>
  </si>
  <si>
    <t>9.16</t>
  </si>
  <si>
    <t>10.30</t>
  </si>
  <si>
    <t>10.78</t>
  </si>
  <si>
    <t>21.16</t>
  </si>
  <si>
    <t>14.38</t>
  </si>
  <si>
    <t>Hunt, Kareem CLE RB</t>
  </si>
  <si>
    <t>20.20</t>
  </si>
  <si>
    <t>20.06</t>
  </si>
  <si>
    <t>9.02</t>
  </si>
  <si>
    <t>10.12</t>
  </si>
  <si>
    <t>18.28</t>
  </si>
  <si>
    <t>10.04</t>
  </si>
  <si>
    <t>Chubb, Nick CLE RB</t>
  </si>
  <si>
    <t>4.90</t>
  </si>
  <si>
    <t>20.46</t>
  </si>
  <si>
    <t>Gibson, Antonio WAS RB</t>
  </si>
  <si>
    <t>27.02</t>
  </si>
  <si>
    <t>10.14</t>
  </si>
  <si>
    <t>9.90</t>
  </si>
  <si>
    <t>20.80</t>
  </si>
  <si>
    <t>13.70</t>
  </si>
  <si>
    <t>23.00</t>
  </si>
  <si>
    <t>19.10</t>
  </si>
  <si>
    <t>Davis, Mike CAR RB</t>
  </si>
  <si>
    <t>22.82</t>
  </si>
  <si>
    <t>30.60</t>
  </si>
  <si>
    <t>12.48</t>
  </si>
  <si>
    <t>8.24</t>
  </si>
  <si>
    <t>10.16</t>
  </si>
  <si>
    <t>8.34</t>
  </si>
  <si>
    <t>7.82</t>
  </si>
  <si>
    <t>Gordon, Melvin DEN RB</t>
  </si>
  <si>
    <t>11.92</t>
  </si>
  <si>
    <t>9.76</t>
  </si>
  <si>
    <t>4.34</t>
  </si>
  <si>
    <t>5.70</t>
  </si>
  <si>
    <t>19.90</t>
  </si>
  <si>
    <t>16.86</t>
  </si>
  <si>
    <t>Drake, Kenyan ARI RB</t>
  </si>
  <si>
    <t>4.80</t>
  </si>
  <si>
    <t>14.62</t>
  </si>
  <si>
    <t>30.40</t>
  </si>
  <si>
    <t>6.42</t>
  </si>
  <si>
    <t>11.54</t>
  </si>
  <si>
    <t>16.96</t>
  </si>
  <si>
    <t>Jones, Ronald TBB RB</t>
  </si>
  <si>
    <t>18.82</t>
  </si>
  <si>
    <t>16.84</t>
  </si>
  <si>
    <t>27.88</t>
  </si>
  <si>
    <t>11.52</t>
  </si>
  <si>
    <t>6.68</t>
  </si>
  <si>
    <t>26.96</t>
  </si>
  <si>
    <t>3.40</t>
  </si>
  <si>
    <t>Hines, Nyheim IND RB</t>
  </si>
  <si>
    <t>6.08</t>
  </si>
  <si>
    <t>5.62</t>
  </si>
  <si>
    <t>6.82</t>
  </si>
  <si>
    <t>23.44</t>
  </si>
  <si>
    <t>6.20</t>
  </si>
  <si>
    <t>29.90</t>
  </si>
  <si>
    <t>9.26</t>
  </si>
  <si>
    <t>12.62</t>
  </si>
  <si>
    <t>Carson, Chris SEA RB</t>
  </si>
  <si>
    <t>24.30</t>
  </si>
  <si>
    <t>19.32</t>
  </si>
  <si>
    <t>5.52</t>
  </si>
  <si>
    <t>22.50</t>
  </si>
  <si>
    <t>Swift, D'Andre DET RB</t>
  </si>
  <si>
    <t>15.40</t>
  </si>
  <si>
    <t>27.62</t>
  </si>
  <si>
    <t>14.96</t>
  </si>
  <si>
    <t>5.72</t>
  </si>
  <si>
    <t>29.08</t>
  </si>
  <si>
    <t>Cannons - IR</t>
  </si>
  <si>
    <t>Johnson, David HOU RB</t>
  </si>
  <si>
    <t>15.54</t>
  </si>
  <si>
    <t>13.42</t>
  </si>
  <si>
    <t>18.32</t>
  </si>
  <si>
    <t>1.80</t>
  </si>
  <si>
    <t>11.40</t>
  </si>
  <si>
    <t>Butchers</t>
  </si>
  <si>
    <t>Edwards-Helaire, Clyde KCC RB</t>
  </si>
  <si>
    <t>13.82</t>
  </si>
  <si>
    <t>12.90</t>
  </si>
  <si>
    <t>21.98</t>
  </si>
  <si>
    <t>5.80</t>
  </si>
  <si>
    <t>22.08</t>
  </si>
  <si>
    <t>McKissic, J.D. WAS RB</t>
  </si>
  <si>
    <t>8.70</t>
  </si>
  <si>
    <t>14.78</t>
  </si>
  <si>
    <t>7.56</t>
  </si>
  <si>
    <t>16.90</t>
  </si>
  <si>
    <t>17.78</t>
  </si>
  <si>
    <t>8.56</t>
  </si>
  <si>
    <t>15.50</t>
  </si>
  <si>
    <t>Sanders, Miles PHI RB</t>
  </si>
  <si>
    <t>11.70</t>
  </si>
  <si>
    <t>25.14</t>
  </si>
  <si>
    <t>10.24</t>
  </si>
  <si>
    <t>17.30</t>
  </si>
  <si>
    <t>4.10</t>
  </si>
  <si>
    <t>Gaskin, Myles MIA RB</t>
  </si>
  <si>
    <t>10.02</t>
  </si>
  <si>
    <t>21.24</t>
  </si>
  <si>
    <t>18.50</t>
  </si>
  <si>
    <t>18.26</t>
  </si>
  <si>
    <t>Gurley, Todd ATL RB</t>
  </si>
  <si>
    <t>20.76</t>
  </si>
  <si>
    <t>26.14</t>
  </si>
  <si>
    <t>24.64</t>
  </si>
  <si>
    <t>12.40</t>
  </si>
  <si>
    <t>14.52</t>
  </si>
  <si>
    <t>4.38</t>
  </si>
  <si>
    <t>Dobbins, J.K. BAL RB</t>
  </si>
  <si>
    <t>2.76</t>
  </si>
  <si>
    <t>8.36</t>
  </si>
  <si>
    <t>4.86</t>
  </si>
  <si>
    <t>14.58</t>
  </si>
  <si>
    <t>6.00</t>
  </si>
  <si>
    <t>2.46</t>
  </si>
  <si>
    <t>18.90</t>
  </si>
  <si>
    <t>Conner, James PIT RB</t>
  </si>
  <si>
    <t>16.44</t>
  </si>
  <si>
    <t>18.76</t>
  </si>
  <si>
    <t>15.78</t>
  </si>
  <si>
    <t>3.78</t>
  </si>
  <si>
    <t>13.30</t>
  </si>
  <si>
    <t>Edmonds, Chase ARI RB</t>
  </si>
  <si>
    <t>14.34</t>
  </si>
  <si>
    <t>21.36</t>
  </si>
  <si>
    <t>4.26</t>
  </si>
  <si>
    <t>23.72</t>
  </si>
  <si>
    <t>13.88</t>
  </si>
  <si>
    <t>11.26</t>
  </si>
  <si>
    <t>15.26</t>
  </si>
  <si>
    <t>6.80</t>
  </si>
  <si>
    <t>Ekeler, Austin LAC RB</t>
  </si>
  <si>
    <t>2.22</t>
  </si>
  <si>
    <t>Bernard, Giovani CIN RB</t>
  </si>
  <si>
    <t>1.14</t>
  </si>
  <si>
    <t>11.88</t>
  </si>
  <si>
    <t>22.94</t>
  </si>
  <si>
    <t>23.76</t>
  </si>
  <si>
    <t>8.52</t>
  </si>
  <si>
    <t>10.62</t>
  </si>
  <si>
    <t>5.04</t>
  </si>
  <si>
    <t>Wilson, Jeffery SFO RB</t>
  </si>
  <si>
    <t>5.10</t>
  </si>
  <si>
    <t>33.18</t>
  </si>
  <si>
    <t>8.32</t>
  </si>
  <si>
    <t>Singletary, Devin BUF RB</t>
  </si>
  <si>
    <t>19.26</t>
  </si>
  <si>
    <t>5.38</t>
  </si>
  <si>
    <t>6.78</t>
  </si>
  <si>
    <t>7.58</t>
  </si>
  <si>
    <t>11.46</t>
  </si>
  <si>
    <t>7.08</t>
  </si>
  <si>
    <t>12.92</t>
  </si>
  <si>
    <t>Murray, Latavius NOS RB</t>
  </si>
  <si>
    <t>23.34</t>
  </si>
  <si>
    <t>8.88</t>
  </si>
  <si>
    <t>7.74</t>
  </si>
  <si>
    <t>6.38</t>
  </si>
  <si>
    <t>6.60</t>
  </si>
  <si>
    <t>12.86</t>
  </si>
  <si>
    <t>3.20</t>
  </si>
  <si>
    <t>Gallman, Wayne NYG RB</t>
  </si>
  <si>
    <t>3.90</t>
  </si>
  <si>
    <t>16.10</t>
  </si>
  <si>
    <t>14.98</t>
  </si>
  <si>
    <t>20.72</t>
  </si>
  <si>
    <t>Edwards, Gus BAL RB</t>
  </si>
  <si>
    <t>4.70</t>
  </si>
  <si>
    <t>10.00</t>
  </si>
  <si>
    <t>10.36</t>
  </si>
  <si>
    <t>10.80</t>
  </si>
  <si>
    <t>Henderson, Darrell LAR RB</t>
  </si>
  <si>
    <t>5.96</t>
  </si>
  <si>
    <t>23.60</t>
  </si>
  <si>
    <t>10.84</t>
  </si>
  <si>
    <t>7.76</t>
  </si>
  <si>
    <t>2.94</t>
  </si>
  <si>
    <t>Peterson, Adrian DET RB</t>
  </si>
  <si>
    <t>4.66</t>
  </si>
  <si>
    <t>2.50</t>
  </si>
  <si>
    <t>4.44</t>
  </si>
  <si>
    <t>19.30</t>
  </si>
  <si>
    <t>Fournette, Leonard TBB RB</t>
  </si>
  <si>
    <t>11.24</t>
  </si>
  <si>
    <t>9.66</t>
  </si>
  <si>
    <t>5.46</t>
  </si>
  <si>
    <t>10.34</t>
  </si>
  <si>
    <t>Williams, Jamaal GBP RB</t>
  </si>
  <si>
    <t>21.00</t>
  </si>
  <si>
    <t>3.80</t>
  </si>
  <si>
    <t>23.52</t>
  </si>
  <si>
    <t>18.42</t>
  </si>
  <si>
    <t>8.84</t>
  </si>
  <si>
    <t>McKinnon, Jerick SFO RB</t>
  </si>
  <si>
    <t>23.18</t>
  </si>
  <si>
    <t>1.90</t>
  </si>
  <si>
    <t>5.00</t>
  </si>
  <si>
    <t>0.20</t>
  </si>
  <si>
    <t>14.60</t>
  </si>
  <si>
    <t>16.46</t>
  </si>
  <si>
    <t>7.68</t>
  </si>
  <si>
    <t>Pollard, Tony DAL RB</t>
  </si>
  <si>
    <t>10.96</t>
  </si>
  <si>
    <t>4.92</t>
  </si>
  <si>
    <t>6.54</t>
  </si>
  <si>
    <t>3.86</t>
  </si>
  <si>
    <t>9.54</t>
  </si>
  <si>
    <t>7.26</t>
  </si>
  <si>
    <t>4.46</t>
  </si>
  <si>
    <t>Akers, Cam LAR RB</t>
  </si>
  <si>
    <t>7.00</t>
  </si>
  <si>
    <t>7.94</t>
  </si>
  <si>
    <t>9.14</t>
  </si>
  <si>
    <t>White, James NEP RB</t>
  </si>
  <si>
    <t>11.98</t>
  </si>
  <si>
    <t>15.60</t>
  </si>
  <si>
    <t>0.98</t>
  </si>
  <si>
    <t>4.04</t>
  </si>
  <si>
    <t>2.28</t>
  </si>
  <si>
    <t>15.64</t>
  </si>
  <si>
    <t>1.66</t>
  </si>
  <si>
    <t>Brown, Malcolm LAR RB</t>
  </si>
  <si>
    <t>3.34</t>
  </si>
  <si>
    <t>4.98</t>
  </si>
  <si>
    <t>12.70</t>
  </si>
  <si>
    <t>19.78</t>
  </si>
  <si>
    <t>4.08</t>
  </si>
  <si>
    <t>5.30</t>
  </si>
  <si>
    <t>Gore, Frank NYJ RB</t>
  </si>
  <si>
    <t>5.76</t>
  </si>
  <si>
    <t>7.10</t>
  </si>
  <si>
    <t>4.00</t>
  </si>
  <si>
    <t>Burkhead, Rex NEP RB</t>
  </si>
  <si>
    <t>4.50</t>
  </si>
  <si>
    <t>16.06</t>
  </si>
  <si>
    <t>23.30</t>
  </si>
  <si>
    <t>2.90</t>
  </si>
  <si>
    <t>Moss, Zack BUF RB</t>
  </si>
  <si>
    <t>1.50</t>
  </si>
  <si>
    <t>10.90</t>
  </si>
  <si>
    <t>21.50</t>
  </si>
  <si>
    <t>14.50</t>
  </si>
  <si>
    <t>2.72</t>
  </si>
  <si>
    <t>Mixon, Joe CIN RB</t>
  </si>
  <si>
    <t>43.40</t>
  </si>
  <si>
    <t>16.60</t>
  </si>
  <si>
    <t>Harris, Damien NEP RB</t>
  </si>
  <si>
    <t>5.24</t>
  </si>
  <si>
    <t>17.80</t>
  </si>
  <si>
    <t>8.50</t>
  </si>
  <si>
    <t>14.30</t>
  </si>
  <si>
    <t>Lemmings - IR</t>
  </si>
  <si>
    <t>Mostert, Raheem SFO RB</t>
  </si>
  <si>
    <t>16.24</t>
  </si>
  <si>
    <t>Lizards - IR</t>
  </si>
  <si>
    <t>Hill, Brian ATL RB</t>
  </si>
  <si>
    <t>4.48</t>
  </si>
  <si>
    <t>7.90</t>
  </si>
  <si>
    <t>3.76</t>
  </si>
  <si>
    <t>6.32</t>
  </si>
  <si>
    <t>Scott, Boston PHI RB</t>
  </si>
  <si>
    <t>2.40</t>
  </si>
  <si>
    <t>20.66</t>
  </si>
  <si>
    <t>8.94</t>
  </si>
  <si>
    <t>Ballage, Kalen LAC RB</t>
  </si>
  <si>
    <t>16.54</t>
  </si>
  <si>
    <t>6.40</t>
  </si>
  <si>
    <t>Mattison, Alexander MIN RB</t>
  </si>
  <si>
    <t>8.40</t>
  </si>
  <si>
    <t>18.54</t>
  </si>
  <si>
    <t>4.74</t>
  </si>
  <si>
    <t>8.10</t>
  </si>
  <si>
    <t>McCaffrey, Christian CAR RB</t>
  </si>
  <si>
    <t>38.82</t>
  </si>
  <si>
    <t>Johnson, Duke HOU RB</t>
  </si>
  <si>
    <t>3.36</t>
  </si>
  <si>
    <t>2.12</t>
  </si>
  <si>
    <t>9.38</t>
  </si>
  <si>
    <t>16.82</t>
  </si>
  <si>
    <t>7.84</t>
  </si>
  <si>
    <t>Booker, Devontae LVR RB</t>
  </si>
  <si>
    <t>8.20</t>
  </si>
  <si>
    <t>3.24</t>
  </si>
  <si>
    <t>8.62</t>
  </si>
  <si>
    <t>13.60</t>
  </si>
  <si>
    <t>22.52</t>
  </si>
  <si>
    <t>3.08</t>
  </si>
  <si>
    <t>Hyde, Carlos SEA RB</t>
  </si>
  <si>
    <t>17.08</t>
  </si>
  <si>
    <t>20.86</t>
  </si>
  <si>
    <t>1.40</t>
  </si>
  <si>
    <t>Kelley, Joshua LAC RB</t>
  </si>
  <si>
    <t>5.26</t>
  </si>
  <si>
    <t>5.94</t>
  </si>
  <si>
    <t>3.28</t>
  </si>
  <si>
    <t>11.16</t>
  </si>
  <si>
    <t>2.80</t>
  </si>
  <si>
    <t>1.84</t>
  </si>
  <si>
    <t>1.48</t>
  </si>
  <si>
    <t>Michel, Sony NEP RB</t>
  </si>
  <si>
    <t>8.68</t>
  </si>
  <si>
    <t>Snell, Benny PIT RB</t>
  </si>
  <si>
    <t>2.60</t>
  </si>
  <si>
    <t>9.44</t>
  </si>
  <si>
    <t>Juszczyk, Kyle SFO RB</t>
  </si>
  <si>
    <t>2.58</t>
  </si>
  <si>
    <t>1.78</t>
  </si>
  <si>
    <t>11.58</t>
  </si>
  <si>
    <t>4.36</t>
  </si>
  <si>
    <t>8.16</t>
  </si>
  <si>
    <t>Bell, Le'Veon KCC RB</t>
  </si>
  <si>
    <t>8.92</t>
  </si>
  <si>
    <t>Johnson, Kerryon DET RB</t>
  </si>
  <si>
    <t>2.18</t>
  </si>
  <si>
    <t>3.56</t>
  </si>
  <si>
    <t>9.40</t>
  </si>
  <si>
    <t>10.56</t>
  </si>
  <si>
    <t>6.66</t>
  </si>
  <si>
    <t>2.88</t>
  </si>
  <si>
    <t>Lindsay, Phillip DEN RB</t>
  </si>
  <si>
    <t>15.88</t>
  </si>
  <si>
    <t>3.10</t>
  </si>
  <si>
    <t>9.80</t>
  </si>
  <si>
    <t>Ahmed, Salvon MIA RB</t>
  </si>
  <si>
    <t>12.96</t>
  </si>
  <si>
    <t>Jackson, Justin LAC RB</t>
  </si>
  <si>
    <t>4.42</t>
  </si>
  <si>
    <t>11.08</t>
  </si>
  <si>
    <t>20.58</t>
  </si>
  <si>
    <t>Perine, Samaje CIN RB</t>
  </si>
  <si>
    <t>1.38</t>
  </si>
  <si>
    <t>11.02</t>
  </si>
  <si>
    <t>7.12</t>
  </si>
  <si>
    <t>3.22</t>
  </si>
  <si>
    <t>Wilkins, Jordan IND RB</t>
  </si>
  <si>
    <t>23.24</t>
  </si>
  <si>
    <t>5.84</t>
  </si>
  <si>
    <t>3.60</t>
  </si>
  <si>
    <t>5.40</t>
  </si>
  <si>
    <t>3.66</t>
  </si>
  <si>
    <t>Johnson, Ty NYJ RB</t>
  </si>
  <si>
    <t>3.26</t>
  </si>
  <si>
    <t>4.72</t>
  </si>
  <si>
    <t>21.68</t>
  </si>
  <si>
    <t>Ingram, Mark FA RB</t>
  </si>
  <si>
    <t>11.18</t>
  </si>
  <si>
    <t>4.06</t>
  </si>
  <si>
    <t>Barber, Peyton WAS RB</t>
  </si>
  <si>
    <t>2.14</t>
  </si>
  <si>
    <t>2.52</t>
  </si>
  <si>
    <t>9.70</t>
  </si>
  <si>
    <t>Lewis, Dion NYG RB</t>
  </si>
  <si>
    <t>3.38</t>
  </si>
  <si>
    <t>8.28</t>
  </si>
  <si>
    <t>3.72</t>
  </si>
  <si>
    <t>Dallas, DeeJay SEA RB</t>
  </si>
  <si>
    <t>3.88</t>
  </si>
  <si>
    <t>23.12</t>
  </si>
  <si>
    <t>12.08</t>
  </si>
  <si>
    <t>5.68</t>
  </si>
  <si>
    <t>5.44</t>
  </si>
  <si>
    <t>Smith, Ito ATL RB</t>
  </si>
  <si>
    <t>4.22</t>
  </si>
  <si>
    <t>4.58</t>
  </si>
  <si>
    <t>Williams, Darrel KCC RB</t>
  </si>
  <si>
    <t>12.10</t>
  </si>
  <si>
    <t>5.82</t>
  </si>
  <si>
    <t>5.02</t>
  </si>
  <si>
    <t>Perine, Lamical NYJ RB</t>
  </si>
  <si>
    <t>2.00</t>
  </si>
  <si>
    <t>14.66</t>
  </si>
  <si>
    <t>Bowden, Lynn MIA RB</t>
  </si>
  <si>
    <t>Richard, Jalen LVR RB</t>
  </si>
  <si>
    <t>3.30</t>
  </si>
  <si>
    <t>3.12</t>
  </si>
  <si>
    <t>3.94</t>
  </si>
  <si>
    <t>0.96</t>
  </si>
  <si>
    <t>Breida, Matt MIA RB</t>
  </si>
  <si>
    <t>1.70</t>
  </si>
  <si>
    <t>McNichols, Jeremy TEN RB</t>
  </si>
  <si>
    <t>4.68</t>
  </si>
  <si>
    <t>1.20</t>
  </si>
  <si>
    <t>0.82</t>
  </si>
  <si>
    <t>Morris, Alfred NYG RB</t>
  </si>
  <si>
    <t>8.74</t>
  </si>
  <si>
    <t>4.20</t>
  </si>
  <si>
    <t>18.16</t>
  </si>
  <si>
    <t>Dillon, AJ GBP RB</t>
  </si>
  <si>
    <t>5.66</t>
  </si>
  <si>
    <t>Thompson, Chris JAC RB</t>
  </si>
  <si>
    <t>8.00</t>
  </si>
  <si>
    <t>Freeman, Devonta FA RB</t>
  </si>
  <si>
    <t>19.02</t>
  </si>
  <si>
    <t>Bucklers - IR</t>
  </si>
  <si>
    <t>Smith, Rodney CAR RB</t>
  </si>
  <si>
    <t>2.42</t>
  </si>
  <si>
    <t>Freeman, Royce DEN RB</t>
  </si>
  <si>
    <t>2.86</t>
  </si>
  <si>
    <t>4.54</t>
  </si>
  <si>
    <t>Adams, Josh NYJ RB</t>
  </si>
  <si>
    <t>Thompson, Darwin KCC RB</t>
  </si>
  <si>
    <t>Homer, Travis SEA RB</t>
  </si>
  <si>
    <t>7.88</t>
  </si>
  <si>
    <t>0.50</t>
  </si>
  <si>
    <t>Ingold, Alec LVR RB</t>
  </si>
  <si>
    <t>5.64</t>
  </si>
  <si>
    <t>1.46</t>
  </si>
  <si>
    <t>2.26</t>
  </si>
  <si>
    <t>Howard, Jordan PHI RB</t>
  </si>
  <si>
    <t>-1.58</t>
  </si>
  <si>
    <t>Hasty, JaMycal SFO RB</t>
  </si>
  <si>
    <t>4.60</t>
  </si>
  <si>
    <t>1.96</t>
  </si>
  <si>
    <t>Ogunbowale, Dare JAC RB</t>
  </si>
  <si>
    <t>Abdullah, Ameer MIN RB</t>
  </si>
  <si>
    <t>1.56</t>
  </si>
  <si>
    <t>Perry, Malcolm MIA RB</t>
  </si>
  <si>
    <t>5.06</t>
  </si>
  <si>
    <t>5.18</t>
  </si>
  <si>
    <t>Ham, C.J. MIN RB</t>
  </si>
  <si>
    <t>8.42</t>
  </si>
  <si>
    <t>McCoy, LeSean TBB RB</t>
  </si>
  <si>
    <t>Vaughn, Ke'Shawn TBB RB</t>
  </si>
  <si>
    <t>11.22</t>
  </si>
  <si>
    <t>-0.20</t>
  </si>
  <si>
    <t>Ervin, Tyler GBP RB</t>
  </si>
  <si>
    <t>1.62</t>
  </si>
  <si>
    <t>12.88</t>
  </si>
  <si>
    <t>1.08</t>
  </si>
  <si>
    <t>McFarland, Anthony PIT RB</t>
  </si>
  <si>
    <t>Johnson, D'Ernest CLE RB</t>
  </si>
  <si>
    <t>5.14</t>
  </si>
  <si>
    <t>Williams, Antonio BUF RB</t>
  </si>
  <si>
    <t>Collins, Alex SEA RB</t>
  </si>
  <si>
    <t>12.54</t>
  </si>
  <si>
    <t>Laird, Patrick MIA RB</t>
  </si>
  <si>
    <t>Clement, Corey PHI RB</t>
  </si>
  <si>
    <t>3.52</t>
  </si>
  <si>
    <t>Nabers, Gabe LAC RB</t>
  </si>
  <si>
    <t>7.14</t>
  </si>
  <si>
    <t>1.94</t>
  </si>
  <si>
    <t>Nall, Ryan CHI RB</t>
  </si>
  <si>
    <t>Pope, Troymaine FA RB</t>
  </si>
  <si>
    <t>3.62</t>
  </si>
  <si>
    <t>Williams, Trayveon CIN RB</t>
  </si>
  <si>
    <t>2.70</t>
  </si>
  <si>
    <t>Washington, DeAndre MIA RB</t>
  </si>
  <si>
    <t>Foreman, D'Onta TEN RB</t>
  </si>
  <si>
    <t>Cohen, Tarik CHI RB</t>
  </si>
  <si>
    <t>Evans, Darrynton TEN RB</t>
  </si>
  <si>
    <t>Smith, Keith ATL RB</t>
  </si>
  <si>
    <t>Yeldon, T.J. BUF RB</t>
  </si>
  <si>
    <t>15.92</t>
  </si>
  <si>
    <t>Bonnafon, Reggie CAR RB</t>
  </si>
  <si>
    <t>16.18</t>
  </si>
  <si>
    <t>Barkley, Saquon NYG RB</t>
  </si>
  <si>
    <t>Montgomery, Ty NOS RB</t>
  </si>
  <si>
    <t>Ricard, Patrick BAL RB</t>
  </si>
  <si>
    <t>Boone, Mike MIN RB</t>
  </si>
  <si>
    <t>Samuels, Jaylen PIT RB</t>
  </si>
  <si>
    <t>3.46</t>
  </si>
  <si>
    <t>Coleman, Tevin SFO RB</t>
  </si>
  <si>
    <t>-0.90</t>
  </si>
  <si>
    <t>Taylor, J.J. NEP RB</t>
  </si>
  <si>
    <t>Johnson, Jakob NEP RB</t>
  </si>
  <si>
    <t>-1.34</t>
  </si>
  <si>
    <t>0.66</t>
  </si>
  <si>
    <t>Hill, Justice BAL RB</t>
  </si>
  <si>
    <t>Prosise, C.J. FA RB</t>
  </si>
  <si>
    <t>0.18</t>
  </si>
  <si>
    <t>2.98</t>
  </si>
  <si>
    <t>Ozigbo, Devine JAC RB</t>
  </si>
  <si>
    <t>Riddick, Theo LVR RB</t>
  </si>
  <si>
    <t>1.88</t>
  </si>
  <si>
    <t>Pierce, Artavis CHI RB</t>
  </si>
  <si>
    <t>Mack, Marlon IND RB</t>
  </si>
  <si>
    <t>Burton, Michael NOS RB</t>
  </si>
  <si>
    <t>2.62</t>
  </si>
  <si>
    <t>Howell, Buddy HOU RB</t>
  </si>
  <si>
    <t>Sherman, Anthony KCC RB</t>
  </si>
  <si>
    <t>Cannon, Trenton CAR RB</t>
  </si>
  <si>
    <t>Ward, Jonathan ARI RB</t>
  </si>
  <si>
    <t>Blasingame, Khari TEN RB</t>
  </si>
  <si>
    <t>Armah, Alexander CAR RB</t>
  </si>
  <si>
    <t>Hilliard, Dontrell HOU RB</t>
  </si>
  <si>
    <t>Penny, Elijhaa NYG RB</t>
  </si>
  <si>
    <t>Walter, Austin SFO RB</t>
  </si>
  <si>
    <t>5.22</t>
  </si>
  <si>
    <t>Penny, Rashaad SEA RB</t>
  </si>
  <si>
    <t>Williams, Jonathan WAS RB</t>
  </si>
  <si>
    <t>Scarbrough, Bo SEA RB</t>
  </si>
  <si>
    <t>3.70</t>
  </si>
  <si>
    <t>Janovich, Andy CLE RB</t>
  </si>
  <si>
    <t>Dowdle, Rico DAL RB</t>
  </si>
  <si>
    <t>Huntley, Jason PHI RB</t>
  </si>
  <si>
    <t>Bellamy, LeVante DEN RB</t>
  </si>
  <si>
    <t>Phillips, Scottie HOU RB</t>
  </si>
  <si>
    <t>Bellore, Nick SEA RB</t>
  </si>
  <si>
    <t>2.54</t>
  </si>
  <si>
    <t>Cox, Chandler FA RB</t>
  </si>
  <si>
    <t>Washington, Dwayne NOS RB</t>
  </si>
  <si>
    <t>Foster, D.J. ARI RB</t>
  </si>
  <si>
    <t>1.92</t>
  </si>
  <si>
    <t>Miller, Lamar WAS RB</t>
  </si>
  <si>
    <t>Jones, Tony NOS RB</t>
  </si>
  <si>
    <t>Reynolds, Craig JAC RB</t>
  </si>
  <si>
    <t>Gillaspia, Cullen HOU RB</t>
  </si>
  <si>
    <t>Perry, Senorise TEN RB</t>
  </si>
  <si>
    <t>Williams, Dexter GBP RB</t>
  </si>
  <si>
    <t>Brooks-James, Tony ATL RB</t>
  </si>
  <si>
    <t>Ollison, Qadree ATL RB</t>
  </si>
  <si>
    <t>Barner, Kenjon TBB RB</t>
  </si>
  <si>
    <t>Bradwell, Darius LAC RB</t>
  </si>
  <si>
    <t>Calais, Raymond LAR RB</t>
  </si>
  <si>
    <t>Cottrell, Nathan JAC RB</t>
  </si>
  <si>
    <t>Cox, Jeremy DEN RB</t>
  </si>
  <si>
    <t>Edmunds, Trey PIT RB</t>
  </si>
  <si>
    <t>Holyfield, Elijah PHI RB</t>
  </si>
  <si>
    <t>Jones, Taiwan BUF RB</t>
  </si>
  <si>
    <t>Jones, Xavier LAR RB</t>
  </si>
  <si>
    <t>Leake, Javon WAS RB</t>
  </si>
  <si>
    <t>Olonilua, Sewo DAL RB</t>
  </si>
  <si>
    <t>Smallwood, Wendell FA RB</t>
  </si>
  <si>
    <t>Warren, Michael WAS RB</t>
  </si>
  <si>
    <t>Watt, Derek PIT RB</t>
  </si>
  <si>
    <t>Killins Jr., Adrian FA RB</t>
  </si>
  <si>
    <t>-0.28</t>
  </si>
  <si>
    <t>Adams, Davante GBP WR</t>
  </si>
  <si>
    <t>12.76</t>
  </si>
  <si>
    <t>49.86</t>
  </si>
  <si>
    <t>29.98</t>
  </si>
  <si>
    <t>38.68</t>
  </si>
  <si>
    <t>18.56</t>
  </si>
  <si>
    <t>26.46</t>
  </si>
  <si>
    <t>36.36</t>
  </si>
  <si>
    <t>Hill, Tyreek KCC WR</t>
  </si>
  <si>
    <t>18.24</t>
  </si>
  <si>
    <t>21.78</t>
  </si>
  <si>
    <t>29.68</t>
  </si>
  <si>
    <t>35.48</t>
  </si>
  <si>
    <t>27.82</t>
  </si>
  <si>
    <t>15.38</t>
  </si>
  <si>
    <t>Diggs, Stefon BUF WR</t>
  </si>
  <si>
    <t>21.40</t>
  </si>
  <si>
    <t>21.96</t>
  </si>
  <si>
    <t>16.36</t>
  </si>
  <si>
    <t>10.68</t>
  </si>
  <si>
    <t>17.72</t>
  </si>
  <si>
    <t>23.38</t>
  </si>
  <si>
    <t>25.88</t>
  </si>
  <si>
    <t>19.72</t>
  </si>
  <si>
    <t>Ridley, Calvin ATL WR</t>
  </si>
  <si>
    <t>25.76</t>
  </si>
  <si>
    <t>19.66</t>
  </si>
  <si>
    <t>8.22</t>
  </si>
  <si>
    <t>Hopkins, DeAndre ARI WR</t>
  </si>
  <si>
    <t>10.06</t>
  </si>
  <si>
    <t>29.96</t>
  </si>
  <si>
    <t>12.68</t>
  </si>
  <si>
    <t>25.48</t>
  </si>
  <si>
    <t>29.82</t>
  </si>
  <si>
    <t>10.66</t>
  </si>
  <si>
    <t>Jefferson, Justin MIN WR</t>
  </si>
  <si>
    <t>18.48</t>
  </si>
  <si>
    <t>44.06</t>
  </si>
  <si>
    <t>11.74</t>
  </si>
  <si>
    <t>25.60</t>
  </si>
  <si>
    <t>21.26</t>
  </si>
  <si>
    <t>30.16</t>
  </si>
  <si>
    <t>Metcalf, DK SEA WR</t>
  </si>
  <si>
    <t>29.88</t>
  </si>
  <si>
    <t>43.76</t>
  </si>
  <si>
    <t>26.78</t>
  </si>
  <si>
    <t>5.48</t>
  </si>
  <si>
    <t>15.30</t>
  </si>
  <si>
    <t>Robinson, Allen CHI WR</t>
  </si>
  <si>
    <t>25.66</t>
  </si>
  <si>
    <t>19.40</t>
  </si>
  <si>
    <t>10.98</t>
  </si>
  <si>
    <t>13.20</t>
  </si>
  <si>
    <t>22.92</t>
  </si>
  <si>
    <t>9.88</t>
  </si>
  <si>
    <t>15.00</t>
  </si>
  <si>
    <t>Lockett, Tyler SEA WR</t>
  </si>
  <si>
    <t>7.24</t>
  </si>
  <si>
    <t>57.50</t>
  </si>
  <si>
    <t>7.28</t>
  </si>
  <si>
    <t>13.06</t>
  </si>
  <si>
    <t>21.22</t>
  </si>
  <si>
    <t>Evans, Mike TBB WR</t>
  </si>
  <si>
    <t>29.02</t>
  </si>
  <si>
    <t>15.06</t>
  </si>
  <si>
    <t>6.92</t>
  </si>
  <si>
    <t>12.24</t>
  </si>
  <si>
    <t>Thielen, Adam MIN WR</t>
  </si>
  <si>
    <t>15.66</t>
  </si>
  <si>
    <t>20.88</t>
  </si>
  <si>
    <t>35.68</t>
  </si>
  <si>
    <t>22.00</t>
  </si>
  <si>
    <t>Brown, A.J. TEN WR</t>
  </si>
  <si>
    <t>22.62</t>
  </si>
  <si>
    <t>23.78</t>
  </si>
  <si>
    <t>33.48</t>
  </si>
  <si>
    <t>24.16</t>
  </si>
  <si>
    <t>17.92</t>
  </si>
  <si>
    <t>Cooks, Brandin HOU WR</t>
  </si>
  <si>
    <t>35.76</t>
  </si>
  <si>
    <t>13.10</t>
  </si>
  <si>
    <t>20.78</t>
  </si>
  <si>
    <t>9.24</t>
  </si>
  <si>
    <t>Cooper, Amari DAL WR</t>
  </si>
  <si>
    <t>35.44</t>
  </si>
  <si>
    <t>22.14</t>
  </si>
  <si>
    <t>14.12</t>
  </si>
  <si>
    <t>16.48</t>
  </si>
  <si>
    <t>Love Me (Q)</t>
  </si>
  <si>
    <t>Woods, Robert LAR WR</t>
  </si>
  <si>
    <t>9.06</t>
  </si>
  <si>
    <t>19.36</t>
  </si>
  <si>
    <t>1.72</t>
  </si>
  <si>
    <t>30.20</t>
  </si>
  <si>
    <t>8.18</t>
  </si>
  <si>
    <t>32.60</t>
  </si>
  <si>
    <t>18.60</t>
  </si>
  <si>
    <t>Moore, D.J. CAR WR</t>
  </si>
  <si>
    <t>9.84</t>
  </si>
  <si>
    <t>22.88</t>
  </si>
  <si>
    <t>17.38</t>
  </si>
  <si>
    <t>28.88</t>
  </si>
  <si>
    <t>23.36</t>
  </si>
  <si>
    <t>25.62</t>
  </si>
  <si>
    <t>Allen, Keenan LAC WR</t>
  </si>
  <si>
    <t>13.92</t>
  </si>
  <si>
    <t>11.64</t>
  </si>
  <si>
    <t>20.82</t>
  </si>
  <si>
    <t>26.98</t>
  </si>
  <si>
    <t>35.20</t>
  </si>
  <si>
    <t>10.18</t>
  </si>
  <si>
    <t>Jones, Marvin DET WR</t>
  </si>
  <si>
    <t>19.74</t>
  </si>
  <si>
    <t>25.36</t>
  </si>
  <si>
    <t>28.56</t>
  </si>
  <si>
    <t>McLaurin, Terry WAS WR</t>
  </si>
  <si>
    <t>23.88</t>
  </si>
  <si>
    <t>15.34</t>
  </si>
  <si>
    <t>23.90</t>
  </si>
  <si>
    <t>19.50</t>
  </si>
  <si>
    <t>Anderson, Robby CAR WR</t>
  </si>
  <si>
    <t>19.84</t>
  </si>
  <si>
    <t>22.32</t>
  </si>
  <si>
    <t>14.32</t>
  </si>
  <si>
    <t>5.36</t>
  </si>
  <si>
    <t>10.86</t>
  </si>
  <si>
    <t>Johnson, Diontae PIT WR</t>
  </si>
  <si>
    <t>29.30</t>
  </si>
  <si>
    <t>15.82</t>
  </si>
  <si>
    <t>Claypool, Chase PIT WR</t>
  </si>
  <si>
    <t>46.00</t>
  </si>
  <si>
    <t>13.22</t>
  </si>
  <si>
    <t>22.86</t>
  </si>
  <si>
    <t>Smith-Schuster, JuJu PIT WR</t>
  </si>
  <si>
    <t>6.48</t>
  </si>
  <si>
    <t>18.10</t>
  </si>
  <si>
    <t>14.22</t>
  </si>
  <si>
    <t>7.98</t>
  </si>
  <si>
    <t>Lamb, CeeDee DAL WR</t>
  </si>
  <si>
    <t>27.54</t>
  </si>
  <si>
    <t>23.84</t>
  </si>
  <si>
    <t>15.74</t>
  </si>
  <si>
    <t>17.36</t>
  </si>
  <si>
    <t>Samuel, Curtis CAR WR</t>
  </si>
  <si>
    <t>9.56</t>
  </si>
  <si>
    <t>17.28</t>
  </si>
  <si>
    <t>21.56</t>
  </si>
  <si>
    <t>28.90</t>
  </si>
  <si>
    <t>21.70</t>
  </si>
  <si>
    <t>Beasley, Cole BUF WR</t>
  </si>
  <si>
    <t>11.48</t>
  </si>
  <si>
    <t>15.20</t>
  </si>
  <si>
    <t>23.42</t>
  </si>
  <si>
    <t>4.84</t>
  </si>
  <si>
    <t>28.94</t>
  </si>
  <si>
    <t>31.30</t>
  </si>
  <si>
    <t>Martians (Q)</t>
  </si>
  <si>
    <t>Kupp, Cooper LAR WR</t>
  </si>
  <si>
    <t>19.44</t>
  </si>
  <si>
    <t>23.10</t>
  </si>
  <si>
    <t>10.50</t>
  </si>
  <si>
    <t>15.68</t>
  </si>
  <si>
    <t>Davis, Corey TEN WR</t>
  </si>
  <si>
    <t>30.48</t>
  </si>
  <si>
    <t>40.62</t>
  </si>
  <si>
    <t>Higgins, Tee CIN WR</t>
  </si>
  <si>
    <t>15.72</t>
  </si>
  <si>
    <t>16.28</t>
  </si>
  <si>
    <t>25.90</t>
  </si>
  <si>
    <t>Agholor, Nelson LVR WR</t>
  </si>
  <si>
    <t>15.04</t>
  </si>
  <si>
    <t>23.08</t>
  </si>
  <si>
    <t>8.08</t>
  </si>
  <si>
    <t>Fuller, Will HOU WR</t>
  </si>
  <si>
    <t>26.28</t>
  </si>
  <si>
    <t>28.68</t>
  </si>
  <si>
    <t>8.58</t>
  </si>
  <si>
    <t>Landry, Jarvis CLE WR</t>
  </si>
  <si>
    <t>18.03</t>
  </si>
  <si>
    <t>16.08</t>
  </si>
  <si>
    <t>11.73</t>
  </si>
  <si>
    <t>10.32</t>
  </si>
  <si>
    <t>6.14</t>
  </si>
  <si>
    <t>20.22</t>
  </si>
  <si>
    <t>Godwin, Chris TBB WR</t>
  </si>
  <si>
    <t>24.58</t>
  </si>
  <si>
    <t>8.06</t>
  </si>
  <si>
    <t>17.98</t>
  </si>
  <si>
    <t>Aiyuk, Brandon SFO WR</t>
  </si>
  <si>
    <t>13.78</t>
  </si>
  <si>
    <t>8.54</t>
  </si>
  <si>
    <t>27.06</t>
  </si>
  <si>
    <t>23.70</t>
  </si>
  <si>
    <t>Alcoholics (Q)</t>
  </si>
  <si>
    <t>Boyd, Tyler CIN WR</t>
  </si>
  <si>
    <t>28.46</t>
  </si>
  <si>
    <t>17.62</t>
  </si>
  <si>
    <t>Brown, Marquise BAL WR</t>
  </si>
  <si>
    <t>15.76</t>
  </si>
  <si>
    <t>21.52</t>
  </si>
  <si>
    <t>11.12</t>
  </si>
  <si>
    <t>6.98</t>
  </si>
  <si>
    <t>14.74</t>
  </si>
  <si>
    <t>Gage, Russell ATL WR</t>
  </si>
  <si>
    <t>12.78</t>
  </si>
  <si>
    <t>16.16</t>
  </si>
  <si>
    <t>Gallup, Michael DAL WR</t>
  </si>
  <si>
    <t>13.68</t>
  </si>
  <si>
    <t>13.26</t>
  </si>
  <si>
    <t>23.26</t>
  </si>
  <si>
    <t>Crowder, Jamison NYJ WR</t>
  </si>
  <si>
    <t>20.14</t>
  </si>
  <si>
    <t>3.06</t>
  </si>
  <si>
    <t>22.02</t>
  </si>
  <si>
    <t>Hilton, T.Y. IND WR</t>
  </si>
  <si>
    <t>14.04</t>
  </si>
  <si>
    <t>2.44</t>
  </si>
  <si>
    <t>27.60</t>
  </si>
  <si>
    <t>Parker, DeVante MIA WR</t>
  </si>
  <si>
    <t>22.60</t>
  </si>
  <si>
    <t>13.24</t>
  </si>
  <si>
    <t>7.60</t>
  </si>
  <si>
    <t>Patrick, Tim DEN WR</t>
  </si>
  <si>
    <t>27.08</t>
  </si>
  <si>
    <t>12.64</t>
  </si>
  <si>
    <t>11.76</t>
  </si>
  <si>
    <t>21.54</t>
  </si>
  <si>
    <t>Tuggers (Q)</t>
  </si>
  <si>
    <t>Jeudy, Jerry DEN WR</t>
  </si>
  <si>
    <t>16.76</t>
  </si>
  <si>
    <t>6.12</t>
  </si>
  <si>
    <t>27.50</t>
  </si>
  <si>
    <t>7.42</t>
  </si>
  <si>
    <t>Williams, Mike LAC WR</t>
  </si>
  <si>
    <t>31.94</t>
  </si>
  <si>
    <t>24.54</t>
  </si>
  <si>
    <t>15.46</t>
  </si>
  <si>
    <t>19.52</t>
  </si>
  <si>
    <t>Sanders, Emmanuel NOS WR</t>
  </si>
  <si>
    <t>17.88</t>
  </si>
  <si>
    <t>14.08</t>
  </si>
  <si>
    <t>12.56</t>
  </si>
  <si>
    <t>Chark, D.J. JAC WR</t>
  </si>
  <si>
    <t>31.20</t>
  </si>
  <si>
    <t>32.86</t>
  </si>
  <si>
    <t>Shepard, Sterling NYG WR</t>
  </si>
  <si>
    <t>18.44</t>
  </si>
  <si>
    <t>15.84</t>
  </si>
  <si>
    <t>11.14</t>
  </si>
  <si>
    <t>10.52</t>
  </si>
  <si>
    <t>Jones, Julio ATL WR</t>
  </si>
  <si>
    <t>37.92</t>
  </si>
  <si>
    <t>25.42</t>
  </si>
  <si>
    <t>17.14</t>
  </si>
  <si>
    <t>18.04</t>
  </si>
  <si>
    <t>Gunslingers (Q)</t>
  </si>
  <si>
    <t>Shenault, Laviska JAC WR</t>
  </si>
  <si>
    <t>8.64</t>
  </si>
  <si>
    <t>0.34</t>
  </si>
  <si>
    <t>Valdes-Scantling, Marquez GBP WR</t>
  </si>
  <si>
    <t>6.62</t>
  </si>
  <si>
    <t>21.48</t>
  </si>
  <si>
    <t>31.84</t>
  </si>
  <si>
    <t>8.30</t>
  </si>
  <si>
    <t>-0.30</t>
  </si>
  <si>
    <t>Slayton, Darius NYG WR</t>
  </si>
  <si>
    <t>9.18</t>
  </si>
  <si>
    <t>1.76</t>
  </si>
  <si>
    <t>2.74</t>
  </si>
  <si>
    <t>Cole, Keelan JAC WR</t>
  </si>
  <si>
    <t>9.36</t>
  </si>
  <si>
    <t>11.30</t>
  </si>
  <si>
    <t>5.16</t>
  </si>
  <si>
    <t>Meyers, Jakobi NEP WR</t>
  </si>
  <si>
    <t>11.90</t>
  </si>
  <si>
    <t>13.28</t>
  </si>
  <si>
    <t>33.04</t>
  </si>
  <si>
    <t>19.14</t>
  </si>
  <si>
    <t>Kirk, Christian ARI WR</t>
  </si>
  <si>
    <t>10.54</t>
  </si>
  <si>
    <t>26.76</t>
  </si>
  <si>
    <t>20.42</t>
  </si>
  <si>
    <t>28.18</t>
  </si>
  <si>
    <t>Mooney, Darnell CHI WR</t>
  </si>
  <si>
    <t>19.54</t>
  </si>
  <si>
    <t>Davis, Gabriel BUF WR</t>
  </si>
  <si>
    <t>11.78</t>
  </si>
  <si>
    <t>19.20</t>
  </si>
  <si>
    <t>18.38</t>
  </si>
  <si>
    <t>Pascal, Zach IND WR</t>
  </si>
  <si>
    <t>16.64</t>
  </si>
  <si>
    <t>8.14</t>
  </si>
  <si>
    <t>Bourne, Kendrick SFO WR</t>
  </si>
  <si>
    <t>6.16</t>
  </si>
  <si>
    <t>Renfrow, Hunter LVR WR</t>
  </si>
  <si>
    <t>11.62</t>
  </si>
  <si>
    <t>7.22</t>
  </si>
  <si>
    <t>12.16</t>
  </si>
  <si>
    <t>10.60</t>
  </si>
  <si>
    <t>9.52</t>
  </si>
  <si>
    <t>Reynolds, Josh LAR WR</t>
  </si>
  <si>
    <t>3.50</t>
  </si>
  <si>
    <t>14.20</t>
  </si>
  <si>
    <t>19.04</t>
  </si>
  <si>
    <t>Hardman, Mecole KCC WR</t>
  </si>
  <si>
    <t>12.32</t>
  </si>
  <si>
    <t>9.00</t>
  </si>
  <si>
    <t>24.86</t>
  </si>
  <si>
    <t>Higgins, Rashard CLE WR</t>
  </si>
  <si>
    <t>12.46</t>
  </si>
  <si>
    <t>20.60</t>
  </si>
  <si>
    <t>24.20</t>
  </si>
  <si>
    <t>Fulgham, Travis PHI WR</t>
  </si>
  <si>
    <t>16.12</t>
  </si>
  <si>
    <t>35.32</t>
  </si>
  <si>
    <t>14.18</t>
  </si>
  <si>
    <t>Moore, David SEA WR</t>
  </si>
  <si>
    <t>22.70</t>
  </si>
  <si>
    <t>10.64</t>
  </si>
  <si>
    <t>13.38</t>
  </si>
  <si>
    <t>Ward, Greg PHI WR</t>
  </si>
  <si>
    <t>3.04</t>
  </si>
  <si>
    <t>15.22</t>
  </si>
  <si>
    <t>Byrd, Damiere NEP WR</t>
  </si>
  <si>
    <t>5.58</t>
  </si>
  <si>
    <t>31.32</t>
  </si>
  <si>
    <t>Brown, Antonio TBB WR</t>
  </si>
  <si>
    <t>6.46</t>
  </si>
  <si>
    <t>13.32</t>
  </si>
  <si>
    <t>Amendola, Danny DET WR</t>
  </si>
  <si>
    <t>11.42</t>
  </si>
  <si>
    <t>Green, A.J. CIN WR</t>
  </si>
  <si>
    <t>Miller, Anthony CHI WR</t>
  </si>
  <si>
    <t>2.78</t>
  </si>
  <si>
    <t>9.94</t>
  </si>
  <si>
    <t>11.86</t>
  </si>
  <si>
    <t>Miller, Scott TBB WR</t>
  </si>
  <si>
    <t>26.44</t>
  </si>
  <si>
    <t>Guyton, Jalen LAC WR</t>
  </si>
  <si>
    <t>18.02</t>
  </si>
  <si>
    <t>20.44</t>
  </si>
  <si>
    <t>Smith, Tre'Quan NOS WR</t>
  </si>
  <si>
    <t>Perriman, Breshad NYJ WR</t>
  </si>
  <si>
    <t>5.32</t>
  </si>
  <si>
    <t>30.66</t>
  </si>
  <si>
    <t>4.02</t>
  </si>
  <si>
    <t>Robinson, Demarcus KCC WR</t>
  </si>
  <si>
    <t>1.32</t>
  </si>
  <si>
    <t>13.54</t>
  </si>
  <si>
    <t>18.08</t>
  </si>
  <si>
    <t>Pittman, Michael IND WR</t>
  </si>
  <si>
    <t>21.86</t>
  </si>
  <si>
    <t>18.06</t>
  </si>
  <si>
    <t>9.86</t>
  </si>
  <si>
    <t>Lazard, Allen GBP WR</t>
  </si>
  <si>
    <t>9.50</t>
  </si>
  <si>
    <t>Brown, John BUF WR</t>
  </si>
  <si>
    <t>Washington, James PIT WR</t>
  </si>
  <si>
    <t>19.80</t>
  </si>
  <si>
    <t>Cobb, Randall HOU WR</t>
  </si>
  <si>
    <t>6.76</t>
  </si>
  <si>
    <t>9.82</t>
  </si>
  <si>
    <t>8.12</t>
  </si>
  <si>
    <t>Conley, Chris JAC WR</t>
  </si>
  <si>
    <t>10.28</t>
  </si>
  <si>
    <t>11.82</t>
  </si>
  <si>
    <t>0.92</t>
  </si>
  <si>
    <t>Berrios, Braxton NYJ WR</t>
  </si>
  <si>
    <t>6.28</t>
  </si>
  <si>
    <t>Snead, Willie BAL WR</t>
  </si>
  <si>
    <t>19.46</t>
  </si>
  <si>
    <t>7.92</t>
  </si>
  <si>
    <t>24.74</t>
  </si>
  <si>
    <t>Ruggs, Henry LVR WR</t>
  </si>
  <si>
    <t>7.70</t>
  </si>
  <si>
    <t>2.48</t>
  </si>
  <si>
    <t>18.94</t>
  </si>
  <si>
    <t>Sims, Cam WAS WR</t>
  </si>
  <si>
    <t>17.22</t>
  </si>
  <si>
    <t>McKenzie, Isaiah BUF WR</t>
  </si>
  <si>
    <t>9.12</t>
  </si>
  <si>
    <t>2.24</t>
  </si>
  <si>
    <t>11.96</t>
  </si>
  <si>
    <t>Fitzgerald, Larry ARI WR</t>
  </si>
  <si>
    <t>1.64</t>
  </si>
  <si>
    <t>Hamler, KJ DEN WR</t>
  </si>
  <si>
    <t>9.58</t>
  </si>
  <si>
    <t>Beckham, Odell CLE WR</t>
  </si>
  <si>
    <t>40.96</t>
  </si>
  <si>
    <t>Watkins, Sammy KCC WR</t>
  </si>
  <si>
    <t>6.88</t>
  </si>
  <si>
    <t>Johnson, Tyron LAC WR</t>
  </si>
  <si>
    <t>Tate, Golden NYG WR</t>
  </si>
  <si>
    <t>5.20</t>
  </si>
  <si>
    <t>12.74</t>
  </si>
  <si>
    <t>Reagor, Jalen PHI WR</t>
  </si>
  <si>
    <t>Thomas, Michael NOS WR</t>
  </si>
  <si>
    <t>21.14</t>
  </si>
  <si>
    <t>21.30</t>
  </si>
  <si>
    <t>Coutee, Keke HOU WR</t>
  </si>
  <si>
    <t>8.60</t>
  </si>
  <si>
    <t>26.56</t>
  </si>
  <si>
    <t>Samuel, Deebo SFO WR</t>
  </si>
  <si>
    <t>19.06</t>
  </si>
  <si>
    <t>13.90</t>
  </si>
  <si>
    <t>15.08</t>
  </si>
  <si>
    <t>Grant, Jakeem MIA WR</t>
  </si>
  <si>
    <t>2.36</t>
  </si>
  <si>
    <t>9.68</t>
  </si>
  <si>
    <t>3.32</t>
  </si>
  <si>
    <t>7.72</t>
  </si>
  <si>
    <t>Williams, Preston MIA WR</t>
  </si>
  <si>
    <t>24.96</t>
  </si>
  <si>
    <t>17.60</t>
  </si>
  <si>
    <t>James, Richie SFO WR</t>
  </si>
  <si>
    <t>39.94</t>
  </si>
  <si>
    <t>Cephus, Quintez DET WR</t>
  </si>
  <si>
    <t>Harry, N'Keal NEP WR</t>
  </si>
  <si>
    <t>Golladay, Kenny DET WR</t>
  </si>
  <si>
    <t>18.80</t>
  </si>
  <si>
    <t>Martians - IR (Q)</t>
  </si>
  <si>
    <t>Boykin, Miles BAL WR</t>
  </si>
  <si>
    <t>10.20</t>
  </si>
  <si>
    <t>12.58</t>
  </si>
  <si>
    <t>Hamilton, DaeSean DEN WR</t>
  </si>
  <si>
    <t>21.12</t>
  </si>
  <si>
    <t>11.28</t>
  </si>
  <si>
    <t>Mims, Denzel NYJ WR</t>
  </si>
  <si>
    <t>Hall, Marvin CLE WR</t>
  </si>
  <si>
    <t>20.08</t>
  </si>
  <si>
    <t>5.98</t>
  </si>
  <si>
    <t>Patterson, Cordarrelle CHI WR</t>
  </si>
  <si>
    <t>1.98</t>
  </si>
  <si>
    <t>Peoples-Jones, Donovan CLE WR</t>
  </si>
  <si>
    <t>21.72</t>
  </si>
  <si>
    <t>Johnson, Collin JAC WR</t>
  </si>
  <si>
    <t>12.30</t>
  </si>
  <si>
    <t>13.56</t>
  </si>
  <si>
    <t>Edelman, Julian NEP WR</t>
  </si>
  <si>
    <t>4.18</t>
  </si>
  <si>
    <t>Cannons - IR (Q)</t>
  </si>
  <si>
    <t>Sims, Steven WAS WR</t>
  </si>
  <si>
    <t>Zaccheaus, Olamide ATL WR</t>
  </si>
  <si>
    <t>17.76</t>
  </si>
  <si>
    <t>24.48</t>
  </si>
  <si>
    <t>Isabella, Andy ARI WR</t>
  </si>
  <si>
    <t>Humphries, Adam TEN WR</t>
  </si>
  <si>
    <t>19.24</t>
  </si>
  <si>
    <t>Ford, Isaiah MIA WR</t>
  </si>
  <si>
    <t>Wilson, Cedrick DAL WR</t>
  </si>
  <si>
    <t>6.94</t>
  </si>
  <si>
    <t>12.07</t>
  </si>
  <si>
    <t>Beebe, Chad MIN WR</t>
  </si>
  <si>
    <t>Hansen, Chad HOU WR</t>
  </si>
  <si>
    <t>18.66</t>
  </si>
  <si>
    <t>Jackson, DeSean PHI WR</t>
  </si>
  <si>
    <t>Harris, Deonte NOS WR</t>
  </si>
  <si>
    <t>15.36</t>
  </si>
  <si>
    <t>Wright, Isaiah WAS WR</t>
  </si>
  <si>
    <t>12.44</t>
  </si>
  <si>
    <t>Duvernay, Devin BAL WR</t>
  </si>
  <si>
    <t>8.02</t>
  </si>
  <si>
    <t>6.74</t>
  </si>
  <si>
    <t>Johnson, Marcus FA WR</t>
  </si>
  <si>
    <t>4.82</t>
  </si>
  <si>
    <t>9.98</t>
  </si>
  <si>
    <t>Jefferson, Van LAR WR</t>
  </si>
  <si>
    <t>7.62</t>
  </si>
  <si>
    <t>Swain, Freddie SEA WR</t>
  </si>
  <si>
    <t>Sanu, Mohamed DET WR</t>
  </si>
  <si>
    <t>Inman, Dontrelle WAS WR</t>
  </si>
  <si>
    <t>6.64</t>
  </si>
  <si>
    <t>Johnson, Tyler TBB WR</t>
  </si>
  <si>
    <t>7.64</t>
  </si>
  <si>
    <t>Callaway, Marquez NOS WR</t>
  </si>
  <si>
    <t>Edwards, Bryan LVR WR</t>
  </si>
  <si>
    <t>Hollins, Mack MIA WR</t>
  </si>
  <si>
    <t>8.26</t>
  </si>
  <si>
    <t>Jones, Zay LVR WR</t>
  </si>
  <si>
    <t>Johnson, Olabisi MIN WR</t>
  </si>
  <si>
    <t>Pringle, Byron KCC WR</t>
  </si>
  <si>
    <t>Johnson, KeeSean ARI WR</t>
  </si>
  <si>
    <t>Stills, Kenny BUF WR</t>
  </si>
  <si>
    <t>Hodge, KhaDarel CLE WR</t>
  </si>
  <si>
    <t>13.18</t>
  </si>
  <si>
    <t>Raymond, Kalif TEN WR</t>
  </si>
  <si>
    <t>Smith, Jeff NYJ WR</t>
  </si>
  <si>
    <t>Hightower, John PHI WR</t>
  </si>
  <si>
    <t>4.88</t>
  </si>
  <si>
    <t>Brown, Noah DAL WR</t>
  </si>
  <si>
    <t>Tate, Auden CIN WR</t>
  </si>
  <si>
    <t>Batson, Cameron TEN WR</t>
  </si>
  <si>
    <t>9.34</t>
  </si>
  <si>
    <t>McCloud, Ray-Ray PIT WR</t>
  </si>
  <si>
    <t>9.92</t>
  </si>
  <si>
    <t>2.92</t>
  </si>
  <si>
    <t>5.60</t>
  </si>
  <si>
    <t>Blake, Christian ATL WR</t>
  </si>
  <si>
    <t>St. Brown, Equanimeous GBP WR</t>
  </si>
  <si>
    <t>Powell, Brandon ATL WR</t>
  </si>
  <si>
    <t>8.44</t>
  </si>
  <si>
    <t>Thomas, Mike CIN WR</t>
  </si>
  <si>
    <t>-4.34</t>
  </si>
  <si>
    <t>9.64</t>
  </si>
  <si>
    <t>Jeffery, Alshon PHI WR</t>
  </si>
  <si>
    <t>Erickson, Alex CIN WR</t>
  </si>
  <si>
    <t>2.08</t>
  </si>
  <si>
    <t>Watkins, Quez PHI WR</t>
  </si>
  <si>
    <t>Agnew, Jamal DET WR</t>
  </si>
  <si>
    <t>4.94</t>
  </si>
  <si>
    <t>Hogan, Chris FA WR</t>
  </si>
  <si>
    <t>Arcega-Whiteside, JJ PHI WR</t>
  </si>
  <si>
    <t>Olszewski, Gunner NEP WR</t>
  </si>
  <si>
    <t>Harris, De'Michael IND WR</t>
  </si>
  <si>
    <t>9.32</t>
  </si>
  <si>
    <t>Treadwell, Laquon ATL WR</t>
  </si>
  <si>
    <t>Bryant, Dez BAL WR</t>
  </si>
  <si>
    <t>Board, C.J. NYG WR</t>
  </si>
  <si>
    <t>Pettis, Dante NYG WR</t>
  </si>
  <si>
    <t>Taylor, Malik GBP WR</t>
  </si>
  <si>
    <t>7.96</t>
  </si>
  <si>
    <t>Taylor, Trent SFO WR</t>
  </si>
  <si>
    <t>Watson, Justin TBB WR</t>
  </si>
  <si>
    <t>FA (O)</t>
  </si>
  <si>
    <t>Mack, Austin NYG WR</t>
  </si>
  <si>
    <t>13.52</t>
  </si>
  <si>
    <t>Wims, Javon CHI WR</t>
  </si>
  <si>
    <t>Campbell, Parris IND WR</t>
  </si>
  <si>
    <t>Hill, K.J. LAC WR</t>
  </si>
  <si>
    <t>Humphrey, Lil'Jordan NOS WR</t>
  </si>
  <si>
    <t>Cooper, Pharoh CAR WR</t>
  </si>
  <si>
    <t>Cleveland, Tyrie DEN WR</t>
  </si>
  <si>
    <t>Mickens, Jaydon TBB WR</t>
  </si>
  <si>
    <t>Sherfield, Trent ARI WR</t>
  </si>
  <si>
    <t>Bradley, Ja'Marcus CLE WR</t>
  </si>
  <si>
    <t>Mitchell, Steven HOU WR</t>
  </si>
  <si>
    <t>Sutton, Courtland DEN WR</t>
  </si>
  <si>
    <t>Spencer, Diontae DEN WR</t>
  </si>
  <si>
    <t>Carr, Austin FA WR</t>
  </si>
  <si>
    <t>Ratley, Damion HOU WR</t>
  </si>
  <si>
    <t>Kumerow, Jake BUF WR</t>
  </si>
  <si>
    <t>Ginn Jr., Ted FA WR</t>
  </si>
  <si>
    <t>Shepherd, Darrius FA WR</t>
  </si>
  <si>
    <t>Cracraft, River SFO WR</t>
  </si>
  <si>
    <t>Reed, Joe LAC WR</t>
  </si>
  <si>
    <t>Dulin, Ashton IND WR</t>
  </si>
  <si>
    <t>6.34</t>
  </si>
  <si>
    <t>0.58</t>
  </si>
  <si>
    <t>Johnson, Juwan NOS WR</t>
  </si>
  <si>
    <t>Ridley, Riley CHI WR</t>
  </si>
  <si>
    <t>Zuber, Isaiah NEP WR</t>
  </si>
  <si>
    <t>Westbrook, Nick TEN WR</t>
  </si>
  <si>
    <t>Zylstra, Brandon CAR WR</t>
  </si>
  <si>
    <t>Roberts, Andre BUF WR</t>
  </si>
  <si>
    <t>1.26</t>
  </si>
  <si>
    <t>Godwin, Terry JAC WR</t>
  </si>
  <si>
    <t>Roberts, Seth FA WR</t>
  </si>
  <si>
    <t>Foster, Robert WAS WR</t>
  </si>
  <si>
    <t>Cager, Lawrence NYJ WR</t>
  </si>
  <si>
    <t>Malone, Josh NYJ WR</t>
  </si>
  <si>
    <t>Austin, Tavon GBP WR</t>
  </si>
  <si>
    <t>Fountain, Daurice IND WR</t>
  </si>
  <si>
    <t>Burnett, Deontay PHI WR</t>
  </si>
  <si>
    <t>Callaway, Antonio KCC WR</t>
  </si>
  <si>
    <t>Webster, Nsimba LAR WR</t>
  </si>
  <si>
    <t>Ross, John CIN WR</t>
  </si>
  <si>
    <t>Moncrief, Donte NEP WR</t>
  </si>
  <si>
    <t>Gandy-Golden, Antonio WAS WR</t>
  </si>
  <si>
    <t>Scott, Jaleel NYJ WR</t>
  </si>
  <si>
    <t>Hart, Penny SEA WR</t>
  </si>
  <si>
    <t>Lewis, Tommylee FA WR</t>
  </si>
  <si>
    <t>Fowler, Bennie NOS WR</t>
  </si>
  <si>
    <t>Proche, James BAL WR</t>
  </si>
  <si>
    <t>Kirkwood, Keith CAR WR</t>
  </si>
  <si>
    <t>Smith, Vyncint NYJ WR</t>
  </si>
  <si>
    <t>Hollister, Cody TEN WR</t>
  </si>
  <si>
    <t>Kemp, Marcus KCC WR</t>
  </si>
  <si>
    <t>Dieter, Gehrig KCC WR</t>
  </si>
  <si>
    <t>Osborn, K.J. MIN WR</t>
  </si>
  <si>
    <t>Carter, DeAndre CHI WR</t>
  </si>
  <si>
    <t>Irwin, Trenton CIN WR</t>
  </si>
  <si>
    <t>Westbrook, Dede JAC WR</t>
  </si>
  <si>
    <t>Natson, JoJo CLE WR</t>
  </si>
  <si>
    <t>Bachman, Alex NYG WR</t>
  </si>
  <si>
    <t>Badet, Jeff WAS WR</t>
  </si>
  <si>
    <t>Begelton, Reggie GBP WR</t>
  </si>
  <si>
    <t>Brown, Fred FA WR</t>
  </si>
  <si>
    <t>Brown, Tony WAS WR</t>
  </si>
  <si>
    <t>Butler, Hakeem PHI WR</t>
  </si>
  <si>
    <t>Cain, Deon BAL WR</t>
  </si>
  <si>
    <t>Chisena, Dan MIN WR</t>
  </si>
  <si>
    <t>Cole, Matt SFO WR</t>
  </si>
  <si>
    <t>Coulter, Isaiah HOU WR</t>
  </si>
  <si>
    <t>Doss, Keelan LVR WR</t>
  </si>
  <si>
    <t>Gafford, Rico ARI WR</t>
  </si>
  <si>
    <t>Grayson, Cyril FA WR</t>
  </si>
  <si>
    <t>Harris, Dwayne CHI WR</t>
  </si>
  <si>
    <t>Holton, Johnny NYG WR</t>
  </si>
  <si>
    <t>Matthews, Jordan SFO WR</t>
  </si>
  <si>
    <t>Merritt, Kirk MIA WR</t>
  </si>
  <si>
    <t>Moore, Chris BAL WR</t>
  </si>
  <si>
    <t>Moore, Jason LAC WR</t>
  </si>
  <si>
    <t>Morgan, Stanley CIN WR</t>
  </si>
  <si>
    <t>Patmon, Dezmon IND WR</t>
  </si>
  <si>
    <t>Quinn, Trey LVR WR</t>
  </si>
  <si>
    <t>Rowland, Chris ATL WR</t>
  </si>
  <si>
    <t>Sharpe, Tajae FA WR</t>
  </si>
  <si>
    <t>Slater, Matt NEP WR</t>
  </si>
  <si>
    <t>Taylor, Taywan CLE WR</t>
  </si>
  <si>
    <t>Turner, Malik DAL WR</t>
  </si>
  <si>
    <t>White, Kevin SFO WR</t>
  </si>
  <si>
    <t>Williams, Duke BUF WR</t>
  </si>
  <si>
    <t>Willies, Derrick CLE WR</t>
  </si>
  <si>
    <t>Winfree, Juwann GBP WR</t>
  </si>
  <si>
    <t>Kelce, Travis KCC TE</t>
  </si>
  <si>
    <t>35.60</t>
  </si>
  <si>
    <t>41.80</t>
  </si>
  <si>
    <t>39.60</t>
  </si>
  <si>
    <t>41.20</t>
  </si>
  <si>
    <t>Waller, Darren LVR TE</t>
  </si>
  <si>
    <t>10.40</t>
  </si>
  <si>
    <t>65.00</t>
  </si>
  <si>
    <t>Hockenson, T.J. DET TE</t>
  </si>
  <si>
    <t>22.80</t>
  </si>
  <si>
    <t>20.00</t>
  </si>
  <si>
    <t>23.80</t>
  </si>
  <si>
    <t>Thomas, Logan WAS TE</t>
  </si>
  <si>
    <t>17.20</t>
  </si>
  <si>
    <t>36.60</t>
  </si>
  <si>
    <t>Andrews, Mark BAL TE</t>
  </si>
  <si>
    <t>26.40</t>
  </si>
  <si>
    <t>23.20</t>
  </si>
  <si>
    <t>7.40</t>
  </si>
  <si>
    <t>Tonyan, Robert GBP TE</t>
  </si>
  <si>
    <t>43.60</t>
  </si>
  <si>
    <t>9.60</t>
  </si>
  <si>
    <t>Gesicki, Mike MIA TE</t>
  </si>
  <si>
    <t>Fant, Noah DEN TE</t>
  </si>
  <si>
    <t>16.40</t>
  </si>
  <si>
    <t>Schultz, Dalton DAL TE</t>
  </si>
  <si>
    <t>24.40</t>
  </si>
  <si>
    <t>12.80</t>
  </si>
  <si>
    <t>Gronkowski, Rob TBB TE</t>
  </si>
  <si>
    <t>26.60</t>
  </si>
  <si>
    <t>Engram, Evan NYG TE</t>
  </si>
  <si>
    <t>13.00</t>
  </si>
  <si>
    <t>15.70</t>
  </si>
  <si>
    <t>Henry, Hunter LAC TE</t>
  </si>
  <si>
    <t>19.60</t>
  </si>
  <si>
    <t>Hurst, Hayden ATL TE</t>
  </si>
  <si>
    <t>Ebron, Eric PIT TE</t>
  </si>
  <si>
    <t>11.60</t>
  </si>
  <si>
    <t>Hedgehogs (Q)</t>
  </si>
  <si>
    <t>Kittle, George SFO TE</t>
  </si>
  <si>
    <t>58.50</t>
  </si>
  <si>
    <t>34.80</t>
  </si>
  <si>
    <t>Graham, Jimmy CHI TE</t>
  </si>
  <si>
    <t>11.20</t>
  </si>
  <si>
    <t>Smith, Jonnu TEN TE</t>
  </si>
  <si>
    <t>14.00</t>
  </si>
  <si>
    <t>Higbee, Tyler LAR TE</t>
  </si>
  <si>
    <t>14.80</t>
  </si>
  <si>
    <t>Cook, Jared NOS TE</t>
  </si>
  <si>
    <t>21.20</t>
  </si>
  <si>
    <t>Goedert, Dallas PHI TE</t>
  </si>
  <si>
    <t>Hooper, Austin CLE TE</t>
  </si>
  <si>
    <t>Arnold, Dan ARI TE</t>
  </si>
  <si>
    <t>26.20</t>
  </si>
  <si>
    <t>Everett, Gerald LAR TE</t>
  </si>
  <si>
    <t>Smith Jr., Irv MIN TE</t>
  </si>
  <si>
    <t>16.80</t>
  </si>
  <si>
    <t>Akins, Jordan HOU TE</t>
  </si>
  <si>
    <t>12.20</t>
  </si>
  <si>
    <t>21.60</t>
  </si>
  <si>
    <t>Firkser, Anthony TEN TE</t>
  </si>
  <si>
    <t>Alie-Cox, Mo IND TE</t>
  </si>
  <si>
    <t>Eifert, Tyler JAC TE</t>
  </si>
  <si>
    <t>Sample, Drew CIN TE</t>
  </si>
  <si>
    <t>Ertz, Zach PHI TE</t>
  </si>
  <si>
    <t>Burton, Trey IND TE</t>
  </si>
  <si>
    <t>27.80</t>
  </si>
  <si>
    <t>11.10</t>
  </si>
  <si>
    <t>Fells, Darren HOU TE</t>
  </si>
  <si>
    <t>Rodgers, Richard PHI TE</t>
  </si>
  <si>
    <t>Herndon, Chris NYJ TE</t>
  </si>
  <si>
    <t>Rudolph, Kyle MIN TE</t>
  </si>
  <si>
    <t>Medics (Q)</t>
  </si>
  <si>
    <t>Brate, Cameron TBB TE</t>
  </si>
  <si>
    <t>13.80</t>
  </si>
  <si>
    <t>Reed, Jordan SFO TE</t>
  </si>
  <si>
    <t>Knox, Dawson BUF TE</t>
  </si>
  <si>
    <t>Doyle, Jack IND TE</t>
  </si>
  <si>
    <t>Kmet, Cole CHI TE</t>
  </si>
  <si>
    <t>Dissly, Will SEA TE</t>
  </si>
  <si>
    <t>3.00</t>
  </si>
  <si>
    <t>Hollister, Jacob SEA TE</t>
  </si>
  <si>
    <t>Bryant, Harrison CLE TE</t>
  </si>
  <si>
    <t>27.20</t>
  </si>
  <si>
    <t>O'Shaughnessy, James JAC TE</t>
  </si>
  <si>
    <t>Smythe, Durham MIA TE</t>
  </si>
  <si>
    <t>Olsen, Greg FA TE</t>
  </si>
  <si>
    <t>Dwelley, Ross SFO TE</t>
  </si>
  <si>
    <t>Njoku, David CLE TE</t>
  </si>
  <si>
    <t>Conklin, Tyler MIN TE</t>
  </si>
  <si>
    <t>Parham, Donald LAC TE</t>
  </si>
  <si>
    <t>Shaheen, Adam MIA TE</t>
  </si>
  <si>
    <t>Brown, Pharaoh HOU TE</t>
  </si>
  <si>
    <t>Trautman, Adam NOS TE</t>
  </si>
  <si>
    <t>Kroft, Tyler BUF TE</t>
  </si>
  <si>
    <t>Thomas, Ian CAR TE</t>
  </si>
  <si>
    <t>Howard, O.J. TBB TE</t>
  </si>
  <si>
    <t>Tuggers - IR (I)</t>
  </si>
  <si>
    <t>James, Jesse DET TE</t>
  </si>
  <si>
    <t>Izzo, Ryan NEP TE</t>
  </si>
  <si>
    <t>Boyle, Nick BAL TE</t>
  </si>
  <si>
    <t>Lewis, Marcedes GBP TE</t>
  </si>
  <si>
    <t>Moreau, Foster LVR TE</t>
  </si>
  <si>
    <t>Smith, Kaden NYG TE</t>
  </si>
  <si>
    <t>Okwuegbunam, Albert DEN TE</t>
  </si>
  <si>
    <t>Sternberger, Jace GBP TE</t>
  </si>
  <si>
    <t>Vannett, Nick DEN TE</t>
  </si>
  <si>
    <t>Witten, Jason FA TE</t>
  </si>
  <si>
    <t>McDonald, Vance FA TE</t>
  </si>
  <si>
    <t>Williams, Maxx ARI TE</t>
  </si>
  <si>
    <t>Bell, Blake DAL TE</t>
  </si>
  <si>
    <t>Pruitt, MyCole TEN TE</t>
  </si>
  <si>
    <t>Daniels, Darrell ARI TE</t>
  </si>
  <si>
    <t>Swaim, Geoff TEN TE</t>
  </si>
  <si>
    <t>Uzomah, C.J. CIN TE</t>
  </si>
  <si>
    <t>Fumagalli, Troy DEN TE</t>
  </si>
  <si>
    <t>Anderson, Stephen LAC TE</t>
  </si>
  <si>
    <t>Griffin, Ryan NYJ TE</t>
  </si>
  <si>
    <t>Smith, Lee BUF TE</t>
  </si>
  <si>
    <t>Hill, Josh NOS TE</t>
  </si>
  <si>
    <t>Stocker, Luke ATL TE</t>
  </si>
  <si>
    <t>Green, Virgil LAC TE</t>
  </si>
  <si>
    <t>Keizer, Nick KCC TE</t>
  </si>
  <si>
    <t>Manhertz, Chris CAR TE</t>
  </si>
  <si>
    <t>Toilolo, Levine NYG TE</t>
  </si>
  <si>
    <t>Harris, Demetrius CHI TE</t>
  </si>
  <si>
    <t>Asiasi, Devin NEP TE</t>
  </si>
  <si>
    <t>Carter, Cethan CIN TE</t>
  </si>
  <si>
    <t>Mundt, Johnny LAR TE</t>
  </si>
  <si>
    <t>Yelder, Deon KCC TE</t>
  </si>
  <si>
    <t>Dafney, Dominique GBP TE</t>
  </si>
  <si>
    <t>Gilliam, Reggie BUF TE</t>
  </si>
  <si>
    <t>Hudson, Tanner TBB TE</t>
  </si>
  <si>
    <t>Woerner, Charlie SFO TE</t>
  </si>
  <si>
    <t>Warring, Kahale HOU TE</t>
  </si>
  <si>
    <t>Bryant, Hunter DET TE</t>
  </si>
  <si>
    <t>Thompson, Colin CAR TE</t>
  </si>
  <si>
    <t>Brown, Daniel NYJ TE</t>
  </si>
  <si>
    <t>Graham, Jaeden ATL TE</t>
  </si>
  <si>
    <t>Croom, Jason PHI TE</t>
  </si>
  <si>
    <t>Thomas, Jordan IND TE</t>
  </si>
  <si>
    <t>Saubert, Eric JAC TE</t>
  </si>
  <si>
    <t>Carlson, Stephen CLE TE</t>
  </si>
  <si>
    <t>Parkinson, Colby SEA TE</t>
  </si>
  <si>
    <t>Keene, Dalton NEP TE</t>
  </si>
  <si>
    <t>Ellefson, Ben JAC TE</t>
  </si>
  <si>
    <t>Carrier, Derek LVR TE</t>
  </si>
  <si>
    <t>Deguara, Josiah GBP TE</t>
  </si>
  <si>
    <t>Jarwin, Blake DAL TE</t>
  </si>
  <si>
    <t>Lemmings - IR (Q)</t>
  </si>
  <si>
    <t>Willson, Luke SEA TE</t>
  </si>
  <si>
    <t>Butt, Jake DEN TE</t>
  </si>
  <si>
    <t>Hemingway, Temarrick WAS TE</t>
  </si>
  <si>
    <t>Dillon, Brandon MIN TE</t>
  </si>
  <si>
    <t>Sprinkle, Jeremy WAS TE</t>
  </si>
  <si>
    <t>Wesco, Trevon NYJ TE</t>
  </si>
  <si>
    <t>DeValve, Seth ARI TE</t>
  </si>
  <si>
    <t>Nauta, Isaac GBP TE</t>
  </si>
  <si>
    <t>Baugh, Marcus WAS TE</t>
  </si>
  <si>
    <t>Miller, Bruce FA TE</t>
  </si>
  <si>
    <t>Lovett, John GBP TE</t>
  </si>
  <si>
    <t>Auclair, Antony TBB TE</t>
  </si>
  <si>
    <t>Baylis, Evan FA TE</t>
  </si>
  <si>
    <t>Beck, Andrew DEN TE</t>
  </si>
  <si>
    <t>Berry, Rashod NEP TE</t>
  </si>
  <si>
    <t>Culkin, Sean BAL TE</t>
  </si>
  <si>
    <t>Davis, Tyler JAC TE</t>
  </si>
  <si>
    <t>Gentry, Zach PIT TE</t>
  </si>
  <si>
    <t>Helm, Daniel FA TE</t>
  </si>
  <si>
    <t>Hentges, Hale MIN TE</t>
  </si>
  <si>
    <t>Holtz, J.P. CHI TE</t>
  </si>
  <si>
    <t>Hopkins, Brycen LAR TE</t>
  </si>
  <si>
    <t>McKeon, Sean DAL TE</t>
  </si>
  <si>
    <t>Nelson, Kyle FA TE</t>
  </si>
  <si>
    <t>Rader, Kevin PIT TE</t>
  </si>
  <si>
    <t>Schreck, Mason CIN TE</t>
  </si>
  <si>
    <t>Seals-Jones, Ricky KCC TE</t>
  </si>
  <si>
    <t>Sokol, Matt LAC TE</t>
  </si>
  <si>
    <t>Sullivan, Stephen CAR TE</t>
  </si>
  <si>
    <t>Togiai, Noah IND TE</t>
  </si>
  <si>
    <t>Tomlinson, Eric BAL TE</t>
  </si>
  <si>
    <t>Travis, Ross NYJ TE</t>
  </si>
  <si>
    <t>Wilson, Caleb PHI TE</t>
  </si>
  <si>
    <t>Winchester, James KCC TE</t>
  </si>
  <si>
    <t>Brinkley, Beau FA TE</t>
  </si>
  <si>
    <t>-2.00</t>
  </si>
  <si>
    <t>Sanders, Jason MIA PK</t>
  </si>
  <si>
    <t>27.00</t>
  </si>
  <si>
    <t>Koo, Younghoe ATL PK</t>
  </si>
  <si>
    <t>Zuerlein, Greg DAL PK</t>
  </si>
  <si>
    <t>Gano, Graham NYG PK</t>
  </si>
  <si>
    <t>30.00</t>
  </si>
  <si>
    <t>Bass, Tyler BUF PK</t>
  </si>
  <si>
    <t>32.00</t>
  </si>
  <si>
    <t>Myers, Jason SEA PK</t>
  </si>
  <si>
    <t>McManus, Brandon DEN PK</t>
  </si>
  <si>
    <t>38.00</t>
  </si>
  <si>
    <t>Carlson, Daniel LVR PK</t>
  </si>
  <si>
    <t>Tucker, Justin BAL PK</t>
  </si>
  <si>
    <t>26.00</t>
  </si>
  <si>
    <t>Blankenship, Rodrigo IND PK</t>
  </si>
  <si>
    <t>Santos, Cairo CHI PK</t>
  </si>
  <si>
    <t>Succop, Ryan TBB PK</t>
  </si>
  <si>
    <t>Fairbairn, Ka'imi HOU PK</t>
  </si>
  <si>
    <t>-1.00</t>
  </si>
  <si>
    <t>Hopkins, Dustin WAS PK</t>
  </si>
  <si>
    <t>Folk, Nick NEP PK</t>
  </si>
  <si>
    <t>Lutz, Wil NOS PK</t>
  </si>
  <si>
    <t>24.00</t>
  </si>
  <si>
    <t>Butker, Harrison KCC PK</t>
  </si>
  <si>
    <t>Slye, Joey CAR PK</t>
  </si>
  <si>
    <t>Crosby, Mason GBP PK</t>
  </si>
  <si>
    <t>Prater, Matt DET PK</t>
  </si>
  <si>
    <t>Badgley, Mike LAC PK</t>
  </si>
  <si>
    <t>-3.00</t>
  </si>
  <si>
    <t>Gostkowski, Stephen TEN PK</t>
  </si>
  <si>
    <t>Gould, Robbie SFO PK</t>
  </si>
  <si>
    <t>Parkey, Cody CLE PK</t>
  </si>
  <si>
    <t>Bullock, Randy CIN PK</t>
  </si>
  <si>
    <t>Boswell, Chris PIT PK</t>
  </si>
  <si>
    <t>Gonzalez, Zane ARI PK</t>
  </si>
  <si>
    <t>Bailey, Dan MIN PK</t>
  </si>
  <si>
    <t>Elliott, Jake PHI PK</t>
  </si>
  <si>
    <t>Gay, Matt LAR PK</t>
  </si>
  <si>
    <t>Ficken, Sam NYJ PK</t>
  </si>
  <si>
    <t>Sloman, Sam TEN PK</t>
  </si>
  <si>
    <t>Rosas, Aldrick JAC PK</t>
  </si>
  <si>
    <t>Castillo, Sergio FA PK</t>
  </si>
  <si>
    <t>Nugent, Mike ARI PK</t>
  </si>
  <si>
    <t>Lambo, Josh JAC PK</t>
  </si>
  <si>
    <t>Seibert, Austin CIN PK</t>
  </si>
  <si>
    <t>Wright, Matthew DET PK</t>
  </si>
  <si>
    <t>McLaughlin, Chase NYJ PK</t>
  </si>
  <si>
    <t>Vizcaino, Tristan FA PK</t>
  </si>
  <si>
    <t>Forbath, Kai FA PK</t>
  </si>
  <si>
    <t>Brown, Jon FA PK</t>
  </si>
  <si>
    <t>Fry, Elliott ATL PK</t>
  </si>
  <si>
    <t>Wright, Brandon LAR PK</t>
  </si>
  <si>
    <t>Russolino, Taylor DEN PK</t>
  </si>
  <si>
    <t>Hauschka, Steven FA PK</t>
  </si>
  <si>
    <t>Rams, Los Angeles LAR Def</t>
  </si>
  <si>
    <t>26.66</t>
  </si>
  <si>
    <t>34.00</t>
  </si>
  <si>
    <t>32.50</t>
  </si>
  <si>
    <t>26.52</t>
  </si>
  <si>
    <t>19.94</t>
  </si>
  <si>
    <t>Steelers, Pittsburgh PIT Def</t>
  </si>
  <si>
    <t>36.64</t>
  </si>
  <si>
    <t>17.48</t>
  </si>
  <si>
    <t>38.84</t>
  </si>
  <si>
    <t>11.50</t>
  </si>
  <si>
    <t>FootballTeam, Washington WAS Def</t>
  </si>
  <si>
    <t>40.00</t>
  </si>
  <si>
    <t>Ravens, Baltimore BAL Def</t>
  </si>
  <si>
    <t>44.70</t>
  </si>
  <si>
    <t>32.88</t>
  </si>
  <si>
    <t>Colts, Indianapolis IND Def</t>
  </si>
  <si>
    <t>26.82</t>
  </si>
  <si>
    <t>Saints, New Orleans NOS Def</t>
  </si>
  <si>
    <t>7.50</t>
  </si>
  <si>
    <t>35.82</t>
  </si>
  <si>
    <t>25.72</t>
  </si>
  <si>
    <t>33.84</t>
  </si>
  <si>
    <t>Buccaneers, Tampa Bay TBB Def</t>
  </si>
  <si>
    <t>24.22</t>
  </si>
  <si>
    <t>40.02</t>
  </si>
  <si>
    <t>18.78</t>
  </si>
  <si>
    <t>Dolphins, Miami MIA Def</t>
  </si>
  <si>
    <t>30.34</t>
  </si>
  <si>
    <t>29.50</t>
  </si>
  <si>
    <t>32.44</t>
  </si>
  <si>
    <t>12.38</t>
  </si>
  <si>
    <t>33.00</t>
  </si>
  <si>
    <t>Patriots, New England NEP Def</t>
  </si>
  <si>
    <t>25.40</t>
  </si>
  <si>
    <t>6.02</t>
  </si>
  <si>
    <t>31.74</t>
  </si>
  <si>
    <t>Chiefs, Kansas City KCC Def</t>
  </si>
  <si>
    <t>2.82</t>
  </si>
  <si>
    <t>31.82</t>
  </si>
  <si>
    <t>26.50</t>
  </si>
  <si>
    <t>49ers, San Francisco SFO Def</t>
  </si>
  <si>
    <t>39.96</t>
  </si>
  <si>
    <t>Packers, Green Bay GBP Def</t>
  </si>
  <si>
    <t>25.34</t>
  </si>
  <si>
    <t>Giants, New York NYG Def</t>
  </si>
  <si>
    <t>29.46</t>
  </si>
  <si>
    <t>20.84</t>
  </si>
  <si>
    <t>Bills, Buffalo BUF Def</t>
  </si>
  <si>
    <t>33.24</t>
  </si>
  <si>
    <t>Cardinals, Arizona ARI Def</t>
  </si>
  <si>
    <t>29.74</t>
  </si>
  <si>
    <t>Bears, Chicago CHI Def</t>
  </si>
  <si>
    <t>17.50</t>
  </si>
  <si>
    <t>25.04</t>
  </si>
  <si>
    <t>Browns, Cleveland CLE Def</t>
  </si>
  <si>
    <t>-4.50</t>
  </si>
  <si>
    <t>31.90</t>
  </si>
  <si>
    <t>6.56</t>
  </si>
  <si>
    <t>35.50</t>
  </si>
  <si>
    <t>12.18</t>
  </si>
  <si>
    <t>Chargers, Los Angeles LAC Def</t>
  </si>
  <si>
    <t>15.52</t>
  </si>
  <si>
    <t>16.98</t>
  </si>
  <si>
    <t>Panthers, Carolina CAR Def</t>
  </si>
  <si>
    <t>-12.50</t>
  </si>
  <si>
    <t>34.58</t>
  </si>
  <si>
    <t>Seahawks, Seattle SEA Def</t>
  </si>
  <si>
    <t>10.58</t>
  </si>
  <si>
    <t>Eagles, Philadelphia PHI Def</t>
  </si>
  <si>
    <t>27.58</t>
  </si>
  <si>
    <t>21.66</t>
  </si>
  <si>
    <t>39.24</t>
  </si>
  <si>
    <t>21.58</t>
  </si>
  <si>
    <t>Titans, Tennessee TEN Def</t>
  </si>
  <si>
    <t>13.44</t>
  </si>
  <si>
    <t>28.54</t>
  </si>
  <si>
    <t>4.24</t>
  </si>
  <si>
    <t>Broncos, Denver DEN Def</t>
  </si>
  <si>
    <t>30.52</t>
  </si>
  <si>
    <t>Falcons, Atlanta ATL Def</t>
  </si>
  <si>
    <t>Cowboys, Dallas DAL Def</t>
  </si>
  <si>
    <t>-14.00</t>
  </si>
  <si>
    <t>17.32</t>
  </si>
  <si>
    <t>33.64</t>
  </si>
  <si>
    <t>Jets, New York NYJ Def</t>
  </si>
  <si>
    <t>6.18</t>
  </si>
  <si>
    <t>16.04</t>
  </si>
  <si>
    <t>Bengals, Cincinnati CIN Def</t>
  </si>
  <si>
    <t>13.50</t>
  </si>
  <si>
    <t>Vikings, Minnesota MIN Def</t>
  </si>
  <si>
    <t>1.24</t>
  </si>
  <si>
    <t>8.82</t>
  </si>
  <si>
    <t>35.64</t>
  </si>
  <si>
    <t>Raiders, Las Vegas LVR Def</t>
  </si>
  <si>
    <t>10.26</t>
  </si>
  <si>
    <t>-5.00</t>
  </si>
  <si>
    <t>35.92</t>
  </si>
  <si>
    <t>Jaguars, Jacksonville JAC Def</t>
  </si>
  <si>
    <t>-2.50</t>
  </si>
  <si>
    <t>4.16</t>
  </si>
  <si>
    <t>-0.50</t>
  </si>
  <si>
    <t>13.86</t>
  </si>
  <si>
    <t>Texans, Houston HOU Def</t>
  </si>
  <si>
    <t>-10.00</t>
  </si>
  <si>
    <t>Lions, Detroit DET Def</t>
  </si>
  <si>
    <t>7.48</t>
  </si>
  <si>
    <t>23.58</t>
  </si>
  <si>
    <t>11.32</t>
  </si>
  <si>
    <t>Saints, New Orleans NOS ST</t>
  </si>
  <si>
    <t>2.02</t>
  </si>
  <si>
    <t>7.32</t>
  </si>
  <si>
    <t>Patriots, New England NEP ST</t>
  </si>
  <si>
    <t>3.96</t>
  </si>
  <si>
    <t>1.04</t>
  </si>
  <si>
    <t>-1.06</t>
  </si>
  <si>
    <t>18.70</t>
  </si>
  <si>
    <t>Bills, Buffalo BUF ST</t>
  </si>
  <si>
    <t>-0.56</t>
  </si>
  <si>
    <t>-1.10</t>
  </si>
  <si>
    <t>0.84</t>
  </si>
  <si>
    <t>Cowboys, Dallas DAL ST</t>
  </si>
  <si>
    <t>2.38</t>
  </si>
  <si>
    <t>-0.66</t>
  </si>
  <si>
    <t>3.14</t>
  </si>
  <si>
    <t>Bears, Chicago CHI ST</t>
  </si>
  <si>
    <t>5.92</t>
  </si>
  <si>
    <t>-0.42</t>
  </si>
  <si>
    <t>5.28</t>
  </si>
  <si>
    <t>-3.32</t>
  </si>
  <si>
    <t>-0.06</t>
  </si>
  <si>
    <t>Bengals, Cincinnati CIN ST</t>
  </si>
  <si>
    <t>-1.56</t>
  </si>
  <si>
    <t>-3.26</t>
  </si>
  <si>
    <t>0.36</t>
  </si>
  <si>
    <t>Panthers, Carolina CAR ST</t>
  </si>
  <si>
    <t>3.42</t>
  </si>
  <si>
    <t>-0.24</t>
  </si>
  <si>
    <t>3.84</t>
  </si>
  <si>
    <t>Ravens, Baltimore BAL ST</t>
  </si>
  <si>
    <t>-2.68</t>
  </si>
  <si>
    <t>-3.92</t>
  </si>
  <si>
    <t>Eagles, Philadelphia PHI ST</t>
  </si>
  <si>
    <t>-0.14</t>
  </si>
  <si>
    <t>-0.48</t>
  </si>
  <si>
    <t>-0.08</t>
  </si>
  <si>
    <t>-0.82</t>
  </si>
  <si>
    <t>Jaguars, Jacksonville JAC ST</t>
  </si>
  <si>
    <t>-1.04</t>
  </si>
  <si>
    <t>0.46</t>
  </si>
  <si>
    <t>Colts, Indianapolis IND ST</t>
  </si>
  <si>
    <t>3.16</t>
  </si>
  <si>
    <t>3.68</t>
  </si>
  <si>
    <t>7.16</t>
  </si>
  <si>
    <t>1.18</t>
  </si>
  <si>
    <t>Lions, Detroit DET ST</t>
  </si>
  <si>
    <t>-0.02</t>
  </si>
  <si>
    <t>-2.36</t>
  </si>
  <si>
    <t>-0.16</t>
  </si>
  <si>
    <t>-1.72</t>
  </si>
  <si>
    <t>Chiefs, Kansas City KCC ST</t>
  </si>
  <si>
    <t>0.28</t>
  </si>
  <si>
    <t>FootballTeam, Washington WAS ST</t>
  </si>
  <si>
    <t>1.34</t>
  </si>
  <si>
    <t>3.64</t>
  </si>
  <si>
    <t>Seahawks, Seattle SEA ST</t>
  </si>
  <si>
    <t>1.54</t>
  </si>
  <si>
    <t>0.72</t>
  </si>
  <si>
    <t>-2.82</t>
  </si>
  <si>
    <t>-1.02</t>
  </si>
  <si>
    <t>Texans, Houston HOU ST</t>
  </si>
  <si>
    <t>-1.08</t>
  </si>
  <si>
    <t>3.18</t>
  </si>
  <si>
    <t>2.06</t>
  </si>
  <si>
    <t>-0.18</t>
  </si>
  <si>
    <t>Titans, Tennessee TEN ST</t>
  </si>
  <si>
    <t>0.16</t>
  </si>
  <si>
    <t>-2.64</t>
  </si>
  <si>
    <t>-1.50</t>
  </si>
  <si>
    <t>-1.54</t>
  </si>
  <si>
    <t>-6.16</t>
  </si>
  <si>
    <t>Dolphins, Miami MIA ST</t>
  </si>
  <si>
    <t>-0.54</t>
  </si>
  <si>
    <t>-0.68</t>
  </si>
  <si>
    <t>2.68</t>
  </si>
  <si>
    <t>-0.12</t>
  </si>
  <si>
    <t>0.74</t>
  </si>
  <si>
    <t>Raiders, Las Vegas LVR ST</t>
  </si>
  <si>
    <t>0.56</t>
  </si>
  <si>
    <t>-1.76</t>
  </si>
  <si>
    <t>2.34</t>
  </si>
  <si>
    <t>Steelers, Pittsburgh PIT ST</t>
  </si>
  <si>
    <t>-7.24</t>
  </si>
  <si>
    <t>Broncos, Denver DEN ST</t>
  </si>
  <si>
    <t>-0.96</t>
  </si>
  <si>
    <t>-11.18</t>
  </si>
  <si>
    <t>-0.92</t>
  </si>
  <si>
    <t>Giants, New York NYG ST</t>
  </si>
  <si>
    <t>-4.32</t>
  </si>
  <si>
    <t>Cardinals, Arizona ARI ST</t>
  </si>
  <si>
    <t>-0.04</t>
  </si>
  <si>
    <t>0.76</t>
  </si>
  <si>
    <t>-2.34</t>
  </si>
  <si>
    <t>Buccaneers, Tampa Bay TBB ST</t>
  </si>
  <si>
    <t>-1.92</t>
  </si>
  <si>
    <t>4.76</t>
  </si>
  <si>
    <t>-7.04</t>
  </si>
  <si>
    <t>49ers, San Francisco SFO ST</t>
  </si>
  <si>
    <t>1.28</t>
  </si>
  <si>
    <t>1.68</t>
  </si>
  <si>
    <t>0.54</t>
  </si>
  <si>
    <t>-4.64</t>
  </si>
  <si>
    <t>-6.20</t>
  </si>
  <si>
    <t>Jets, New York NYJ ST</t>
  </si>
  <si>
    <t>-3.08</t>
  </si>
  <si>
    <t>-5.62</t>
  </si>
  <si>
    <t>-0.94</t>
  </si>
  <si>
    <t>-4.28</t>
  </si>
  <si>
    <t>0.52</t>
  </si>
  <si>
    <t>-0.34</t>
  </si>
  <si>
    <t>Rams, Los Angeles LAR ST</t>
  </si>
  <si>
    <t>-9.50</t>
  </si>
  <si>
    <t>-0.86</t>
  </si>
  <si>
    <t>-1.28</t>
  </si>
  <si>
    <t>Browns, Cleveland CLE ST</t>
  </si>
  <si>
    <t>-0.38</t>
  </si>
  <si>
    <t>-8.64</t>
  </si>
  <si>
    <t>-1.94</t>
  </si>
  <si>
    <t>-0.78</t>
  </si>
  <si>
    <t>-2.26</t>
  </si>
  <si>
    <t>Vikings, Minnesota MIN ST</t>
  </si>
  <si>
    <t>-2.20</t>
  </si>
  <si>
    <t>-11.32</t>
  </si>
  <si>
    <t>Falcons, Atlanta ATL ST</t>
  </si>
  <si>
    <t>-1.26</t>
  </si>
  <si>
    <t>2.16</t>
  </si>
  <si>
    <t>-0.84</t>
  </si>
  <si>
    <t>-3.50</t>
  </si>
  <si>
    <t>Chargers, Los Angeles LAC ST</t>
  </si>
  <si>
    <t>-3.30</t>
  </si>
  <si>
    <t>-8.14</t>
  </si>
  <si>
    <t>-2.74</t>
  </si>
  <si>
    <t>-1.22</t>
  </si>
  <si>
    <t>-4.38</t>
  </si>
  <si>
    <t>-15.70</t>
  </si>
  <si>
    <t>Packers, Green Bay GBP ST</t>
  </si>
  <si>
    <t>-0.60</t>
  </si>
  <si>
    <t>1.02</t>
  </si>
  <si>
    <t>-5.98</t>
  </si>
  <si>
    <t>-12.08</t>
  </si>
  <si>
    <t>0.06</t>
  </si>
  <si>
    <t>-10.02</t>
  </si>
  <si>
    <t>Bills, Buffalo BUF Off</t>
  </si>
  <si>
    <t>18.36</t>
  </si>
  <si>
    <t>21.85</t>
  </si>
  <si>
    <t>23.16</t>
  </si>
  <si>
    <t>18.67</t>
  </si>
  <si>
    <t>18.35</t>
  </si>
  <si>
    <t>22.57</t>
  </si>
  <si>
    <t>Chiefs, Kansas City KCC Off</t>
  </si>
  <si>
    <t>14.64</t>
  </si>
  <si>
    <t>27.73</t>
  </si>
  <si>
    <t>12.83</t>
  </si>
  <si>
    <t>23.13</t>
  </si>
  <si>
    <t>17.91</t>
  </si>
  <si>
    <t>28.80</t>
  </si>
  <si>
    <t>22.66</t>
  </si>
  <si>
    <t>Packers, Green Bay GBP Off</t>
  </si>
  <si>
    <t>18.59</t>
  </si>
  <si>
    <t>20.87</t>
  </si>
  <si>
    <t>18.85</t>
  </si>
  <si>
    <t>17.26</t>
  </si>
  <si>
    <t>22.11</t>
  </si>
  <si>
    <t>Saints, New Orleans NOS Off</t>
  </si>
  <si>
    <t>25.01</t>
  </si>
  <si>
    <t>23.99</t>
  </si>
  <si>
    <t>23.95</t>
  </si>
  <si>
    <t>26.35</t>
  </si>
  <si>
    <t>12.36</t>
  </si>
  <si>
    <t>20.28</t>
  </si>
  <si>
    <t>22.47</t>
  </si>
  <si>
    <t>Raiders, Las Vegas LVR Off</t>
  </si>
  <si>
    <t>19.49</t>
  </si>
  <si>
    <t>21.27</t>
  </si>
  <si>
    <t>23.96</t>
  </si>
  <si>
    <t>21.17</t>
  </si>
  <si>
    <t>Rams, Los Angeles LAR Off</t>
  </si>
  <si>
    <t>12.95</t>
  </si>
  <si>
    <t>22.87</t>
  </si>
  <si>
    <t>13.58</t>
  </si>
  <si>
    <t>22.13</t>
  </si>
  <si>
    <t>20.67</t>
  </si>
  <si>
    <t>24.39</t>
  </si>
  <si>
    <t>Titans, Tennessee TEN Off</t>
  </si>
  <si>
    <t>20.27</t>
  </si>
  <si>
    <t>10.51</t>
  </si>
  <si>
    <t>20.98</t>
  </si>
  <si>
    <t>10.59</t>
  </si>
  <si>
    <t>16.07</t>
  </si>
  <si>
    <t>23.19</t>
  </si>
  <si>
    <t>Colts, Indianapolis IND Off</t>
  </si>
  <si>
    <t>16.17</t>
  </si>
  <si>
    <t>15.99</t>
  </si>
  <si>
    <t>21.65</t>
  </si>
  <si>
    <t>23.48</t>
  </si>
  <si>
    <t>15.17</t>
  </si>
  <si>
    <t>20.40</t>
  </si>
  <si>
    <t>25.35</t>
  </si>
  <si>
    <t>Buccaneers, Tampa Bay TBB Off</t>
  </si>
  <si>
    <t>27.52</t>
  </si>
  <si>
    <t>15.67</t>
  </si>
  <si>
    <t>18.97</t>
  </si>
  <si>
    <t>24.87</t>
  </si>
  <si>
    <t>20.07</t>
  </si>
  <si>
    <t>1.07</t>
  </si>
  <si>
    <t>30.82</t>
  </si>
  <si>
    <t>13.53</t>
  </si>
  <si>
    <t>Chargers, Los Angeles LAC Off</t>
  </si>
  <si>
    <t>15.47</t>
  </si>
  <si>
    <t>25.55</t>
  </si>
  <si>
    <t>12.94</t>
  </si>
  <si>
    <t>21.28</t>
  </si>
  <si>
    <t>4.99</t>
  </si>
  <si>
    <t>Cardinals, Arizona ARI Off</t>
  </si>
  <si>
    <t>14.11</t>
  </si>
  <si>
    <t>21.64</t>
  </si>
  <si>
    <t>27.32</t>
  </si>
  <si>
    <t>22.76</t>
  </si>
  <si>
    <t>21.09</t>
  </si>
  <si>
    <t>12.42</t>
  </si>
  <si>
    <t>Vikings, Minnesota MIN Off</t>
  </si>
  <si>
    <t>20.90</t>
  </si>
  <si>
    <t>Ravens, Baltimore BAL Off</t>
  </si>
  <si>
    <t>15.21</t>
  </si>
  <si>
    <t>Dolphins, Miami MIA Off</t>
  </si>
  <si>
    <t>15.56</t>
  </si>
  <si>
    <t>7.35</t>
  </si>
  <si>
    <t>18.65</t>
  </si>
  <si>
    <t>23.93</t>
  </si>
  <si>
    <t>49ers, San Francisco SFO Off</t>
  </si>
  <si>
    <t>25.70</t>
  </si>
  <si>
    <t>27.51</t>
  </si>
  <si>
    <t>17.53</t>
  </si>
  <si>
    <t>Browns, Cleveland CLE Off</t>
  </si>
  <si>
    <t>27.49</t>
  </si>
  <si>
    <t>22.05</t>
  </si>
  <si>
    <t>12.19</t>
  </si>
  <si>
    <t>18.68</t>
  </si>
  <si>
    <t>12.97</t>
  </si>
  <si>
    <t>26.24</t>
  </si>
  <si>
    <t>Falcons, Atlanta ATL Off</t>
  </si>
  <si>
    <t>13.81</t>
  </si>
  <si>
    <t>27.86</t>
  </si>
  <si>
    <t>25.03</t>
  </si>
  <si>
    <t>20.64</t>
  </si>
  <si>
    <t>12.21</t>
  </si>
  <si>
    <t>Steelers, Pittsburgh PIT Off</t>
  </si>
  <si>
    <t>22.26</t>
  </si>
  <si>
    <t>16.81</t>
  </si>
  <si>
    <t>24.61</t>
  </si>
  <si>
    <t>11.38</t>
  </si>
  <si>
    <t>15.65</t>
  </si>
  <si>
    <t>22.81</t>
  </si>
  <si>
    <t>14.03</t>
  </si>
  <si>
    <t>Seahawks, Seattle SEA Off</t>
  </si>
  <si>
    <t>19.73</t>
  </si>
  <si>
    <t>31.41</t>
  </si>
  <si>
    <t>21.25</t>
  </si>
  <si>
    <t>15.07</t>
  </si>
  <si>
    <t>12.99</t>
  </si>
  <si>
    <t>20.91</t>
  </si>
  <si>
    <t>Panthers, Carolina CAR Off</t>
  </si>
  <si>
    <t>28.82</t>
  </si>
  <si>
    <t>25.11</t>
  </si>
  <si>
    <t>26.55</t>
  </si>
  <si>
    <t>23.22</t>
  </si>
  <si>
    <t>Cowboys, Dallas DAL Off</t>
  </si>
  <si>
    <t>24.73</t>
  </si>
  <si>
    <t>17.67</t>
  </si>
  <si>
    <t>21.89</t>
  </si>
  <si>
    <t>Texans, Houston HOU Off</t>
  </si>
  <si>
    <t>22.61</t>
  </si>
  <si>
    <t>16.95</t>
  </si>
  <si>
    <t>17.97</t>
  </si>
  <si>
    <t>11.29</t>
  </si>
  <si>
    <t>Bears, Chicago CHI Off</t>
  </si>
  <si>
    <t>12.79</t>
  </si>
  <si>
    <t>17.33</t>
  </si>
  <si>
    <t>5.87</t>
  </si>
  <si>
    <t>13.37</t>
  </si>
  <si>
    <t>2.97</t>
  </si>
  <si>
    <t>20.17</t>
  </si>
  <si>
    <t>Patriots, New England NEP Off</t>
  </si>
  <si>
    <t>19.47</t>
  </si>
  <si>
    <t>26.49</t>
  </si>
  <si>
    <t>18.49</t>
  </si>
  <si>
    <t>20.55</t>
  </si>
  <si>
    <t>19.23</t>
  </si>
  <si>
    <t>Broncos, Denver DEN Off</t>
  </si>
  <si>
    <t>16.72</t>
  </si>
  <si>
    <t>14.39</t>
  </si>
  <si>
    <t>Lions, Detroit DET Off</t>
  </si>
  <si>
    <t>11.93</t>
  </si>
  <si>
    <t>26.34</t>
  </si>
  <si>
    <t>16.83</t>
  </si>
  <si>
    <t>9.78</t>
  </si>
  <si>
    <t>24.13</t>
  </si>
  <si>
    <t>17.41</t>
  </si>
  <si>
    <t>1.05</t>
  </si>
  <si>
    <t>Bengals, Cincinnati CIN Off</t>
  </si>
  <si>
    <t>27.15</t>
  </si>
  <si>
    <t>6.15</t>
  </si>
  <si>
    <t>23.79</t>
  </si>
  <si>
    <t>11.72</t>
  </si>
  <si>
    <t>8.66</t>
  </si>
  <si>
    <t>FootballTeam, Washington WAS Off</t>
  </si>
  <si>
    <t>17.29</t>
  </si>
  <si>
    <t>19.11</t>
  </si>
  <si>
    <t>28.42</t>
  </si>
  <si>
    <t>18.75</t>
  </si>
  <si>
    <t>Giants, New York NYG Off</t>
  </si>
  <si>
    <t>17.71</t>
  </si>
  <si>
    <t>13.95</t>
  </si>
  <si>
    <t>Jaguars, Jacksonville JAC Off</t>
  </si>
  <si>
    <t>20.12</t>
  </si>
  <si>
    <t>14.42</t>
  </si>
  <si>
    <t>9.25</t>
  </si>
  <si>
    <t>5.57</t>
  </si>
  <si>
    <t>19.59</t>
  </si>
  <si>
    <t>20.70</t>
  </si>
  <si>
    <t>Eagles, Philadelphia PHI Off</t>
  </si>
  <si>
    <t>13.51</t>
  </si>
  <si>
    <t>7.67</t>
  </si>
  <si>
    <t>21.01</t>
  </si>
  <si>
    <t>9.59</t>
  </si>
  <si>
    <t>Jets, New York NYJ Off</t>
  </si>
  <si>
    <t>8.13</t>
  </si>
  <si>
    <t>12.14</t>
  </si>
  <si>
    <t>15.16</t>
  </si>
  <si>
    <t>LaFleur, Matt GBP Coach</t>
  </si>
  <si>
    <t>-7.00</t>
  </si>
  <si>
    <t>-4.00</t>
  </si>
  <si>
    <t>Reid, Andy KCC Coach</t>
  </si>
  <si>
    <t>McDermott, Sean BUF Coach</t>
  </si>
  <si>
    <t>Payton, Sean NOS Coach</t>
  </si>
  <si>
    <t>Harbaugh, John BAL Coach</t>
  </si>
  <si>
    <t>Tomlin, Mike PIT Coach</t>
  </si>
  <si>
    <t>Arians, Bruce TBB Coach</t>
  </si>
  <si>
    <t>Carroll, Pete SEA Coach</t>
  </si>
  <si>
    <t>Reich, Frank IND Coach</t>
  </si>
  <si>
    <t>Flores, Brian MIA Coach</t>
  </si>
  <si>
    <t>McVay, Sean LAR Coach</t>
  </si>
  <si>
    <t>Vrabel, Mike TEN Coach</t>
  </si>
  <si>
    <t>-6.00</t>
  </si>
  <si>
    <t>Stefanski, Kevin CLE Coach</t>
  </si>
  <si>
    <t>Kingsbury, Kliff ARI Coach</t>
  </si>
  <si>
    <t>Nagy, Matt CHI Coach</t>
  </si>
  <si>
    <t>Rivera, Ron WAS Coach</t>
  </si>
  <si>
    <t>Gruden, Jon LVR Coach</t>
  </si>
  <si>
    <t>Morris, Raheem FA Coach</t>
  </si>
  <si>
    <t>Lynn, Anthony FA Coach</t>
  </si>
  <si>
    <t>Belichick, Bill NEP Coach</t>
  </si>
  <si>
    <t>Zimmer, Mike MIN Coach</t>
  </si>
  <si>
    <t>Bevell, Darrell FA Coach</t>
  </si>
  <si>
    <t>Shanahan, Kyle SFO Coach</t>
  </si>
  <si>
    <t>Crennel, Romeo FA Coach</t>
  </si>
  <si>
    <t>O'Brien, Bill FA Coach</t>
  </si>
  <si>
    <t>Patricia, Matt FA Coach</t>
  </si>
  <si>
    <t>Quinn, Dan FA Coach</t>
  </si>
  <si>
    <t>Judge, Joe NYG Coach</t>
  </si>
  <si>
    <t>Rhule, Matt CAR Coach</t>
  </si>
  <si>
    <t>McCarthy, Mike DAL Coach</t>
  </si>
  <si>
    <t>Pederson, Doug FA Coach</t>
  </si>
  <si>
    <t>Fangio, Vic DEN Coach</t>
  </si>
  <si>
    <t>Taylor, Zac CIN Coach</t>
  </si>
  <si>
    <t>Gase, Adam FA Coach</t>
  </si>
  <si>
    <t>Marrone, Doug FA Coach</t>
  </si>
  <si>
    <t>Average</t>
  </si>
  <si>
    <t>4x</t>
  </si>
  <si>
    <t>2x</t>
  </si>
  <si>
    <t>1x</t>
  </si>
  <si>
    <t>STD</t>
  </si>
  <si>
    <t>Variance</t>
  </si>
  <si>
    <t>Franchise</t>
  </si>
  <si>
    <t>Type</t>
  </si>
  <si>
    <t>Transaction</t>
  </si>
  <si>
    <t>Date</t>
  </si>
  <si>
    <t>Moose Jaw Rockies</t>
  </si>
  <si>
    <t>Won Auction</t>
  </si>
  <si>
    <t>Won Folk, Nick NEP PK for $0.25</t>
  </si>
  <si>
    <t>Sun Sep 6 7:08:07 p.m. ET 2020</t>
  </si>
  <si>
    <t>Blow Me Down Ball Hawks</t>
  </si>
  <si>
    <t>Won Ficken, Sam NYJ PK for $0.25</t>
  </si>
  <si>
    <t>Sun Sep 6 7:07:50 p.m. ET 2020</t>
  </si>
  <si>
    <t>Sober Island Alcoholics</t>
  </si>
  <si>
    <t>Won Giants, New York NYG Def for $0.25</t>
  </si>
  <si>
    <t>Sun Sep 6 7:06:17 p.m. ET 2020</t>
  </si>
  <si>
    <t>Won Kelley, Joshua LAC RB for $0.25</t>
  </si>
  <si>
    <t>Sun Sep 6 7:06:01 p.m. ET 2020</t>
  </si>
  <si>
    <t>Won Jets, New York NYJ Off for $0.25</t>
  </si>
  <si>
    <t>Sun Sep 6 7:04:32 p.m. ET 2020</t>
  </si>
  <si>
    <t>Won Marrone, Doug FA Coach for $0.25</t>
  </si>
  <si>
    <t>Sun Sep 6 7:03:34 p.m. ET 2020</t>
  </si>
  <si>
    <t>Won Dillon, AJ GBP RB for $0.25</t>
  </si>
  <si>
    <t>Sun Sep 6 7:03:15 p.m. ET 2020</t>
  </si>
  <si>
    <t>Won Texans, Houston HOU ST for $0.25</t>
  </si>
  <si>
    <t>Sun Sep 6 7:02:52 p.m. ET 2020</t>
  </si>
  <si>
    <t>Vulcan Cannons</t>
  </si>
  <si>
    <t>Won Hyde, Carlos SEA RB for $0.25</t>
  </si>
  <si>
    <t>Sun Sep 6 7:01:53 p.m. ET 2020</t>
  </si>
  <si>
    <t>Won Browns, Cleveland CLE ST for $0.25</t>
  </si>
  <si>
    <t>Sun Sep 6 7:01:01 p.m. ET 2020</t>
  </si>
  <si>
    <t>Halifax Hedgehogs</t>
  </si>
  <si>
    <t>Won Pineiro, Eddy CHI PK for $0.25</t>
  </si>
  <si>
    <t>Sun Sep 6 7:00:37 p.m. ET 2020</t>
  </si>
  <si>
    <t>Won McKinnon, Jerick SFO RB for $0.25</t>
  </si>
  <si>
    <t>Sun Sep 6 7:00:19 p.m. ET 2020</t>
  </si>
  <si>
    <t>Won Packers, Green Bay GBP ST for $0.25</t>
  </si>
  <si>
    <t>Sun Sep 6 6:56:32 p.m. ET 2020</t>
  </si>
  <si>
    <t>Won Reynolds, Josh LAR WR for $0.25</t>
  </si>
  <si>
    <t>Sun Sep 6 6:56:12 p.m. ET 2020</t>
  </si>
  <si>
    <t>Won Chargers, Los Angeles LAC ST for $0.25</t>
  </si>
  <si>
    <t>Sun Sep 6 6:55:58 p.m. ET 2020</t>
  </si>
  <si>
    <t>Won Rivera, Ron WAS Coach for $0.25</t>
  </si>
  <si>
    <t>Sun Sep 6 6:55:11 p.m. ET 2020</t>
  </si>
  <si>
    <t>Winkler Fonzerellis</t>
  </si>
  <si>
    <t>Won Steelers, Pittsburgh PIT ST for $0.25</t>
  </si>
  <si>
    <t>Sun Sep 6 6:54:56 p.m. ET 2020</t>
  </si>
  <si>
    <t>Won Jaguars, Jacksonville JAC Off for $0.25</t>
  </si>
  <si>
    <t>Sun Sep 6 6:54:18 p.m. ET 2020</t>
  </si>
  <si>
    <t>Won Cardinals, Arizona ARI Def for $0.25</t>
  </si>
  <si>
    <t>Sun Sep 6 6:53:41 p.m. ET 2020</t>
  </si>
  <si>
    <t>Won Eagles, Philadelphia PHI ST for $0.25</t>
  </si>
  <si>
    <t>Sun Sep 6 6:51:53 p.m. ET 2020</t>
  </si>
  <si>
    <t>Won Gano, Graham NYG PK for $0.25</t>
  </si>
  <si>
    <t>Sun Sep 6 6:51:22 p.m. ET 2020</t>
  </si>
  <si>
    <t>Won Bengals, Cincinnati CIN Def for $0.25</t>
  </si>
  <si>
    <t>Sun Sep 6 6:50:35 p.m. ET 2020</t>
  </si>
  <si>
    <t>Won Samuel, Curtis CAR WR for $0.25</t>
  </si>
  <si>
    <t>Sun Sep 6 6:50:13 p.m. ET 2020</t>
  </si>
  <si>
    <t>Saskatoon Swashbucklers</t>
  </si>
  <si>
    <t>Won Cardinals, Arizona ARI ST for $0.25</t>
  </si>
  <si>
    <t>Sun Sep 6 6:49:44 p.m. ET 2020</t>
  </si>
  <si>
    <t>Won Raiders, Las Vegas LVR Def for $0.25</t>
  </si>
  <si>
    <t>Sun Sep 6 6:49:11 p.m. ET 2020</t>
  </si>
  <si>
    <t>Won Seibert, Austin CIN PK for $0.25</t>
  </si>
  <si>
    <t>Sun Sep 6 6:46:20 p.m. ET 2020</t>
  </si>
  <si>
    <t>Leamington Lemmings</t>
  </si>
  <si>
    <t>Won Lazard, Allen GBP WR for $0.50</t>
  </si>
  <si>
    <t>Sun Sep 6 6:45:34 p.m. ET 2020</t>
  </si>
  <si>
    <t>Won Richard, Jalen LVR RB for $0.25</t>
  </si>
  <si>
    <t>Sun Sep 6 6:45:02 p.m. ET 2020</t>
  </si>
  <si>
    <t>Kingston Gunslingers</t>
  </si>
  <si>
    <t>Won Crowder, Jamison NYJ WR for $0.25</t>
  </si>
  <si>
    <t>Sun Sep 6 6:44:29 p.m. ET 2020</t>
  </si>
  <si>
    <t>Won Taylor, Zac CIN Coach for $0.25</t>
  </si>
  <si>
    <t>Sun Sep 6 6:44:10 p.m. ET 2020</t>
  </si>
  <si>
    <t>Won Jaguars, Jacksonville JAC ST for $0.25</t>
  </si>
  <si>
    <t>Sun Sep 6 6:43:53 p.m. ET 2020</t>
  </si>
  <si>
    <t>Won Williams, Jamaal GBP RB for $0.25</t>
  </si>
  <si>
    <t>Sun Sep 6 6:42:55 p.m. ET 2020</t>
  </si>
  <si>
    <t>Won Blankenship, Rodrigo IND PK for $0.25</t>
  </si>
  <si>
    <t>Sun Sep 6 6:42:00 p.m. ET 2020</t>
  </si>
  <si>
    <t>Won Bears, Chicago CHI Off for $0.25</t>
  </si>
  <si>
    <t>Sun Sep 6 6:41:35 p.m. ET 2020</t>
  </si>
  <si>
    <t>Won Patricia, Matt FA Coach for $0.25</t>
  </si>
  <si>
    <t>Sun Sep 6 6:41:02 p.m. ET 2020</t>
  </si>
  <si>
    <t>Won Harris, Damien NEP RB for $0.50</t>
  </si>
  <si>
    <t>Sun Sep 6 6:40:34 p.m. ET 2020</t>
  </si>
  <si>
    <t>Miramichi Martians</t>
  </si>
  <si>
    <t>Won Cowboys, Dallas DAL ST for $0.25</t>
  </si>
  <si>
    <t>Sun Sep 6 6:39:58 p.m. ET 2020</t>
  </si>
  <si>
    <t>Won Lions, Detroit DET Def for $0.25</t>
  </si>
  <si>
    <t>Sun Sep 6 6:39:25 p.m. ET 2020</t>
  </si>
  <si>
    <t>Won Vikings, Minnesota MIN ST for $0.25</t>
  </si>
  <si>
    <t>Sun Sep 6 6:38:39 p.m. ET 2020</t>
  </si>
  <si>
    <t>Won Panthers, Carolina CAR Off for $0.25</t>
  </si>
  <si>
    <t>Sun Sep 6 6:38:13 p.m. ET 2020</t>
  </si>
  <si>
    <t>Won Chargers, Los Angeles LAC Off for $0.25</t>
  </si>
  <si>
    <t>Sun Sep 6 6:37:50 p.m. ET 2020</t>
  </si>
  <si>
    <t>Won Lynn, Anthony FA Coach for $0.25</t>
  </si>
  <si>
    <t>Sun Sep 6 6:37:16 p.m. ET 2020</t>
  </si>
  <si>
    <t>Love Me Sexy</t>
  </si>
  <si>
    <t>Won Gase, Adam FA Coach for $0.25</t>
  </si>
  <si>
    <t>Sun Sep 6 6:36:49 p.m. ET 2020</t>
  </si>
  <si>
    <t>Won Rhule, Matt CAR Coach for $0.25</t>
  </si>
  <si>
    <t>Sun Sep 6 6:35:52 p.m. ET 2020</t>
  </si>
  <si>
    <t>Won Gruden, Jon LVR Coach for $0.25</t>
  </si>
  <si>
    <t>Sun Sep 6 6:35:31 p.m. ET 2020</t>
  </si>
  <si>
    <t>Won Kingsbury, Kliff ARI Coach for $0.25</t>
  </si>
  <si>
    <t>Sun Sep 6 6:34:58 p.m. ET 2020</t>
  </si>
  <si>
    <t>Won Titans, Tennessee TEN ST for $0.25</t>
  </si>
  <si>
    <t>Sun Sep 6 6:34:37 p.m. ET 2020</t>
  </si>
  <si>
    <t>Won Lions, Detroit DET ST for $0.25</t>
  </si>
  <si>
    <t>Sun Sep 6 6:34:09 p.m. ET 2020</t>
  </si>
  <si>
    <t>Won Sloman, Sam TEN PK for $0.25</t>
  </si>
  <si>
    <t>Sun Sep 6 6:33:38 p.m. ET 2020</t>
  </si>
  <si>
    <t>Won FootballTeam, Washington WAS Def for $0.25</t>
  </si>
  <si>
    <t>Sun Sep 6 6:33:04 p.m. ET 2020</t>
  </si>
  <si>
    <t>Won Hopkins, Dustin WAS PK for $0.25</t>
  </si>
  <si>
    <t>Sun Sep 6 6:32:45 p.m. ET 2020</t>
  </si>
  <si>
    <t>Medicine Hat Medics</t>
  </si>
  <si>
    <t>Won Rams, Los Angeles LAR ST for $1.00</t>
  </si>
  <si>
    <t>Sun Sep 6 6:31:46 p.m. ET 2020</t>
  </si>
  <si>
    <t>Won Smith, Ito ATL RB for $0.25</t>
  </si>
  <si>
    <t>Sun Sep 6 6:30:28 p.m. ET 2020</t>
  </si>
  <si>
    <t>Won Graham, Jimmy CHI TE for $0.25</t>
  </si>
  <si>
    <t>Sun Sep 6 6:29:03 p.m. ET 2020</t>
  </si>
  <si>
    <t>Won Gostkowski, Stephen TEN PK for $0.25</t>
  </si>
  <si>
    <t>Sun Sep 6 6:28:15 p.m. ET 2020</t>
  </si>
  <si>
    <t>Won Broncos, Denver DEN Off for $0.25</t>
  </si>
  <si>
    <t>Sun Sep 6 6:26:27 p.m. ET 2020</t>
  </si>
  <si>
    <t>Won Browns, Cleveland CLE Def for $0.25</t>
  </si>
  <si>
    <t>Sun Sep 6 6:26:07 p.m. ET 2020</t>
  </si>
  <si>
    <t>Won Kirk, Christian ARI WR for $0.25</t>
  </si>
  <si>
    <t>Sun Sep 6 6:25:42 p.m. ET 2020</t>
  </si>
  <si>
    <t>Tiny Tuggers</t>
  </si>
  <si>
    <t>Won Seahawks, Seattle SEA ST for $0.50</t>
  </si>
  <si>
    <t>Sun Sep 6 6:24:35 p.m. ET 2020</t>
  </si>
  <si>
    <t>Won Raiders, Las Vegas LVR ST for $0.50</t>
  </si>
  <si>
    <t>Sun Sep 6 6:23:58 p.m. ET 2020</t>
  </si>
  <si>
    <t>Won O'Brien, Bill FA Coach for $0.25</t>
  </si>
  <si>
    <t>Sun Sep 6 6:22:57 p.m. ET 2020</t>
  </si>
  <si>
    <t>Won Jets, New York NYJ Def for $0.50</t>
  </si>
  <si>
    <t>Sun Sep 6 6:22:18 p.m. ET 2020</t>
  </si>
  <si>
    <t>Won Dolphins, Miami MIA Off for $0.25</t>
  </si>
  <si>
    <t>Sun Sep 6 6:21:01 p.m. ET 2020</t>
  </si>
  <si>
    <t>Won Giants, New York NYG Off for $0.25</t>
  </si>
  <si>
    <t>Sun Sep 6 6:19:44 p.m. ET 2020</t>
  </si>
  <si>
    <t>Won Jaguars, Jacksonville JAC Def for $0.25</t>
  </si>
  <si>
    <t>Sun Sep 6 6:19:25 p.m. ET 2020</t>
  </si>
  <si>
    <t>Won Ruggs, Henry LVR WR for $0.25</t>
  </si>
  <si>
    <t>Sun Sep 6 6:17:33 p.m. ET 2020</t>
  </si>
  <si>
    <t>Won Bengals, Cincinnati CIN Off for $0.25</t>
  </si>
  <si>
    <t>Sun Sep 6 6:17:12 p.m. ET 2020</t>
  </si>
  <si>
    <t>Won Broncos, Denver DEN ST for $0.25</t>
  </si>
  <si>
    <t>Sun Sep 6 6:16:34 p.m. ET 2020</t>
  </si>
  <si>
    <t>Won Panthers, Carolina CAR Def for $0.25</t>
  </si>
  <si>
    <t>Sun Sep 6 6:15:17 p.m. ET 2020</t>
  </si>
  <si>
    <t>Won Nagy, Matt CHI Coach for $0.25</t>
  </si>
  <si>
    <t>Sun Sep 6 6:14:54 p.m. ET 2020</t>
  </si>
  <si>
    <t>Won Quinn, Dan FA Coach for $0.50</t>
  </si>
  <si>
    <t>Sun Sep 6 6:14:02 p.m. ET 2020</t>
  </si>
  <si>
    <t>Won Vikings, Minnesota MIN Off for $0.25</t>
  </si>
  <si>
    <t>Sun Sep 6 6:13:20 p.m. ET 2020</t>
  </si>
  <si>
    <t>Won Carlson, Daniel LVR PK for $0.25</t>
  </si>
  <si>
    <t>Sun Sep 6 6:12:52 p.m. ET 2020</t>
  </si>
  <si>
    <t>Won Packers, Green Bay GBP Off for $0.25</t>
  </si>
  <si>
    <t>Sun Sep 6 6:12:29 p.m. ET 2020</t>
  </si>
  <si>
    <t>Won Elliott, Jake PHI PK for $0.50</t>
  </si>
  <si>
    <t>Sun Sep 6 6:11:36 p.m. ET 2020</t>
  </si>
  <si>
    <t>Won Crosby, Mason GBP PK for $0.50</t>
  </si>
  <si>
    <t>Sun Sep 6 6:10:55 p.m. ET 2020</t>
  </si>
  <si>
    <t>Meat Cove Butchers</t>
  </si>
  <si>
    <t>Won Arnold, Dan ARI TE for $3.00</t>
  </si>
  <si>
    <t>Sun Sep 6 6:10:32 p.m. ET 2020</t>
  </si>
  <si>
    <t>Won Falcons, Atlanta ATL Def for $0.25</t>
  </si>
  <si>
    <t>Sun Sep 6 6:09:39 p.m. ET 2020</t>
  </si>
  <si>
    <t>Won Rudolph, Kyle MIN TE for $0.25</t>
  </si>
  <si>
    <t>Sun Sep 6 6:09:04 p.m. ET 2020</t>
  </si>
  <si>
    <t>Won Knox, Dawson BUF TE for $0.25</t>
  </si>
  <si>
    <t>Sun Sep 6 6:08:11 p.m. ET 2020</t>
  </si>
  <si>
    <t>Won Slye, Joey CAR PK for $0.25</t>
  </si>
  <si>
    <t>Sun Sep 6 6:07:48 p.m. ET 2020</t>
  </si>
  <si>
    <t>Won Dolphins, Miami MIA Def for $0.25</t>
  </si>
  <si>
    <t>Sun Sep 6 6:07:08 p.m. ET 2020</t>
  </si>
  <si>
    <t>Won Lambo, Josh JAC PK for $0.25</t>
  </si>
  <si>
    <t>Sun Sep 6 6:06:43 p.m. ET 2020</t>
  </si>
  <si>
    <t>Won FootballTeam, Washington WAS ST for $0.25</t>
  </si>
  <si>
    <t>Sun Sep 6 6:06:22 p.m. ET 2020</t>
  </si>
  <si>
    <t>Won Everett, Gerald LAR TE for $0.25</t>
  </si>
  <si>
    <t>Sun Sep 6 6:05:38 p.m. ET 2020</t>
  </si>
  <si>
    <t>Won Falcons, Atlanta ATL ST for $0.25</t>
  </si>
  <si>
    <t>Sun Sep 6 6:04:52 p.m. ET 2020</t>
  </si>
  <si>
    <t>Won Bailey, Dan MIN PK for $0.50</t>
  </si>
  <si>
    <t>Sun Sep 6 6:04:14 p.m. ET 2020</t>
  </si>
  <si>
    <t>Won Dissly, Will SEA TE for $0.25</t>
  </si>
  <si>
    <t>Sun Sep 6 6:03:33 p.m. ET 2020</t>
  </si>
  <si>
    <t>Won FootballTeam, Washington WAS Off for $0.25</t>
  </si>
  <si>
    <t>Sun Sep 6 6:03:07 p.m. ET 2020</t>
  </si>
  <si>
    <t>Won Flores, Brian MIA Coach for $0.25</t>
  </si>
  <si>
    <t>Sun Sep 6 6:02:20 p.m. ET 2020</t>
  </si>
  <si>
    <t>Won Buccaneers, Tampa Bay TBB ST for $0.50</t>
  </si>
  <si>
    <t>Sun Sep 6 6:02:01 p.m. ET 2020</t>
  </si>
  <si>
    <t>Won Fitzpatrick, Ryan MIA QB for $0.25</t>
  </si>
  <si>
    <t>Sun Sep 6 6:01:35 p.m. ET 2020</t>
  </si>
  <si>
    <t>Won Trubisky, Mitchell CHI QB for $0.25</t>
  </si>
  <si>
    <t>Sun Sep 6 6:01:15 p.m. ET 2020</t>
  </si>
  <si>
    <t>Won Bass, Tyler BUF PK for $0.25</t>
  </si>
  <si>
    <t>Sun Sep 6 6:00:47 p.m. ET 2020</t>
  </si>
  <si>
    <t>Won Haskins, Dwayne PIT QB for $0.25</t>
  </si>
  <si>
    <t>Sun Sep 6 6:00:23 p.m. ET 2020</t>
  </si>
  <si>
    <t>Won Patriots, New England NEP Off for $0.75</t>
  </si>
  <si>
    <t>Sun Sep 6 5:59:31 p.m. ET 2020</t>
  </si>
  <si>
    <t>Won Jets, New York NYJ ST for $0.25</t>
  </si>
  <si>
    <t>Sun Sep 6 5:58:35 p.m. ET 2020</t>
  </si>
  <si>
    <t>Won Taylor, Tyrod LAC QB for $0.25</t>
  </si>
  <si>
    <t>Sun Sep 6 5:58:13 p.m. ET 2020</t>
  </si>
  <si>
    <t>Won Lock, Drew DEN QB for $0.25</t>
  </si>
  <si>
    <t>Sun Sep 6 5:57:22 p.m. ET 2020</t>
  </si>
  <si>
    <t>Won Gonzalez, Zane ARI PK for $0.25</t>
  </si>
  <si>
    <t>Sun Sep 6 5:56:46 p.m. ET 2020</t>
  </si>
  <si>
    <t>Won Raiders, Las Vegas LVR Off for $0.25</t>
  </si>
  <si>
    <t>Sun Sep 6 5:56:06 p.m. ET 2020</t>
  </si>
  <si>
    <t>Won Titans, Tennessee TEN Off for $0.25</t>
  </si>
  <si>
    <t>Sun Sep 6 5:55:37 p.m. ET 2020</t>
  </si>
  <si>
    <t>Won Sternberger, Jace GBP TE for $0.25</t>
  </si>
  <si>
    <t>Sun Sep 6 5:55:14 p.m. ET 2020</t>
  </si>
  <si>
    <t>Won McVay, Sean LAR Coach for $0.75</t>
  </si>
  <si>
    <t>Sun Sep 6 5:54:39 p.m. ET 2020</t>
  </si>
  <si>
    <t>Won Steelers, Pittsburgh PIT Off for $1.25</t>
  </si>
  <si>
    <t>Sun Sep 6 5:53:51 p.m. ET 2020</t>
  </si>
  <si>
    <t>Won Colts, Indianapolis IND Off for $1.25</t>
  </si>
  <si>
    <t>Sun Sep 6 5:53:20 p.m. ET 2020</t>
  </si>
  <si>
    <t>Won Texans, Houston HOU Off for $0.25</t>
  </si>
  <si>
    <t>Sun Sep 6 5:52:34 p.m. ET 2020</t>
  </si>
  <si>
    <t>Won Burrow, Joe CIN QB for $0.25</t>
  </si>
  <si>
    <t>Sun Sep 6 5:52:14 p.m. ET 2020</t>
  </si>
  <si>
    <t>Won Carr, Derek LVR QB for $0.50</t>
  </si>
  <si>
    <t>Sun Sep 6 5:51:34 p.m. ET 2020</t>
  </si>
  <si>
    <t>Won Eagles, Philadelphia PHI Def for $0.25</t>
  </si>
  <si>
    <t>Sun Sep 6 5:50:40 p.m. ET 2020</t>
  </si>
  <si>
    <t>Won Bills, Buffalo BUF Off for $0.25</t>
  </si>
  <si>
    <t>Sun Sep 6 5:49:59 p.m. ET 2020</t>
  </si>
  <si>
    <t>Won Panthers, Carolina CAR ST for $0.25</t>
  </si>
  <si>
    <t>Sun Sep 6 5:48:52 p.m. ET 2020</t>
  </si>
  <si>
    <t>Peace River Platypi</t>
  </si>
  <si>
    <t>Won Shepard, Sterling NYG WR for $1.50</t>
  </si>
  <si>
    <t>Sun Sep 6 5:48:23 p.m. ET 2020</t>
  </si>
  <si>
    <t>Won Harry, N'Keal NEP WR for $1.25</t>
  </si>
  <si>
    <t>Sun Sep 6 5:47:50 p.m. ET 2020</t>
  </si>
  <si>
    <t>Won Lions, Detroit DET Off for $0.25</t>
  </si>
  <si>
    <t>Sun Sep 6 5:47:09 p.m. ET 2020</t>
  </si>
  <si>
    <t>Won Seahawks, Seattle SEA Def for $0.50</t>
  </si>
  <si>
    <t>Sun Sep 6 5:46:39 p.m. ET 2020</t>
  </si>
  <si>
    <t>Monitor Lizards</t>
  </si>
  <si>
    <t>Won Eagles, Philadelphia PHI Off for $0.25</t>
  </si>
  <si>
    <t>Sun Sep 6 5:45:58 p.m. ET 2020</t>
  </si>
  <si>
    <t>Won Darnold, Sam NYJ QB for $0.25</t>
  </si>
  <si>
    <t>Sun Sep 6 5:44:42 p.m. ET 2020</t>
  </si>
  <si>
    <t>Won Judge, Joe NYG Coach for $0.25</t>
  </si>
  <si>
    <t>Sun Sep 6 5:44:23 p.m. ET 2020</t>
  </si>
  <si>
    <t>Won Doyle, Jack IND TE for $0.25</t>
  </si>
  <si>
    <t>Sun Sep 6 5:43:03 p.m. ET 2020</t>
  </si>
  <si>
    <t>Won Edmonds, Chase ARI RB for $1.25</t>
  </si>
  <si>
    <t>Sun Sep 6 5:42:42 p.m. ET 2020</t>
  </si>
  <si>
    <t>Won Fairbairn, Ka'imi HOU PK for $0.50</t>
  </si>
  <si>
    <t>Sun Sep 6 5:42:10 p.m. ET 2020</t>
  </si>
  <si>
    <t>Won Scott, Boston PHI RB for $0.25</t>
  </si>
  <si>
    <t>Sun Sep 6 5:41:41 p.m. ET 2020</t>
  </si>
  <si>
    <t>Won Broncos, Denver DEN Def for $0.50</t>
  </si>
  <si>
    <t>Sun Sep 6 5:40:58 p.m. ET 2020</t>
  </si>
  <si>
    <t>Won Zimmer, Mike MIN Coach for $0.50</t>
  </si>
  <si>
    <t>Sun Sep 6 5:40:29 p.m. ET 2020</t>
  </si>
  <si>
    <t>Won Jackson, Justin LAC RB for $0.25</t>
  </si>
  <si>
    <t>Sun Sep 6 5:39:21 p.m. ET 2020</t>
  </si>
  <si>
    <t>Won Texans, Houston HOU Def for $0.50</t>
  </si>
  <si>
    <t>Sun Sep 6 5:38:52 p.m. ET 2020</t>
  </si>
  <si>
    <t>Won Bills, Buffalo BUF ST for $0.75</t>
  </si>
  <si>
    <t>Sun Sep 6 5:38:28 p.m. ET 2020</t>
  </si>
  <si>
    <t>Won Gould, Robbie SFO PK for $0.75</t>
  </si>
  <si>
    <t>Sun Sep 6 5:37:53 p.m. ET 2020</t>
  </si>
  <si>
    <t>Won Falcons, Atlanta ATL Off for $0.50</t>
  </si>
  <si>
    <t>Sun Sep 6 5:37:24 p.m. ET 2020</t>
  </si>
  <si>
    <t>Won Giants, New York NYG ST for $0.50</t>
  </si>
  <si>
    <t>Sun Sep 6 5:36:53 p.m. ET 2020</t>
  </si>
  <si>
    <t>Won Badgley, Mike LAC PK for $0.75</t>
  </si>
  <si>
    <t>Sun Sep 6 5:36:03 p.m. ET 2020</t>
  </si>
  <si>
    <t>Won Cowboys, Dallas DAL Off for $1.75</t>
  </si>
  <si>
    <t>Sun Sep 6 5:35:27 p.m. ET 2020</t>
  </si>
  <si>
    <t>Won Arians, Bruce TBB Coach for $1.75</t>
  </si>
  <si>
    <t>Sun Sep 6 5:34:29 p.m. ET 2020</t>
  </si>
  <si>
    <t>Won Payton, Sean NOS Coach for $1.25</t>
  </si>
  <si>
    <t>Sun Sep 6 5:33:57 p.m. ET 2020</t>
  </si>
  <si>
    <t>Won McDermott, Sean BUF Coach for $0.50</t>
  </si>
  <si>
    <t>Sun Sep 6 5:33:06 p.m. ET 2020</t>
  </si>
  <si>
    <t>Won Garoppolo, Jimmy SFO QB for $1.75</t>
  </si>
  <si>
    <t>Sun Sep 6 5:32:37 p.m. ET 2020</t>
  </si>
  <si>
    <t>Won Freeman, Devonta FA RB for $1.00</t>
  </si>
  <si>
    <t>Sun Sep 6 5:32:01 p.m. ET 2020</t>
  </si>
  <si>
    <t>Won Hardman, Mecole KCC WR for $0.25</t>
  </si>
  <si>
    <t>Sun Sep 6 5:31:14 p.m. ET 2020</t>
  </si>
  <si>
    <t>Won Rams, Los Angeles LAR Def for $1.00</t>
  </si>
  <si>
    <t>Sun Sep 6 5:30:39 p.m. ET 2020</t>
  </si>
  <si>
    <t>Won McCarthy, Mike DAL Coach for $2.00</t>
  </si>
  <si>
    <t>Sun Sep 6 5:30:00 p.m. ET 2020</t>
  </si>
  <si>
    <t>Won Sanders, Jason MIA PK for $0.25</t>
  </si>
  <si>
    <t>Sun Sep 6 5:28:52 p.m. ET 2020</t>
  </si>
  <si>
    <t>Won Chiefs, Kansas City KCC Def for $0.75</t>
  </si>
  <si>
    <t>Sun Sep 6 5:28:22 p.m. ET 2020</t>
  </si>
  <si>
    <t>Won Saints, New Orleans NOS ST for $0.75</t>
  </si>
  <si>
    <t>Sun Sep 6 5:27:46 p.m. ET 2020</t>
  </si>
  <si>
    <t>Won Bridgewater, Teddy CAR QB for $0.25</t>
  </si>
  <si>
    <t>Sun Sep 6 5:26:59 p.m. ET 2020</t>
  </si>
  <si>
    <t>Won Herndon, Chris NYJ TE for $0.75</t>
  </si>
  <si>
    <t>Sun Sep 6 5:26:34 p.m. ET 2020</t>
  </si>
  <si>
    <t>Won Koo, Younghoe ATL PK for $0.75</t>
  </si>
  <si>
    <t>Sun Sep 6 5:25:44 p.m. ET 2020</t>
  </si>
  <si>
    <t>Won Myers, Jason SEA PK for $0.75</t>
  </si>
  <si>
    <t>Sun Sep 6 5:24:59 p.m. ET 2020</t>
  </si>
  <si>
    <t>Won Chiefs, Kansas City KCC ST for $0.75</t>
  </si>
  <si>
    <t>Sun Sep 6 5:24:15 p.m. ET 2020</t>
  </si>
  <si>
    <t>Won Packers, Green Bay GBP Def for $0.50</t>
  </si>
  <si>
    <t>Sun Sep 6 5:22:34 p.m. ET 2020</t>
  </si>
  <si>
    <t>Won Armstead, Ryquell JAC RB for $0.50</t>
  </si>
  <si>
    <t>Sun Sep 6 5:21:18 p.m. ET 2020</t>
  </si>
  <si>
    <t>Won LaFleur, Matt GBP Coach for $1.00</t>
  </si>
  <si>
    <t>Sun Sep 6 5:20:49 p.m. ET 2020</t>
  </si>
  <si>
    <t>Won 49ers, San Francisco SFO Off for $1.50</t>
  </si>
  <si>
    <t>Sun Sep 6 5:19:49 p.m. ET 2020</t>
  </si>
  <si>
    <t>Won Smith, Jonnu TEN TE for $1.25</t>
  </si>
  <si>
    <t>Sun Sep 6 5:18:32 p.m. ET 2020</t>
  </si>
  <si>
    <t>Won Rivers, Philip FA QB for $2.50</t>
  </si>
  <si>
    <t>Sun Sep 6 5:17:33 p.m. ET 2020</t>
  </si>
  <si>
    <t>Won Carroll, Pete SEA Coach for $1.00</t>
  </si>
  <si>
    <t>Sun Sep 6 5:16:12 p.m. ET 2020</t>
  </si>
  <si>
    <t>Won Chargers, Los Angeles LAC Def for $0.75</t>
  </si>
  <si>
    <t>Sun Sep 6 5:15:15 p.m. ET 2020</t>
  </si>
  <si>
    <t>Won Tomlin, Mike PIT Coach for $2.00</t>
  </si>
  <si>
    <t>Sun Sep 6 5:13:53 p.m. ET 2020</t>
  </si>
  <si>
    <t>Won Buccaneers, Tampa Bay TBB Def for $0.50</t>
  </si>
  <si>
    <t>Sun Sep 6 5:08:58 p.m. ET 2020</t>
  </si>
  <si>
    <t>Won Colts, Indianapolis IND ST for $0.50</t>
  </si>
  <si>
    <t>Sun Sep 6 5:08:28 p.m. ET 2020</t>
  </si>
  <si>
    <t>Won Newton, Cam NEP QB for $3.50</t>
  </si>
  <si>
    <t>Sun Sep 6 5:07:58 p.m. ET 2020</t>
  </si>
  <si>
    <t>Won Hockenson, T.J. DET TE for $1.50</t>
  </si>
  <si>
    <t>Sun Sep 6 5:06:29 p.m. ET 2020</t>
  </si>
  <si>
    <t>Won Zuerlein, Greg DAL PK for $2.25</t>
  </si>
  <si>
    <t>Sun Sep 6 5:05:03 p.m. ET 2020</t>
  </si>
  <si>
    <t>Won Cowboys, Dallas DAL Def for $1.00</t>
  </si>
  <si>
    <t>Sun Sep 6 5:03:47 p.m. ET 2020</t>
  </si>
  <si>
    <t>Won Colts, Indianapolis IND Def for $1.25</t>
  </si>
  <si>
    <t>Sun Sep 6 5:02:57 p.m. ET 2020</t>
  </si>
  <si>
    <t>Won Saints, New Orleans NOS Def for $1.50</t>
  </si>
  <si>
    <t>Sun Sep 6 5:01:07 p.m. ET 2020</t>
  </si>
  <si>
    <t>Won Samuels, Jaylen PIT RB for $0.25</t>
  </si>
  <si>
    <t>Sun Sep 6 4:59:32 p.m. ET 2020</t>
  </si>
  <si>
    <t>Won Patriots, New England NEP ST for $1.00</t>
  </si>
  <si>
    <t>Sun Sep 6 4:58:49 p.m. ET 2020</t>
  </si>
  <si>
    <t>Won Butker, Harrison KCC PK for $1.50</t>
  </si>
  <si>
    <t>Sun Sep 6 4:58:10 p.m. ET 2020</t>
  </si>
  <si>
    <t>Won Uzomah, C.J. CIN TE for $0.25</t>
  </si>
  <si>
    <t>Sun Sep 6 4:57:16 p.m. ET 2020</t>
  </si>
  <si>
    <t>Won Johnson, Diontae PIT WR for $0.50</t>
  </si>
  <si>
    <t>Sun Sep 6 4:56:01 p.m. ET 2020</t>
  </si>
  <si>
    <t>Won Patriots, New England NEP Def for $2.25</t>
  </si>
  <si>
    <t>Sun Sep 6 4:54:10 p.m. ET 2020</t>
  </si>
  <si>
    <t>Won Johnson, Duke HOU RB for $1.25</t>
  </si>
  <si>
    <t>Sun Sep 6 4:52:50 p.m. ET 2020</t>
  </si>
  <si>
    <t>Won Breida, Matt MIA RB for $2.75</t>
  </si>
  <si>
    <t>Sun Sep 6 4:51:20 p.m. ET 2020</t>
  </si>
  <si>
    <t>Won Thomas, Ian CAR TE for $0.25</t>
  </si>
  <si>
    <t>Sun Sep 6 4:50:14 p.m. ET 2020</t>
  </si>
  <si>
    <t>Won Njoku, David CLE TE for $0.25</t>
  </si>
  <si>
    <t>Sun Sep 6 4:49:50 p.m. ET 2020</t>
  </si>
  <si>
    <t>Won Roethlisberger, Ben PIT QB for $2.25</t>
  </si>
  <si>
    <t>Sun Sep 6 4:49:21 p.m. ET 2020</t>
  </si>
  <si>
    <t>Won Goedert, Dallas PHI TE for $0.50</t>
  </si>
  <si>
    <t>Sun Sep 6 4:48:15 p.m. ET 2020</t>
  </si>
  <si>
    <t>Won Cousins, Kirk MIN QB for $1.00</t>
  </si>
  <si>
    <t>Sun Sep 6 4:47:17 p.m. ET 2020</t>
  </si>
  <si>
    <t>Won Stefanski, Kevin CLE Coach for $0.25</t>
  </si>
  <si>
    <t>Sun Sep 6 4:46:17 p.m. ET 2020</t>
  </si>
  <si>
    <t>Won Shanahan, Kyle SFO Coach for $2.00</t>
  </si>
  <si>
    <t>Sun Sep 6 4:45:57 p.m. ET 2020</t>
  </si>
  <si>
    <t>Won Bears, Chicago CHI Def for $0.75</t>
  </si>
  <si>
    <t>Sun Sep 6 4:44:25 p.m. ET 2020</t>
  </si>
  <si>
    <t>Won Mattison, Alexander MIN RB for $0.75</t>
  </si>
  <si>
    <t>Sun Sep 6 4:43:47 p.m. ET 2020</t>
  </si>
  <si>
    <t>Won Ravens, Baltimore BAL Off for $4.00</t>
  </si>
  <si>
    <t>Sun Sep 6 4:43:17 p.m. ET 2020</t>
  </si>
  <si>
    <t>Won Metcalf, DK SEA WR for $7.00</t>
  </si>
  <si>
    <t>Sun Sep 6 4:42:06 p.m. ET 2020</t>
  </si>
  <si>
    <t>Won Tate, Golden NYG WR for $0.25</t>
  </si>
  <si>
    <t>Sun Sep 6 4:40:03 p.m. ET 2020</t>
  </si>
  <si>
    <t>Won Cardinals, Arizona ARI Off for $0.75</t>
  </si>
  <si>
    <t>Sun Sep 6 4:39:42 p.m. ET 2020</t>
  </si>
  <si>
    <t>Won Jones, Daniel NYG QB for $0.25</t>
  </si>
  <si>
    <t>Sun Sep 6 4:38:28 p.m. ET 2020</t>
  </si>
  <si>
    <t>Won Wentz, Carson PHI QB for $0.50</t>
  </si>
  <si>
    <t>Sun Sep 6 4:37:32 p.m. ET 2020</t>
  </si>
  <si>
    <t>Won Burkhead, Rex NEP RB for $0.75</t>
  </si>
  <si>
    <t>Sun Sep 6 4:36:32 p.m. ET 2020</t>
  </si>
  <si>
    <t>Won Brown, John BUF WR for $0.75</t>
  </si>
  <si>
    <t>Sun Sep 6 4:35:40 p.m. ET 2020</t>
  </si>
  <si>
    <t>Won Ebron, Eric PIT TE for $0.50</t>
  </si>
  <si>
    <t>Sun Sep 6 4:35:03 p.m. ET 2020</t>
  </si>
  <si>
    <t>Won Love, Bryce WAS RB for $1.25</t>
  </si>
  <si>
    <t>Sun Sep 6 4:33:49 p.m. ET 2020</t>
  </si>
  <si>
    <t>Won Hurst, Hayden ATL TE for $1.50</t>
  </si>
  <si>
    <t>Sun Sep 6 4:32:53 p.m. ET 2020</t>
  </si>
  <si>
    <t>Won Jones, Ronald TBB RB for $3.00</t>
  </si>
  <si>
    <t>Sun Sep 6 4:31:49 p.m. ET 2020</t>
  </si>
  <si>
    <t>Won Fangio, Vic DEN Coach for $0.75</t>
  </si>
  <si>
    <t>Sun Sep 6 4:30:19 p.m. ET 2020</t>
  </si>
  <si>
    <t>Won Pederson, Doug FA Coach for $0.75</t>
  </si>
  <si>
    <t>Sun Sep 6 4:29:37 p.m. ET 2020</t>
  </si>
  <si>
    <t>Won Vikings, Minnesota MIN Def for $2.00</t>
  </si>
  <si>
    <t>Sun Sep 6 4:28:17 p.m. ET 2020</t>
  </si>
  <si>
    <t>Won Johnson, Kerryon DET RB for $2.00</t>
  </si>
  <si>
    <t>Sun Sep 6 4:27:09 p.m. ET 2020</t>
  </si>
  <si>
    <t>Won Tucker, Justin BAL PK for $1.75</t>
  </si>
  <si>
    <t>Sun Sep 6 4:26:00 p.m. ET 2020</t>
  </si>
  <si>
    <t>Won Saints, New Orleans NOS Off for $3.25</t>
  </si>
  <si>
    <t>Sun Sep 6 4:25:09 p.m. ET 2020</t>
  </si>
  <si>
    <t>Won Ryan, Matt ATL QB for $1.00</t>
  </si>
  <si>
    <t>Sun Sep 6 4:23:34 p.m. ET 2020</t>
  </si>
  <si>
    <t>Won Browns, Cleveland CLE Off for $0.50</t>
  </si>
  <si>
    <t>Sun Sep 6 4:22:26 p.m. ET 2020</t>
  </si>
  <si>
    <t>Won Brees, Drew NOS QB for $5.75</t>
  </si>
  <si>
    <t>Sun Sep 6 4:21:34 p.m. ET 2020</t>
  </si>
  <si>
    <t>Won Bears, Chicago CHI ST for $0.25</t>
  </si>
  <si>
    <t>Sun Sep 6 4:19:37 p.m. ET 2020</t>
  </si>
  <si>
    <t>Won Fant, Noah DEN TE for $1.50</t>
  </si>
  <si>
    <t>Sun Sep 6 4:18:37 p.m. ET 2020</t>
  </si>
  <si>
    <t>Won Gallup, Michael DAL WR for $2.25</t>
  </si>
  <si>
    <t>Sun Sep 6 4:17:32 p.m. ET 2020</t>
  </si>
  <si>
    <t>Won Prater, Matt DET PK for $1.00</t>
  </si>
  <si>
    <t>Sun Sep 6 4:16:37 p.m. ET 2020</t>
  </si>
  <si>
    <t>Won Cook, Jared NOS TE for $1.25</t>
  </si>
  <si>
    <t>Sun Sep 6 4:15:25 p.m. ET 2020</t>
  </si>
  <si>
    <t>Won Cooks, Brandin HOU WR for $1.25</t>
  </si>
  <si>
    <t>Sun Sep 6 4:14:37 p.m. ET 2020</t>
  </si>
  <si>
    <t>Won Sutton, Courtland DEN WR for $7.00</t>
  </si>
  <si>
    <t>Sun Sep 6 4:13:03 p.m. ET 2020</t>
  </si>
  <si>
    <t>Won Sutton, Courtland DEN WR for $3.25</t>
  </si>
  <si>
    <t>Sun Sep 6 4:09:02 p.m. ET 2020</t>
  </si>
  <si>
    <t>Won Patterson, Cordarrelle CHI WR for $0.25</t>
  </si>
  <si>
    <t>Sun Sep 6 4:07:22 p.m. ET 2020</t>
  </si>
  <si>
    <t>Won Reich, Frank IND Coach for $1.50</t>
  </si>
  <si>
    <t>Sun Sep 6 4:06:57 p.m. ET 2020</t>
  </si>
  <si>
    <t>Won Engram, Evan NYG TE for $3.00</t>
  </si>
  <si>
    <t>Sun Sep 6 4:05:26 p.m. ET 2020</t>
  </si>
  <si>
    <t>Won Hines, Nyheim IND RB for $0.75</t>
  </si>
  <si>
    <t>Sun Sep 6 4:03:59 p.m. ET 2020</t>
  </si>
  <si>
    <t>Won Reid, Andy KCC Coach for $3.50</t>
  </si>
  <si>
    <t>Sun Sep 6 4:03:10 p.m. ET 2020</t>
  </si>
  <si>
    <t>Won 49ers, San Francisco SFO Def for $3.50</t>
  </si>
  <si>
    <t>Sun Sep 6 4:01:52 p.m. ET 2020</t>
  </si>
  <si>
    <t>Won Jarwin, Blake DAL TE for $1.00</t>
  </si>
  <si>
    <t>Sun Sep 6 4:00:31 p.m. ET 2020</t>
  </si>
  <si>
    <t>Won Bills, Buffalo BUF Def for $3.25</t>
  </si>
  <si>
    <t>Sun Sep 6 3:59:42 p.m. ET 2020</t>
  </si>
  <si>
    <t>Won Seahawks, Seattle SEA Off for $0.75</t>
  </si>
  <si>
    <t>Sun Sep 6 3:58:28 p.m. ET 2020</t>
  </si>
  <si>
    <t>Won Succop, Ryan TBB PK for $0.25</t>
  </si>
  <si>
    <t>Sun Sep 6 3:57:01 p.m. ET 2020</t>
  </si>
  <si>
    <t>Won Dolphins, Miami MIA ST for $0.25</t>
  </si>
  <si>
    <t>Sun Sep 6 3:56:22 p.m. ET 2020</t>
  </si>
  <si>
    <t>Won Watkins, Sammy KCC WR for $0.25</t>
  </si>
  <si>
    <t>Sun Sep 6 3:55:58 p.m. ET 2020</t>
  </si>
  <si>
    <t>Won Bullock, Randy CIN PK for $0.25</t>
  </si>
  <si>
    <t>Sun Sep 6 3:55:17 p.m. ET 2020</t>
  </si>
  <si>
    <t>Won Montgomery, David CHI RB for $8.75</t>
  </si>
  <si>
    <t>Sun Sep 6 3:53:53 p.m. ET 2020</t>
  </si>
  <si>
    <t>Won Coleman, Tevin SFO RB for $1.25</t>
  </si>
  <si>
    <t>Sun Sep 6 3:51:04 p.m. ET 2020</t>
  </si>
  <si>
    <t>Won Henry, Hunter LAC TE for $2.00</t>
  </si>
  <si>
    <t>Sun Sep 6 3:49:16 p.m. ET 2020</t>
  </si>
  <si>
    <t>Won Boswell, Chris PIT PK for $0.25</t>
  </si>
  <si>
    <t>Sun Sep 6 3:48:08 p.m. ET 2020</t>
  </si>
  <si>
    <t>Won Lockett, Tyler SEA WR for $7.75</t>
  </si>
  <si>
    <t>Sun Sep 6 3:47:43 p.m. ET 2020</t>
  </si>
  <si>
    <t>Won Tannehill, Ryan TEN QB for $0.75</t>
  </si>
  <si>
    <t>Sun Sep 6 3:45:23 p.m. ET 2020</t>
  </si>
  <si>
    <t>Won Thompson, Chris JAC RB for $2.75</t>
  </si>
  <si>
    <t>Sun Sep 6 3:44:42 p.m. ET 2020</t>
  </si>
  <si>
    <t>Won Harbaugh, John BAL Coach for $3.00</t>
  </si>
  <si>
    <t>Sun Sep 6 3:43:31 p.m. ET 2020</t>
  </si>
  <si>
    <t>Won Ravens, Baltimore BAL Def for $2.75</t>
  </si>
  <si>
    <t>Sun Sep 6 3:42:37 p.m. ET 2020</t>
  </si>
  <si>
    <t>Won Hilton, T.Y. IND WR for $8.00</t>
  </si>
  <si>
    <t>Sun Sep 6 3:40:00 p.m. ET 2020</t>
  </si>
  <si>
    <t>Won Murray, Kyler ARI QB for $3.25</t>
  </si>
  <si>
    <t>Sun Sep 6 3:37:08 p.m. ET 2020</t>
  </si>
  <si>
    <t>Won White, James NEP RB for $8.75</t>
  </si>
  <si>
    <t>Sun Sep 6 3:33:52 p.m. ET 2020</t>
  </si>
  <si>
    <t>Won Allen, Keenan LAC WR for $2.00</t>
  </si>
  <si>
    <t>Sun Sep 6 3:30:13 p.m. ET 2020</t>
  </si>
  <si>
    <t>Won Olsen, Greg FA TE for $0.50</t>
  </si>
  <si>
    <t>Sun Sep 6 3:29:15 p.m. ET 2020</t>
  </si>
  <si>
    <t>Won Chark, D.J. JAC WR for $7.75</t>
  </si>
  <si>
    <t>Sun Sep 6 3:27:43 p.m. ET 2020</t>
  </si>
  <si>
    <t>Won Woods, Robert LAR WR for $7.75</t>
  </si>
  <si>
    <t>Sun Sep 6 3:26:18 p.m. ET 2020</t>
  </si>
  <si>
    <t>Won Parker, DeVante MIA WR for $1.25</t>
  </si>
  <si>
    <t>Sun Sep 6 3:24:05 p.m. ET 2020</t>
  </si>
  <si>
    <t>Won Murray, Latavius NOS RB for $6.75</t>
  </si>
  <si>
    <t>Sun Sep 6 3:00:28 p.m. ET 2020</t>
  </si>
  <si>
    <t>Won Cohen, Tarik CHI RB for $10.00</t>
  </si>
  <si>
    <t>Sun Sep 6 2:58:01 p.m. ET 2020</t>
  </si>
  <si>
    <t>Won Swift, D'Andre DET RB for $7.25</t>
  </si>
  <si>
    <t>Sun Sep 6 2:53:59 p.m. ET 2020</t>
  </si>
  <si>
    <t>Won Lutz, Wil NOS PK for $1.75</t>
  </si>
  <si>
    <t>Sun Sep 6 2:51:03 p.m. ET 2020</t>
  </si>
  <si>
    <t>Won Bengals, Cincinnati CIN ST for $1.00</t>
  </si>
  <si>
    <t>Sun Sep 6 2:49:56 p.m. ET 2020</t>
  </si>
  <si>
    <t>Won Dobbins, J.K. BAL RB for $10.50</t>
  </si>
  <si>
    <t>Sun Sep 6 2:48:51 p.m. ET 2020</t>
  </si>
  <si>
    <t>Won Mayfield, Baker CLE QB for $2.25</t>
  </si>
  <si>
    <t>Sun Sep 6 2:44:57 p.m. ET 2020</t>
  </si>
  <si>
    <t>Won Rams, Los Angeles LAR Off for $1.00</t>
  </si>
  <si>
    <t>Sun Sep 6 2:43:51 p.m. ET 2020</t>
  </si>
  <si>
    <t>Won Titans, Tennessee TEN Def for $1.00</t>
  </si>
  <si>
    <t>Sun Sep 6 2:42:22 p.m. ET 2020</t>
  </si>
  <si>
    <t>Won Wilson, Russell SEA QB for $12.00</t>
  </si>
  <si>
    <t>Sun Sep 6 2:40:46 p.m. ET 2020</t>
  </si>
  <si>
    <t>Won McLaurin, Terry WAS WR for $5.50</t>
  </si>
  <si>
    <t>Sun Sep 6 2:37:02 p.m. ET 2020</t>
  </si>
  <si>
    <t>Won Perriman, Breshad NYJ WR for $0.25</t>
  </si>
  <si>
    <t>Sun Sep 6 2:35:34 p.m. ET 2020</t>
  </si>
  <si>
    <t>Won Moore, D.J. CAR WR for $9.25</t>
  </si>
  <si>
    <t>Sun Sep 6 2:34:03 p.m. ET 2020</t>
  </si>
  <si>
    <t>Won Robinson, Allen CHI WR for $8.25</t>
  </si>
  <si>
    <t>Sun Sep 6 2:31:33 p.m. ET 2020</t>
  </si>
  <si>
    <t>Won Fuller, Will HOU WR for $4.00</t>
  </si>
  <si>
    <t>Sun Sep 6 2:28:30 p.m. ET 2020</t>
  </si>
  <si>
    <t>Won Peterson, Adrian DET RB for $0.50</t>
  </si>
  <si>
    <t>Sun Sep 6 2:26:01 p.m. ET 2020</t>
  </si>
  <si>
    <t>Won Edelman, Julian NEP WR for $3.50</t>
  </si>
  <si>
    <t>Sun Sep 6 2:25:08 p.m. ET 2020</t>
  </si>
  <si>
    <t>Won Stafford, Matthew LAR QB for $4.00</t>
  </si>
  <si>
    <t>Sun Sep 6 2:22:09 p.m. ET 2020</t>
  </si>
  <si>
    <t>Won Akers, Cam LAR RB for $15.00</t>
  </si>
  <si>
    <t>Sun Sep 6 2:20:30 p.m. ET 2020</t>
  </si>
  <si>
    <t>Won Thielen, Adam MIN WR for $8.25</t>
  </si>
  <si>
    <t>Sun Sep 6 2:17:46 p.m. ET 2020</t>
  </si>
  <si>
    <t>Won Mack, Marlon IND RB for $4.00</t>
  </si>
  <si>
    <t>Sun Sep 6 2:16:03 p.m. ET 2020</t>
  </si>
  <si>
    <t>Won Rodgers, Aaron GBP QB for $3.00</t>
  </si>
  <si>
    <t>Sun Sep 6 2:14:00 p.m. ET 2020</t>
  </si>
  <si>
    <t>Won Hooper, Austin CLE TE for $8.25</t>
  </si>
  <si>
    <t>Sun Sep 6 2:12:19 p.m. ET 2020</t>
  </si>
  <si>
    <t>Won Goff, Jared DET QB for $2.25</t>
  </si>
  <si>
    <t>Sun Sep 6 2:10:09 p.m. ET 2020</t>
  </si>
  <si>
    <t>Won Howard, Jordan PHI RB for $8.00</t>
  </si>
  <si>
    <t>Sun Sep 6 2:08:11 p.m. ET 2020</t>
  </si>
  <si>
    <t>Won Sanders, Emmanuel NOS WR for $3.50</t>
  </si>
  <si>
    <t>Sun Sep 6 2:05:18 p.m. ET 2020</t>
  </si>
  <si>
    <t>Won Amendola, Danny DET WR for $0.25</t>
  </si>
  <si>
    <t>Sun Sep 6 2:03:35 p.m. ET 2020</t>
  </si>
  <si>
    <t>Won Gibson, Antonio WAS RB for $15.00</t>
  </si>
  <si>
    <t>Sun Sep 6 2:01:30 p.m. ET 2020</t>
  </si>
  <si>
    <t>Won Kupp, Cooper LAR WR for $7.75</t>
  </si>
  <si>
    <t>Sun Sep 6 1:58:13 p.m. ET 2020</t>
  </si>
  <si>
    <t>Won Smith-Schuster, JuJu PIT WR for $9.50</t>
  </si>
  <si>
    <t>Sun Sep 6 1:55:41 p.m. ET 2020</t>
  </si>
  <si>
    <t>Won Michel, Sony NEP RB for $8.50</t>
  </si>
  <si>
    <t>Sun Sep 6 1:54:17 p.m. ET 2020</t>
  </si>
  <si>
    <t>Won Hunt, Kareem CLE RB for $12.50</t>
  </si>
  <si>
    <t>Sun Sep 6 1:51:25 p.m. ET 2020</t>
  </si>
  <si>
    <t>Won Brown, A.J. TEN WR for $9.25</t>
  </si>
  <si>
    <t>Sun Sep 6 1:49:07 p.m. ET 2020</t>
  </si>
  <si>
    <t>Won Ravens, Baltimore BAL ST for $0.75</t>
  </si>
  <si>
    <t>Sun Sep 6 1:46:31 p.m. ET 2020</t>
  </si>
  <si>
    <t>Won Andrews, Mark BAL TE for $11.50</t>
  </si>
  <si>
    <t>Sun Sep 6 1:45:30 p.m. ET 2020</t>
  </si>
  <si>
    <t>Won Moss, Zack BUF RB for $10.00</t>
  </si>
  <si>
    <t>Sun Sep 6 1:43:08 p.m. ET 2020</t>
  </si>
  <si>
    <t>Won Johnson, David HOU RB for $26.00</t>
  </si>
  <si>
    <t>Sun Sep 6 1:40:56 p.m. ET 2020</t>
  </si>
  <si>
    <t>Won Higbee, Tyler LAR TE for $5.00</t>
  </si>
  <si>
    <t>Sun Sep 6 1:37:35 p.m. ET 2020</t>
  </si>
  <si>
    <t>Won Buccaneers, Tampa Bay TBB Off for $3.50</t>
  </si>
  <si>
    <t>Sun Sep 6 1:36:31 p.m. ET 2020</t>
  </si>
  <si>
    <t>Won Gesicki, Mike MIA TE for $5.25</t>
  </si>
  <si>
    <t>Sun Sep 6 1:35:00 p.m. ET 2020</t>
  </si>
  <si>
    <t>Won Godwin, Chris TBB WR for $13.75</t>
  </si>
  <si>
    <t>Sun Sep 6 1:33:21 p.m. ET 2020</t>
  </si>
  <si>
    <t>Won Renfrow, Hunter LVR WR for $1.00</t>
  </si>
  <si>
    <t>Sun Sep 6 1:31:17 p.m. ET 2020</t>
  </si>
  <si>
    <t>Won Jacobs, Josh LVR RB for $30.75</t>
  </si>
  <si>
    <t>Sun Sep 6 1:30:10 p.m. ET 2020</t>
  </si>
  <si>
    <t>Won Lindsay, Phillip DEN RB for $8.50</t>
  </si>
  <si>
    <t>Sun Sep 6 1:27:55 p.m. ET 2020</t>
  </si>
  <si>
    <t>Won Ridley, Calvin ATL WR for $11.25</t>
  </si>
  <si>
    <t>Sun Sep 6 1:25:40 p.m. ET 2020</t>
  </si>
  <si>
    <t>Won Minshew, Gardner JAC QB for $1.00</t>
  </si>
  <si>
    <t>Sun Sep 6 1:23:57 p.m. ET 2020</t>
  </si>
  <si>
    <t>Won Vrabel, Mike TEN Coach for $1.25</t>
  </si>
  <si>
    <t>Sun Sep 6 1:22:27 p.m. ET 2020</t>
  </si>
  <si>
    <t>Won Conner, James PIT RB for $23.75</t>
  </si>
  <si>
    <t>Sun Sep 6 1:19:46 p.m. ET 2020</t>
  </si>
  <si>
    <t>Won 49ers, San Francisco SFO ST for $0.50</t>
  </si>
  <si>
    <t>Sun Sep 6 1:17:56 p.m. ET 2020</t>
  </si>
  <si>
    <t>Won Ertz, Zach PHI TE for $12.50</t>
  </si>
  <si>
    <t>Sun Sep 6 1:16:56 p.m. ET 2020</t>
  </si>
  <si>
    <t>Won Gordon, Melvin DEN RB for $21.25</t>
  </si>
  <si>
    <t>Sun Sep 6 1:15:28 p.m. ET 2020</t>
  </si>
  <si>
    <t>Won Chubb, Nick CLE RB for $27.00</t>
  </si>
  <si>
    <t>Sun Sep 6 1:13:06 p.m. ET 2020</t>
  </si>
  <si>
    <t>Won Carson, Chris SEA RB for $25.00</t>
  </si>
  <si>
    <t>Sun Sep 6 1:12:02 p.m. ET 2020</t>
  </si>
  <si>
    <t>Won Landry, Jarvis CLE WR for $5.00</t>
  </si>
  <si>
    <t>Sun Sep 6 1:09:56 p.m. ET 2020</t>
  </si>
  <si>
    <t>Won Ingram, Mark FA RB for $16.00</t>
  </si>
  <si>
    <t>Sun Sep 6 1:08:00 p.m. ET 2020</t>
  </si>
  <si>
    <t>Won Cooper, Amari DAL WR for $11.00</t>
  </si>
  <si>
    <t>Sun Sep 6 1:05:20 p.m. ET 2020</t>
  </si>
  <si>
    <t>Won Anderson, Robby CAR WR for $0.50</t>
  </si>
  <si>
    <t>Sun Sep 6 1:03:15 p.m. ET 2020</t>
  </si>
  <si>
    <t>Won Watson, Deshaun HOU QB for $8.50</t>
  </si>
  <si>
    <t>Sun Sep 6 1:02:03 p.m. ET 2020</t>
  </si>
  <si>
    <t>Won Jefferson, Justin MIN WR for $0.75</t>
  </si>
  <si>
    <t>Sun Sep 6 1:00:14 p.m. ET 2020</t>
  </si>
  <si>
    <t>Won Evans, Mike TBB WR for $15.50</t>
  </si>
  <si>
    <t>Sun Sep 6 12:58:32 p.m. ET 2020</t>
  </si>
  <si>
    <t>Won McManus, Brandon DEN PK for $0.50</t>
  </si>
  <si>
    <t>Sun Sep 6 12:57:35 p.m. ET 2020</t>
  </si>
  <si>
    <t>Won Boyd, Tyler CIN WR for $4.50</t>
  </si>
  <si>
    <t>Sun Sep 6 12:56:47 p.m. ET 2020</t>
  </si>
  <si>
    <t>Won Hopkins, DeAndre ARI WR for $19.25</t>
  </si>
  <si>
    <t>Sun Sep 6 12:54:19 p.m. ET 2020</t>
  </si>
  <si>
    <t>Won Chiefs, Kansas City KCC Off for $4.25</t>
  </si>
  <si>
    <t>Sun Sep 6 12:51:49 p.m. ET 2020</t>
  </si>
  <si>
    <t>Won Waller, Darren LVR TE for $15.25</t>
  </si>
  <si>
    <t>Sun Sep 6 12:50:36 p.m. ET 2020</t>
  </si>
  <si>
    <t>Won Brady, Tom TBB QB for $9.00</t>
  </si>
  <si>
    <t>Sun Sep 6 12:48:46 p.m. ET 2020</t>
  </si>
  <si>
    <t>Won Mostert, Raheem SFO RB for $18.75</t>
  </si>
  <si>
    <t>Sun Sep 6 12:45:11 p.m. ET 2020</t>
  </si>
  <si>
    <t>Won Fournette, Leonard TBB RB for $16.25</t>
  </si>
  <si>
    <t>Sun Sep 6 12:43:17 p.m. ET 2020</t>
  </si>
  <si>
    <t>Won Lamb, CeeDee DAL WR for $2.75</t>
  </si>
  <si>
    <t>Sun Sep 6 12:40:51 p.m. ET 2020</t>
  </si>
  <si>
    <t>Won Prescott, Dak DAL QB for $13.25</t>
  </si>
  <si>
    <t>Sun Sep 6 12:38:33 p.m. ET 2020</t>
  </si>
  <si>
    <t>Won Allen, Josh BUF QB for $8.50</t>
  </si>
  <si>
    <t>Sun Sep 6 12:36:46 p.m. ET 2020</t>
  </si>
  <si>
    <t>Won Beasley, Cole BUF WR for $1.00</t>
  </si>
  <si>
    <t>Sun Sep 6 12:34:34 p.m. ET 2020</t>
  </si>
  <si>
    <t>Won Bell, Le'Veon KCC RB for $18.00</t>
  </si>
  <si>
    <t>Sun Sep 6 12:32:33 p.m. ET 2020</t>
  </si>
  <si>
    <t>Won Jones, Marvin DET WR for $3.25</t>
  </si>
  <si>
    <t>Sun Sep 6 12:30:14 p.m. ET 2020</t>
  </si>
  <si>
    <t>Won Green, A.J. CIN WR for $4.25</t>
  </si>
  <si>
    <t>Sun Sep 6 12:28:11 p.m. ET 2020</t>
  </si>
  <si>
    <t>Won Samuel, Deebo SFO WR for $3.25</t>
  </si>
  <si>
    <t>Sun Sep 6 12:26:02 p.m. ET 2020</t>
  </si>
  <si>
    <t>Won Beckham, Odell CLE WR for $10.25</t>
  </si>
  <si>
    <t>Sun Sep 6 12:24:09 p.m. ET 2020</t>
  </si>
  <si>
    <t>Won Adams, Davante GBP WR for $25.00</t>
  </si>
  <si>
    <t>Sun Sep 6 12:22:38 p.m. ET 2020</t>
  </si>
  <si>
    <t>Won Steelers, Pittsburgh PIT Def for $4.50</t>
  </si>
  <si>
    <t>Sun Sep 6 12:18:51 p.m. ET 2020</t>
  </si>
  <si>
    <t>Won Sanders, Miles PHI RB for $27.75</t>
  </si>
  <si>
    <t>Sun Sep 6 12:17:39 p.m. ET 2020</t>
  </si>
  <si>
    <t>Won Gronkowski, Rob TBB TE for $8.25</t>
  </si>
  <si>
    <t>Sun Sep 6 12:02:29 p.m. ET 2020</t>
  </si>
  <si>
    <t>Won Jones, Aaron GBP RB for $26.25</t>
  </si>
  <si>
    <t>Sun Sep 6 11:59:57 a.m. ET 2020</t>
  </si>
  <si>
    <t>Won Henry, Derrick TEN RB for $35.25</t>
  </si>
  <si>
    <t>Sun Sep 6 11:57:45 a.m. ET 2020</t>
  </si>
  <si>
    <t>Won Cook, Dalvin MIN RB for $33.00</t>
  </si>
  <si>
    <t>Sun Sep 6 11:56:23 a.m. ET 2020</t>
  </si>
  <si>
    <t>Won Edwards-Helaire, Clyde KCC RB for $26.00</t>
  </si>
  <si>
    <t>Sun Sep 6 11:53:34 a.m. ET 2020</t>
  </si>
  <si>
    <t>Won Thomas, Michael NOS WR for $29.50</t>
  </si>
  <si>
    <t>Sun Sep 6 11:52:42 a.m. ET 2020</t>
  </si>
  <si>
    <t>Won Davis, Corey TEN WR for $0.50</t>
  </si>
  <si>
    <t>Sun Sep 6 11:50:50 a.m. ET 2020</t>
  </si>
  <si>
    <t>Won Belichick, Bill NEP Coach for $1.75</t>
  </si>
  <si>
    <t>Sun Sep 6 11:48:45 a.m. ET 2020</t>
  </si>
  <si>
    <t>Won Taylor, Jonathan IND RB for $13.50</t>
  </si>
  <si>
    <t>Sun Sep 6 11:47:12 a.m. ET 2020</t>
  </si>
  <si>
    <t>Won Diggs, Stefon BUF WR for $9.25</t>
  </si>
  <si>
    <t>Sun Sep 6 11:45:49 a.m. ET 2020</t>
  </si>
  <si>
    <t>Won Jeudy, Jerry DEN WR for $3.25</t>
  </si>
  <si>
    <t>Sun Sep 6 11:44:23 a.m. ET 2020</t>
  </si>
  <si>
    <t>Won Hill, Tyreek KCC WR for $17.00</t>
  </si>
  <si>
    <t>Sun Sep 6 11:42:17 a.m. ET 2020</t>
  </si>
  <si>
    <t>Won Golladay, Kenny DET WR for $15.75</t>
  </si>
  <si>
    <t>Sun Sep 6 11:39:44 a.m. ET 2020</t>
  </si>
  <si>
    <t>Won Jones, Julio ATL WR for $17.25</t>
  </si>
  <si>
    <t>Sun Sep 6 11:38:13 a.m. ET 2020</t>
  </si>
  <si>
    <t>Won Barkley, Saquon NYG RB for $46.00</t>
  </si>
  <si>
    <t>Sun Sep 6 11:36:22 a.m. ET 2020</t>
  </si>
  <si>
    <t>Won Kittle, George SFO TE for $20.75</t>
  </si>
  <si>
    <t>Sun Sep 6 11:34:22 a.m. ET 2020</t>
  </si>
  <si>
    <t>Won Kelce, Travis KCC TE for $29.25</t>
  </si>
  <si>
    <t>Sun Sep 6 11:31:31 a.m. ET 2020</t>
  </si>
  <si>
    <t>Won Mahomes, Patrick KCC QB for $21.50</t>
  </si>
  <si>
    <t>Sun Sep 6 11:28:47 a.m. ET 2020</t>
  </si>
  <si>
    <t>Won Gurley, Todd ATL RB for $26.75</t>
  </si>
  <si>
    <t>Sun Sep 6 11:27:36 a.m. ET 2020</t>
  </si>
  <si>
    <t>Won Elliott, Ezekiel DAL RB for $44.00</t>
  </si>
  <si>
    <t>Sun Sep 6 11:24:37 a.m. ET 2020</t>
  </si>
  <si>
    <t>Won Kamara, Alvin NOS RB for $36.00</t>
  </si>
  <si>
    <t>Sun Sep 6 11:22:35 a.m. ET 2020</t>
  </si>
  <si>
    <t>Won Kamara, Alvin NOS RB for $32.00</t>
  </si>
  <si>
    <t>Sun Sep 6 11:06:51 a.m. ET 2020</t>
  </si>
  <si>
    <t>Won Miller, Anthony CHI WR for $2.25</t>
  </si>
  <si>
    <t>Sun Sep 6 11:05:48 a.m. ET 2020</t>
  </si>
  <si>
    <t>Won Singletary, Devin BUF RB for $13.25</t>
  </si>
  <si>
    <t>Sun Sep 6 11:04:11 a.m. ET 2020</t>
  </si>
  <si>
    <t>Won Brown, Marquise BAL WR for $3.75</t>
  </si>
  <si>
    <t>Sun Sep 6 11:01:49 a.m. ET 2020</t>
  </si>
  <si>
    <t>Won Williams, Mike LAC WR for $0.50</t>
  </si>
  <si>
    <t>Sun Sep 6 10:59:07 a.m. ET 2020</t>
  </si>
  <si>
    <t>Won Slayton, Darius NYG WR for $2.50</t>
  </si>
  <si>
    <t>Sun Sep 6 10:57:26 a.m. ET 2020</t>
  </si>
  <si>
    <t>Won Drake, Kenyan ARI RB for $25.50</t>
  </si>
  <si>
    <t>Sun Sep 6 10:55:36 a.m. ET 2020</t>
  </si>
  <si>
    <t>Won Mixon, Joe CIN RB for $33.25</t>
  </si>
  <si>
    <t>Sun Sep 6 10:52:37 a.m. ET 2020</t>
  </si>
  <si>
    <t>Won Jackson, Lamar BAL QB for $27.00</t>
  </si>
  <si>
    <t>Sun Sep 6 10:48:24 a.m. ET 2020</t>
  </si>
  <si>
    <t>Won McCaffrey, Christian CAR RB for $46.50</t>
  </si>
  <si>
    <t>Sun Sep 6 10:46:44 a.m. ET 2020</t>
  </si>
  <si>
    <t>Won Ekeler, Austin LAC RB for $24.25</t>
  </si>
  <si>
    <t>Sun Sep 6 10:43:50 a.m. ET 2020</t>
  </si>
  <si>
    <t>Points Per Dollar</t>
  </si>
  <si>
    <t>Price per Dollar</t>
  </si>
  <si>
    <t>Points per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</si>
</sst>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6D1958-12FF-47D0-8733-DC4A4BE2588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6B4049-1FB5-427E-885F-11961D352013}" autoFormatId="16" applyNumberFormats="0" applyBorderFormats="0" applyFontFormats="0" applyPatternFormats="0" applyAlignmentFormats="0" applyWidthHeightFormats="0">
  <queryTableRefresh nextId="6">
    <queryTableFields count="5">
      <queryTableField id="1" name="#" tableColumnId="1"/>
      <queryTableField id="2" name="Franchise" tableColumnId="2"/>
      <queryTableField id="3" name="Type" tableColumnId="3"/>
      <queryTableField id="4" name="Transaction" tableColumnId="4"/>
      <queryTableField id="5" name="Da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F00DF6-4162-42CB-909A-0BF510A9B42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AD61247-25F1-4A7D-A86A-94B4EC357F4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74948B3-9846-43FE-9742-15BE7482B67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FC8D53-214B-4CD3-80F7-88F4591BC691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FAE05B3-EE41-4463-B7C1-FE0FB8C338DF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A7BB9B30-06AE-4587-8846-BE905BF3A91B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44AB4415-C69F-4E22-A7D2-9991414C2556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2C9528AB-0926-4565-9C92-D8257140831A}" autoFormatId="16" applyNumberFormats="0" applyBorderFormats="0" applyFontFormats="0" applyPatternFormats="0" applyAlignmentFormats="0" applyWidthHeightFormats="0">
  <queryTableRefresh nextId="26">
    <queryTableFields count="25">
      <queryTableField id="1" name="#" tableColumnId="1"/>
      <queryTableField id="2" name="Player" tableColumnId="2"/>
      <queryTableField id="3" name="Pts" tableColumnId="3"/>
      <queryTableField id="4" name="Avg" tableColumnId="4"/>
      <queryTableField id="5" name="1" tableColumnId="5"/>
      <queryTableField id="6" name="2" tableColumnId="6"/>
      <queryTableField id="7" name="3" tableColumnId="7"/>
      <queryTableField id="8" name="4" tableColumnId="8"/>
      <queryTableField id="9" name="5" tableColumnId="9"/>
      <queryTableField id="10" name="6" tableColumnId="10"/>
      <queryTableField id="11" name="7" tableColumnId="11"/>
      <queryTableField id="12" name="8" tableColumnId="12"/>
      <queryTableField id="13" name="9" tableColumnId="13"/>
      <queryTableField id="14" name="10" tableColumnId="14"/>
      <queryTableField id="15" name="11" tableColumnId="15"/>
      <queryTableField id="16" name="12" tableColumnId="16"/>
      <queryTableField id="17" name="13" tableColumnId="17"/>
      <queryTableField id="18" name="14" tableColumnId="18"/>
      <queryTableField id="19" name="15" tableColumnId="19"/>
      <queryTableField id="20" name="16" tableColumnId="20"/>
      <queryTableField id="21" name="17" tableColumnId="21"/>
      <queryTableField id="22" name="Status" tableColumnId="22"/>
      <queryTableField id="23" name="Bye" tableColumnId="23"/>
      <queryTableField id="24" name="Salary" tableColumnId="24"/>
      <queryTableField id="25" name="Column25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B3613-0DFE-474C-8D91-72379094B838}" name="Table_1" displayName="Table_1" ref="A1:Y85" tableType="queryTable" totalsRowShown="0">
  <autoFilter ref="A1:Y85" xr:uid="{58FB3613-0DFE-474C-8D91-72379094B838}"/>
  <tableColumns count="25">
    <tableColumn id="1" xr3:uid="{1D1E2B08-0213-4B82-A883-5A1AFB4088F6}" uniqueName="1" name="#" queryTableFieldId="1"/>
    <tableColumn id="2" xr3:uid="{FBCD7D5F-B65D-4D46-BF4B-0A461B5A6842}" uniqueName="2" name="Player" queryTableFieldId="2" dataDxfId="110"/>
    <tableColumn id="3" xr3:uid="{060F9B79-3071-4851-8A2F-2D1DD9029D87}" uniqueName="3" name="Pts" queryTableFieldId="3"/>
    <tableColumn id="4" xr3:uid="{56BC11B1-BD6B-4520-BD27-4D785DFB7D96}" uniqueName="4" name="Avg" queryTableFieldId="4"/>
    <tableColumn id="5" xr3:uid="{51A399AC-9884-4356-BEDE-CCFBE98F9FA8}" uniqueName="5" name="1" queryTableFieldId="5"/>
    <tableColumn id="6" xr3:uid="{8AAE0A46-6857-4FA8-ADDE-8D3B43C5E710}" uniqueName="6" name="2" queryTableFieldId="6"/>
    <tableColumn id="7" xr3:uid="{8F02080D-C08D-4DE5-A14C-356CDAA6AABF}" uniqueName="7" name="3" queryTableFieldId="7"/>
    <tableColumn id="8" xr3:uid="{875AC78A-70EC-4348-B070-33CD86782D3A}" uniqueName="8" name="4" queryTableFieldId="8" dataDxfId="109"/>
    <tableColumn id="9" xr3:uid="{8116934B-7C84-4343-99E3-3A93AE74FDA4}" uniqueName="9" name="5" queryTableFieldId="9" dataDxfId="108"/>
    <tableColumn id="10" xr3:uid="{45B5C5E8-6793-41AA-90F4-4BB4CE575533}" uniqueName="10" name="6" queryTableFieldId="10" dataDxfId="107"/>
    <tableColumn id="11" xr3:uid="{F3F322B4-CCCD-40ED-B638-33F7B6756524}" uniqueName="11" name="7" queryTableFieldId="11" dataDxfId="106"/>
    <tableColumn id="12" xr3:uid="{C4EB029B-8D70-453B-81F6-5E0CF40EA97F}" uniqueName="12" name="8" queryTableFieldId="12" dataDxfId="105"/>
    <tableColumn id="13" xr3:uid="{FF4C1045-593F-4F88-AE55-EA03997BFB2B}" uniqueName="13" name="9" queryTableFieldId="13" dataDxfId="104"/>
    <tableColumn id="14" xr3:uid="{91769B45-BFCD-4B05-B9A7-D6A208FF2019}" uniqueName="14" name="10" queryTableFieldId="14" dataDxfId="103"/>
    <tableColumn id="15" xr3:uid="{D70A29AD-114F-4A58-87E8-2EFD95DECA66}" uniqueName="15" name="11" queryTableFieldId="15" dataDxfId="102"/>
    <tableColumn id="16" xr3:uid="{B9738EDE-9909-4EA2-8F08-8B6D01585A59}" uniqueName="16" name="12" queryTableFieldId="16"/>
    <tableColumn id="17" xr3:uid="{88D7ED0F-3E83-4F6F-B302-5C2664E404E4}" uniqueName="17" name="13" queryTableFieldId="17" dataDxfId="101"/>
    <tableColumn id="18" xr3:uid="{12D81901-4636-4399-A6A9-9F36F7E81687}" uniqueName="18" name="14" queryTableFieldId="18"/>
    <tableColumn id="19" xr3:uid="{0541489C-CCC0-4C0C-A708-A7972CCD09B8}" uniqueName="19" name="15" queryTableFieldId="19"/>
    <tableColumn id="20" xr3:uid="{2CDF83EB-4F09-4B56-ABB6-AABFB3FF76DB}" uniqueName="20" name="16" queryTableFieldId="20"/>
    <tableColumn id="21" xr3:uid="{A0DBBA51-8721-46B2-89BE-05483B58C0AC}" uniqueName="21" name="17" queryTableFieldId="21"/>
    <tableColumn id="22" xr3:uid="{3FDA4777-D5BD-495D-9012-9EC1B936FE3E}" uniqueName="22" name="Status" queryTableFieldId="22" dataDxfId="100"/>
    <tableColumn id="23" xr3:uid="{93296F82-F8E9-4790-826A-1737EDB477E1}" uniqueName="23" name="Bye" queryTableFieldId="23"/>
    <tableColumn id="24" xr3:uid="{62702C91-9D72-4C73-A494-48B657AE3817}" uniqueName="24" name="Salary" queryTableFieldId="24"/>
    <tableColumn id="25" xr3:uid="{3997FEE8-7CEE-45B5-9A5C-6701EA3F7ED3}" uniqueName="25" name="Column25" queryTableFieldId="25" dataDxfId="9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B26D9A-97D4-49EA-991F-DEDE151D2E25}" name="Recent_Transactions" displayName="Recent_Transactions" ref="A1:E358" tableType="queryTable" totalsRowShown="0">
  <autoFilter ref="A1:E358" xr:uid="{01B26D9A-97D4-49EA-991F-DEDE151D2E25}"/>
  <tableColumns count="5">
    <tableColumn id="1" xr3:uid="{A85C2F1D-6FC4-4E52-9ADA-14207D188C4D}" uniqueName="1" name="#" queryTableFieldId="1"/>
    <tableColumn id="2" xr3:uid="{6346A493-9A85-414C-80B3-F56A3259255F}" uniqueName="2" name="Franchise" queryTableFieldId="2" dataDxfId="2"/>
    <tableColumn id="3" xr3:uid="{2D41785E-D525-42FA-9C1B-C8EFE4B8098D}" uniqueName="3" name="Type" queryTableFieldId="3" dataDxfId="1"/>
    <tableColumn id="4" xr3:uid="{0737215A-1A55-41F9-A10E-7F273B16C05C}" uniqueName="4" name="Transaction" queryTableFieldId="4"/>
    <tableColumn id="5" xr3:uid="{3EB36907-FB02-4245-B2A7-9449E8317768}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CABA1-55AB-4603-981E-3B5BA7A46D28}" name="Table_1__2" displayName="Table_1__2" ref="A1:Y177" tableType="queryTable" totalsRowShown="0">
  <autoFilter ref="A1:Y177" xr:uid="{B23CABA1-55AB-4603-981E-3B5BA7A46D28}"/>
  <tableColumns count="25">
    <tableColumn id="1" xr3:uid="{B89CBB66-85B8-49D7-866F-94E9DF4197E9}" uniqueName="1" name="#" queryTableFieldId="1"/>
    <tableColumn id="2" xr3:uid="{AC4C2393-4C6E-4115-BA58-C172192DA32B}" uniqueName="2" name="Player" queryTableFieldId="2" dataDxfId="98"/>
    <tableColumn id="3" xr3:uid="{C741BD39-B31C-4372-8791-5A55A4303A4F}" uniqueName="3" name="Pts" queryTableFieldId="3"/>
    <tableColumn id="4" xr3:uid="{504A4A18-5D66-4A95-A512-67DA666F1FA5}" uniqueName="4" name="Avg" queryTableFieldId="4"/>
    <tableColumn id="5" xr3:uid="{B7E1572D-8084-4116-847C-BA6D8C56F969}" uniqueName="5" name="1" queryTableFieldId="5"/>
    <tableColumn id="6" xr3:uid="{A46EE90F-4179-4D02-AF59-534C864EDD41}" uniqueName="6" name="2" queryTableFieldId="6"/>
    <tableColumn id="7" xr3:uid="{1288F711-A08B-4189-B342-FFBEB6823A3D}" uniqueName="7" name="3" queryTableFieldId="7"/>
    <tableColumn id="8" xr3:uid="{E05DFBE4-76E6-49B6-B4DA-ACAD90BFC72A}" uniqueName="8" name="4" queryTableFieldId="8" dataDxfId="97"/>
    <tableColumn id="9" xr3:uid="{69875101-3A27-4FCB-BC2A-EE875EA189B3}" uniqueName="9" name="5" queryTableFieldId="9" dataDxfId="96"/>
    <tableColumn id="10" xr3:uid="{55745D45-4B58-42BD-8B69-1DFFD65D1A81}" uniqueName="10" name="6" queryTableFieldId="10" dataDxfId="95"/>
    <tableColumn id="11" xr3:uid="{E59ADFCA-A719-4158-B0EB-73FD42BA9081}" uniqueName="11" name="7" queryTableFieldId="11" dataDxfId="94"/>
    <tableColumn id="12" xr3:uid="{9C797639-51B0-4595-8052-419CCE19C3AE}" uniqueName="12" name="8" queryTableFieldId="12" dataDxfId="93"/>
    <tableColumn id="13" xr3:uid="{17F0ED18-25CF-4557-8CF0-2694455A62D6}" uniqueName="13" name="9" queryTableFieldId="13" dataDxfId="92"/>
    <tableColumn id="14" xr3:uid="{323E2615-EB7F-49CD-93BF-110B08F7C702}" uniqueName="14" name="10" queryTableFieldId="14" dataDxfId="91"/>
    <tableColumn id="15" xr3:uid="{214921CA-BCC5-4AEA-B13E-9732DF8105B7}" uniqueName="15" name="11" queryTableFieldId="15" dataDxfId="90"/>
    <tableColumn id="16" xr3:uid="{77E23414-DE0D-48A5-8B4E-8A3C2679B041}" uniqueName="16" name="12" queryTableFieldId="16"/>
    <tableColumn id="17" xr3:uid="{83A8840B-7D8C-4352-8A77-DAE4F2E601EE}" uniqueName="17" name="13" queryTableFieldId="17" dataDxfId="89"/>
    <tableColumn id="18" xr3:uid="{FFC51E4E-BF0D-4C3D-A362-9DB817D21FDD}" uniqueName="18" name="14" queryTableFieldId="18"/>
    <tableColumn id="19" xr3:uid="{A6D6D800-EC42-4A2E-88B5-8E8B7527459F}" uniqueName="19" name="15" queryTableFieldId="19"/>
    <tableColumn id="20" xr3:uid="{696491ED-E134-466D-A858-4FA2BFAED9D5}" uniqueName="20" name="16" queryTableFieldId="20"/>
    <tableColumn id="21" xr3:uid="{33A28E09-59D5-431F-AD20-BE6331F368C8}" uniqueName="21" name="17" queryTableFieldId="21"/>
    <tableColumn id="22" xr3:uid="{7649AD84-4BC9-4DB7-AA45-9451A5819846}" uniqueName="22" name="Status" queryTableFieldId="22" dataDxfId="88"/>
    <tableColumn id="23" xr3:uid="{69019C68-9A6E-4910-A2FB-D66BEDA37C1F}" uniqueName="23" name="Bye" queryTableFieldId="23"/>
    <tableColumn id="24" xr3:uid="{DE60E79E-2DF0-4B61-B905-34E163F02723}" uniqueName="24" name="Salary" queryTableFieldId="24"/>
    <tableColumn id="25" xr3:uid="{39198F70-417B-4EE1-8441-2A6652B79F83}" uniqueName="25" name="Column25" queryTableFieldId="25" dataDxf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07846E-FF53-4CF8-9473-2CF0432DE3F4}" name="Table_1__3" displayName="Table_1__3" ref="A1:Y250" tableType="queryTable" totalsRowShown="0">
  <autoFilter ref="A1:Y250" xr:uid="{BB07846E-FF53-4CF8-9473-2CF0432DE3F4}"/>
  <tableColumns count="25">
    <tableColumn id="1" xr3:uid="{CADEA02B-0F6C-40E3-A103-61CCEFA3577D}" uniqueName="1" name="#" queryTableFieldId="1"/>
    <tableColumn id="2" xr3:uid="{E5F907D8-B04D-4132-8A05-47D8AEE668DF}" uniqueName="2" name="Player" queryTableFieldId="2" dataDxfId="86"/>
    <tableColumn id="3" xr3:uid="{66BDF9BB-38B2-45EE-960B-DE22C2E3287A}" uniqueName="3" name="Pts" queryTableFieldId="3"/>
    <tableColumn id="4" xr3:uid="{4FA8496D-22C1-42B4-851F-4803F1A0EAB6}" uniqueName="4" name="Avg" queryTableFieldId="4"/>
    <tableColumn id="5" xr3:uid="{7CF649E0-A22E-4D76-9CFF-54C7F6A1748B}" uniqueName="5" name="1" queryTableFieldId="5"/>
    <tableColumn id="6" xr3:uid="{E543F158-36E5-4C3D-A4DE-26E5ECA67E9E}" uniqueName="6" name="2" queryTableFieldId="6"/>
    <tableColumn id="7" xr3:uid="{376162B2-6151-41EA-B0A8-C06A17036878}" uniqueName="7" name="3" queryTableFieldId="7"/>
    <tableColumn id="8" xr3:uid="{3218244D-8E7C-4716-B2F7-A7F914BA9CAD}" uniqueName="8" name="4" queryTableFieldId="8" dataDxfId="85"/>
    <tableColumn id="9" xr3:uid="{D837C54C-36B1-4791-B5AA-492FA8A3EFD6}" uniqueName="9" name="5" queryTableFieldId="9" dataDxfId="84"/>
    <tableColumn id="10" xr3:uid="{9A510D36-51DA-4A26-909F-801BF760EA5D}" uniqueName="10" name="6" queryTableFieldId="10" dataDxfId="83"/>
    <tableColumn id="11" xr3:uid="{0EF039F4-9BC3-40A6-890C-B89F734DDD97}" uniqueName="11" name="7" queryTableFieldId="11" dataDxfId="82"/>
    <tableColumn id="12" xr3:uid="{CED119B1-FF66-48BE-AD6F-5B5FA848465B}" uniqueName="12" name="8" queryTableFieldId="12" dataDxfId="81"/>
    <tableColumn id="13" xr3:uid="{584C091A-D48F-4454-9A72-3C8DEF4F2F6F}" uniqueName="13" name="9" queryTableFieldId="13" dataDxfId="80"/>
    <tableColumn id="14" xr3:uid="{2493D056-10C6-492C-951E-5831A6B15005}" uniqueName="14" name="10" queryTableFieldId="14" dataDxfId="79"/>
    <tableColumn id="15" xr3:uid="{89DF6519-3C3C-4A72-ADE9-BF0C5B375284}" uniqueName="15" name="11" queryTableFieldId="15" dataDxfId="78"/>
    <tableColumn id="16" xr3:uid="{B0559956-C1C4-422D-A4EF-96FE3B491FC8}" uniqueName="16" name="12" queryTableFieldId="16"/>
    <tableColumn id="17" xr3:uid="{C97F4C11-8722-42C5-B3F3-EAC03D20F1DF}" uniqueName="17" name="13" queryTableFieldId="17" dataDxfId="77"/>
    <tableColumn id="18" xr3:uid="{BBE14EC0-D2BC-4A4B-834B-FDF5CFB197F3}" uniqueName="18" name="14" queryTableFieldId="18"/>
    <tableColumn id="19" xr3:uid="{8B3C61E4-0D4E-4866-BC4D-92D8D7CD9233}" uniqueName="19" name="15" queryTableFieldId="19"/>
    <tableColumn id="20" xr3:uid="{D34101B9-39CB-4E14-B4C7-7E44FCA561FF}" uniqueName="20" name="16" queryTableFieldId="20"/>
    <tableColumn id="21" xr3:uid="{45885339-427B-4C1E-B365-CFBA5F565A24}" uniqueName="21" name="17" queryTableFieldId="21"/>
    <tableColumn id="22" xr3:uid="{11179E67-184E-4500-8EBF-64060F539E63}" uniqueName="22" name="Status" queryTableFieldId="22" dataDxfId="76"/>
    <tableColumn id="23" xr3:uid="{3F684844-74BC-40C3-A998-A6DA7DF7275C}" uniqueName="23" name="Bye" queryTableFieldId="23"/>
    <tableColumn id="24" xr3:uid="{4224EB5E-778B-451F-BE53-52FD228B3C9D}" uniqueName="24" name="Salary" queryTableFieldId="24"/>
    <tableColumn id="25" xr3:uid="{0B90B589-1619-4E08-9F1A-4E4DCCD51543}" uniqueName="25" name="Column25" queryTableFieldId="25" dataDxfId="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C18E83-85E7-4896-AB8C-054134AB04F7}" name="Table_1__4" displayName="Table_1__4" ref="A1:Y143" tableType="queryTable" totalsRowShown="0">
  <autoFilter ref="A1:Y143" xr:uid="{E3C18E83-85E7-4896-AB8C-054134AB04F7}"/>
  <tableColumns count="25">
    <tableColumn id="1" xr3:uid="{7AC6576E-DC4C-4D79-A4D4-F0468C8B09E7}" uniqueName="1" name="#" queryTableFieldId="1"/>
    <tableColumn id="2" xr3:uid="{706594AA-6027-4B3A-BA79-C60F7CB0BA07}" uniqueName="2" name="Player" queryTableFieldId="2" dataDxfId="74"/>
    <tableColumn id="3" xr3:uid="{366DBCE6-B668-4F74-BECF-BCD5190242E5}" uniqueName="3" name="Pts" queryTableFieldId="3"/>
    <tableColumn id="4" xr3:uid="{A859AE37-3468-4BDC-A30B-24E7154F47AE}" uniqueName="4" name="Avg" queryTableFieldId="4"/>
    <tableColumn id="5" xr3:uid="{723A167E-4251-465C-87B7-F6520234421F}" uniqueName="5" name="1" queryTableFieldId="5"/>
    <tableColumn id="6" xr3:uid="{7963D8B4-F589-4AC5-BCE0-493AC68C6641}" uniqueName="6" name="2" queryTableFieldId="6"/>
    <tableColumn id="7" xr3:uid="{5087B51B-C67D-488D-9452-5C00A1DE8969}" uniqueName="7" name="3" queryTableFieldId="7"/>
    <tableColumn id="8" xr3:uid="{F5DF7D80-069A-43F0-8B96-051C8458504A}" uniqueName="8" name="4" queryTableFieldId="8" dataDxfId="73"/>
    <tableColumn id="9" xr3:uid="{9BA17AC6-0201-44DE-8988-AC51F22416D1}" uniqueName="9" name="5" queryTableFieldId="9" dataDxfId="72"/>
    <tableColumn id="10" xr3:uid="{E13BB5F0-C9E8-4013-81D7-A6EEA12BBB15}" uniqueName="10" name="6" queryTableFieldId="10" dataDxfId="71"/>
    <tableColumn id="11" xr3:uid="{B06A1B0D-4213-4043-A541-D91CB41DB280}" uniqueName="11" name="7" queryTableFieldId="11" dataDxfId="70"/>
    <tableColumn id="12" xr3:uid="{9478E218-79F9-4872-91FA-DFD4B756E8AE}" uniqueName="12" name="8" queryTableFieldId="12" dataDxfId="69"/>
    <tableColumn id="13" xr3:uid="{AC56E231-EA36-481F-8246-97E7EB31451A}" uniqueName="13" name="9" queryTableFieldId="13" dataDxfId="68"/>
    <tableColumn id="14" xr3:uid="{3CBE4385-AA54-4AFC-B6EE-2B59D4170789}" uniqueName="14" name="10" queryTableFieldId="14" dataDxfId="67"/>
    <tableColumn id="15" xr3:uid="{8BFF152B-775A-4014-9D28-7C3E1D344616}" uniqueName="15" name="11" queryTableFieldId="15" dataDxfId="66"/>
    <tableColumn id="16" xr3:uid="{52943F94-0847-4603-8A86-AE86956620A5}" uniqueName="16" name="12" queryTableFieldId="16"/>
    <tableColumn id="17" xr3:uid="{E04A6DA2-CC45-4A85-B3E5-E2D8BD214EC5}" uniqueName="17" name="13" queryTableFieldId="17" dataDxfId="65"/>
    <tableColumn id="18" xr3:uid="{94A0E788-F49D-4D94-A434-CE4C2F88C94B}" uniqueName="18" name="14" queryTableFieldId="18"/>
    <tableColumn id="19" xr3:uid="{A6CF0778-20DC-435F-A77F-559440EACFCC}" uniqueName="19" name="15" queryTableFieldId="19"/>
    <tableColumn id="20" xr3:uid="{3EC9AA85-0642-479A-8D91-5F7A7F05E9BA}" uniqueName="20" name="16" queryTableFieldId="20"/>
    <tableColumn id="21" xr3:uid="{2C83DF48-80DD-41AA-A3EE-EDCA90A61090}" uniqueName="21" name="17" queryTableFieldId="21"/>
    <tableColumn id="22" xr3:uid="{50FD11F7-189F-47BE-82DB-84D056862BD9}" uniqueName="22" name="Status" queryTableFieldId="22" dataDxfId="64"/>
    <tableColumn id="23" xr3:uid="{67219750-32F9-4A93-92D7-DBC19D7E22F6}" uniqueName="23" name="Bye" queryTableFieldId="23"/>
    <tableColumn id="24" xr3:uid="{816DC4B4-63CB-4C1B-A975-5118D377FC52}" uniqueName="24" name="Salary" queryTableFieldId="24"/>
    <tableColumn id="25" xr3:uid="{52629AB1-67A8-4FF0-9FC8-78CF5962B080}" uniqueName="25" name="Column25" queryTableFieldId="25" dataDxfId="6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78FB56-F4C6-477B-9FB1-8FF3693E0EDC}" name="Table_1__5" displayName="Table_1__5" ref="A1:Y47" tableType="queryTable" totalsRowShown="0">
  <autoFilter ref="A1:Y47" xr:uid="{B678FB56-F4C6-477B-9FB1-8FF3693E0EDC}"/>
  <tableColumns count="25">
    <tableColumn id="1" xr3:uid="{391112B1-CBE7-4647-9ED9-87DE01B3D3BE}" uniqueName="1" name="#" queryTableFieldId="1"/>
    <tableColumn id="2" xr3:uid="{14490791-4C9B-486B-89CF-26F18BD41DAE}" uniqueName="2" name="Player" queryTableFieldId="2" dataDxfId="62"/>
    <tableColumn id="3" xr3:uid="{3895B59B-553A-4FED-979C-B1E7ED2A74EA}" uniqueName="3" name="Pts" queryTableFieldId="3"/>
    <tableColumn id="4" xr3:uid="{6DE547AC-A077-4415-A028-F484C50D42D4}" uniqueName="4" name="Avg" queryTableFieldId="4"/>
    <tableColumn id="5" xr3:uid="{64061413-306D-457E-ADC0-C56EC3321796}" uniqueName="5" name="1" queryTableFieldId="5"/>
    <tableColumn id="6" xr3:uid="{1ADDEF71-3D1A-4F78-B23C-333D148C2CA5}" uniqueName="6" name="2" queryTableFieldId="6"/>
    <tableColumn id="7" xr3:uid="{9CE02B9C-0AC2-4B07-815F-7B6FBD5A0C12}" uniqueName="7" name="3" queryTableFieldId="7"/>
    <tableColumn id="8" xr3:uid="{88E7D119-F772-4812-B037-B5B7968607C7}" uniqueName="8" name="4" queryTableFieldId="8" dataDxfId="61"/>
    <tableColumn id="9" xr3:uid="{DC26EDF6-28CA-41EE-BB1C-90F67FA13474}" uniqueName="9" name="5" queryTableFieldId="9" dataDxfId="60"/>
    <tableColumn id="10" xr3:uid="{C315C6BD-2B8D-4266-B6AC-51796D6CAC0D}" uniqueName="10" name="6" queryTableFieldId="10" dataDxfId="59"/>
    <tableColumn id="11" xr3:uid="{16954FF8-AF6D-4B7C-9237-18023177826F}" uniqueName="11" name="7" queryTableFieldId="11" dataDxfId="58"/>
    <tableColumn id="12" xr3:uid="{90D56C01-307D-487B-A457-1FFD65D9AF28}" uniqueName="12" name="8" queryTableFieldId="12" dataDxfId="57"/>
    <tableColumn id="13" xr3:uid="{5AE7C9DD-E63F-4012-8DB2-514BB8DA5F03}" uniqueName="13" name="9" queryTableFieldId="13" dataDxfId="56"/>
    <tableColumn id="14" xr3:uid="{9653E56B-B283-454C-A48C-E172BD1DBF6F}" uniqueName="14" name="10" queryTableFieldId="14" dataDxfId="55"/>
    <tableColumn id="15" xr3:uid="{47B6C384-AEB3-423B-9EC1-B4C645061847}" uniqueName="15" name="11" queryTableFieldId="15" dataDxfId="54"/>
    <tableColumn id="16" xr3:uid="{9C30B706-AD34-4E38-BE06-3B352D862F4F}" uniqueName="16" name="12" queryTableFieldId="16"/>
    <tableColumn id="17" xr3:uid="{555A2F24-6982-4FEC-B748-6F8A926723DA}" uniqueName="17" name="13" queryTableFieldId="17" dataDxfId="53"/>
    <tableColumn id="18" xr3:uid="{5D9A86A1-CC79-4DDC-A2D9-07F865E80745}" uniqueName="18" name="14" queryTableFieldId="18"/>
    <tableColumn id="19" xr3:uid="{7547BDE6-9553-4EBA-9262-E003A83466EA}" uniqueName="19" name="15" queryTableFieldId="19"/>
    <tableColumn id="20" xr3:uid="{472EF098-4F95-4297-80D0-D4C8941EE0FB}" uniqueName="20" name="16" queryTableFieldId="20"/>
    <tableColumn id="21" xr3:uid="{52F6F8B6-735B-4108-AD65-3A1820491F5F}" uniqueName="21" name="17" queryTableFieldId="21"/>
    <tableColumn id="22" xr3:uid="{3D07B6DE-EF34-4950-9280-B13F87CE9D7D}" uniqueName="22" name="Status" queryTableFieldId="22" dataDxfId="52"/>
    <tableColumn id="23" xr3:uid="{B631B0EC-1B49-4BAD-B1DC-139CE7E4E78F}" uniqueName="23" name="Bye" queryTableFieldId="23"/>
    <tableColumn id="24" xr3:uid="{E11AAB73-ABAA-4C2F-9BDA-FB45B39E4EB1}" uniqueName="24" name="Salary" queryTableFieldId="24"/>
    <tableColumn id="25" xr3:uid="{39EB1D41-A4C8-4C84-9EC7-CA18C14A9A2F}" uniqueName="25" name="Column25" queryTableFieldId="25" dataDxfId="5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B9A38-B71A-444B-A031-F91AD1AF596E}" name="Table_1__6" displayName="Table_1__6" ref="A1:Y33" tableType="queryTable" totalsRowShown="0">
  <autoFilter ref="A1:Y33" xr:uid="{C5CB9A38-B71A-444B-A031-F91AD1AF596E}"/>
  <tableColumns count="25">
    <tableColumn id="1" xr3:uid="{26F43DAC-2C32-434F-956A-3F0812173640}" uniqueName="1" name="#" queryTableFieldId="1"/>
    <tableColumn id="2" xr3:uid="{2534A379-A0CC-4584-9DA1-1768459FAD80}" uniqueName="2" name="Player" queryTableFieldId="2" dataDxfId="50"/>
    <tableColumn id="3" xr3:uid="{EFDAEA37-37EF-4DC1-A1DA-25E98E320030}" uniqueName="3" name="Pts" queryTableFieldId="3"/>
    <tableColumn id="4" xr3:uid="{9495B573-5BF5-47ED-A3D0-3ABBA974FDE0}" uniqueName="4" name="Avg" queryTableFieldId="4"/>
    <tableColumn id="5" xr3:uid="{77D81783-5720-478D-82F2-52C94653E380}" uniqueName="5" name="1" queryTableFieldId="5"/>
    <tableColumn id="6" xr3:uid="{5AB00746-4A4E-4DC6-B6F0-1585D27AB883}" uniqueName="6" name="2" queryTableFieldId="6"/>
    <tableColumn id="7" xr3:uid="{19D099EF-80CD-4F96-ADAA-080260B37768}" uniqueName="7" name="3" queryTableFieldId="7"/>
    <tableColumn id="8" xr3:uid="{858046B0-549F-411E-8A64-C049F85BEDB7}" uniqueName="8" name="4" queryTableFieldId="8" dataDxfId="49"/>
    <tableColumn id="9" xr3:uid="{B8B91222-CB25-46FD-B10B-7863D7E890A2}" uniqueName="9" name="5" queryTableFieldId="9" dataDxfId="48"/>
    <tableColumn id="10" xr3:uid="{6E1682F3-4693-457B-963B-D6E38C5920A0}" uniqueName="10" name="6" queryTableFieldId="10" dataDxfId="47"/>
    <tableColumn id="11" xr3:uid="{1C530D1C-B2A8-4A9E-9329-8CD4220BB81C}" uniqueName="11" name="7" queryTableFieldId="11" dataDxfId="46"/>
    <tableColumn id="12" xr3:uid="{7B557388-A307-417A-8F44-AA3B3FEB3ED7}" uniqueName="12" name="8" queryTableFieldId="12" dataDxfId="45"/>
    <tableColumn id="13" xr3:uid="{1D212E0E-5591-4E39-9C4C-651A84C6F396}" uniqueName="13" name="9" queryTableFieldId="13" dataDxfId="44"/>
    <tableColumn id="14" xr3:uid="{2EDE58C3-EB4E-401E-8129-5B0C0E8C4CC9}" uniqueName="14" name="10" queryTableFieldId="14" dataDxfId="43"/>
    <tableColumn id="15" xr3:uid="{91F38D5E-80D9-45C1-9A14-CBF6ABB31CD4}" uniqueName="15" name="11" queryTableFieldId="15" dataDxfId="42"/>
    <tableColumn id="16" xr3:uid="{6789F900-CE30-45F0-8787-BE32984E072A}" uniqueName="16" name="12" queryTableFieldId="16"/>
    <tableColumn id="17" xr3:uid="{4633A0A4-199A-4157-AED2-77F02DC6ADB4}" uniqueName="17" name="13" queryTableFieldId="17" dataDxfId="41"/>
    <tableColumn id="18" xr3:uid="{43CF6658-1797-410C-915C-0DD2069F97C5}" uniqueName="18" name="14" queryTableFieldId="18"/>
    <tableColumn id="19" xr3:uid="{27357B2B-71D0-40A8-9DA6-1F6F357B77DA}" uniqueName="19" name="15" queryTableFieldId="19"/>
    <tableColumn id="20" xr3:uid="{296CCB7A-DD09-4CAB-BD17-DE917F00D9EB}" uniqueName="20" name="16" queryTableFieldId="20"/>
    <tableColumn id="21" xr3:uid="{671552AC-9C79-4865-8451-B7A74A182145}" uniqueName="21" name="17" queryTableFieldId="21"/>
    <tableColumn id="22" xr3:uid="{9DD28971-8767-419F-A4E7-015B85408EBE}" uniqueName="22" name="Status" queryTableFieldId="22" dataDxfId="40"/>
    <tableColumn id="23" xr3:uid="{E2C9AF7E-15FE-483A-AFF9-09D0E43E3BF7}" uniqueName="23" name="Bye" queryTableFieldId="23"/>
    <tableColumn id="24" xr3:uid="{AA540C2F-1AE9-404B-B5C1-1035C5DAEACC}" uniqueName="24" name="Salary" queryTableFieldId="24"/>
    <tableColumn id="25" xr3:uid="{0979FC22-951D-4E4E-8308-62C49463C6BF}" uniqueName="25" name="Column25" queryTableFieldId="25" dataDxfId="3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9ADA0-9820-4EC2-B248-F18D95F5E4F3}" name="Table_1__7" displayName="Table_1__7" ref="A1:Y33" tableType="queryTable" totalsRowShown="0">
  <autoFilter ref="A1:Y33" xr:uid="{E7B9ADA0-9820-4EC2-B248-F18D95F5E4F3}"/>
  <tableColumns count="25">
    <tableColumn id="1" xr3:uid="{E61671D7-5DB3-405E-AAED-8AB6E3CE65ED}" uniqueName="1" name="#" queryTableFieldId="1"/>
    <tableColumn id="2" xr3:uid="{846E814B-690B-488B-B258-514079762FAE}" uniqueName="2" name="Player" queryTableFieldId="2" dataDxfId="38"/>
    <tableColumn id="3" xr3:uid="{7B77F1C8-E576-415A-B520-7D1B0EF1806C}" uniqueName="3" name="Pts" queryTableFieldId="3"/>
    <tableColumn id="4" xr3:uid="{B87595EC-BF16-42FE-99F6-6D5F47D420F3}" uniqueName="4" name="Avg" queryTableFieldId="4"/>
    <tableColumn id="5" xr3:uid="{CD20C933-4354-4B00-B98A-048A786012CF}" uniqueName="5" name="1" queryTableFieldId="5"/>
    <tableColumn id="6" xr3:uid="{2BBC95E5-D796-4916-82E9-9B2CD115E09C}" uniqueName="6" name="2" queryTableFieldId="6"/>
    <tableColumn id="7" xr3:uid="{5ADF238A-2CE8-4558-9798-2347B1A0620A}" uniqueName="7" name="3" queryTableFieldId="7"/>
    <tableColumn id="8" xr3:uid="{3D0AF18B-B412-42E7-B130-841DB6BC4A4D}" uniqueName="8" name="4" queryTableFieldId="8" dataDxfId="37"/>
    <tableColumn id="9" xr3:uid="{2C9914C5-45AF-4C04-9668-62F10F8E765A}" uniqueName="9" name="5" queryTableFieldId="9" dataDxfId="36"/>
    <tableColumn id="10" xr3:uid="{5543AF3D-074E-43BC-BFFD-46CBC0DEF4C7}" uniqueName="10" name="6" queryTableFieldId="10" dataDxfId="35"/>
    <tableColumn id="11" xr3:uid="{0B45824D-9C29-43CA-9081-CC50D833A590}" uniqueName="11" name="7" queryTableFieldId="11" dataDxfId="34"/>
    <tableColumn id="12" xr3:uid="{DAFEE8F3-D8FA-4FD5-9779-4BC0F2D656CF}" uniqueName="12" name="8" queryTableFieldId="12" dataDxfId="33"/>
    <tableColumn id="13" xr3:uid="{7D989CAE-91A1-410B-B468-C643FCC895E7}" uniqueName="13" name="9" queryTableFieldId="13" dataDxfId="32"/>
    <tableColumn id="14" xr3:uid="{870F8A7A-1E64-4FC5-ACE1-02AFD9F0DB06}" uniqueName="14" name="10" queryTableFieldId="14" dataDxfId="31"/>
    <tableColumn id="15" xr3:uid="{18A4852E-8760-4733-B650-3B0531C860AD}" uniqueName="15" name="11" queryTableFieldId="15" dataDxfId="30"/>
    <tableColumn id="16" xr3:uid="{52E8EBF3-FC59-4F4A-95E2-EFAD8C02F765}" uniqueName="16" name="12" queryTableFieldId="16"/>
    <tableColumn id="17" xr3:uid="{F085A53A-02A2-4A7B-8A59-8600F9AF0048}" uniqueName="17" name="13" queryTableFieldId="17" dataDxfId="29"/>
    <tableColumn id="18" xr3:uid="{0661C1E4-5F67-43A3-B518-05C9CCD28A3C}" uniqueName="18" name="14" queryTableFieldId="18"/>
    <tableColumn id="19" xr3:uid="{9684D722-4634-4CEE-82AD-E7D8D868DF64}" uniqueName="19" name="15" queryTableFieldId="19"/>
    <tableColumn id="20" xr3:uid="{0160F554-C47D-4B2C-896C-1610D8F33ADF}" uniqueName="20" name="16" queryTableFieldId="20"/>
    <tableColumn id="21" xr3:uid="{18993DE0-6F61-4ADE-BC2A-75C83E3AD7F5}" uniqueName="21" name="17" queryTableFieldId="21"/>
    <tableColumn id="22" xr3:uid="{A4644384-38C7-4CE6-B353-C84D15F8C636}" uniqueName="22" name="Status" queryTableFieldId="22" dataDxfId="28"/>
    <tableColumn id="23" xr3:uid="{256CD369-6CDC-4C02-8830-A23C69CD0D34}" uniqueName="23" name="Bye" queryTableFieldId="23"/>
    <tableColumn id="24" xr3:uid="{8ECDF9B0-3B42-46F6-8E54-C255C8681DD1}" uniqueName="24" name="Salary" queryTableFieldId="24"/>
    <tableColumn id="25" xr3:uid="{027C6CB9-026A-44D3-8722-4259AFC9F154}" uniqueName="25" name="Column25" queryTableFieldId="25" dataDxfId="2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792131-DB7F-4D11-BB04-10767F329909}" name="Table_1__8" displayName="Table_1__8" ref="A1:Y33" tableType="queryTable" totalsRowShown="0">
  <autoFilter ref="A1:Y33" xr:uid="{E2792131-DB7F-4D11-BB04-10767F329909}"/>
  <tableColumns count="25">
    <tableColumn id="1" xr3:uid="{B6D113DD-20E5-4010-AF52-39DB5A1A0886}" uniqueName="1" name="#" queryTableFieldId="1"/>
    <tableColumn id="2" xr3:uid="{CEF653EB-1CDF-4AEC-9708-1FAD76FDE63E}" uniqueName="2" name="Player" queryTableFieldId="2" dataDxfId="26"/>
    <tableColumn id="3" xr3:uid="{60A72A68-D74A-4C90-B556-0AE728691654}" uniqueName="3" name="Pts" queryTableFieldId="3"/>
    <tableColumn id="4" xr3:uid="{4AE1EA59-9195-48D1-B165-6B68BA549A3E}" uniqueName="4" name="Avg" queryTableFieldId="4"/>
    <tableColumn id="5" xr3:uid="{2CAE2F00-F954-46EE-8DC5-1F3115CFC6E0}" uniqueName="5" name="1" queryTableFieldId="5"/>
    <tableColumn id="6" xr3:uid="{ED8A5A8D-3A83-4F6B-8F29-9B93179F95A7}" uniqueName="6" name="2" queryTableFieldId="6"/>
    <tableColumn id="7" xr3:uid="{A5D41F17-4BAD-49C1-A102-D8B68412DD5D}" uniqueName="7" name="3" queryTableFieldId="7"/>
    <tableColumn id="8" xr3:uid="{5D118FA5-D3C0-472A-9B98-93A7C4374AEF}" uniqueName="8" name="4" queryTableFieldId="8" dataDxfId="25"/>
    <tableColumn id="9" xr3:uid="{AB0B10CC-71BD-42B5-A54C-E0A876F7814E}" uniqueName="9" name="5" queryTableFieldId="9" dataDxfId="24"/>
    <tableColumn id="10" xr3:uid="{96B1D98F-6157-409A-82A3-9B763A337AF3}" uniqueName="10" name="6" queryTableFieldId="10" dataDxfId="23"/>
    <tableColumn id="11" xr3:uid="{027D84B1-C7C4-4DAA-B5B0-A8D40519D59A}" uniqueName="11" name="7" queryTableFieldId="11" dataDxfId="22"/>
    <tableColumn id="12" xr3:uid="{FA15FF34-8366-4D78-8B2E-46453AC699DD}" uniqueName="12" name="8" queryTableFieldId="12" dataDxfId="21"/>
    <tableColumn id="13" xr3:uid="{DD39AD84-06A8-4012-85CE-DF557ABAB29B}" uniqueName="13" name="9" queryTableFieldId="13" dataDxfId="20"/>
    <tableColumn id="14" xr3:uid="{F4BCD4A0-EB2B-45C6-9106-76AD9D58044F}" uniqueName="14" name="10" queryTableFieldId="14" dataDxfId="19"/>
    <tableColumn id="15" xr3:uid="{E3850997-4E3A-4828-8D1C-13944DEB5BAB}" uniqueName="15" name="11" queryTableFieldId="15" dataDxfId="18"/>
    <tableColumn id="16" xr3:uid="{C8207F56-9117-4AC8-B3B7-D0D4FA488091}" uniqueName="16" name="12" queryTableFieldId="16"/>
    <tableColumn id="17" xr3:uid="{8935932A-946F-43B2-A354-44E3232D72D0}" uniqueName="17" name="13" queryTableFieldId="17" dataDxfId="17"/>
    <tableColumn id="18" xr3:uid="{122F89A6-B635-4F4A-A935-62E1E3FC192F}" uniqueName="18" name="14" queryTableFieldId="18"/>
    <tableColumn id="19" xr3:uid="{ECEC9338-E49D-4778-A655-8C58D6DEEF8E}" uniqueName="19" name="15" queryTableFieldId="19"/>
    <tableColumn id="20" xr3:uid="{E9A54D97-CBE5-4CF5-B35A-46DE5E8E74B8}" uniqueName="20" name="16" queryTableFieldId="20"/>
    <tableColumn id="21" xr3:uid="{EB8C167D-893D-422C-9F4E-B5A589F87E8F}" uniqueName="21" name="17" queryTableFieldId="21"/>
    <tableColumn id="22" xr3:uid="{36BC9870-A86F-4747-A277-5A5CAC0CD651}" uniqueName="22" name="Status" queryTableFieldId="22" dataDxfId="16"/>
    <tableColumn id="23" xr3:uid="{71081649-F397-4557-B63E-743FC31C0D64}" uniqueName="23" name="Bye" queryTableFieldId="23"/>
    <tableColumn id="24" xr3:uid="{A1F9D66E-EDD1-4255-B2A2-228602614D18}" uniqueName="24" name="Salary" queryTableFieldId="24"/>
    <tableColumn id="25" xr3:uid="{D01D31A9-590A-4825-9F43-2F821B46B112}" uniqueName="25" name="Column25" queryTableFieldId="25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9AFF24-225A-43FA-8824-40F4F897772D}" name="Table_1__9" displayName="Table_1__9" ref="A1:Y36" tableType="queryTable" totalsRowShown="0">
  <autoFilter ref="A1:Y36" xr:uid="{B69AFF24-225A-43FA-8824-40F4F897772D}"/>
  <tableColumns count="25">
    <tableColumn id="1" xr3:uid="{F0C491CE-0CC3-4BA0-8551-AA4E7C51C648}" uniqueName="1" name="#" queryTableFieldId="1"/>
    <tableColumn id="2" xr3:uid="{C490B4B4-6EB7-41C2-AD49-CDA7B1ABC1F8}" uniqueName="2" name="Player" queryTableFieldId="2" dataDxfId="14"/>
    <tableColumn id="3" xr3:uid="{61BA734F-4E73-4F9D-9E23-FC087A16EDBF}" uniqueName="3" name="Pts" queryTableFieldId="3"/>
    <tableColumn id="4" xr3:uid="{EB906F91-90BF-4222-8562-B6CF27BFBA31}" uniqueName="4" name="Avg" queryTableFieldId="4"/>
    <tableColumn id="5" xr3:uid="{87FF7065-105D-478A-A61A-646AF3C0E65D}" uniqueName="5" name="1" queryTableFieldId="5"/>
    <tableColumn id="6" xr3:uid="{EFD21B67-9F1C-46AD-8CF8-926F54AA3ED1}" uniqueName="6" name="2" queryTableFieldId="6"/>
    <tableColumn id="7" xr3:uid="{9B955D61-E70A-4565-9FCC-D69BBBB11BE9}" uniqueName="7" name="3" queryTableFieldId="7"/>
    <tableColumn id="8" xr3:uid="{BC9A266E-1DC1-4C46-A0C9-367E3F19CF33}" uniqueName="8" name="4" queryTableFieldId="8" dataDxfId="13"/>
    <tableColumn id="9" xr3:uid="{3F2B8D29-62DD-4FB4-90AC-8F5718C141C6}" uniqueName="9" name="5" queryTableFieldId="9" dataDxfId="12"/>
    <tableColumn id="10" xr3:uid="{4945C98B-BB7E-4236-ABDA-58C788D21AD9}" uniqueName="10" name="6" queryTableFieldId="10" dataDxfId="11"/>
    <tableColumn id="11" xr3:uid="{E42494F7-EA98-4D23-8942-B6F370DD8248}" uniqueName="11" name="7" queryTableFieldId="11" dataDxfId="10"/>
    <tableColumn id="12" xr3:uid="{C590165A-9F45-4EE9-A5CE-D0C578AA3AEE}" uniqueName="12" name="8" queryTableFieldId="12" dataDxfId="9"/>
    <tableColumn id="13" xr3:uid="{9C2F0F87-0A37-4A35-9E80-77D3B7621BB1}" uniqueName="13" name="9" queryTableFieldId="13" dataDxfId="8"/>
    <tableColumn id="14" xr3:uid="{192D35BA-0CB0-4653-B8AA-EDF273CCC83C}" uniqueName="14" name="10" queryTableFieldId="14" dataDxfId="7"/>
    <tableColumn id="15" xr3:uid="{87C551B2-3DBE-4EC9-9861-B245773F2F79}" uniqueName="15" name="11" queryTableFieldId="15" dataDxfId="6"/>
    <tableColumn id="16" xr3:uid="{17349183-ED79-4C7D-B7D1-96B9A27A8FD7}" uniqueName="16" name="12" queryTableFieldId="16"/>
    <tableColumn id="17" xr3:uid="{8E8C5A38-C518-4881-8A6D-637DFF921052}" uniqueName="17" name="13" queryTableFieldId="17" dataDxfId="5"/>
    <tableColumn id="18" xr3:uid="{AB3CEB82-5CB9-43B6-A015-FB7AF3D3393E}" uniqueName="18" name="14" queryTableFieldId="18"/>
    <tableColumn id="19" xr3:uid="{0562640E-EA87-4F47-A19D-91E90E8E908E}" uniqueName="19" name="15" queryTableFieldId="19"/>
    <tableColumn id="20" xr3:uid="{D3A28763-4857-4E8E-A631-52556C13CCD5}" uniqueName="20" name="16" queryTableFieldId="20"/>
    <tableColumn id="21" xr3:uid="{BC6128F5-0596-454A-8CF8-3EC7BE4811F0}" uniqueName="21" name="17" queryTableFieldId="21"/>
    <tableColumn id="22" xr3:uid="{9B37CAA0-E6D0-4C44-A80A-5A9B94115A21}" uniqueName="22" name="Status" queryTableFieldId="22" dataDxfId="4"/>
    <tableColumn id="23" xr3:uid="{33405D06-5711-4D7E-8F87-2222A49C833F}" uniqueName="23" name="Bye" queryTableFieldId="23"/>
    <tableColumn id="24" xr3:uid="{18986F27-C21F-4C4A-B252-674460D6695A}" uniqueName="24" name="Salary" queryTableFieldId="24"/>
    <tableColumn id="25" xr3:uid="{20094E5C-9F50-437D-AEB2-690FEFE2BF7A}" uniqueName="25" name="Column25" queryTableFieldId="2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07E37-FBFD-45D6-A631-13BA411D4141}">
  <dimension ref="A1:AO85"/>
  <sheetViews>
    <sheetView topLeftCell="N1" workbookViewId="0">
      <selection activeCell="AC1" sqref="AC1:AO7"/>
    </sheetView>
    <sheetView tabSelected="1" topLeftCell="P1" workbookViewId="1">
      <selection activeCell="AI9" sqref="AI9"/>
    </sheetView>
  </sheetViews>
  <sheetFormatPr defaultRowHeight="15" x14ac:dyDescent="0.25"/>
  <cols>
    <col min="1" max="1" width="4.28515625" bestFit="1" customWidth="1"/>
    <col min="2" max="2" width="25.85546875" bestFit="1" customWidth="1"/>
    <col min="3" max="4" width="7" bestFit="1" customWidth="1"/>
    <col min="5" max="5" width="6" bestFit="1" customWidth="1"/>
    <col min="6" max="6" width="6.7109375" bestFit="1" customWidth="1"/>
    <col min="7" max="7" width="6" bestFit="1" customWidth="1"/>
    <col min="8" max="8" width="5.5703125" bestFit="1" customWidth="1"/>
    <col min="9" max="11" width="6.28515625" bestFit="1" customWidth="1"/>
    <col min="12" max="14" width="5.5703125" bestFit="1" customWidth="1"/>
    <col min="15" max="15" width="6.285156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  <col min="29" max="29" width="13.5703125" bestFit="1" customWidth="1"/>
    <col min="30" max="31" width="13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25</v>
      </c>
      <c r="C2">
        <v>429.01</v>
      </c>
      <c r="D2">
        <v>26.812999999999999</v>
      </c>
      <c r="E2">
        <v>37.700000000000003</v>
      </c>
      <c r="F2">
        <v>18.7</v>
      </c>
      <c r="G2">
        <v>27.67</v>
      </c>
      <c r="H2" s="1" t="s">
        <v>26</v>
      </c>
      <c r="I2" s="1">
        <v>0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>
        <v>32.75</v>
      </c>
      <c r="Q2" s="1" t="s">
        <v>33</v>
      </c>
      <c r="R2">
        <v>37.6</v>
      </c>
      <c r="S2">
        <v>11.77</v>
      </c>
      <c r="T2">
        <v>31.87</v>
      </c>
      <c r="U2">
        <v>33.380000000000003</v>
      </c>
      <c r="V2" s="1" t="s">
        <v>34</v>
      </c>
      <c r="W2">
        <v>5</v>
      </c>
      <c r="X2">
        <v>3</v>
      </c>
      <c r="Y2" s="1"/>
      <c r="AA2">
        <f>Table_1[[#This Row],[Pts]]/Table_1[[#This Row],[Salary]]</f>
        <v>143.00333333333333</v>
      </c>
      <c r="AC2" t="s">
        <v>2355</v>
      </c>
      <c r="AD2">
        <f>AVERAGE(C2:C65)</f>
        <v>132.20046875</v>
      </c>
      <c r="AE2">
        <f>AVERAGE(C2:C33)</f>
        <v>238.06281250000001</v>
      </c>
      <c r="AF2">
        <f>AVERAGE(C2:C17)</f>
        <v>321.41875000000005</v>
      </c>
      <c r="AH2" t="s">
        <v>2356</v>
      </c>
      <c r="AI2">
        <f>AD2-(3*AD3)</f>
        <v>-252.47895819968093</v>
      </c>
      <c r="AJ2">
        <f>AD2-(2*AD3)</f>
        <v>-124.25248254978729</v>
      </c>
      <c r="AK2">
        <f>AD2-(AD3)</f>
        <v>3.9739931001063553</v>
      </c>
      <c r="AL2">
        <f>AD2</f>
        <v>132.20046875</v>
      </c>
      <c r="AM2">
        <f>AD2+AD3</f>
        <v>260.42694439989361</v>
      </c>
      <c r="AN2">
        <f>AD2+(2*AD3)</f>
        <v>388.65342004978731</v>
      </c>
      <c r="AO2">
        <f>AD2+(3*AD3)</f>
        <v>516.8798956996809</v>
      </c>
    </row>
    <row r="3" spans="1:41" x14ac:dyDescent="0.25">
      <c r="A3">
        <v>2</v>
      </c>
      <c r="B3" s="1" t="s">
        <v>35</v>
      </c>
      <c r="C3">
        <v>418.96</v>
      </c>
      <c r="D3">
        <v>26.184999999999999</v>
      </c>
      <c r="E3">
        <v>28.26</v>
      </c>
      <c r="F3">
        <v>41.49</v>
      </c>
      <c r="G3">
        <v>33.67</v>
      </c>
      <c r="H3" s="1" t="s">
        <v>36</v>
      </c>
      <c r="I3" s="1" t="s">
        <v>37</v>
      </c>
      <c r="J3" s="1" t="s">
        <v>38</v>
      </c>
      <c r="K3" s="1" t="s">
        <v>39</v>
      </c>
      <c r="L3" s="1" t="s">
        <v>40</v>
      </c>
      <c r="M3" s="1" t="s">
        <v>41</v>
      </c>
      <c r="N3" s="1" t="s">
        <v>42</v>
      </c>
      <c r="O3" s="1">
        <v>0</v>
      </c>
      <c r="P3">
        <v>14.95</v>
      </c>
      <c r="Q3" s="1" t="s">
        <v>43</v>
      </c>
      <c r="R3">
        <v>14.38</v>
      </c>
      <c r="S3">
        <v>39.47</v>
      </c>
      <c r="T3">
        <v>40.299999999999997</v>
      </c>
      <c r="U3">
        <v>23.46</v>
      </c>
      <c r="V3" s="1" t="s">
        <v>44</v>
      </c>
      <c r="W3">
        <v>11</v>
      </c>
      <c r="X3">
        <v>8</v>
      </c>
      <c r="Y3" s="1"/>
      <c r="AA3">
        <f>Table_1[[#This Row],[Pts]]/Table_1[[#This Row],[Salary]]</f>
        <v>52.37</v>
      </c>
      <c r="AC3" t="s">
        <v>2359</v>
      </c>
      <c r="AD3">
        <f>_xlfn.STDEV.P(C2:C65)</f>
        <v>128.22647564989364</v>
      </c>
      <c r="AE3">
        <f>_xlfn.STDEV.P(C2:C33)</f>
        <v>99.533074723756243</v>
      </c>
      <c r="AF3">
        <f>_xlfn.STDEV.P(C2:C17)</f>
        <v>63.740371809689655</v>
      </c>
      <c r="AH3" t="s">
        <v>2357</v>
      </c>
      <c r="AI3">
        <f>AE2-(3*AE3)</f>
        <v>-60.536411671268695</v>
      </c>
      <c r="AJ3">
        <f>AE2-(2*AE3)</f>
        <v>38.99666305248752</v>
      </c>
      <c r="AK3">
        <f>AE2-AE3</f>
        <v>138.52973777624376</v>
      </c>
      <c r="AL3">
        <f>AE2</f>
        <v>238.06281250000001</v>
      </c>
      <c r="AM3">
        <f>AE2+AE3</f>
        <v>337.59588722375622</v>
      </c>
      <c r="AN3">
        <f>AE2+(2*AE3)</f>
        <v>437.12896194751249</v>
      </c>
      <c r="AO3">
        <f>AE2+(3*AE3)</f>
        <v>536.66203667126865</v>
      </c>
    </row>
    <row r="4" spans="1:41" x14ac:dyDescent="0.25">
      <c r="A4">
        <v>3</v>
      </c>
      <c r="B4" s="1" t="s">
        <v>45</v>
      </c>
      <c r="C4">
        <v>390.92</v>
      </c>
      <c r="D4">
        <v>26.061</v>
      </c>
      <c r="E4">
        <v>24.03</v>
      </c>
      <c r="F4">
        <v>24.58</v>
      </c>
      <c r="G4">
        <v>47.85</v>
      </c>
      <c r="H4" s="1" t="s">
        <v>46</v>
      </c>
      <c r="I4" s="1" t="s">
        <v>47</v>
      </c>
      <c r="J4" s="1" t="s">
        <v>48</v>
      </c>
      <c r="K4" s="1" t="s">
        <v>49</v>
      </c>
      <c r="L4" s="1" t="s">
        <v>50</v>
      </c>
      <c r="M4" s="1" t="s">
        <v>51</v>
      </c>
      <c r="N4" s="1">
        <v>0</v>
      </c>
      <c r="O4" s="1" t="s">
        <v>52</v>
      </c>
      <c r="P4">
        <v>35.26</v>
      </c>
      <c r="Q4" s="1" t="s">
        <v>53</v>
      </c>
      <c r="R4">
        <v>17.59</v>
      </c>
      <c r="S4">
        <v>18.82</v>
      </c>
      <c r="T4">
        <v>18.3</v>
      </c>
      <c r="U4" s="1">
        <v>0</v>
      </c>
      <c r="V4" s="1" t="s">
        <v>54</v>
      </c>
      <c r="W4">
        <v>10</v>
      </c>
      <c r="X4">
        <v>21</v>
      </c>
      <c r="Y4" s="1"/>
      <c r="AA4">
        <f>Table_1[[#This Row],[Pts]]/Table_1[[#This Row],[Salary]]</f>
        <v>18.615238095238094</v>
      </c>
      <c r="AC4" t="s">
        <v>2360</v>
      </c>
      <c r="AD4">
        <f>_xlfn.VAR.P(C2:C65)</f>
        <v>16442.029057592768</v>
      </c>
      <c r="AE4">
        <f>_xlfn.VAR.P(C2:C33)</f>
        <v>9906.8329639648437</v>
      </c>
      <c r="AF4">
        <f>_xlfn.VAR.P(C2:C17)</f>
        <v>4062.83499843748</v>
      </c>
      <c r="AH4" t="s">
        <v>2358</v>
      </c>
      <c r="AI4">
        <f>AF2-(3*AF3)</f>
        <v>130.19763457093109</v>
      </c>
      <c r="AJ4">
        <f>AF2-(2*AF3)</f>
        <v>193.93800638062072</v>
      </c>
      <c r="AK4">
        <f>AF2-AF3</f>
        <v>257.67837819031041</v>
      </c>
      <c r="AL4">
        <f>AF2</f>
        <v>321.41875000000005</v>
      </c>
      <c r="AM4">
        <f>AF2+AF3</f>
        <v>385.15912180968968</v>
      </c>
      <c r="AN4">
        <f>AF2+(2*AF3)</f>
        <v>448.89949361937937</v>
      </c>
      <c r="AO4">
        <f>AF2+(3*AF3)</f>
        <v>512.639865429069</v>
      </c>
    </row>
    <row r="5" spans="1:41" x14ac:dyDescent="0.25">
      <c r="A5">
        <v>4</v>
      </c>
      <c r="B5" s="1" t="s">
        <v>55</v>
      </c>
      <c r="C5">
        <v>362.21</v>
      </c>
      <c r="D5">
        <v>22.638000000000002</v>
      </c>
      <c r="E5">
        <v>24.06</v>
      </c>
      <c r="F5">
        <v>29.68</v>
      </c>
      <c r="G5">
        <v>23.02</v>
      </c>
      <c r="H5" s="1" t="s">
        <v>56</v>
      </c>
      <c r="I5" s="1" t="s">
        <v>57</v>
      </c>
      <c r="J5" s="1" t="s">
        <v>58</v>
      </c>
      <c r="K5" s="1" t="s">
        <v>59</v>
      </c>
      <c r="L5" s="1">
        <v>0</v>
      </c>
      <c r="M5" s="1" t="s">
        <v>60</v>
      </c>
      <c r="N5" s="1" t="s">
        <v>61</v>
      </c>
      <c r="O5" s="1" t="s">
        <v>62</v>
      </c>
      <c r="P5">
        <v>3.3</v>
      </c>
      <c r="Q5" s="1" t="s">
        <v>63</v>
      </c>
      <c r="R5">
        <v>18.28</v>
      </c>
      <c r="S5">
        <v>37.04</v>
      </c>
      <c r="T5">
        <v>7.37</v>
      </c>
      <c r="U5">
        <v>1.01</v>
      </c>
      <c r="V5" s="1" t="s">
        <v>64</v>
      </c>
      <c r="W5">
        <v>8</v>
      </c>
      <c r="X5">
        <v>3</v>
      </c>
      <c r="Y5" s="1"/>
      <c r="AA5">
        <f>Table_1[[#This Row],[Pts]]/Table_1[[#This Row],[Salary]]</f>
        <v>120.73666666666666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62</v>
      </c>
      <c r="AL5">
        <f>COUNTIF(C2:C65,"&gt;" &amp; AL2)</f>
        <v>26</v>
      </c>
      <c r="AM5">
        <f>COUNTIF(C2:C65,"&gt;" &amp; AM2)</f>
        <v>12</v>
      </c>
      <c r="AN5">
        <f>COUNTIF(C2:C65,"&gt;" &amp; AN2)</f>
        <v>3</v>
      </c>
      <c r="AO5">
        <f>COUNTIF(C2:C65,"&gt;" &amp; AO2)</f>
        <v>0</v>
      </c>
    </row>
    <row r="6" spans="1:41" x14ac:dyDescent="0.25">
      <c r="A6">
        <v>5</v>
      </c>
      <c r="B6" s="1" t="s">
        <v>65</v>
      </c>
      <c r="C6">
        <v>358.73</v>
      </c>
      <c r="D6">
        <v>22.420999999999999</v>
      </c>
      <c r="E6">
        <v>16.71</v>
      </c>
      <c r="F6">
        <v>10.67</v>
      </c>
      <c r="G6">
        <v>14.28</v>
      </c>
      <c r="H6" s="1" t="s">
        <v>66</v>
      </c>
      <c r="I6" s="1" t="s">
        <v>67</v>
      </c>
      <c r="J6" s="1" t="s">
        <v>68</v>
      </c>
      <c r="K6" s="1" t="s">
        <v>69</v>
      </c>
      <c r="L6" s="1">
        <v>0</v>
      </c>
      <c r="M6" s="1" t="s">
        <v>70</v>
      </c>
      <c r="N6" s="1" t="s">
        <v>71</v>
      </c>
      <c r="O6" s="1" t="s">
        <v>72</v>
      </c>
      <c r="P6">
        <v>38.46</v>
      </c>
      <c r="Q6" s="1" t="s">
        <v>73</v>
      </c>
      <c r="R6">
        <v>9.77</v>
      </c>
      <c r="S6">
        <v>22.31</v>
      </c>
      <c r="T6">
        <v>29.82</v>
      </c>
      <c r="U6">
        <v>26.39</v>
      </c>
      <c r="V6" s="1" t="s">
        <v>74</v>
      </c>
      <c r="W6">
        <v>8</v>
      </c>
      <c r="X6">
        <v>8</v>
      </c>
      <c r="Y6" s="1"/>
      <c r="AA6">
        <f>Table_1[[#This Row],[Pts]]/Table_1[[#This Row],[Salary]]</f>
        <v>44.841250000000002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25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75</v>
      </c>
      <c r="C7">
        <v>348.76</v>
      </c>
      <c r="D7">
        <v>21.797000000000001</v>
      </c>
      <c r="E7">
        <v>35.78</v>
      </c>
      <c r="F7">
        <v>37.479999999999997</v>
      </c>
      <c r="G7">
        <v>39.549999999999997</v>
      </c>
      <c r="H7" s="1" t="s">
        <v>76</v>
      </c>
      <c r="I7" s="1" t="s">
        <v>77</v>
      </c>
      <c r="J7" s="1">
        <v>0</v>
      </c>
      <c r="K7" s="1" t="s">
        <v>78</v>
      </c>
      <c r="L7" s="1" t="s">
        <v>79</v>
      </c>
      <c r="M7" s="1" t="s">
        <v>80</v>
      </c>
      <c r="N7" s="1" t="s">
        <v>81</v>
      </c>
      <c r="O7" s="1" t="s">
        <v>82</v>
      </c>
      <c r="P7">
        <v>13.5</v>
      </c>
      <c r="Q7" s="1" t="s">
        <v>83</v>
      </c>
      <c r="R7">
        <v>29.9</v>
      </c>
      <c r="S7">
        <v>12.25</v>
      </c>
      <c r="T7">
        <v>13.53</v>
      </c>
      <c r="U7">
        <v>15.17</v>
      </c>
      <c r="V7" s="1" t="s">
        <v>84</v>
      </c>
      <c r="W7">
        <v>6</v>
      </c>
      <c r="X7">
        <v>12</v>
      </c>
      <c r="Y7" s="1"/>
      <c r="AA7">
        <f>Table_1[[#This Row],[Pts]]/Table_1[[#This Row],[Salary]]</f>
        <v>29.063333333333333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12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85</v>
      </c>
      <c r="C8">
        <v>348.33</v>
      </c>
      <c r="D8">
        <v>21.771000000000001</v>
      </c>
      <c r="E8">
        <v>14.35</v>
      </c>
      <c r="F8">
        <v>7.85</v>
      </c>
      <c r="G8">
        <v>23.57</v>
      </c>
      <c r="H8" s="1" t="s">
        <v>86</v>
      </c>
      <c r="I8" s="1" t="s">
        <v>87</v>
      </c>
      <c r="J8" s="1" t="s">
        <v>88</v>
      </c>
      <c r="K8" s="1" t="s">
        <v>89</v>
      </c>
      <c r="L8" s="1" t="s">
        <v>90</v>
      </c>
      <c r="M8" s="1" t="s">
        <v>91</v>
      </c>
      <c r="N8" s="1" t="s">
        <v>92</v>
      </c>
      <c r="O8" s="1" t="s">
        <v>93</v>
      </c>
      <c r="P8">
        <v>24.53</v>
      </c>
      <c r="Q8" s="1">
        <v>0</v>
      </c>
      <c r="R8">
        <v>18.7</v>
      </c>
      <c r="S8">
        <v>21.9</v>
      </c>
      <c r="T8">
        <v>38.119999999999997</v>
      </c>
      <c r="U8">
        <v>35.43</v>
      </c>
      <c r="V8" s="1" t="s">
        <v>94</v>
      </c>
      <c r="W8">
        <v>13</v>
      </c>
      <c r="X8">
        <v>9</v>
      </c>
      <c r="Y8" s="1"/>
      <c r="AA8">
        <f>Table_1[[#This Row],[Pts]]/Table_1[[#This Row],[Salary]]</f>
        <v>38.703333333333333</v>
      </c>
    </row>
    <row r="9" spans="1:41" x14ac:dyDescent="0.25">
      <c r="A9">
        <v>8</v>
      </c>
      <c r="B9" s="1" t="s">
        <v>95</v>
      </c>
      <c r="C9">
        <v>348.13</v>
      </c>
      <c r="D9">
        <v>21.757999999999999</v>
      </c>
      <c r="E9">
        <v>19.47</v>
      </c>
      <c r="F9">
        <v>33.83</v>
      </c>
      <c r="G9">
        <v>4.91</v>
      </c>
      <c r="H9" s="1">
        <v>0</v>
      </c>
      <c r="I9" s="1" t="s">
        <v>96</v>
      </c>
      <c r="J9" s="1" t="s">
        <v>97</v>
      </c>
      <c r="K9" s="1" t="s">
        <v>98</v>
      </c>
      <c r="L9" s="1" t="s">
        <v>99</v>
      </c>
      <c r="M9" s="1" t="s">
        <v>100</v>
      </c>
      <c r="N9" s="1" t="s">
        <v>101</v>
      </c>
      <c r="O9" s="1" t="s">
        <v>102</v>
      </c>
      <c r="P9">
        <v>18.91</v>
      </c>
      <c r="Q9" s="1" t="s">
        <v>56</v>
      </c>
      <c r="R9">
        <v>19.32</v>
      </c>
      <c r="S9">
        <v>42.45</v>
      </c>
      <c r="T9">
        <v>11.97</v>
      </c>
      <c r="U9">
        <v>27.22</v>
      </c>
      <c r="V9" s="1" t="s">
        <v>103</v>
      </c>
      <c r="W9">
        <v>4</v>
      </c>
      <c r="X9">
        <v>0.75</v>
      </c>
      <c r="Y9" s="1"/>
      <c r="AA9">
        <f>Table_1[[#This Row],[Pts]]/Table_1[[#This Row],[Salary]]</f>
        <v>464.17333333333335</v>
      </c>
      <c r="AC9" t="s">
        <v>2355</v>
      </c>
      <c r="AD9">
        <f>AVERAGE(AA2:AA65)</f>
        <v>128.72178575828019</v>
      </c>
      <c r="AE9">
        <f>AVERAGE(AA2:AA33)</f>
        <v>254.71121741933729</v>
      </c>
      <c r="AF9">
        <f>AVERAGE(AA2:AA17)</f>
        <v>222.5749772652116</v>
      </c>
      <c r="AH9" t="s">
        <v>2356</v>
      </c>
      <c r="AI9">
        <f>AD9-(3*AD10)</f>
        <v>-581.6278218061841</v>
      </c>
      <c r="AJ9">
        <f>AD9-(2*AD10)</f>
        <v>-344.84461928469608</v>
      </c>
      <c r="AK9">
        <f>AD9-(AD10)</f>
        <v>-108.06141676320794</v>
      </c>
      <c r="AL9">
        <f>AD9</f>
        <v>128.72178575828019</v>
      </c>
      <c r="AM9">
        <f>AD9+AD10</f>
        <v>365.50498827976833</v>
      </c>
      <c r="AN9">
        <f>AD9+(2*AD10)</f>
        <v>602.28819080125641</v>
      </c>
      <c r="AO9">
        <f>AD9+(3*AD10)</f>
        <v>839.0713933227446</v>
      </c>
    </row>
    <row r="10" spans="1:41" x14ac:dyDescent="0.25">
      <c r="A10">
        <v>9</v>
      </c>
      <c r="B10" s="1" t="s">
        <v>104</v>
      </c>
      <c r="C10">
        <v>329.35</v>
      </c>
      <c r="D10">
        <v>21.957000000000001</v>
      </c>
      <c r="E10">
        <v>30.39</v>
      </c>
      <c r="F10">
        <v>15.72</v>
      </c>
      <c r="G10">
        <v>5.77</v>
      </c>
      <c r="H10" s="1" t="s">
        <v>105</v>
      </c>
      <c r="I10" s="1" t="s">
        <v>106</v>
      </c>
      <c r="J10" s="1" t="s">
        <v>107</v>
      </c>
      <c r="K10" s="1">
        <v>0</v>
      </c>
      <c r="L10" s="1" t="s">
        <v>108</v>
      </c>
      <c r="M10" s="1" t="s">
        <v>109</v>
      </c>
      <c r="N10" s="1" t="s">
        <v>110</v>
      </c>
      <c r="O10" s="1" t="s">
        <v>111</v>
      </c>
      <c r="P10" s="1">
        <v>0</v>
      </c>
      <c r="Q10" s="1" t="s">
        <v>56</v>
      </c>
      <c r="R10">
        <v>32.17</v>
      </c>
      <c r="S10">
        <v>33.65</v>
      </c>
      <c r="T10">
        <v>24.75</v>
      </c>
      <c r="U10">
        <v>29.25</v>
      </c>
      <c r="V10" s="1" t="s">
        <v>112</v>
      </c>
      <c r="W10">
        <v>7</v>
      </c>
      <c r="X10">
        <v>27</v>
      </c>
      <c r="Y10" s="1"/>
      <c r="AA10">
        <f>Table_1[[#This Row],[Pts]]/Table_1[[#This Row],[Salary]]</f>
        <v>12.19814814814815</v>
      </c>
      <c r="AC10" t="s">
        <v>2359</v>
      </c>
      <c r="AD10">
        <f>_xlfn.STDEV.P(AA2:AA65)</f>
        <v>236.78320252148814</v>
      </c>
      <c r="AE10">
        <f>_xlfn.STDEV.P(AA2:AA33)</f>
        <v>283.13706784821295</v>
      </c>
      <c r="AF10">
        <f>_xlfn.STDEV.P(AA2:AA17)</f>
        <v>302.18651869188687</v>
      </c>
      <c r="AH10" t="s">
        <v>2357</v>
      </c>
      <c r="AI10">
        <f>AE9-(3*AE10)</f>
        <v>-594.69998612530162</v>
      </c>
      <c r="AJ10">
        <f>AE9-(2*AE10)</f>
        <v>-311.56291827708861</v>
      </c>
      <c r="AK10">
        <f>AE9-AE10</f>
        <v>-28.425850428875663</v>
      </c>
      <c r="AL10">
        <f>AE9</f>
        <v>254.71121741933729</v>
      </c>
      <c r="AM10">
        <f>AE9+AE10</f>
        <v>537.84828526755018</v>
      </c>
      <c r="AN10">
        <f>AE9+(2*AE10)</f>
        <v>820.98535311576325</v>
      </c>
      <c r="AO10">
        <f>AE9+(3*AE10)</f>
        <v>1104.1224209639761</v>
      </c>
    </row>
    <row r="11" spans="1:41" x14ac:dyDescent="0.25">
      <c r="A11">
        <v>10</v>
      </c>
      <c r="B11" s="1" t="s">
        <v>113</v>
      </c>
      <c r="C11">
        <v>312.18</v>
      </c>
      <c r="D11">
        <v>20.812000000000001</v>
      </c>
      <c r="E11" s="1">
        <v>0</v>
      </c>
      <c r="F11">
        <v>20.75</v>
      </c>
      <c r="G11">
        <v>9.16</v>
      </c>
      <c r="H11" s="1" t="s">
        <v>114</v>
      </c>
      <c r="I11" s="1" t="s">
        <v>115</v>
      </c>
      <c r="J11" s="1">
        <v>0</v>
      </c>
      <c r="K11" s="1" t="s">
        <v>116</v>
      </c>
      <c r="L11" s="1" t="s">
        <v>117</v>
      </c>
      <c r="M11" s="1" t="s">
        <v>118</v>
      </c>
      <c r="N11" s="1" t="s">
        <v>119</v>
      </c>
      <c r="O11" s="1" t="s">
        <v>120</v>
      </c>
      <c r="P11">
        <v>8.4</v>
      </c>
      <c r="Q11" s="1" t="s">
        <v>121</v>
      </c>
      <c r="R11">
        <v>17.829999999999998</v>
      </c>
      <c r="S11">
        <v>28.18</v>
      </c>
      <c r="T11">
        <v>11.81</v>
      </c>
      <c r="U11">
        <v>34.159999999999997</v>
      </c>
      <c r="V11" s="1" t="s">
        <v>122</v>
      </c>
      <c r="W11">
        <v>6</v>
      </c>
      <c r="X11">
        <v>0.25</v>
      </c>
      <c r="Y11" s="1"/>
      <c r="AA11">
        <f>Table_1[[#This Row],[Pts]]/Table_1[[#This Row],[Salary]]</f>
        <v>1248.72</v>
      </c>
      <c r="AC11" t="s">
        <v>2360</v>
      </c>
      <c r="AD11">
        <f>_xlfn.VAR.P(AA2:AA65)</f>
        <v>56066.284996332062</v>
      </c>
      <c r="AE11">
        <f>_xlfn.VAR.P(AA2:AA33)</f>
        <v>80166.599189683548</v>
      </c>
      <c r="AF11">
        <f>_xlfn.VAR.P(AA2:AA17)</f>
        <v>91316.692079122091</v>
      </c>
      <c r="AH11" t="s">
        <v>2358</v>
      </c>
      <c r="AI11">
        <f>AF9-(3*AF10)</f>
        <v>-683.98457881044897</v>
      </c>
      <c r="AJ11">
        <f>AF9-(2*AF10)</f>
        <v>-381.79806011856215</v>
      </c>
      <c r="AK11">
        <f>AF9-AF10</f>
        <v>-79.611541426675274</v>
      </c>
      <c r="AL11">
        <f>AF9</f>
        <v>222.5749772652116</v>
      </c>
      <c r="AM11">
        <f>AF9+AF10</f>
        <v>524.76149595709853</v>
      </c>
      <c r="AN11">
        <f>AF9+(2*AF10)</f>
        <v>826.94801464898535</v>
      </c>
      <c r="AO11">
        <f>AF9+(3*AF10)</f>
        <v>1129.1345333408722</v>
      </c>
    </row>
    <row r="12" spans="1:41" x14ac:dyDescent="0.25">
      <c r="A12">
        <v>11</v>
      </c>
      <c r="B12" s="1" t="s">
        <v>123</v>
      </c>
      <c r="C12">
        <v>286.91000000000003</v>
      </c>
      <c r="D12">
        <v>17.931999999999999</v>
      </c>
      <c r="E12">
        <v>22.91</v>
      </c>
      <c r="F12">
        <v>-10.07</v>
      </c>
      <c r="G12">
        <v>21.23</v>
      </c>
      <c r="H12" s="1" t="s">
        <v>124</v>
      </c>
      <c r="I12" s="1" t="s">
        <v>125</v>
      </c>
      <c r="J12" s="1" t="s">
        <v>126</v>
      </c>
      <c r="K12" s="1">
        <v>0</v>
      </c>
      <c r="L12" s="1" t="s">
        <v>127</v>
      </c>
      <c r="M12" s="1" t="s">
        <v>128</v>
      </c>
      <c r="N12" s="1" t="s">
        <v>129</v>
      </c>
      <c r="O12" s="1" t="s">
        <v>130</v>
      </c>
      <c r="P12">
        <v>23.51</v>
      </c>
      <c r="Q12" s="1" t="s">
        <v>131</v>
      </c>
      <c r="R12">
        <v>7.57</v>
      </c>
      <c r="S12">
        <v>16.07</v>
      </c>
      <c r="T12">
        <v>22.27</v>
      </c>
      <c r="U12">
        <v>36.17</v>
      </c>
      <c r="V12" s="1" t="s">
        <v>94</v>
      </c>
      <c r="W12">
        <v>7</v>
      </c>
      <c r="X12">
        <v>1</v>
      </c>
      <c r="Y12" s="1"/>
      <c r="AA12">
        <f>Table_1[[#This Row],[Pts]]/Table_1[[#This Row],[Salary]]</f>
        <v>286.91000000000003</v>
      </c>
      <c r="AH12" t="s">
        <v>2356</v>
      </c>
      <c r="AI12">
        <f>COUNTIF(C9:C72,"&gt;" &amp; AI9)</f>
        <v>64</v>
      </c>
      <c r="AJ12">
        <f>COUNTIF(C9:C72,"&gt;" &amp; AJ9)</f>
        <v>64</v>
      </c>
      <c r="AK12">
        <f>COUNTIF(C9:C72,"&gt;" &amp; AK9)</f>
        <v>64</v>
      </c>
      <c r="AL12">
        <f>COUNTIF(C9:C72,"&gt;" &amp; AL9)</f>
        <v>19</v>
      </c>
      <c r="AM12">
        <f>COUNTIF(C9:C72,"&gt;" &amp; AM9)</f>
        <v>0</v>
      </c>
      <c r="AN12">
        <f>COUNTIF(C9:C72,"&gt;" &amp; AN9)</f>
        <v>0</v>
      </c>
      <c r="AO12">
        <f>COUNTIF(C9:C72,"&gt;" &amp; AO9)</f>
        <v>0</v>
      </c>
    </row>
    <row r="13" spans="1:41" x14ac:dyDescent="0.25">
      <c r="A13">
        <v>12</v>
      </c>
      <c r="B13" s="1" t="s">
        <v>132</v>
      </c>
      <c r="C13">
        <v>261.13</v>
      </c>
      <c r="D13">
        <v>17.408999999999999</v>
      </c>
      <c r="E13">
        <v>20.91</v>
      </c>
      <c r="F13">
        <v>16.649999999999999</v>
      </c>
      <c r="G13">
        <v>17.09</v>
      </c>
      <c r="H13" s="1">
        <v>0</v>
      </c>
      <c r="I13" s="1" t="s">
        <v>133</v>
      </c>
      <c r="J13" s="1" t="s">
        <v>134</v>
      </c>
      <c r="K13" s="1" t="s">
        <v>135</v>
      </c>
      <c r="L13" s="1" t="s">
        <v>136</v>
      </c>
      <c r="M13" s="1" t="s">
        <v>137</v>
      </c>
      <c r="N13" s="1" t="s">
        <v>138</v>
      </c>
      <c r="O13" s="1" t="s">
        <v>139</v>
      </c>
      <c r="P13">
        <v>11.3</v>
      </c>
      <c r="Q13" s="1" t="s">
        <v>140</v>
      </c>
      <c r="R13">
        <v>6.55</v>
      </c>
      <c r="S13">
        <v>-0.08</v>
      </c>
      <c r="T13">
        <v>27.79</v>
      </c>
      <c r="U13">
        <v>0</v>
      </c>
      <c r="V13" s="1" t="s">
        <v>141</v>
      </c>
      <c r="W13">
        <v>4</v>
      </c>
      <c r="X13">
        <v>2</v>
      </c>
      <c r="Y13" s="1"/>
      <c r="AA13">
        <f>Table_1[[#This Row],[Pts]]/Table_1[[#This Row],[Salary]]</f>
        <v>130.565</v>
      </c>
      <c r="AH13" t="s">
        <v>2357</v>
      </c>
      <c r="AI13">
        <f>COUNTIF(C9:C40,"&gt;" &amp; AI10)</f>
        <v>32</v>
      </c>
      <c r="AJ13">
        <f>COUNTIF(C9:C40,"&gt;" &amp; AJ10)</f>
        <v>32</v>
      </c>
      <c r="AK13">
        <f>COUNTIF(C9:C40,"&gt;" &amp; AK10)</f>
        <v>32</v>
      </c>
      <c r="AL13">
        <f>COUNTIF(C9:C40,"&gt;" &amp; AL10)</f>
        <v>5</v>
      </c>
      <c r="AM13">
        <f>COUNTIF(C9:C40,"&gt;" &amp; AM10)</f>
        <v>0</v>
      </c>
      <c r="AN13">
        <f>COUNTIF(C9:C40,"&gt;" &amp; AN10)</f>
        <v>0</v>
      </c>
      <c r="AO13">
        <f>COUNTIF(C9:C40,"&gt;" &amp; AO10)</f>
        <v>0</v>
      </c>
    </row>
    <row r="14" spans="1:41" x14ac:dyDescent="0.25">
      <c r="A14">
        <v>13</v>
      </c>
      <c r="B14" s="1" t="s">
        <v>142</v>
      </c>
      <c r="C14">
        <v>251.85</v>
      </c>
      <c r="D14">
        <v>15.741</v>
      </c>
      <c r="E14">
        <v>14.75</v>
      </c>
      <c r="F14">
        <v>20.28</v>
      </c>
      <c r="G14">
        <v>12.57</v>
      </c>
      <c r="H14" s="1" t="s">
        <v>143</v>
      </c>
      <c r="I14" s="1" t="s">
        <v>144</v>
      </c>
      <c r="J14" s="1">
        <v>0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>
        <v>-9.89</v>
      </c>
      <c r="Q14" s="1" t="s">
        <v>150</v>
      </c>
      <c r="R14">
        <v>21.7</v>
      </c>
      <c r="S14">
        <v>0.73</v>
      </c>
      <c r="T14">
        <v>19.72</v>
      </c>
      <c r="U14">
        <v>18.77</v>
      </c>
      <c r="V14" s="1" t="s">
        <v>151</v>
      </c>
      <c r="W14">
        <v>6</v>
      </c>
      <c r="X14">
        <v>0.5</v>
      </c>
      <c r="Y14" s="1"/>
      <c r="AA14">
        <f>Table_1[[#This Row],[Pts]]/Table_1[[#This Row],[Salary]]</f>
        <v>503.7</v>
      </c>
      <c r="AH14" t="s">
        <v>2358</v>
      </c>
      <c r="AI14">
        <f>COUNTIF(C9:C24,"&gt;" &amp; AI11)</f>
        <v>16</v>
      </c>
      <c r="AJ14">
        <f>COUNTIF(C9:C24,"&gt;" &amp; AJ11)</f>
        <v>16</v>
      </c>
      <c r="AK14">
        <f>COUNTIF(C9:C24,"&gt;" &amp; AK11)</f>
        <v>16</v>
      </c>
      <c r="AL14">
        <f>COUNTIF(C9:C24,"&gt;" &amp; AL11)</f>
        <v>9</v>
      </c>
      <c r="AM14">
        <f>COUNTIF(C9:C24,"&gt;" &amp; AM11)</f>
        <v>0</v>
      </c>
      <c r="AN14">
        <f>COUNTIF(C9:C24,"&gt;" &amp; AN11)</f>
        <v>0</v>
      </c>
      <c r="AO14">
        <f>COUNTIF(C9:C24,"&gt;" &amp; AO11)</f>
        <v>0</v>
      </c>
    </row>
    <row r="15" spans="1:41" x14ac:dyDescent="0.25">
      <c r="A15">
        <v>14</v>
      </c>
      <c r="B15" s="1" t="s">
        <v>152</v>
      </c>
      <c r="C15">
        <v>238.97</v>
      </c>
      <c r="D15">
        <v>14.936</v>
      </c>
      <c r="E15">
        <v>23.06</v>
      </c>
      <c r="F15">
        <v>33.61</v>
      </c>
      <c r="G15">
        <v>5.86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157</v>
      </c>
      <c r="M15" s="1" t="s">
        <v>158</v>
      </c>
      <c r="N15" s="1">
        <v>0</v>
      </c>
      <c r="O15" s="1" t="s">
        <v>159</v>
      </c>
      <c r="P15">
        <v>11.81</v>
      </c>
      <c r="Q15" s="1" t="s">
        <v>160</v>
      </c>
      <c r="R15">
        <v>4.6399999999999997</v>
      </c>
      <c r="S15">
        <v>27.54</v>
      </c>
      <c r="T15">
        <v>18.88</v>
      </c>
      <c r="U15">
        <v>20.07</v>
      </c>
      <c r="V15" s="1" t="s">
        <v>161</v>
      </c>
      <c r="W15">
        <v>10</v>
      </c>
      <c r="X15">
        <v>1</v>
      </c>
      <c r="Y15" s="1"/>
      <c r="AA15">
        <f>Table_1[[#This Row],[Pts]]/Table_1[[#This Row],[Salary]]</f>
        <v>238.97</v>
      </c>
    </row>
    <row r="16" spans="1:41" x14ac:dyDescent="0.25">
      <c r="A16">
        <v>15</v>
      </c>
      <c r="B16" s="1" t="s">
        <v>162</v>
      </c>
      <c r="C16">
        <v>231.13</v>
      </c>
      <c r="D16">
        <v>14.446</v>
      </c>
      <c r="E16">
        <v>16.55</v>
      </c>
      <c r="F16">
        <v>8.56</v>
      </c>
      <c r="G16">
        <v>15.25</v>
      </c>
      <c r="H16" s="1" t="s">
        <v>163</v>
      </c>
      <c r="I16" s="1" t="s">
        <v>164</v>
      </c>
      <c r="J16" s="1" t="s">
        <v>31</v>
      </c>
      <c r="K16" s="1">
        <v>0</v>
      </c>
      <c r="L16" s="1" t="s">
        <v>165</v>
      </c>
      <c r="M16" s="1" t="s">
        <v>166</v>
      </c>
      <c r="N16" s="1" t="s">
        <v>167</v>
      </c>
      <c r="O16" s="1" t="s">
        <v>168</v>
      </c>
      <c r="P16">
        <v>16.309999999999999</v>
      </c>
      <c r="Q16" s="1" t="s">
        <v>169</v>
      </c>
      <c r="R16">
        <v>20.6</v>
      </c>
      <c r="S16">
        <v>19.8</v>
      </c>
      <c r="T16">
        <v>4.0199999999999996</v>
      </c>
      <c r="U16">
        <v>9.1999999999999993</v>
      </c>
      <c r="V16" s="1" t="s">
        <v>122</v>
      </c>
      <c r="W16">
        <v>7</v>
      </c>
      <c r="X16">
        <v>2</v>
      </c>
      <c r="Y16" s="1"/>
      <c r="AA16">
        <f>Table_1[[#This Row],[Pts]]/Table_1[[#This Row],[Salary]]</f>
        <v>115.565</v>
      </c>
    </row>
    <row r="17" spans="1:27" x14ac:dyDescent="0.25">
      <c r="A17">
        <v>16</v>
      </c>
      <c r="B17" s="1" t="s">
        <v>170</v>
      </c>
      <c r="C17">
        <v>226.13</v>
      </c>
      <c r="D17">
        <v>14.132999999999999</v>
      </c>
      <c r="E17">
        <v>3.91</v>
      </c>
      <c r="F17">
        <v>18.95</v>
      </c>
      <c r="G17">
        <v>14.64</v>
      </c>
      <c r="H17" s="1" t="s">
        <v>171</v>
      </c>
      <c r="I17" s="1" t="s">
        <v>172</v>
      </c>
      <c r="J17" s="1" t="s">
        <v>173</v>
      </c>
      <c r="K17" s="1" t="s">
        <v>174</v>
      </c>
      <c r="L17" s="1" t="s">
        <v>175</v>
      </c>
      <c r="M17" s="1">
        <v>0</v>
      </c>
      <c r="N17" s="1" t="s">
        <v>176</v>
      </c>
      <c r="O17" s="1" t="s">
        <v>177</v>
      </c>
      <c r="P17">
        <v>19.16</v>
      </c>
      <c r="Q17" s="1" t="s">
        <v>178</v>
      </c>
      <c r="R17">
        <v>26.45</v>
      </c>
      <c r="S17">
        <v>24.91</v>
      </c>
      <c r="T17">
        <v>-6.09</v>
      </c>
      <c r="U17">
        <v>11.6</v>
      </c>
      <c r="V17" s="1" t="s">
        <v>179</v>
      </c>
      <c r="W17">
        <v>9</v>
      </c>
      <c r="X17">
        <v>2</v>
      </c>
      <c r="Y17" s="1"/>
      <c r="AA17">
        <f>Table_1[[#This Row],[Pts]]/Table_1[[#This Row],[Salary]]</f>
        <v>113.065</v>
      </c>
    </row>
    <row r="18" spans="1:27" x14ac:dyDescent="0.25">
      <c r="A18">
        <v>17</v>
      </c>
      <c r="B18" s="1" t="s">
        <v>180</v>
      </c>
      <c r="C18">
        <v>222.14</v>
      </c>
      <c r="D18">
        <v>18.512</v>
      </c>
      <c r="E18">
        <v>14.04</v>
      </c>
      <c r="F18">
        <v>14.8</v>
      </c>
      <c r="G18">
        <v>25.08</v>
      </c>
      <c r="H18" s="1" t="s">
        <v>181</v>
      </c>
      <c r="I18" s="1" t="s">
        <v>182</v>
      </c>
      <c r="J18" s="1">
        <v>0</v>
      </c>
      <c r="K18" s="1" t="s">
        <v>183</v>
      </c>
      <c r="L18" s="1" t="s">
        <v>184</v>
      </c>
      <c r="M18" s="1" t="s">
        <v>185</v>
      </c>
      <c r="N18" s="1" t="s">
        <v>186</v>
      </c>
      <c r="O18" s="1">
        <v>0</v>
      </c>
      <c r="P18">
        <v>0</v>
      </c>
      <c r="Q18" s="1">
        <v>0</v>
      </c>
      <c r="R18">
        <v>0</v>
      </c>
      <c r="S18">
        <v>18.739999999999998</v>
      </c>
      <c r="T18">
        <v>8.75</v>
      </c>
      <c r="U18">
        <v>19.649999999999999</v>
      </c>
      <c r="V18" s="1" t="s">
        <v>141</v>
      </c>
      <c r="W18">
        <v>6</v>
      </c>
      <c r="X18">
        <v>5</v>
      </c>
      <c r="Y18" s="1"/>
      <c r="AA18">
        <f>Table_1[[#This Row],[Pts]]/Table_1[[#This Row],[Salary]]</f>
        <v>44.427999999999997</v>
      </c>
    </row>
    <row r="19" spans="1:27" x14ac:dyDescent="0.25">
      <c r="A19">
        <v>18</v>
      </c>
      <c r="B19" s="1" t="s">
        <v>187</v>
      </c>
      <c r="C19">
        <v>218.44</v>
      </c>
      <c r="D19">
        <v>13.651999999999999</v>
      </c>
      <c r="E19">
        <v>13.09</v>
      </c>
      <c r="F19">
        <v>8.4600000000000009</v>
      </c>
      <c r="G19">
        <v>16.18</v>
      </c>
      <c r="H19" s="1" t="s">
        <v>188</v>
      </c>
      <c r="I19" s="1">
        <v>0</v>
      </c>
      <c r="J19" s="1" t="s">
        <v>189</v>
      </c>
      <c r="K19" s="1" t="s">
        <v>190</v>
      </c>
      <c r="L19" s="1" t="s">
        <v>191</v>
      </c>
      <c r="M19" s="1" t="s">
        <v>192</v>
      </c>
      <c r="N19" s="1" t="s">
        <v>193</v>
      </c>
      <c r="O19" s="1" t="s">
        <v>194</v>
      </c>
      <c r="P19">
        <v>3.91</v>
      </c>
      <c r="Q19" s="1" t="s">
        <v>195</v>
      </c>
      <c r="R19">
        <v>9.66</v>
      </c>
      <c r="S19">
        <v>17.899999999999999</v>
      </c>
      <c r="T19">
        <v>0.45</v>
      </c>
      <c r="U19">
        <v>26.15</v>
      </c>
      <c r="V19" s="1" t="s">
        <v>196</v>
      </c>
      <c r="W19">
        <v>5</v>
      </c>
      <c r="X19">
        <v>4</v>
      </c>
      <c r="Y19" s="1"/>
      <c r="AA19">
        <f>Table_1[[#This Row],[Pts]]/Table_1[[#This Row],[Salary]]</f>
        <v>54.61</v>
      </c>
    </row>
    <row r="20" spans="1:27" x14ac:dyDescent="0.25">
      <c r="A20">
        <v>19</v>
      </c>
      <c r="B20" s="1" t="s">
        <v>197</v>
      </c>
      <c r="C20">
        <v>217.25</v>
      </c>
      <c r="D20">
        <v>14.483000000000001</v>
      </c>
      <c r="E20">
        <v>24.55</v>
      </c>
      <c r="F20">
        <v>35.049999999999997</v>
      </c>
      <c r="G20">
        <v>9.06</v>
      </c>
      <c r="H20" s="1">
        <v>0</v>
      </c>
      <c r="I20" s="1">
        <v>0</v>
      </c>
      <c r="J20" s="1" t="s">
        <v>198</v>
      </c>
      <c r="K20" s="1" t="s">
        <v>199</v>
      </c>
      <c r="L20" s="1" t="s">
        <v>200</v>
      </c>
      <c r="M20" s="1" t="s">
        <v>201</v>
      </c>
      <c r="N20" s="1" t="s">
        <v>202</v>
      </c>
      <c r="O20" s="1" t="s">
        <v>203</v>
      </c>
      <c r="P20">
        <v>-1.5</v>
      </c>
      <c r="Q20" s="1" t="s">
        <v>204</v>
      </c>
      <c r="R20">
        <v>-7.89</v>
      </c>
      <c r="S20">
        <v>5.23</v>
      </c>
      <c r="T20">
        <v>5.7</v>
      </c>
      <c r="U20">
        <v>43.12</v>
      </c>
      <c r="V20" s="1" t="s">
        <v>205</v>
      </c>
      <c r="W20">
        <v>5</v>
      </c>
      <c r="X20">
        <v>3</v>
      </c>
      <c r="Y20" s="1"/>
      <c r="AA20">
        <f>Table_1[[#This Row],[Pts]]/Table_1[[#This Row],[Salary]]</f>
        <v>72.416666666666671</v>
      </c>
    </row>
    <row r="21" spans="1:27" x14ac:dyDescent="0.25">
      <c r="A21">
        <v>20</v>
      </c>
      <c r="B21" s="1" t="s">
        <v>206</v>
      </c>
      <c r="C21">
        <v>209.26</v>
      </c>
      <c r="D21">
        <v>13.951000000000001</v>
      </c>
      <c r="E21">
        <v>8.01</v>
      </c>
      <c r="F21">
        <v>29.19</v>
      </c>
      <c r="G21">
        <v>27.65</v>
      </c>
      <c r="H21" s="1" t="s">
        <v>207</v>
      </c>
      <c r="I21" s="1" t="s">
        <v>208</v>
      </c>
      <c r="J21" s="1" t="s">
        <v>209</v>
      </c>
      <c r="K21" s="1" t="s">
        <v>210</v>
      </c>
      <c r="L21" s="1" t="s">
        <v>211</v>
      </c>
      <c r="M21" s="1">
        <v>0</v>
      </c>
      <c r="N21" s="1" t="s">
        <v>212</v>
      </c>
      <c r="O21" s="1" t="s">
        <v>213</v>
      </c>
      <c r="P21">
        <v>-5.94</v>
      </c>
      <c r="Q21" s="1" t="s">
        <v>214</v>
      </c>
      <c r="R21">
        <v>13.55</v>
      </c>
      <c r="S21">
        <v>12.85</v>
      </c>
      <c r="T21">
        <v>1.38</v>
      </c>
      <c r="U21">
        <v>0</v>
      </c>
      <c r="V21" s="1" t="s">
        <v>205</v>
      </c>
      <c r="W21">
        <v>9</v>
      </c>
      <c r="X21">
        <v>2</v>
      </c>
      <c r="Y21" s="1"/>
      <c r="AA21">
        <f>Table_1[[#This Row],[Pts]]/Table_1[[#This Row],[Salary]]</f>
        <v>104.63</v>
      </c>
    </row>
    <row r="22" spans="1:27" x14ac:dyDescent="0.25">
      <c r="A22">
        <v>21</v>
      </c>
      <c r="B22" s="1" t="s">
        <v>215</v>
      </c>
      <c r="C22">
        <v>208.15</v>
      </c>
      <c r="D22">
        <v>13.877000000000001</v>
      </c>
      <c r="E22">
        <v>17.25</v>
      </c>
      <c r="F22">
        <v>2.67</v>
      </c>
      <c r="G22">
        <v>14.19</v>
      </c>
      <c r="H22" s="1" t="s">
        <v>216</v>
      </c>
      <c r="I22" s="1" t="s">
        <v>217</v>
      </c>
      <c r="J22" s="1" t="s">
        <v>218</v>
      </c>
      <c r="K22" s="1" t="s">
        <v>117</v>
      </c>
      <c r="L22" s="1" t="s">
        <v>219</v>
      </c>
      <c r="M22" s="1" t="s">
        <v>220</v>
      </c>
      <c r="N22" s="1" t="s">
        <v>221</v>
      </c>
      <c r="O22" s="1">
        <v>0</v>
      </c>
      <c r="P22">
        <v>11.95</v>
      </c>
      <c r="Q22" s="1">
        <v>0</v>
      </c>
      <c r="R22">
        <v>14.03</v>
      </c>
      <c r="S22">
        <v>10.94</v>
      </c>
      <c r="T22">
        <v>2.35</v>
      </c>
      <c r="U22">
        <v>-2.2999999999999998</v>
      </c>
      <c r="V22" s="1" t="s">
        <v>222</v>
      </c>
      <c r="W22">
        <v>13</v>
      </c>
      <c r="X22">
        <v>0.25</v>
      </c>
      <c r="Y22" s="1"/>
      <c r="AA22">
        <f>Table_1[[#This Row],[Pts]]/Table_1[[#This Row],[Salary]]</f>
        <v>832.6</v>
      </c>
    </row>
    <row r="23" spans="1:27" x14ac:dyDescent="0.25">
      <c r="A23">
        <v>22</v>
      </c>
      <c r="B23" s="1" t="s">
        <v>223</v>
      </c>
      <c r="C23">
        <v>149</v>
      </c>
      <c r="D23">
        <v>9.3119999999999994</v>
      </c>
      <c r="E23">
        <v>6.24</v>
      </c>
      <c r="F23">
        <v>1</v>
      </c>
      <c r="G23">
        <v>-0.54</v>
      </c>
      <c r="H23" s="1" t="s">
        <v>224</v>
      </c>
      <c r="I23" s="1" t="s">
        <v>225</v>
      </c>
      <c r="J23" s="1">
        <v>0</v>
      </c>
      <c r="K23" s="1" t="s">
        <v>226</v>
      </c>
      <c r="L23" s="1" t="s">
        <v>227</v>
      </c>
      <c r="M23" s="1" t="s">
        <v>228</v>
      </c>
      <c r="N23" s="1" t="s">
        <v>229</v>
      </c>
      <c r="O23" s="1" t="s">
        <v>230</v>
      </c>
      <c r="P23">
        <v>12.9</v>
      </c>
      <c r="Q23" s="1" t="s">
        <v>188</v>
      </c>
      <c r="R23">
        <v>16.190000000000001</v>
      </c>
      <c r="S23">
        <v>6.5</v>
      </c>
      <c r="T23">
        <v>12.24</v>
      </c>
      <c r="U23">
        <v>12.1</v>
      </c>
      <c r="V23" s="1" t="s">
        <v>231</v>
      </c>
      <c r="W23">
        <v>6</v>
      </c>
      <c r="X23">
        <v>5.75</v>
      </c>
      <c r="Y23" s="1"/>
      <c r="AA23">
        <f>Table_1[[#This Row],[Pts]]/Table_1[[#This Row],[Salary]]</f>
        <v>25.913043478260871</v>
      </c>
    </row>
    <row r="24" spans="1:27" x14ac:dyDescent="0.25">
      <c r="A24">
        <v>23</v>
      </c>
      <c r="B24" s="1" t="s">
        <v>232</v>
      </c>
      <c r="C24">
        <v>148.94999999999999</v>
      </c>
      <c r="D24">
        <v>16.55</v>
      </c>
      <c r="E24">
        <v>2.4900000000000002</v>
      </c>
      <c r="F24">
        <v>20.82</v>
      </c>
      <c r="G24">
        <v>29.04</v>
      </c>
      <c r="H24" s="1" t="s">
        <v>233</v>
      </c>
      <c r="I24" s="1" t="s">
        <v>234</v>
      </c>
      <c r="J24" s="1" t="s">
        <v>235</v>
      </c>
      <c r="K24" s="1">
        <v>0</v>
      </c>
      <c r="L24" s="1">
        <v>0</v>
      </c>
      <c r="M24" s="1">
        <v>0</v>
      </c>
      <c r="N24" s="1">
        <v>0</v>
      </c>
      <c r="O24" s="1" t="s">
        <v>236</v>
      </c>
      <c r="P24">
        <v>13.51</v>
      </c>
      <c r="Q24" s="1">
        <v>0</v>
      </c>
      <c r="R24">
        <v>0</v>
      </c>
      <c r="S24">
        <v>0</v>
      </c>
      <c r="T24">
        <v>13.5</v>
      </c>
      <c r="U24">
        <v>0</v>
      </c>
      <c r="V24" s="1" t="s">
        <v>161</v>
      </c>
      <c r="W24">
        <v>7</v>
      </c>
      <c r="X24">
        <v>0.25</v>
      </c>
      <c r="Y24" s="1"/>
      <c r="AA24">
        <f>Table_1[[#This Row],[Pts]]/Table_1[[#This Row],[Salary]]</f>
        <v>595.79999999999995</v>
      </c>
    </row>
    <row r="25" spans="1:27" x14ac:dyDescent="0.25">
      <c r="A25">
        <v>24</v>
      </c>
      <c r="B25" s="1" t="s">
        <v>237</v>
      </c>
      <c r="C25">
        <v>140.35</v>
      </c>
      <c r="D25">
        <v>14.035</v>
      </c>
      <c r="E25">
        <v>22.48</v>
      </c>
      <c r="F25">
        <v>10.66</v>
      </c>
      <c r="G25">
        <v>9.0399999999999991</v>
      </c>
      <c r="H25" s="1">
        <v>0</v>
      </c>
      <c r="I25" s="1">
        <v>0</v>
      </c>
      <c r="J25" s="1">
        <v>0</v>
      </c>
      <c r="K25" s="1">
        <v>0</v>
      </c>
      <c r="L25" s="1" t="s">
        <v>238</v>
      </c>
      <c r="M25" s="1">
        <v>0</v>
      </c>
      <c r="N25" s="1">
        <v>0</v>
      </c>
      <c r="O25" s="1">
        <v>0</v>
      </c>
      <c r="P25">
        <v>10.88</v>
      </c>
      <c r="Q25" s="1" t="s">
        <v>239</v>
      </c>
      <c r="R25">
        <v>26.41</v>
      </c>
      <c r="S25">
        <v>14.74</v>
      </c>
      <c r="T25">
        <v>24.97</v>
      </c>
      <c r="U25">
        <v>8.44</v>
      </c>
      <c r="V25" s="1" t="s">
        <v>54</v>
      </c>
      <c r="W25">
        <v>11</v>
      </c>
      <c r="X25">
        <v>0.25</v>
      </c>
      <c r="Y25" s="1"/>
      <c r="AA25">
        <f>Table_1[[#This Row],[Pts]]/Table_1[[#This Row],[Salary]]</f>
        <v>561.4</v>
      </c>
    </row>
    <row r="26" spans="1:27" x14ac:dyDescent="0.25">
      <c r="A26">
        <v>25</v>
      </c>
      <c r="B26" s="1" t="s">
        <v>240</v>
      </c>
      <c r="C26">
        <v>139.27000000000001</v>
      </c>
      <c r="D26">
        <v>15.474</v>
      </c>
      <c r="E26">
        <v>23.73</v>
      </c>
      <c r="F26">
        <v>24.19</v>
      </c>
      <c r="G26">
        <v>2.29</v>
      </c>
      <c r="H26" s="1" t="s">
        <v>241</v>
      </c>
      <c r="I26" s="1" t="s">
        <v>242</v>
      </c>
      <c r="J26" s="1" t="s">
        <v>243</v>
      </c>
      <c r="K26" s="1" t="s">
        <v>244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12.1</v>
      </c>
      <c r="S26">
        <v>13.76</v>
      </c>
      <c r="T26">
        <v>0</v>
      </c>
      <c r="U26">
        <v>0</v>
      </c>
      <c r="V26" s="1" t="s">
        <v>196</v>
      </c>
      <c r="W26">
        <v>8</v>
      </c>
      <c r="X26">
        <v>1</v>
      </c>
      <c r="Y26" s="1"/>
      <c r="AA26">
        <f>Table_1[[#This Row],[Pts]]/Table_1[[#This Row],[Salary]]</f>
        <v>139.27000000000001</v>
      </c>
    </row>
    <row r="27" spans="1:27" x14ac:dyDescent="0.25">
      <c r="A27">
        <v>26</v>
      </c>
      <c r="B27" s="1" t="s">
        <v>245</v>
      </c>
      <c r="C27">
        <v>138.03</v>
      </c>
      <c r="D27">
        <v>10.618</v>
      </c>
      <c r="E27">
        <v>13.1</v>
      </c>
      <c r="F27">
        <v>-3.92</v>
      </c>
      <c r="G27">
        <v>0</v>
      </c>
      <c r="H27" s="1">
        <v>0</v>
      </c>
      <c r="I27" s="1">
        <v>0</v>
      </c>
      <c r="J27" s="1" t="s">
        <v>246</v>
      </c>
      <c r="K27" s="1" t="s">
        <v>247</v>
      </c>
      <c r="L27" s="1" t="s">
        <v>248</v>
      </c>
      <c r="M27" s="1" t="s">
        <v>249</v>
      </c>
      <c r="N27" s="1" t="s">
        <v>250</v>
      </c>
      <c r="O27" s="1" t="s">
        <v>251</v>
      </c>
      <c r="P27">
        <v>0</v>
      </c>
      <c r="Q27" s="1" t="s">
        <v>252</v>
      </c>
      <c r="R27">
        <v>32.76</v>
      </c>
      <c r="S27">
        <v>2.3199999999999998</v>
      </c>
      <c r="T27">
        <v>5.96</v>
      </c>
      <c r="U27">
        <v>21.85</v>
      </c>
      <c r="V27" s="1" t="s">
        <v>44</v>
      </c>
      <c r="W27">
        <v>5</v>
      </c>
      <c r="X27">
        <v>0.25</v>
      </c>
      <c r="Y27" s="1"/>
      <c r="AA27">
        <f>Table_1[[#This Row],[Pts]]/Table_1[[#This Row],[Salary]]</f>
        <v>552.12</v>
      </c>
    </row>
    <row r="28" spans="1:27" x14ac:dyDescent="0.25">
      <c r="A28">
        <v>27</v>
      </c>
      <c r="B28" s="1" t="s">
        <v>253</v>
      </c>
      <c r="C28">
        <v>128.36000000000001</v>
      </c>
      <c r="D28">
        <v>12.836</v>
      </c>
      <c r="E28">
        <v>7.55</v>
      </c>
      <c r="F28">
        <v>18.36</v>
      </c>
      <c r="G28">
        <v>12.16</v>
      </c>
      <c r="H28" s="1" t="s">
        <v>254</v>
      </c>
      <c r="I28" s="1" t="s">
        <v>255</v>
      </c>
      <c r="J28" s="1" t="s">
        <v>256</v>
      </c>
      <c r="K28" s="1" t="s">
        <v>257</v>
      </c>
      <c r="L28" s="1" t="s">
        <v>258</v>
      </c>
      <c r="M28" s="1">
        <v>0</v>
      </c>
      <c r="N28" s="1" t="s">
        <v>259</v>
      </c>
      <c r="O28" s="1" t="s">
        <v>260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261</v>
      </c>
      <c r="W28">
        <v>9</v>
      </c>
      <c r="X28">
        <v>0.25</v>
      </c>
      <c r="Y28" s="1"/>
      <c r="AA28">
        <f>Table_1[[#This Row],[Pts]]/Table_1[[#This Row],[Salary]]</f>
        <v>513.44000000000005</v>
      </c>
    </row>
    <row r="29" spans="1:27" x14ac:dyDescent="0.25">
      <c r="A29">
        <v>28</v>
      </c>
      <c r="B29" s="1" t="s">
        <v>262</v>
      </c>
      <c r="C29">
        <v>128.12</v>
      </c>
      <c r="D29">
        <v>25.623999999999999</v>
      </c>
      <c r="E29">
        <v>13.12</v>
      </c>
      <c r="F29">
        <v>40.4</v>
      </c>
      <c r="G29">
        <v>28.36</v>
      </c>
      <c r="H29" s="1" t="s">
        <v>263</v>
      </c>
      <c r="I29" s="1" t="s">
        <v>264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>
        <v>0</v>
      </c>
      <c r="S29">
        <v>0</v>
      </c>
      <c r="T29">
        <v>0</v>
      </c>
      <c r="U29">
        <v>0</v>
      </c>
      <c r="V29" s="1" t="s">
        <v>231</v>
      </c>
      <c r="W29">
        <v>10</v>
      </c>
      <c r="X29">
        <v>13</v>
      </c>
      <c r="Y29" s="1"/>
      <c r="AA29">
        <f>Table_1[[#This Row],[Pts]]/Table_1[[#This Row],[Salary]]</f>
        <v>9.8553846153846152</v>
      </c>
    </row>
    <row r="30" spans="1:27" x14ac:dyDescent="0.25">
      <c r="A30">
        <v>29</v>
      </c>
      <c r="B30" s="1" t="s">
        <v>265</v>
      </c>
      <c r="C30">
        <v>109.66</v>
      </c>
      <c r="D30">
        <v>9.1379999999999999</v>
      </c>
      <c r="E30">
        <v>0.12</v>
      </c>
      <c r="F30">
        <v>8.1999999999999993</v>
      </c>
      <c r="G30">
        <v>13.69</v>
      </c>
      <c r="H30" s="1" t="s">
        <v>266</v>
      </c>
      <c r="I30" s="1" t="s">
        <v>267</v>
      </c>
      <c r="J30" s="1" t="s">
        <v>268</v>
      </c>
      <c r="K30" s="1" t="s">
        <v>269</v>
      </c>
      <c r="L30" s="1" t="s">
        <v>270</v>
      </c>
      <c r="M30" s="1">
        <v>0</v>
      </c>
      <c r="N30" s="1" t="s">
        <v>271</v>
      </c>
      <c r="O30" s="1" t="s">
        <v>272</v>
      </c>
      <c r="P30">
        <v>11.81</v>
      </c>
      <c r="Q30" s="1" t="s">
        <v>273</v>
      </c>
      <c r="R30">
        <v>0</v>
      </c>
      <c r="S30">
        <v>0</v>
      </c>
      <c r="T30">
        <v>0</v>
      </c>
      <c r="U30">
        <v>0</v>
      </c>
      <c r="V30" s="1" t="s">
        <v>151</v>
      </c>
      <c r="W30">
        <v>9</v>
      </c>
      <c r="X30">
        <v>0.5</v>
      </c>
      <c r="Y30" s="1"/>
      <c r="AA30">
        <f>Table_1[[#This Row],[Pts]]/Table_1[[#This Row],[Salary]]</f>
        <v>219.32</v>
      </c>
    </row>
    <row r="31" spans="1:27" x14ac:dyDescent="0.25">
      <c r="A31">
        <v>30</v>
      </c>
      <c r="B31" s="1" t="s">
        <v>274</v>
      </c>
      <c r="C31">
        <v>109.16</v>
      </c>
      <c r="D31">
        <v>9.9239999999999995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 t="s">
        <v>275</v>
      </c>
      <c r="K31" s="1">
        <v>0</v>
      </c>
      <c r="L31" s="1" t="s">
        <v>276</v>
      </c>
      <c r="M31" s="1" t="s">
        <v>277</v>
      </c>
      <c r="N31" s="1" t="s">
        <v>278</v>
      </c>
      <c r="O31" s="1" t="s">
        <v>279</v>
      </c>
      <c r="P31">
        <v>0</v>
      </c>
      <c r="Q31" s="1" t="s">
        <v>280</v>
      </c>
      <c r="R31">
        <v>21.64</v>
      </c>
      <c r="S31">
        <v>14.57</v>
      </c>
      <c r="T31">
        <v>6.18</v>
      </c>
      <c r="U31">
        <v>6.89</v>
      </c>
      <c r="V31" s="1" t="s">
        <v>161</v>
      </c>
      <c r="W31">
        <v>7</v>
      </c>
      <c r="X31">
        <v>0.25</v>
      </c>
      <c r="Y31" s="1"/>
      <c r="AA31">
        <f>Table_1[[#This Row],[Pts]]/Table_1[[#This Row],[Salary]]</f>
        <v>436.64</v>
      </c>
    </row>
    <row r="32" spans="1:27" x14ac:dyDescent="0.25">
      <c r="A32">
        <v>31</v>
      </c>
      <c r="B32" s="1" t="s">
        <v>281</v>
      </c>
      <c r="C32">
        <v>104.81</v>
      </c>
      <c r="D32">
        <v>7.4859999999999998</v>
      </c>
      <c r="E32">
        <v>14.87</v>
      </c>
      <c r="F32">
        <v>-0.39</v>
      </c>
      <c r="G32">
        <v>1.29</v>
      </c>
      <c r="H32" s="1" t="s">
        <v>282</v>
      </c>
      <c r="I32" s="1" t="s">
        <v>283</v>
      </c>
      <c r="J32" s="1" t="s">
        <v>284</v>
      </c>
      <c r="K32" s="1" t="s">
        <v>285</v>
      </c>
      <c r="L32" s="1" t="s">
        <v>286</v>
      </c>
      <c r="M32" s="1" t="s">
        <v>287</v>
      </c>
      <c r="N32" s="1" t="s">
        <v>288</v>
      </c>
      <c r="O32" s="1">
        <v>0</v>
      </c>
      <c r="P32">
        <v>8.75</v>
      </c>
      <c r="Q32" s="1">
        <v>0</v>
      </c>
      <c r="R32">
        <v>-9.73</v>
      </c>
      <c r="S32">
        <v>0</v>
      </c>
      <c r="T32">
        <v>4.72</v>
      </c>
      <c r="U32">
        <v>16.13</v>
      </c>
      <c r="V32" s="1" t="s">
        <v>289</v>
      </c>
      <c r="W32">
        <v>11</v>
      </c>
      <c r="X32">
        <v>0.25</v>
      </c>
      <c r="Y32" s="1"/>
      <c r="AA32">
        <f>Table_1[[#This Row],[Pts]]/Table_1[[#This Row],[Salary]]</f>
        <v>419.24</v>
      </c>
    </row>
    <row r="33" spans="1:27" x14ac:dyDescent="0.25">
      <c r="A33">
        <v>32</v>
      </c>
      <c r="B33" s="1" t="s">
        <v>290</v>
      </c>
      <c r="C33">
        <v>104.36</v>
      </c>
      <c r="D33">
        <v>9.4870000000000001</v>
      </c>
      <c r="E33">
        <v>0</v>
      </c>
      <c r="F33">
        <v>-0.4</v>
      </c>
      <c r="G33">
        <v>0</v>
      </c>
      <c r="H33" s="1">
        <v>0</v>
      </c>
      <c r="I33" s="1" t="s">
        <v>291</v>
      </c>
      <c r="J33" s="1" t="s">
        <v>292</v>
      </c>
      <c r="K33" s="1" t="s">
        <v>293</v>
      </c>
      <c r="L33" s="1">
        <v>0</v>
      </c>
      <c r="M33" s="1">
        <v>0</v>
      </c>
      <c r="N33" s="1">
        <v>0</v>
      </c>
      <c r="O33" s="1" t="s">
        <v>294</v>
      </c>
      <c r="P33">
        <v>4.79</v>
      </c>
      <c r="Q33" s="1" t="s">
        <v>295</v>
      </c>
      <c r="R33">
        <v>15.89</v>
      </c>
      <c r="S33">
        <v>15.17</v>
      </c>
      <c r="T33">
        <v>31.05</v>
      </c>
      <c r="U33">
        <v>0.7</v>
      </c>
      <c r="V33" s="1" t="s">
        <v>289</v>
      </c>
      <c r="W33">
        <v>10</v>
      </c>
      <c r="X33">
        <v>13.25</v>
      </c>
      <c r="Y33" s="1"/>
      <c r="AA33">
        <f>Table_1[[#This Row],[Pts]]/Table_1[[#This Row],[Salary]]</f>
        <v>7.8762264150943393</v>
      </c>
    </row>
    <row r="34" spans="1:27" x14ac:dyDescent="0.25">
      <c r="A34">
        <v>33</v>
      </c>
      <c r="B34" s="1" t="s">
        <v>296</v>
      </c>
      <c r="C34">
        <v>85.17</v>
      </c>
      <c r="D34">
        <v>5.6779999999999999</v>
      </c>
      <c r="E34">
        <v>0</v>
      </c>
      <c r="F34">
        <v>0</v>
      </c>
      <c r="G34">
        <v>0.7</v>
      </c>
      <c r="H34" s="1" t="s">
        <v>297</v>
      </c>
      <c r="I34" s="1" t="s">
        <v>298</v>
      </c>
      <c r="J34" s="1" t="s">
        <v>299</v>
      </c>
      <c r="K34" s="1" t="s">
        <v>238</v>
      </c>
      <c r="L34" s="1" t="s">
        <v>275</v>
      </c>
      <c r="M34" s="1">
        <v>0</v>
      </c>
      <c r="N34" s="1" t="s">
        <v>300</v>
      </c>
      <c r="O34" s="1" t="s">
        <v>226</v>
      </c>
      <c r="P34">
        <v>0.3</v>
      </c>
      <c r="Q34" s="1" t="s">
        <v>301</v>
      </c>
      <c r="R34">
        <v>19.55</v>
      </c>
      <c r="S34">
        <v>28.98</v>
      </c>
      <c r="T34">
        <v>12.06</v>
      </c>
      <c r="U34">
        <v>11.4</v>
      </c>
      <c r="V34" s="1" t="s">
        <v>302</v>
      </c>
      <c r="W34">
        <v>9</v>
      </c>
      <c r="X34">
        <v>1</v>
      </c>
      <c r="Y34" s="1"/>
      <c r="AA34">
        <f>Table_1[[#This Row],[Pts]]/Table_1[[#This Row],[Salary]]</f>
        <v>85.17</v>
      </c>
    </row>
    <row r="35" spans="1:27" x14ac:dyDescent="0.25">
      <c r="A35">
        <v>34</v>
      </c>
      <c r="B35" s="1" t="s">
        <v>303</v>
      </c>
      <c r="C35">
        <v>79.989999999999995</v>
      </c>
      <c r="D35">
        <v>7.9989999999999997</v>
      </c>
      <c r="E35">
        <v>0</v>
      </c>
      <c r="F35">
        <v>-4.33</v>
      </c>
      <c r="G35">
        <v>16.510000000000002</v>
      </c>
      <c r="H35" s="1" t="s">
        <v>304</v>
      </c>
      <c r="I35" s="1">
        <v>0</v>
      </c>
      <c r="J35" s="1">
        <v>0</v>
      </c>
      <c r="K35" s="1">
        <v>0</v>
      </c>
      <c r="L35" s="1" t="s">
        <v>221</v>
      </c>
      <c r="M35" s="1" t="s">
        <v>305</v>
      </c>
      <c r="N35" s="1" t="s">
        <v>306</v>
      </c>
      <c r="O35" s="1">
        <v>0</v>
      </c>
      <c r="P35">
        <v>3.44</v>
      </c>
      <c r="Q35" s="1" t="s">
        <v>307</v>
      </c>
      <c r="R35">
        <v>-4.96</v>
      </c>
      <c r="S35">
        <v>9.31</v>
      </c>
      <c r="T35">
        <v>0</v>
      </c>
      <c r="U35">
        <v>0</v>
      </c>
      <c r="V35" s="1" t="s">
        <v>231</v>
      </c>
      <c r="W35">
        <v>11</v>
      </c>
      <c r="X35">
        <v>0</v>
      </c>
      <c r="Y35" s="1"/>
      <c r="AA35">
        <f>Table_1[[#This Row],[Salary]]/Table_1[[#This Row],[Pts]]</f>
        <v>0</v>
      </c>
    </row>
    <row r="36" spans="1:27" x14ac:dyDescent="0.25">
      <c r="A36">
        <v>35</v>
      </c>
      <c r="B36" s="1" t="s">
        <v>308</v>
      </c>
      <c r="C36">
        <v>76.5</v>
      </c>
      <c r="D36">
        <v>8.5</v>
      </c>
      <c r="E36">
        <v>0</v>
      </c>
      <c r="F36">
        <v>0</v>
      </c>
      <c r="G36">
        <v>20.2</v>
      </c>
      <c r="H36" s="1" t="s">
        <v>309</v>
      </c>
      <c r="I36" s="1" t="s">
        <v>310</v>
      </c>
      <c r="J36" s="1" t="s">
        <v>311</v>
      </c>
      <c r="K36" s="1" t="s">
        <v>312</v>
      </c>
      <c r="L36" s="1" t="s">
        <v>313</v>
      </c>
      <c r="M36" s="1" t="s">
        <v>314</v>
      </c>
      <c r="N36" s="1" t="s">
        <v>315</v>
      </c>
      <c r="O36" s="1">
        <v>0</v>
      </c>
      <c r="P36">
        <v>0</v>
      </c>
      <c r="Q36" s="1">
        <v>0</v>
      </c>
      <c r="R36">
        <v>0</v>
      </c>
      <c r="S36">
        <v>0</v>
      </c>
      <c r="T36">
        <v>-0.4</v>
      </c>
      <c r="U36">
        <v>0</v>
      </c>
      <c r="V36" s="1" t="s">
        <v>54</v>
      </c>
      <c r="W36">
        <v>11</v>
      </c>
      <c r="X36">
        <v>0</v>
      </c>
      <c r="Y36" s="1"/>
      <c r="AA36">
        <f>Table_1[[#This Row],[Salary]]/Table_1[[#This Row],[Pts]]</f>
        <v>0</v>
      </c>
    </row>
    <row r="37" spans="1:27" x14ac:dyDescent="0.25">
      <c r="A37">
        <v>36</v>
      </c>
      <c r="B37" s="1" t="s">
        <v>316</v>
      </c>
      <c r="C37">
        <v>61.64</v>
      </c>
      <c r="D37">
        <v>5.1369999999999996</v>
      </c>
      <c r="E37">
        <v>6.33</v>
      </c>
      <c r="F37">
        <v>10.210000000000001</v>
      </c>
      <c r="G37">
        <v>-4.58</v>
      </c>
      <c r="H37" s="1" t="s">
        <v>317</v>
      </c>
      <c r="I37" s="1">
        <v>0</v>
      </c>
      <c r="J37" s="1">
        <v>0</v>
      </c>
      <c r="K37" s="1" t="s">
        <v>318</v>
      </c>
      <c r="L37" s="1" t="s">
        <v>319</v>
      </c>
      <c r="M37" s="1">
        <v>0</v>
      </c>
      <c r="N37" s="1">
        <v>0</v>
      </c>
      <c r="O37" s="1">
        <v>0</v>
      </c>
      <c r="P37">
        <v>-1.41</v>
      </c>
      <c r="Q37" s="1" t="s">
        <v>320</v>
      </c>
      <c r="R37">
        <v>-1.44</v>
      </c>
      <c r="S37">
        <v>10.61</v>
      </c>
      <c r="T37">
        <v>14.41</v>
      </c>
      <c r="U37">
        <v>7.22</v>
      </c>
      <c r="V37" s="1" t="s">
        <v>34</v>
      </c>
      <c r="W37">
        <v>10</v>
      </c>
      <c r="X37">
        <v>0</v>
      </c>
      <c r="Y37" s="1"/>
      <c r="AA37">
        <f>Table_1[[#This Row],[Salary]]/Table_1[[#This Row],[Pts]]</f>
        <v>0</v>
      </c>
    </row>
    <row r="38" spans="1:27" x14ac:dyDescent="0.25">
      <c r="A38">
        <v>37</v>
      </c>
      <c r="B38" s="1" t="s">
        <v>321</v>
      </c>
      <c r="C38">
        <v>53.82</v>
      </c>
      <c r="D38">
        <v>8.9700000000000006</v>
      </c>
      <c r="E38">
        <v>16.71</v>
      </c>
      <c r="F38">
        <v>16.43</v>
      </c>
      <c r="G38">
        <v>0</v>
      </c>
      <c r="H38" s="1">
        <v>0</v>
      </c>
      <c r="I38" s="1" t="s">
        <v>322</v>
      </c>
      <c r="J38" s="1" t="s">
        <v>323</v>
      </c>
      <c r="K38" s="1" t="s">
        <v>324</v>
      </c>
      <c r="L38" s="1" t="s">
        <v>325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0</v>
      </c>
      <c r="S38">
        <v>0</v>
      </c>
      <c r="T38">
        <v>0</v>
      </c>
      <c r="U38">
        <v>0</v>
      </c>
      <c r="V38" s="1" t="s">
        <v>326</v>
      </c>
      <c r="W38">
        <v>11</v>
      </c>
      <c r="X38">
        <v>1</v>
      </c>
      <c r="Y38" s="1"/>
      <c r="AA38">
        <f>Table_1[[#This Row],[Salary]]/Table_1[[#This Row],[Pts]]</f>
        <v>1.858045336306206E-2</v>
      </c>
    </row>
    <row r="39" spans="1:27" x14ac:dyDescent="0.25">
      <c r="A39">
        <v>38</v>
      </c>
      <c r="B39" s="1" t="s">
        <v>327</v>
      </c>
      <c r="C39">
        <v>46.58</v>
      </c>
      <c r="D39">
        <v>9.3160000000000007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18.55</v>
      </c>
      <c r="Q39" s="1" t="s">
        <v>328</v>
      </c>
      <c r="R39">
        <v>-1.75</v>
      </c>
      <c r="S39">
        <v>0</v>
      </c>
      <c r="T39">
        <v>12.03</v>
      </c>
      <c r="U39">
        <v>9.7100000000000009</v>
      </c>
      <c r="V39" s="1" t="s">
        <v>302</v>
      </c>
      <c r="W39">
        <v>8</v>
      </c>
      <c r="X39">
        <v>0</v>
      </c>
      <c r="Y39" s="1"/>
      <c r="AA39">
        <f>Table_1[[#This Row],[Salary]]/Table_1[[#This Row],[Pts]]</f>
        <v>0</v>
      </c>
    </row>
    <row r="40" spans="1:27" x14ac:dyDescent="0.25">
      <c r="A40">
        <v>39</v>
      </c>
      <c r="B40" s="1" t="s">
        <v>329</v>
      </c>
      <c r="C40">
        <v>45.71</v>
      </c>
      <c r="D40">
        <v>7.6180000000000003</v>
      </c>
      <c r="E40">
        <v>0</v>
      </c>
      <c r="F40">
        <v>0</v>
      </c>
      <c r="G40">
        <v>0</v>
      </c>
      <c r="H40" s="1" t="s">
        <v>330</v>
      </c>
      <c r="I40" s="1" t="s">
        <v>331</v>
      </c>
      <c r="J40" s="1">
        <v>0</v>
      </c>
      <c r="K40" s="1">
        <v>0</v>
      </c>
      <c r="L40" s="1">
        <v>0</v>
      </c>
      <c r="M40" s="1">
        <v>0</v>
      </c>
      <c r="N40" s="1" t="s">
        <v>332</v>
      </c>
      <c r="O40" s="1">
        <v>0</v>
      </c>
      <c r="P40">
        <v>0</v>
      </c>
      <c r="Q40" s="1">
        <v>0</v>
      </c>
      <c r="R40">
        <v>0</v>
      </c>
      <c r="S40">
        <v>10.199999999999999</v>
      </c>
      <c r="T40">
        <v>20.16</v>
      </c>
      <c r="U40">
        <v>9.91</v>
      </c>
      <c r="V40" s="1" t="s">
        <v>302</v>
      </c>
      <c r="W40">
        <v>11</v>
      </c>
      <c r="X40">
        <v>0</v>
      </c>
      <c r="Y40" s="1"/>
      <c r="AA40">
        <f>Table_1[[#This Row],[Salary]]/Table_1[[#This Row],[Pts]]</f>
        <v>0</v>
      </c>
    </row>
    <row r="41" spans="1:27" x14ac:dyDescent="0.25">
      <c r="A41">
        <v>40</v>
      </c>
      <c r="B41" s="1" t="s">
        <v>333</v>
      </c>
      <c r="C41">
        <v>40.409999999999997</v>
      </c>
      <c r="D41">
        <v>8.0820000000000007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2.2599999999999998</v>
      </c>
      <c r="Q41" s="1" t="s">
        <v>334</v>
      </c>
      <c r="R41">
        <v>14.85</v>
      </c>
      <c r="S41">
        <v>0</v>
      </c>
      <c r="T41">
        <v>27.85</v>
      </c>
      <c r="U41">
        <v>-7.3</v>
      </c>
      <c r="V41" s="1" t="s">
        <v>302</v>
      </c>
      <c r="W41">
        <v>9</v>
      </c>
      <c r="X41">
        <v>0</v>
      </c>
      <c r="Y41" s="1"/>
      <c r="AA41">
        <f>Table_1[[#This Row],[Salary]]/Table_1[[#This Row],[Pts]]</f>
        <v>0</v>
      </c>
    </row>
    <row r="42" spans="1:27" x14ac:dyDescent="0.25">
      <c r="A42">
        <v>41</v>
      </c>
      <c r="B42" s="1" t="s">
        <v>335</v>
      </c>
      <c r="C42">
        <v>38.840000000000003</v>
      </c>
      <c r="D42">
        <v>4.8550000000000004</v>
      </c>
      <c r="E42">
        <v>0</v>
      </c>
      <c r="F42">
        <v>0</v>
      </c>
      <c r="G42">
        <v>0</v>
      </c>
      <c r="H42" s="1">
        <v>0</v>
      </c>
      <c r="I42" s="1" t="s">
        <v>336</v>
      </c>
      <c r="J42" s="1">
        <v>0</v>
      </c>
      <c r="K42" s="1">
        <v>0</v>
      </c>
      <c r="L42" s="1">
        <v>0</v>
      </c>
      <c r="M42" s="1" t="s">
        <v>337</v>
      </c>
      <c r="N42" s="1" t="s">
        <v>338</v>
      </c>
      <c r="O42" s="1" t="s">
        <v>339</v>
      </c>
      <c r="P42">
        <v>5.21</v>
      </c>
      <c r="Q42" s="1" t="s">
        <v>340</v>
      </c>
      <c r="R42">
        <v>-4.75</v>
      </c>
      <c r="S42">
        <v>0</v>
      </c>
      <c r="T42">
        <v>0</v>
      </c>
      <c r="U42">
        <v>8.1199999999999992</v>
      </c>
      <c r="V42" s="1" t="s">
        <v>341</v>
      </c>
      <c r="W42">
        <v>8</v>
      </c>
      <c r="X42">
        <v>2</v>
      </c>
      <c r="Y42" s="1"/>
      <c r="AA42">
        <f>Table_1[[#This Row],[Salary]]/Table_1[[#This Row],[Pts]]</f>
        <v>5.1493305870236865E-2</v>
      </c>
    </row>
    <row r="43" spans="1:27" x14ac:dyDescent="0.25">
      <c r="A43">
        <v>42</v>
      </c>
      <c r="B43" s="1" t="s">
        <v>342</v>
      </c>
      <c r="C43">
        <v>37.64</v>
      </c>
      <c r="D43">
        <v>7.5279999999999996</v>
      </c>
      <c r="E43">
        <v>0</v>
      </c>
      <c r="F43">
        <v>0</v>
      </c>
      <c r="G43">
        <v>0</v>
      </c>
      <c r="H43" s="1" t="s">
        <v>343</v>
      </c>
      <c r="I43" s="1" t="s">
        <v>344</v>
      </c>
      <c r="J43" s="1" t="s">
        <v>345</v>
      </c>
      <c r="K43" s="1">
        <v>0</v>
      </c>
      <c r="L43" s="1">
        <v>0</v>
      </c>
      <c r="M43" s="1" t="s">
        <v>201</v>
      </c>
      <c r="N43" s="1">
        <v>0</v>
      </c>
      <c r="O43" s="1" t="s">
        <v>346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10</v>
      </c>
      <c r="X43">
        <v>0</v>
      </c>
      <c r="Y43" s="1"/>
      <c r="AA43">
        <f>Table_1[[#This Row],[Salary]]/Table_1[[#This Row],[Pts]]</f>
        <v>0</v>
      </c>
    </row>
    <row r="44" spans="1:27" x14ac:dyDescent="0.25">
      <c r="A44">
        <v>43</v>
      </c>
      <c r="B44" s="1" t="s">
        <v>347</v>
      </c>
      <c r="C44">
        <v>36.24</v>
      </c>
      <c r="D44">
        <v>9.06</v>
      </c>
      <c r="E44">
        <v>0</v>
      </c>
      <c r="F44">
        <v>0</v>
      </c>
      <c r="G44">
        <v>0</v>
      </c>
      <c r="H44" s="1">
        <v>0</v>
      </c>
      <c r="I44" s="1" t="s">
        <v>348</v>
      </c>
      <c r="J44" s="1" t="s">
        <v>349</v>
      </c>
      <c r="K44" s="1" t="s">
        <v>350</v>
      </c>
      <c r="L44" s="1">
        <v>0</v>
      </c>
      <c r="M44" s="1" t="s">
        <v>331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231</v>
      </c>
      <c r="W44">
        <v>8</v>
      </c>
      <c r="X44">
        <v>0</v>
      </c>
      <c r="Y44" s="1"/>
      <c r="AA44">
        <f>Table_1[[#This Row],[Salary]]/Table_1[[#This Row],[Pts]]</f>
        <v>0</v>
      </c>
    </row>
    <row r="45" spans="1:27" x14ac:dyDescent="0.25">
      <c r="A45">
        <v>44</v>
      </c>
      <c r="B45" s="1" t="s">
        <v>351</v>
      </c>
      <c r="C45">
        <v>29.01</v>
      </c>
      <c r="D45">
        <v>4.1440000000000001</v>
      </c>
      <c r="E45">
        <v>5.94</v>
      </c>
      <c r="F45">
        <v>5.49</v>
      </c>
      <c r="G45">
        <v>4.78</v>
      </c>
      <c r="H45" s="1" t="s">
        <v>352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-1.57</v>
      </c>
      <c r="S45">
        <v>8.01</v>
      </c>
      <c r="T45">
        <v>-6.14</v>
      </c>
      <c r="U45">
        <v>0</v>
      </c>
      <c r="V45" s="1" t="s">
        <v>302</v>
      </c>
      <c r="W45">
        <v>8</v>
      </c>
      <c r="X45">
        <v>0</v>
      </c>
      <c r="Y45" s="1"/>
      <c r="AA45">
        <f>Table_1[[#This Row],[Salary]]/Table_1[[#This Row],[Pts]]</f>
        <v>0</v>
      </c>
    </row>
    <row r="46" spans="1:27" x14ac:dyDescent="0.25">
      <c r="A46">
        <v>45</v>
      </c>
      <c r="B46" s="1" t="s">
        <v>353</v>
      </c>
      <c r="C46">
        <v>26.6</v>
      </c>
      <c r="D46">
        <v>26.6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26.6</v>
      </c>
      <c r="T46">
        <v>0</v>
      </c>
      <c r="U46">
        <v>0</v>
      </c>
      <c r="V46" s="1" t="s">
        <v>302</v>
      </c>
      <c r="W46">
        <v>6</v>
      </c>
      <c r="X46">
        <v>0</v>
      </c>
      <c r="Y46" s="1"/>
      <c r="AA46">
        <f>Table_1[[#This Row],[Salary]]/Table_1[[#This Row],[Pts]]</f>
        <v>0</v>
      </c>
    </row>
    <row r="47" spans="1:27" x14ac:dyDescent="0.25">
      <c r="A47">
        <v>46</v>
      </c>
      <c r="B47" s="1" t="s">
        <v>354</v>
      </c>
      <c r="C47">
        <v>22.24</v>
      </c>
      <c r="D47">
        <v>7.4130000000000003</v>
      </c>
      <c r="E47">
        <v>0</v>
      </c>
      <c r="F47">
        <v>0</v>
      </c>
      <c r="G47">
        <v>0</v>
      </c>
      <c r="H47" s="1">
        <v>0</v>
      </c>
      <c r="I47" s="1">
        <v>0</v>
      </c>
      <c r="J47" s="1">
        <v>0</v>
      </c>
      <c r="K47" s="1" t="s">
        <v>355</v>
      </c>
      <c r="L47" s="1" t="s">
        <v>356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18.36</v>
      </c>
      <c r="V47" s="1" t="s">
        <v>302</v>
      </c>
      <c r="W47">
        <v>10</v>
      </c>
      <c r="X47">
        <v>7</v>
      </c>
      <c r="Y47" s="1"/>
      <c r="AA47">
        <f>Table_1[[#This Row],[Salary]]/Table_1[[#This Row],[Pts]]</f>
        <v>0.31474820143884896</v>
      </c>
    </row>
    <row r="48" spans="1:27" x14ac:dyDescent="0.25">
      <c r="A48">
        <v>47</v>
      </c>
      <c r="B48" s="1" t="s">
        <v>357</v>
      </c>
      <c r="C48">
        <v>17.78</v>
      </c>
      <c r="D48">
        <v>3.556</v>
      </c>
      <c r="E48">
        <v>0</v>
      </c>
      <c r="F48">
        <v>0</v>
      </c>
      <c r="G48">
        <v>0</v>
      </c>
      <c r="H48" s="1">
        <v>0</v>
      </c>
      <c r="I48" s="1">
        <v>0</v>
      </c>
      <c r="J48" s="1" t="s">
        <v>358</v>
      </c>
      <c r="K48" s="1">
        <v>0</v>
      </c>
      <c r="L48" s="1">
        <v>0</v>
      </c>
      <c r="M48" s="1" t="s">
        <v>250</v>
      </c>
      <c r="N48" s="1" t="s">
        <v>359</v>
      </c>
      <c r="O48" s="1" t="s">
        <v>360</v>
      </c>
      <c r="P48">
        <v>0</v>
      </c>
      <c r="Q48" s="1">
        <v>0</v>
      </c>
      <c r="R48">
        <v>0</v>
      </c>
      <c r="S48">
        <v>0</v>
      </c>
      <c r="T48">
        <v>0</v>
      </c>
      <c r="U48">
        <v>17.829999999999998</v>
      </c>
      <c r="V48" s="1" t="s">
        <v>302</v>
      </c>
      <c r="W48">
        <v>4</v>
      </c>
      <c r="X48">
        <v>0</v>
      </c>
      <c r="Y48" s="1"/>
      <c r="AA48">
        <f>Table_1[[#This Row],[Salary]]/Table_1[[#This Row],[Pts]]</f>
        <v>0</v>
      </c>
    </row>
    <row r="49" spans="1:27" x14ac:dyDescent="0.25">
      <c r="A49">
        <v>48</v>
      </c>
      <c r="B49" s="1" t="s">
        <v>361</v>
      </c>
      <c r="C49">
        <v>17.57</v>
      </c>
      <c r="D49">
        <v>4.3929999999999998</v>
      </c>
      <c r="E49">
        <v>0</v>
      </c>
      <c r="F49">
        <v>0</v>
      </c>
      <c r="G49">
        <v>0</v>
      </c>
      <c r="H49" s="1">
        <v>0</v>
      </c>
      <c r="I49" s="1">
        <v>0</v>
      </c>
      <c r="J49" s="1" t="s">
        <v>362</v>
      </c>
      <c r="K49" s="1">
        <v>0</v>
      </c>
      <c r="L49" s="1">
        <v>0</v>
      </c>
      <c r="M49" s="1" t="s">
        <v>359</v>
      </c>
      <c r="N49" s="1" t="s">
        <v>358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17.170000000000002</v>
      </c>
      <c r="U49">
        <v>0</v>
      </c>
      <c r="V49" s="1" t="s">
        <v>302</v>
      </c>
      <c r="W49">
        <v>13</v>
      </c>
      <c r="X49">
        <v>4</v>
      </c>
      <c r="Y49" s="1"/>
      <c r="AA49">
        <f>Table_1[[#This Row],[Salary]]/Table_1[[#This Row],[Pts]]</f>
        <v>0.22766078542970972</v>
      </c>
    </row>
    <row r="50" spans="1:27" x14ac:dyDescent="0.25">
      <c r="A50">
        <v>49</v>
      </c>
      <c r="B50" s="1" t="s">
        <v>363</v>
      </c>
      <c r="C50">
        <v>17.45</v>
      </c>
      <c r="D50">
        <v>1.5860000000000001</v>
      </c>
      <c r="E50">
        <v>-1.24</v>
      </c>
      <c r="F50">
        <v>0</v>
      </c>
      <c r="G50">
        <v>0.25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332</v>
      </c>
      <c r="N50" s="1" t="s">
        <v>364</v>
      </c>
      <c r="O50" s="1" t="s">
        <v>365</v>
      </c>
      <c r="P50">
        <v>10.54</v>
      </c>
      <c r="Q50" s="1" t="s">
        <v>358</v>
      </c>
      <c r="R50">
        <v>0</v>
      </c>
      <c r="S50">
        <v>-0.1</v>
      </c>
      <c r="T50">
        <v>0.2</v>
      </c>
      <c r="U50">
        <v>0.5</v>
      </c>
      <c r="V50" s="1" t="s">
        <v>302</v>
      </c>
      <c r="W50">
        <v>7</v>
      </c>
      <c r="X50">
        <v>0</v>
      </c>
      <c r="Y50" s="1"/>
      <c r="AA50">
        <f>Table_1[[#This Row],[Salary]]/Table_1[[#This Row],[Pts]]</f>
        <v>0</v>
      </c>
    </row>
    <row r="51" spans="1:27" x14ac:dyDescent="0.25">
      <c r="A51">
        <v>50</v>
      </c>
      <c r="B51" s="1" t="s">
        <v>366</v>
      </c>
      <c r="C51">
        <v>13.48</v>
      </c>
      <c r="D51">
        <v>4.4930000000000003</v>
      </c>
      <c r="E51">
        <v>0</v>
      </c>
      <c r="F51">
        <v>9.98</v>
      </c>
      <c r="G51">
        <v>2.5</v>
      </c>
      <c r="H51" s="1" t="s">
        <v>367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>
        <v>0</v>
      </c>
      <c r="S51">
        <v>0</v>
      </c>
      <c r="T51">
        <v>0</v>
      </c>
      <c r="U51">
        <v>0</v>
      </c>
      <c r="V51" s="1" t="s">
        <v>302</v>
      </c>
      <c r="W51">
        <v>5</v>
      </c>
      <c r="X51">
        <v>0</v>
      </c>
      <c r="Y51" s="1"/>
      <c r="AA51">
        <f>Table_1[[#This Row],[Salary]]/Table_1[[#This Row],[Pts]]</f>
        <v>0</v>
      </c>
    </row>
    <row r="52" spans="1:27" x14ac:dyDescent="0.25">
      <c r="A52">
        <v>51</v>
      </c>
      <c r="B52" s="1" t="s">
        <v>368</v>
      </c>
      <c r="C52">
        <v>11.27</v>
      </c>
      <c r="D52">
        <v>11.27</v>
      </c>
      <c r="E52">
        <v>0</v>
      </c>
      <c r="F52">
        <v>0</v>
      </c>
      <c r="G52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>
        <v>0</v>
      </c>
      <c r="S52">
        <v>0</v>
      </c>
      <c r="T52">
        <v>11.27</v>
      </c>
      <c r="U52">
        <v>0</v>
      </c>
      <c r="V52" s="1" t="s">
        <v>231</v>
      </c>
      <c r="W52">
        <v>8</v>
      </c>
      <c r="X52">
        <v>0</v>
      </c>
      <c r="Y52" s="1"/>
      <c r="AA52">
        <f>Table_1[[#This Row],[Salary]]/Table_1[[#This Row],[Pts]]</f>
        <v>0</v>
      </c>
    </row>
    <row r="53" spans="1:27" x14ac:dyDescent="0.25">
      <c r="A53">
        <v>52</v>
      </c>
      <c r="B53" s="1" t="s">
        <v>369</v>
      </c>
      <c r="C53">
        <v>9.9</v>
      </c>
      <c r="D53">
        <v>4.95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10.15</v>
      </c>
      <c r="Q53" s="1">
        <v>0</v>
      </c>
      <c r="R53">
        <v>-0.25</v>
      </c>
      <c r="S53">
        <v>0</v>
      </c>
      <c r="T53">
        <v>0</v>
      </c>
      <c r="U53">
        <v>0</v>
      </c>
      <c r="V53" s="1" t="s">
        <v>231</v>
      </c>
      <c r="W53">
        <v>7</v>
      </c>
      <c r="X53">
        <v>0</v>
      </c>
      <c r="Y53" s="1"/>
      <c r="AA53">
        <f>Table_1[[#This Row],[Salary]]/Table_1[[#This Row],[Pts]]</f>
        <v>0</v>
      </c>
    </row>
    <row r="54" spans="1:27" x14ac:dyDescent="0.25">
      <c r="A54">
        <v>53</v>
      </c>
      <c r="B54" s="1" t="s">
        <v>370</v>
      </c>
      <c r="C54">
        <v>9.5299999999999994</v>
      </c>
      <c r="D54">
        <v>9.5299999999999994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 t="s">
        <v>371</v>
      </c>
      <c r="N54" s="1">
        <v>0</v>
      </c>
      <c r="O54" s="1">
        <v>0</v>
      </c>
      <c r="P54">
        <v>0</v>
      </c>
      <c r="Q54" s="1">
        <v>0</v>
      </c>
      <c r="R54">
        <v>0</v>
      </c>
      <c r="S54">
        <v>0</v>
      </c>
      <c r="T54">
        <v>0</v>
      </c>
      <c r="U54">
        <v>0</v>
      </c>
      <c r="V54" s="1" t="s">
        <v>302</v>
      </c>
      <c r="W54">
        <v>10</v>
      </c>
      <c r="X54">
        <v>0</v>
      </c>
      <c r="Y54" s="1"/>
      <c r="AA54">
        <f>Table_1[[#This Row],[Salary]]/Table_1[[#This Row],[Pts]]</f>
        <v>0</v>
      </c>
    </row>
    <row r="55" spans="1:27" x14ac:dyDescent="0.25">
      <c r="A55">
        <v>54</v>
      </c>
      <c r="B55" s="1" t="s">
        <v>372</v>
      </c>
      <c r="C55">
        <v>8.57</v>
      </c>
      <c r="D55">
        <v>1.714</v>
      </c>
      <c r="E55">
        <v>0</v>
      </c>
      <c r="F55">
        <v>0</v>
      </c>
      <c r="G55">
        <v>0</v>
      </c>
      <c r="H55" s="1">
        <v>0</v>
      </c>
      <c r="I55" s="1" t="s">
        <v>358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>
        <v>-1.28</v>
      </c>
      <c r="Q55" s="1">
        <v>0</v>
      </c>
      <c r="R55">
        <v>0</v>
      </c>
      <c r="S55">
        <v>0</v>
      </c>
      <c r="T55">
        <v>0.15</v>
      </c>
      <c r="U55">
        <v>9.4</v>
      </c>
      <c r="V55" s="1" t="s">
        <v>302</v>
      </c>
      <c r="W55">
        <v>11</v>
      </c>
      <c r="X55">
        <v>0</v>
      </c>
      <c r="Y55" s="1"/>
      <c r="AA55">
        <f>Table_1[[#This Row],[Salary]]/Table_1[[#This Row],[Pts]]</f>
        <v>0</v>
      </c>
    </row>
    <row r="56" spans="1:27" x14ac:dyDescent="0.25">
      <c r="A56">
        <v>55</v>
      </c>
      <c r="B56" s="1" t="s">
        <v>373</v>
      </c>
      <c r="C56">
        <v>7.52</v>
      </c>
      <c r="D56">
        <v>2.5070000000000001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374</v>
      </c>
      <c r="N56" s="1" t="s">
        <v>375</v>
      </c>
      <c r="O56" s="1" t="s">
        <v>376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196</v>
      </c>
      <c r="W56">
        <v>8</v>
      </c>
      <c r="X56">
        <v>0</v>
      </c>
      <c r="Y56" s="1"/>
      <c r="AA56">
        <f>Table_1[[#This Row],[Salary]]/Table_1[[#This Row],[Pts]]</f>
        <v>0</v>
      </c>
    </row>
    <row r="57" spans="1:27" x14ac:dyDescent="0.25">
      <c r="A57">
        <v>56</v>
      </c>
      <c r="B57" s="1" t="s">
        <v>377</v>
      </c>
      <c r="C57">
        <v>7.49</v>
      </c>
      <c r="D57">
        <v>1.873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1.1499999999999999</v>
      </c>
      <c r="Q57" s="1" t="s">
        <v>378</v>
      </c>
      <c r="R57">
        <v>-3.98</v>
      </c>
      <c r="S57">
        <v>5.47</v>
      </c>
      <c r="T57">
        <v>0</v>
      </c>
      <c r="U57">
        <v>0</v>
      </c>
      <c r="V57" s="1" t="s">
        <v>302</v>
      </c>
      <c r="W57">
        <v>11</v>
      </c>
      <c r="X57">
        <v>1</v>
      </c>
      <c r="Y57" s="1"/>
      <c r="AA57">
        <f>Table_1[[#This Row],[Salary]]/Table_1[[#This Row],[Pts]]</f>
        <v>0.13351134846461948</v>
      </c>
    </row>
    <row r="58" spans="1:27" x14ac:dyDescent="0.25">
      <c r="A58">
        <v>57</v>
      </c>
      <c r="B58" s="1" t="s">
        <v>379</v>
      </c>
      <c r="C58">
        <v>7.24</v>
      </c>
      <c r="D58">
        <v>1.448</v>
      </c>
      <c r="E58">
        <v>0</v>
      </c>
      <c r="F58">
        <v>0</v>
      </c>
      <c r="G58">
        <v>0</v>
      </c>
      <c r="H58" s="1" t="s">
        <v>359</v>
      </c>
      <c r="I58" s="1">
        <v>0</v>
      </c>
      <c r="J58" s="1">
        <v>0</v>
      </c>
      <c r="K58" s="1">
        <v>0</v>
      </c>
      <c r="L58" s="1">
        <v>0</v>
      </c>
      <c r="M58" s="1" t="s">
        <v>380</v>
      </c>
      <c r="N58" s="1">
        <v>0</v>
      </c>
      <c r="O58" s="1">
        <v>0</v>
      </c>
      <c r="P58">
        <v>0</v>
      </c>
      <c r="Q58" s="1">
        <v>0</v>
      </c>
      <c r="R58">
        <v>0.25</v>
      </c>
      <c r="S58">
        <v>1.55</v>
      </c>
      <c r="T58">
        <v>-1.86</v>
      </c>
      <c r="U58">
        <v>0</v>
      </c>
      <c r="V58" s="1" t="s">
        <v>302</v>
      </c>
      <c r="W58">
        <v>5</v>
      </c>
      <c r="X58">
        <v>11</v>
      </c>
      <c r="Y58" s="1"/>
      <c r="AA58">
        <f>Table_1[[#This Row],[Salary]]/Table_1[[#This Row],[Pts]]</f>
        <v>1.5193370165745856</v>
      </c>
    </row>
    <row r="59" spans="1:27" x14ac:dyDescent="0.25">
      <c r="A59">
        <v>58</v>
      </c>
      <c r="B59" s="1" t="s">
        <v>381</v>
      </c>
      <c r="C59">
        <v>7.03</v>
      </c>
      <c r="D59">
        <v>7.03</v>
      </c>
      <c r="E59">
        <v>0</v>
      </c>
      <c r="F59">
        <v>0</v>
      </c>
      <c r="G59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>
        <v>0</v>
      </c>
      <c r="S59">
        <v>0</v>
      </c>
      <c r="T59">
        <v>0</v>
      </c>
      <c r="U59">
        <v>7.03</v>
      </c>
      <c r="V59" s="1" t="s">
        <v>231</v>
      </c>
      <c r="W59">
        <v>9</v>
      </c>
      <c r="X59">
        <v>0</v>
      </c>
      <c r="Y59" s="1"/>
      <c r="AA59">
        <f>Table_1[[#This Row],[Salary]]/Table_1[[#This Row],[Pts]]</f>
        <v>0</v>
      </c>
    </row>
    <row r="60" spans="1:27" x14ac:dyDescent="0.25">
      <c r="A60">
        <v>59</v>
      </c>
      <c r="B60" s="1" t="s">
        <v>382</v>
      </c>
      <c r="C60">
        <v>6.55</v>
      </c>
      <c r="D60">
        <v>2.1829999999999998</v>
      </c>
      <c r="E60">
        <v>0</v>
      </c>
      <c r="F60">
        <v>0</v>
      </c>
      <c r="G60">
        <v>-2.75</v>
      </c>
      <c r="H60" s="1" t="s">
        <v>383</v>
      </c>
      <c r="I60" s="1">
        <v>0</v>
      </c>
      <c r="J60" s="1">
        <v>0</v>
      </c>
      <c r="K60" s="1" t="s">
        <v>359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302</v>
      </c>
      <c r="W60">
        <v>5</v>
      </c>
      <c r="X60">
        <v>0</v>
      </c>
      <c r="Y60" s="1"/>
      <c r="AA60">
        <f>Table_1[[#This Row],[Salary]]/Table_1[[#This Row],[Pts]]</f>
        <v>0</v>
      </c>
    </row>
    <row r="61" spans="1:27" x14ac:dyDescent="0.25">
      <c r="A61">
        <v>60</v>
      </c>
      <c r="B61" s="1" t="s">
        <v>384</v>
      </c>
      <c r="C61">
        <v>6.38</v>
      </c>
      <c r="D61">
        <v>1.276</v>
      </c>
      <c r="E61">
        <v>0</v>
      </c>
      <c r="F61">
        <v>0</v>
      </c>
      <c r="G6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385</v>
      </c>
      <c r="P61">
        <v>0</v>
      </c>
      <c r="Q61" s="1" t="s">
        <v>386</v>
      </c>
      <c r="R61">
        <v>-2.71</v>
      </c>
      <c r="S61">
        <v>17.309999999999999</v>
      </c>
      <c r="T61">
        <v>0</v>
      </c>
      <c r="U61">
        <v>0</v>
      </c>
      <c r="V61" s="1" t="s">
        <v>302</v>
      </c>
      <c r="W61">
        <v>9</v>
      </c>
      <c r="X61">
        <v>0</v>
      </c>
      <c r="Y61" s="1"/>
      <c r="AA61">
        <f>Table_1[[#This Row],[Salary]]/Table_1[[#This Row],[Pts]]</f>
        <v>0</v>
      </c>
    </row>
    <row r="62" spans="1:27" x14ac:dyDescent="0.25">
      <c r="A62">
        <v>61</v>
      </c>
      <c r="B62" s="1" t="s">
        <v>387</v>
      </c>
      <c r="C62">
        <v>5.25</v>
      </c>
      <c r="D62">
        <v>2.625</v>
      </c>
      <c r="E62">
        <v>0</v>
      </c>
      <c r="F62">
        <v>0</v>
      </c>
      <c r="G62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>
        <v>0</v>
      </c>
      <c r="S62">
        <v>3.75</v>
      </c>
      <c r="T62">
        <v>0</v>
      </c>
      <c r="U62">
        <v>1.5</v>
      </c>
      <c r="V62" s="1" t="s">
        <v>302</v>
      </c>
      <c r="W62">
        <v>7</v>
      </c>
      <c r="X62">
        <v>0</v>
      </c>
      <c r="Y62" s="1"/>
      <c r="AA62">
        <f>Table_1[[#This Row],[Salary]]/Table_1[[#This Row],[Pts]]</f>
        <v>0</v>
      </c>
    </row>
    <row r="63" spans="1:27" x14ac:dyDescent="0.25">
      <c r="A63">
        <v>62</v>
      </c>
      <c r="B63" s="1" t="s">
        <v>388</v>
      </c>
      <c r="C63">
        <v>4.0599999999999996</v>
      </c>
      <c r="D63">
        <v>2.0299999999999998</v>
      </c>
      <c r="E63">
        <v>4.0599999999999996</v>
      </c>
      <c r="F63">
        <v>0</v>
      </c>
      <c r="G63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 t="s">
        <v>359</v>
      </c>
      <c r="N63" s="1">
        <v>0</v>
      </c>
      <c r="O63" s="1">
        <v>0</v>
      </c>
      <c r="P63">
        <v>0</v>
      </c>
      <c r="Q63" s="1">
        <v>0</v>
      </c>
      <c r="R63">
        <v>0</v>
      </c>
      <c r="S63">
        <v>0</v>
      </c>
      <c r="T63">
        <v>0</v>
      </c>
      <c r="U63">
        <v>0</v>
      </c>
      <c r="V63" s="1" t="s">
        <v>302</v>
      </c>
      <c r="W63">
        <v>6</v>
      </c>
      <c r="X63">
        <v>0</v>
      </c>
      <c r="Y63" s="1"/>
      <c r="AA63">
        <f>Table_1[[#This Row],[Salary]]/Table_1[[#This Row],[Pts]]</f>
        <v>0</v>
      </c>
    </row>
    <row r="64" spans="1:27" x14ac:dyDescent="0.25">
      <c r="A64">
        <v>63</v>
      </c>
      <c r="B64" s="1" t="s">
        <v>389</v>
      </c>
      <c r="C64">
        <v>2.8</v>
      </c>
      <c r="D64">
        <v>2.8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2.8</v>
      </c>
      <c r="V64" s="1" t="s">
        <v>302</v>
      </c>
      <c r="W64">
        <v>13</v>
      </c>
      <c r="X64">
        <v>0</v>
      </c>
      <c r="Y64" s="1"/>
      <c r="AA64">
        <f>Table_1[[#This Row],[Salary]]/Table_1[[#This Row],[Pts]]</f>
        <v>0</v>
      </c>
    </row>
    <row r="65" spans="1:27" x14ac:dyDescent="0.25">
      <c r="A65">
        <v>64</v>
      </c>
      <c r="B65" s="1" t="s">
        <v>390</v>
      </c>
      <c r="C65">
        <v>2.56</v>
      </c>
      <c r="D65">
        <v>0.51200000000000001</v>
      </c>
      <c r="E65">
        <v>0</v>
      </c>
      <c r="F65">
        <v>0</v>
      </c>
      <c r="G65">
        <v>0</v>
      </c>
      <c r="H65" s="1" t="s">
        <v>391</v>
      </c>
      <c r="I65" s="1">
        <v>0</v>
      </c>
      <c r="J65" s="1">
        <v>0</v>
      </c>
      <c r="K65" s="1" t="s">
        <v>392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 t="s">
        <v>393</v>
      </c>
      <c r="R65">
        <v>-1.53</v>
      </c>
      <c r="S65">
        <v>0</v>
      </c>
      <c r="T65">
        <v>-1.68</v>
      </c>
      <c r="U65">
        <v>0</v>
      </c>
      <c r="V65" s="1" t="s">
        <v>302</v>
      </c>
      <c r="W65">
        <v>5</v>
      </c>
      <c r="X65">
        <v>0</v>
      </c>
      <c r="Y65" s="1"/>
      <c r="AA65">
        <f>Table_1[[#This Row],[Salary]]/Table_1[[#This Row],[Pts]]</f>
        <v>0</v>
      </c>
    </row>
    <row r="66" spans="1:27" x14ac:dyDescent="0.25">
      <c r="A66">
        <v>65</v>
      </c>
      <c r="B66" s="1" t="s">
        <v>394</v>
      </c>
      <c r="C66">
        <v>1.9</v>
      </c>
      <c r="D66">
        <v>1.9</v>
      </c>
      <c r="E66">
        <v>0</v>
      </c>
      <c r="F66">
        <v>0</v>
      </c>
      <c r="G66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>
        <v>0</v>
      </c>
      <c r="S66">
        <v>0</v>
      </c>
      <c r="T66">
        <v>0</v>
      </c>
      <c r="U66">
        <v>1.9</v>
      </c>
      <c r="V66" s="1" t="s">
        <v>302</v>
      </c>
      <c r="W66">
        <v>4</v>
      </c>
      <c r="X66">
        <v>0</v>
      </c>
      <c r="Y66" s="1"/>
      <c r="AA66">
        <f>Table_1[[#This Row],[Salary]]/Table_1[[#This Row],[Pts]]</f>
        <v>0</v>
      </c>
    </row>
    <row r="67" spans="1:27" x14ac:dyDescent="0.25">
      <c r="A67">
        <v>66</v>
      </c>
      <c r="B67" s="1" t="s">
        <v>395</v>
      </c>
      <c r="C67">
        <v>1.25</v>
      </c>
      <c r="D67">
        <v>0.20799999999999999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359</v>
      </c>
      <c r="O67" s="1" t="s">
        <v>396</v>
      </c>
      <c r="P67">
        <v>-0.2</v>
      </c>
      <c r="Q67" s="1">
        <v>0</v>
      </c>
      <c r="R67">
        <v>1.9</v>
      </c>
      <c r="S67">
        <v>0</v>
      </c>
      <c r="T67">
        <v>-0.8</v>
      </c>
      <c r="U67">
        <v>0</v>
      </c>
      <c r="V67" s="1" t="s">
        <v>302</v>
      </c>
      <c r="W67">
        <v>4</v>
      </c>
      <c r="X67">
        <v>0</v>
      </c>
      <c r="Y67" s="1"/>
      <c r="AA67">
        <f>Table_1[[#This Row],[Salary]]/Table_1[[#This Row],[Pts]]</f>
        <v>0</v>
      </c>
    </row>
    <row r="68" spans="1:27" x14ac:dyDescent="0.25">
      <c r="A68">
        <v>67</v>
      </c>
      <c r="B68" s="1" t="s">
        <v>397</v>
      </c>
      <c r="C68">
        <v>0.75</v>
      </c>
      <c r="D68">
        <v>0.15</v>
      </c>
      <c r="E68">
        <v>0.4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 t="s">
        <v>359</v>
      </c>
      <c r="P68">
        <v>0</v>
      </c>
      <c r="Q68" s="1">
        <v>0</v>
      </c>
      <c r="R68">
        <v>0</v>
      </c>
      <c r="S68">
        <v>0</v>
      </c>
      <c r="T68">
        <v>0</v>
      </c>
      <c r="U68">
        <v>0.35</v>
      </c>
      <c r="V68" s="1" t="s">
        <v>302</v>
      </c>
      <c r="W68">
        <v>8</v>
      </c>
      <c r="X68">
        <v>0</v>
      </c>
      <c r="Y68" s="1"/>
      <c r="AA68">
        <f>Table_1[[#This Row],[Salary]]/Table_1[[#This Row],[Pts]]</f>
        <v>0</v>
      </c>
    </row>
    <row r="69" spans="1:27" x14ac:dyDescent="0.25">
      <c r="A69">
        <v>68</v>
      </c>
      <c r="B69" s="1" t="s">
        <v>398</v>
      </c>
      <c r="C69">
        <v>0.3</v>
      </c>
      <c r="D69">
        <v>0.15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 t="s">
        <v>358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>
        <v>0</v>
      </c>
      <c r="S69">
        <v>0</v>
      </c>
      <c r="T69">
        <v>0</v>
      </c>
      <c r="U69">
        <v>0</v>
      </c>
      <c r="V69" s="1" t="s">
        <v>302</v>
      </c>
      <c r="W69">
        <v>9</v>
      </c>
      <c r="X69">
        <v>0</v>
      </c>
      <c r="Y69" s="1"/>
      <c r="AA69">
        <f>Table_1[[#This Row],[Salary]]/Table_1[[#This Row],[Pts]]</f>
        <v>0</v>
      </c>
    </row>
    <row r="70" spans="1:27" x14ac:dyDescent="0.25">
      <c r="A70">
        <v>69</v>
      </c>
      <c r="B70" s="1" t="s">
        <v>399</v>
      </c>
      <c r="C70">
        <v>0.1</v>
      </c>
      <c r="D70">
        <v>0.1</v>
      </c>
      <c r="E70">
        <v>0</v>
      </c>
      <c r="F70">
        <v>0</v>
      </c>
      <c r="G70">
        <v>0</v>
      </c>
      <c r="H70" s="1">
        <v>0</v>
      </c>
      <c r="I70" s="1">
        <v>0</v>
      </c>
      <c r="J70" s="1">
        <v>0</v>
      </c>
      <c r="K70" s="1" t="s">
        <v>362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>
        <v>0</v>
      </c>
      <c r="S70">
        <v>0</v>
      </c>
      <c r="T70">
        <v>0</v>
      </c>
      <c r="U70">
        <v>0</v>
      </c>
      <c r="V70" s="1" t="s">
        <v>302</v>
      </c>
      <c r="W70">
        <v>6</v>
      </c>
      <c r="X70">
        <v>0</v>
      </c>
      <c r="Y70" s="1"/>
      <c r="AA70">
        <f>Table_1[[#This Row],[Salary]]/Table_1[[#This Row],[Pts]]</f>
        <v>0</v>
      </c>
    </row>
    <row r="71" spans="1:27" x14ac:dyDescent="0.25">
      <c r="A71">
        <v>70</v>
      </c>
      <c r="B71" s="1" t="s">
        <v>400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>
        <v>0</v>
      </c>
      <c r="S71">
        <v>0</v>
      </c>
      <c r="T71">
        <v>0</v>
      </c>
      <c r="U71">
        <v>0</v>
      </c>
      <c r="V71" s="1" t="s">
        <v>302</v>
      </c>
      <c r="W71">
        <v>11</v>
      </c>
      <c r="X71">
        <v>0</v>
      </c>
      <c r="Y71" s="1"/>
      <c r="AA71" t="e">
        <f>Table_1[[#This Row],[Salary]]/Table_1[[#This Row],[Pts]]</f>
        <v>#DIV/0!</v>
      </c>
    </row>
    <row r="72" spans="1:27" x14ac:dyDescent="0.25">
      <c r="A72">
        <v>71</v>
      </c>
      <c r="B72" s="1" t="s">
        <v>401</v>
      </c>
      <c r="C72">
        <v>-0.09</v>
      </c>
      <c r="D72">
        <v>-2.1999999999999999E-2</v>
      </c>
      <c r="E72">
        <v>0</v>
      </c>
      <c r="F72">
        <v>0</v>
      </c>
      <c r="G7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 t="s">
        <v>402</v>
      </c>
      <c r="N72" s="1" t="s">
        <v>403</v>
      </c>
      <c r="O72" s="1">
        <v>0</v>
      </c>
      <c r="P72">
        <v>0</v>
      </c>
      <c r="Q72" s="1">
        <v>0</v>
      </c>
      <c r="R72">
        <v>0</v>
      </c>
      <c r="S72">
        <v>0</v>
      </c>
      <c r="T72">
        <v>0</v>
      </c>
      <c r="U72">
        <v>0</v>
      </c>
      <c r="V72" s="1" t="s">
        <v>302</v>
      </c>
      <c r="W72">
        <v>6</v>
      </c>
      <c r="X72">
        <v>2</v>
      </c>
      <c r="Y72" s="1"/>
      <c r="AA72">
        <f>Table_1[[#This Row],[Salary]]/Table_1[[#This Row],[Pts]]</f>
        <v>-22.222222222222221</v>
      </c>
    </row>
    <row r="73" spans="1:27" x14ac:dyDescent="0.25">
      <c r="A73">
        <v>72</v>
      </c>
      <c r="B73" s="1" t="s">
        <v>404</v>
      </c>
      <c r="C73">
        <v>-0.1</v>
      </c>
      <c r="D73">
        <v>-0.1</v>
      </c>
      <c r="E73">
        <v>0</v>
      </c>
      <c r="F73">
        <v>0</v>
      </c>
      <c r="G73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-0.1</v>
      </c>
      <c r="Q73" s="1">
        <v>0</v>
      </c>
      <c r="R73">
        <v>0</v>
      </c>
      <c r="S73">
        <v>0</v>
      </c>
      <c r="T73">
        <v>0</v>
      </c>
      <c r="U73">
        <v>0</v>
      </c>
      <c r="V73" s="1" t="s">
        <v>302</v>
      </c>
      <c r="W73">
        <v>10</v>
      </c>
      <c r="X73">
        <v>4</v>
      </c>
      <c r="Y73" s="1"/>
      <c r="AA73">
        <f>Table_1[[#This Row],[Salary]]/Table_1[[#This Row],[Pts]]</f>
        <v>-40</v>
      </c>
    </row>
    <row r="74" spans="1:27" x14ac:dyDescent="0.25">
      <c r="A74">
        <v>73</v>
      </c>
      <c r="B74" s="1" t="s">
        <v>405</v>
      </c>
      <c r="C74">
        <v>-0.24</v>
      </c>
      <c r="D74">
        <v>-0.06</v>
      </c>
      <c r="E74">
        <v>0</v>
      </c>
      <c r="F74">
        <v>0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406</v>
      </c>
      <c r="M74" s="1">
        <v>0</v>
      </c>
      <c r="N74" s="1" t="s">
        <v>407</v>
      </c>
      <c r="O74" s="1" t="s">
        <v>408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-7.45</v>
      </c>
      <c r="V74" s="1" t="s">
        <v>302</v>
      </c>
      <c r="W74">
        <v>13</v>
      </c>
      <c r="X74">
        <v>0</v>
      </c>
      <c r="Y74" s="1"/>
      <c r="AA74">
        <f>Table_1[[#This Row],[Salary]]/Table_1[[#This Row],[Pts]]</f>
        <v>0</v>
      </c>
    </row>
    <row r="75" spans="1:27" x14ac:dyDescent="0.25">
      <c r="A75">
        <v>74</v>
      </c>
      <c r="B75" s="1" t="s">
        <v>409</v>
      </c>
      <c r="C75">
        <v>-0.48</v>
      </c>
      <c r="D75">
        <v>-0.24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>
        <v>-1.48</v>
      </c>
      <c r="S75">
        <v>0</v>
      </c>
      <c r="T75">
        <v>0</v>
      </c>
      <c r="U75">
        <v>1</v>
      </c>
      <c r="V75" s="1" t="s">
        <v>302</v>
      </c>
      <c r="W75">
        <v>8</v>
      </c>
      <c r="X75">
        <v>0</v>
      </c>
      <c r="Y75" s="1"/>
      <c r="AA75">
        <f>Table_1[[#This Row],[Salary]]/Table_1[[#This Row],[Pts]]</f>
        <v>0</v>
      </c>
    </row>
    <row r="76" spans="1:27" x14ac:dyDescent="0.25">
      <c r="A76">
        <v>75</v>
      </c>
      <c r="B76" s="1" t="s">
        <v>410</v>
      </c>
      <c r="C76">
        <v>-0.65</v>
      </c>
      <c r="D76">
        <v>-0.65</v>
      </c>
      <c r="E76">
        <v>0</v>
      </c>
      <c r="F76">
        <v>0</v>
      </c>
      <c r="G76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>
        <v>0</v>
      </c>
      <c r="S76">
        <v>0</v>
      </c>
      <c r="T76">
        <v>-0.65</v>
      </c>
      <c r="U76">
        <v>0</v>
      </c>
      <c r="V76" s="1" t="s">
        <v>302</v>
      </c>
      <c r="W76">
        <v>5</v>
      </c>
      <c r="X76">
        <v>0</v>
      </c>
      <c r="Y76" s="1"/>
      <c r="AA76">
        <f>Table_1[[#This Row],[Salary]]/Table_1[[#This Row],[Pts]]</f>
        <v>0</v>
      </c>
    </row>
    <row r="77" spans="1:27" x14ac:dyDescent="0.25">
      <c r="A77">
        <v>76</v>
      </c>
      <c r="B77" s="1" t="s">
        <v>411</v>
      </c>
      <c r="C77">
        <v>-0.7</v>
      </c>
      <c r="D77">
        <v>-0.7</v>
      </c>
      <c r="E77">
        <v>0</v>
      </c>
      <c r="F77">
        <v>0</v>
      </c>
      <c r="G77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412</v>
      </c>
      <c r="O77" s="1">
        <v>0</v>
      </c>
      <c r="P77">
        <v>0</v>
      </c>
      <c r="Q77" s="1">
        <v>0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11</v>
      </c>
      <c r="X77">
        <v>0</v>
      </c>
      <c r="Y77" s="1"/>
      <c r="AA77">
        <f>Table_1[[#This Row],[Salary]]/Table_1[[#This Row],[Pts]]</f>
        <v>0</v>
      </c>
    </row>
    <row r="78" spans="1:27" x14ac:dyDescent="0.25">
      <c r="A78">
        <v>77</v>
      </c>
      <c r="B78" s="1" t="s">
        <v>413</v>
      </c>
      <c r="C78">
        <v>-1.04</v>
      </c>
      <c r="D78">
        <v>-0.13</v>
      </c>
      <c r="E78">
        <v>0</v>
      </c>
      <c r="F78">
        <v>0.1</v>
      </c>
      <c r="G78">
        <v>0</v>
      </c>
      <c r="H78" s="1" t="s">
        <v>359</v>
      </c>
      <c r="I78" s="1">
        <v>0</v>
      </c>
      <c r="J78" s="1" t="s">
        <v>414</v>
      </c>
      <c r="K78" s="1" t="s">
        <v>362</v>
      </c>
      <c r="L78" s="1">
        <v>0</v>
      </c>
      <c r="M78" s="1" t="s">
        <v>359</v>
      </c>
      <c r="N78" s="1">
        <v>0</v>
      </c>
      <c r="O78" s="1">
        <v>0</v>
      </c>
      <c r="P78">
        <v>0.2</v>
      </c>
      <c r="Q78" s="1">
        <v>0</v>
      </c>
      <c r="R78">
        <v>0</v>
      </c>
      <c r="S78">
        <v>0</v>
      </c>
      <c r="T78">
        <v>0</v>
      </c>
      <c r="U78">
        <v>0</v>
      </c>
      <c r="V78" s="1" t="s">
        <v>302</v>
      </c>
      <c r="W78">
        <v>5</v>
      </c>
      <c r="X78">
        <v>0</v>
      </c>
      <c r="Y78" s="1"/>
      <c r="AA78">
        <f>Table_1[[#This Row],[Salary]]/Table_1[[#This Row],[Pts]]</f>
        <v>0</v>
      </c>
    </row>
    <row r="79" spans="1:27" x14ac:dyDescent="0.25">
      <c r="A79">
        <v>78</v>
      </c>
      <c r="B79" s="1" t="s">
        <v>415</v>
      </c>
      <c r="C79">
        <v>-1.19</v>
      </c>
      <c r="D79">
        <v>-1.19</v>
      </c>
      <c r="E79">
        <v>0</v>
      </c>
      <c r="F79">
        <v>0</v>
      </c>
      <c r="G79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-1.19</v>
      </c>
      <c r="Q79" s="1">
        <v>0</v>
      </c>
      <c r="R79">
        <v>0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>
        <f>Table_1[[#This Row],[Salary]]/Table_1[[#This Row],[Pts]]</f>
        <v>0</v>
      </c>
    </row>
    <row r="80" spans="1:27" x14ac:dyDescent="0.25">
      <c r="A80">
        <v>79</v>
      </c>
      <c r="B80" s="1" t="s">
        <v>416</v>
      </c>
      <c r="C80">
        <v>-2.4700000000000002</v>
      </c>
      <c r="D80">
        <v>-2.4700000000000002</v>
      </c>
      <c r="E80">
        <v>0</v>
      </c>
      <c r="F80">
        <v>0</v>
      </c>
      <c r="G80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 s="1">
        <v>0</v>
      </c>
      <c r="R80">
        <v>-2.4700000000000002</v>
      </c>
      <c r="S80">
        <v>0</v>
      </c>
      <c r="T80">
        <v>0</v>
      </c>
      <c r="U80">
        <v>0</v>
      </c>
      <c r="V80" s="1" t="s">
        <v>302</v>
      </c>
      <c r="W80">
        <v>6</v>
      </c>
      <c r="X80">
        <v>0</v>
      </c>
      <c r="Y80" s="1"/>
      <c r="AA80">
        <f>Table_1[[#This Row],[Salary]]/Table_1[[#This Row],[Pts]]</f>
        <v>0</v>
      </c>
    </row>
    <row r="81" spans="1:27" x14ac:dyDescent="0.25">
      <c r="A81">
        <v>80</v>
      </c>
      <c r="B81" s="1" t="s">
        <v>417</v>
      </c>
      <c r="C81">
        <v>-2.92</v>
      </c>
      <c r="D81">
        <v>-1.46</v>
      </c>
      <c r="E81">
        <v>0</v>
      </c>
      <c r="F81">
        <v>0</v>
      </c>
      <c r="G81">
        <v>0</v>
      </c>
      <c r="H81" s="1" t="s">
        <v>418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302</v>
      </c>
      <c r="W81">
        <v>5</v>
      </c>
      <c r="X81">
        <v>0</v>
      </c>
      <c r="Y81" s="1"/>
      <c r="AA81">
        <f>Table_1[[#This Row],[Salary]]/Table_1[[#This Row],[Pts]]</f>
        <v>0</v>
      </c>
    </row>
    <row r="82" spans="1:27" x14ac:dyDescent="0.25">
      <c r="A82">
        <v>81</v>
      </c>
      <c r="B82" s="1" t="s">
        <v>419</v>
      </c>
      <c r="C82">
        <v>-6</v>
      </c>
      <c r="D82">
        <v>-1.5</v>
      </c>
      <c r="E82">
        <v>0.45</v>
      </c>
      <c r="F82">
        <v>0</v>
      </c>
      <c r="G82">
        <v>0</v>
      </c>
      <c r="H82" s="1" t="s">
        <v>420</v>
      </c>
      <c r="I82" s="1" t="s">
        <v>359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>
        <v>-4.6500000000000004</v>
      </c>
      <c r="Q82" s="1">
        <v>0</v>
      </c>
      <c r="R82">
        <v>0</v>
      </c>
      <c r="S82">
        <v>0</v>
      </c>
      <c r="T82">
        <v>0</v>
      </c>
      <c r="U82">
        <v>0</v>
      </c>
      <c r="V82" s="1" t="s">
        <v>231</v>
      </c>
      <c r="W82">
        <v>7</v>
      </c>
      <c r="X82">
        <v>5</v>
      </c>
      <c r="Y82" s="1"/>
      <c r="AA82">
        <f>Table_1[[#This Row],[Salary]]/Table_1[[#This Row],[Pts]]</f>
        <v>-0.83333333333333337</v>
      </c>
    </row>
    <row r="83" spans="1:27" x14ac:dyDescent="0.25">
      <c r="A83">
        <v>82</v>
      </c>
      <c r="B83" s="1" t="s">
        <v>421</v>
      </c>
      <c r="C83">
        <v>-6.69</v>
      </c>
      <c r="D83">
        <v>-6.69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>
        <v>-6.69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5</v>
      </c>
      <c r="X83">
        <v>0</v>
      </c>
      <c r="Y83" s="1"/>
      <c r="AA83">
        <f>Table_1[[#This Row],[Salary]]/Table_1[[#This Row],[Pts]]</f>
        <v>0</v>
      </c>
    </row>
    <row r="84" spans="1:27" x14ac:dyDescent="0.25">
      <c r="A84">
        <v>83</v>
      </c>
      <c r="B84" s="1" t="s">
        <v>422</v>
      </c>
      <c r="C84">
        <v>-6.84</v>
      </c>
      <c r="D84">
        <v>-6.84</v>
      </c>
      <c r="E84">
        <v>0</v>
      </c>
      <c r="F84">
        <v>0</v>
      </c>
      <c r="G84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0</v>
      </c>
      <c r="T84">
        <v>0</v>
      </c>
      <c r="U84">
        <v>-6.84</v>
      </c>
      <c r="V84" s="1" t="s">
        <v>302</v>
      </c>
      <c r="W84">
        <v>9</v>
      </c>
      <c r="X84">
        <v>0</v>
      </c>
      <c r="Y84" s="1"/>
      <c r="AA84">
        <f>Table_1[[#This Row],[Salary]]/Table_1[[#This Row],[Pts]]</f>
        <v>0</v>
      </c>
    </row>
    <row r="85" spans="1:27" x14ac:dyDescent="0.25">
      <c r="A85">
        <v>84</v>
      </c>
      <c r="B85" s="1" t="s">
        <v>423</v>
      </c>
      <c r="C85">
        <v>-17.07</v>
      </c>
      <c r="D85">
        <v>-5.69</v>
      </c>
      <c r="E85">
        <v>0</v>
      </c>
      <c r="F85">
        <v>0</v>
      </c>
      <c r="G85">
        <v>0</v>
      </c>
      <c r="H85" s="1">
        <v>0</v>
      </c>
      <c r="I85" s="1">
        <v>0</v>
      </c>
      <c r="J85" s="1" t="s">
        <v>359</v>
      </c>
      <c r="K85" s="1" t="s">
        <v>424</v>
      </c>
      <c r="L85" s="1" t="s">
        <v>425</v>
      </c>
      <c r="M85" s="1">
        <v>0</v>
      </c>
      <c r="N85" s="1">
        <v>0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10</v>
      </c>
      <c r="X85">
        <v>0</v>
      </c>
      <c r="Y85" s="1"/>
      <c r="AA85">
        <f>Table_1[[#This Row],[Salary]]/Table_1[[#This Row],[Pts]]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80E9-D1B5-42D3-A896-083F116750FE}">
  <dimension ref="A1:E358"/>
  <sheetViews>
    <sheetView topLeftCell="A313" workbookViewId="0">
      <selection activeCell="E334" sqref="E334"/>
    </sheetView>
    <sheetView workbookViewId="1">
      <selection activeCell="D20" sqref="D20"/>
    </sheetView>
  </sheetViews>
  <sheetFormatPr defaultRowHeight="15" x14ac:dyDescent="0.25"/>
  <cols>
    <col min="1" max="1" width="4.28515625" bestFit="1" customWidth="1"/>
    <col min="2" max="2" width="24.5703125" bestFit="1" customWidth="1"/>
    <col min="3" max="3" width="12.42578125" bestFit="1" customWidth="1"/>
    <col min="4" max="4" width="46.7109375" bestFit="1" customWidth="1"/>
    <col min="5" max="5" width="28.85546875" bestFit="1" customWidth="1"/>
  </cols>
  <sheetData>
    <row r="1" spans="1:5" x14ac:dyDescent="0.25">
      <c r="A1" t="s">
        <v>0</v>
      </c>
      <c r="B1" t="s">
        <v>2361</v>
      </c>
      <c r="C1" t="s">
        <v>2362</v>
      </c>
      <c r="D1" t="s">
        <v>2363</v>
      </c>
      <c r="E1" t="s">
        <v>2364</v>
      </c>
    </row>
    <row r="2" spans="1:5" x14ac:dyDescent="0.25">
      <c r="A2">
        <v>1</v>
      </c>
      <c r="B2" s="1" t="s">
        <v>2365</v>
      </c>
      <c r="C2" s="1" t="s">
        <v>2366</v>
      </c>
      <c r="D2" t="s">
        <v>2367</v>
      </c>
      <c r="E2" s="1" t="s">
        <v>2368</v>
      </c>
    </row>
    <row r="3" spans="1:5" x14ac:dyDescent="0.25">
      <c r="A3">
        <v>2</v>
      </c>
      <c r="B3" s="1" t="s">
        <v>2369</v>
      </c>
      <c r="C3" s="1" t="s">
        <v>2366</v>
      </c>
      <c r="D3" t="s">
        <v>2370</v>
      </c>
      <c r="E3" s="1" t="s">
        <v>2371</v>
      </c>
    </row>
    <row r="4" spans="1:5" x14ac:dyDescent="0.25">
      <c r="A4">
        <v>3</v>
      </c>
      <c r="B4" s="1" t="s">
        <v>2372</v>
      </c>
      <c r="C4" s="1" t="s">
        <v>2366</v>
      </c>
      <c r="D4" t="s">
        <v>2373</v>
      </c>
      <c r="E4" s="1" t="s">
        <v>2374</v>
      </c>
    </row>
    <row r="5" spans="1:5" x14ac:dyDescent="0.25">
      <c r="A5">
        <v>4</v>
      </c>
      <c r="B5" s="1" t="s">
        <v>2365</v>
      </c>
      <c r="C5" s="1" t="s">
        <v>2366</v>
      </c>
      <c r="D5" t="s">
        <v>2375</v>
      </c>
      <c r="E5" s="1" t="s">
        <v>2376</v>
      </c>
    </row>
    <row r="6" spans="1:5" x14ac:dyDescent="0.25">
      <c r="A6">
        <v>5</v>
      </c>
      <c r="B6" s="1" t="s">
        <v>2369</v>
      </c>
      <c r="C6" s="1" t="s">
        <v>2366</v>
      </c>
      <c r="D6" t="s">
        <v>2377</v>
      </c>
      <c r="E6" s="1" t="s">
        <v>2378</v>
      </c>
    </row>
    <row r="7" spans="1:5" x14ac:dyDescent="0.25">
      <c r="A7">
        <v>6</v>
      </c>
      <c r="B7" s="1" t="s">
        <v>2372</v>
      </c>
      <c r="C7" s="1" t="s">
        <v>2366</v>
      </c>
      <c r="D7" t="s">
        <v>2379</v>
      </c>
      <c r="E7" s="1" t="s">
        <v>2380</v>
      </c>
    </row>
    <row r="8" spans="1:5" x14ac:dyDescent="0.25">
      <c r="A8">
        <v>7</v>
      </c>
      <c r="B8" s="1" t="s">
        <v>2365</v>
      </c>
      <c r="C8" s="1" t="s">
        <v>2366</v>
      </c>
      <c r="D8" t="s">
        <v>2381</v>
      </c>
      <c r="E8" s="1" t="s">
        <v>2382</v>
      </c>
    </row>
    <row r="9" spans="1:5" x14ac:dyDescent="0.25">
      <c r="A9">
        <v>8</v>
      </c>
      <c r="B9" s="1" t="s">
        <v>2369</v>
      </c>
      <c r="C9" s="1" t="s">
        <v>2366</v>
      </c>
      <c r="D9" t="s">
        <v>2383</v>
      </c>
      <c r="E9" s="1" t="s">
        <v>2384</v>
      </c>
    </row>
    <row r="10" spans="1:5" x14ac:dyDescent="0.25">
      <c r="A10">
        <v>9</v>
      </c>
      <c r="B10" s="1" t="s">
        <v>2385</v>
      </c>
      <c r="C10" s="1" t="s">
        <v>2366</v>
      </c>
      <c r="D10" t="s">
        <v>2386</v>
      </c>
      <c r="E10" s="1" t="s">
        <v>2387</v>
      </c>
    </row>
    <row r="11" spans="1:5" x14ac:dyDescent="0.25">
      <c r="A11">
        <v>10</v>
      </c>
      <c r="B11" s="1" t="s">
        <v>2372</v>
      </c>
      <c r="C11" s="1" t="s">
        <v>2366</v>
      </c>
      <c r="D11" t="s">
        <v>2388</v>
      </c>
      <c r="E11" s="1" t="s">
        <v>2389</v>
      </c>
    </row>
    <row r="12" spans="1:5" x14ac:dyDescent="0.25">
      <c r="A12">
        <v>11</v>
      </c>
      <c r="B12" s="1" t="s">
        <v>2390</v>
      </c>
      <c r="C12" s="1" t="s">
        <v>2366</v>
      </c>
      <c r="D12" t="s">
        <v>2391</v>
      </c>
      <c r="E12" s="1" t="s">
        <v>2392</v>
      </c>
    </row>
    <row r="13" spans="1:5" x14ac:dyDescent="0.25">
      <c r="A13">
        <v>12</v>
      </c>
      <c r="B13" s="1" t="s">
        <v>2365</v>
      </c>
      <c r="C13" s="1" t="s">
        <v>2366</v>
      </c>
      <c r="D13" t="s">
        <v>2393</v>
      </c>
      <c r="E13" s="1" t="s">
        <v>2394</v>
      </c>
    </row>
    <row r="14" spans="1:5" x14ac:dyDescent="0.25">
      <c r="A14">
        <v>13</v>
      </c>
      <c r="B14" s="1" t="s">
        <v>2369</v>
      </c>
      <c r="C14" s="1" t="s">
        <v>2366</v>
      </c>
      <c r="D14" t="s">
        <v>2395</v>
      </c>
      <c r="E14" s="1" t="s">
        <v>2396</v>
      </c>
    </row>
    <row r="15" spans="1:5" x14ac:dyDescent="0.25">
      <c r="A15">
        <v>14</v>
      </c>
      <c r="B15" s="1" t="s">
        <v>2385</v>
      </c>
      <c r="C15" s="1" t="s">
        <v>2366</v>
      </c>
      <c r="D15" t="s">
        <v>2397</v>
      </c>
      <c r="E15" s="1" t="s">
        <v>2398</v>
      </c>
    </row>
    <row r="16" spans="1:5" x14ac:dyDescent="0.25">
      <c r="A16">
        <v>15</v>
      </c>
      <c r="B16" s="1" t="s">
        <v>2372</v>
      </c>
      <c r="C16" s="1" t="s">
        <v>2366</v>
      </c>
      <c r="D16" t="s">
        <v>2399</v>
      </c>
      <c r="E16" s="1" t="s">
        <v>2400</v>
      </c>
    </row>
    <row r="17" spans="1:5" x14ac:dyDescent="0.25">
      <c r="A17">
        <v>16</v>
      </c>
      <c r="B17" s="1" t="s">
        <v>2390</v>
      </c>
      <c r="C17" s="1" t="s">
        <v>2366</v>
      </c>
      <c r="D17" t="s">
        <v>2401</v>
      </c>
      <c r="E17" s="1" t="s">
        <v>2402</v>
      </c>
    </row>
    <row r="18" spans="1:5" x14ac:dyDescent="0.25">
      <c r="A18">
        <v>17</v>
      </c>
      <c r="B18" s="1" t="s">
        <v>2403</v>
      </c>
      <c r="C18" s="1" t="s">
        <v>2366</v>
      </c>
      <c r="D18" t="s">
        <v>2404</v>
      </c>
      <c r="E18" s="1" t="s">
        <v>2405</v>
      </c>
    </row>
    <row r="19" spans="1:5" x14ac:dyDescent="0.25">
      <c r="A19">
        <v>18</v>
      </c>
      <c r="B19" s="1" t="s">
        <v>2365</v>
      </c>
      <c r="C19" s="1" t="s">
        <v>2366</v>
      </c>
      <c r="D19" t="s">
        <v>2406</v>
      </c>
      <c r="E19" s="1" t="s">
        <v>2407</v>
      </c>
    </row>
    <row r="20" spans="1:5" x14ac:dyDescent="0.25">
      <c r="A20">
        <v>19</v>
      </c>
      <c r="B20" s="1" t="s">
        <v>2369</v>
      </c>
      <c r="C20" s="1" t="s">
        <v>2366</v>
      </c>
      <c r="D20" t="s">
        <v>2408</v>
      </c>
      <c r="E20" s="1" t="s">
        <v>2409</v>
      </c>
    </row>
    <row r="21" spans="1:5" x14ac:dyDescent="0.25">
      <c r="A21">
        <v>20</v>
      </c>
      <c r="B21" s="1" t="s">
        <v>2385</v>
      </c>
      <c r="C21" s="1" t="s">
        <v>2366</v>
      </c>
      <c r="D21" t="s">
        <v>2410</v>
      </c>
      <c r="E21" s="1" t="s">
        <v>2411</v>
      </c>
    </row>
    <row r="22" spans="1:5" x14ac:dyDescent="0.25">
      <c r="A22">
        <v>21</v>
      </c>
      <c r="B22" s="1" t="s">
        <v>2372</v>
      </c>
      <c r="C22" s="1" t="s">
        <v>2366</v>
      </c>
      <c r="D22" t="s">
        <v>2412</v>
      </c>
      <c r="E22" s="1" t="s">
        <v>2413</v>
      </c>
    </row>
    <row r="23" spans="1:5" x14ac:dyDescent="0.25">
      <c r="A23">
        <v>22</v>
      </c>
      <c r="B23" s="1" t="s">
        <v>2390</v>
      </c>
      <c r="C23" s="1" t="s">
        <v>2366</v>
      </c>
      <c r="D23" t="s">
        <v>2414</v>
      </c>
      <c r="E23" s="1" t="s">
        <v>2415</v>
      </c>
    </row>
    <row r="24" spans="1:5" x14ac:dyDescent="0.25">
      <c r="A24">
        <v>23</v>
      </c>
      <c r="B24" s="1" t="s">
        <v>2403</v>
      </c>
      <c r="C24" s="1" t="s">
        <v>2366</v>
      </c>
      <c r="D24" t="s">
        <v>2416</v>
      </c>
      <c r="E24" s="1" t="s">
        <v>2417</v>
      </c>
    </row>
    <row r="25" spans="1:5" x14ac:dyDescent="0.25">
      <c r="A25">
        <v>24</v>
      </c>
      <c r="B25" s="1" t="s">
        <v>2418</v>
      </c>
      <c r="C25" s="1" t="s">
        <v>2366</v>
      </c>
      <c r="D25" t="s">
        <v>2419</v>
      </c>
      <c r="E25" s="1" t="s">
        <v>2420</v>
      </c>
    </row>
    <row r="26" spans="1:5" x14ac:dyDescent="0.25">
      <c r="A26">
        <v>25</v>
      </c>
      <c r="B26" s="1" t="s">
        <v>2365</v>
      </c>
      <c r="C26" s="1" t="s">
        <v>2366</v>
      </c>
      <c r="D26" t="s">
        <v>2421</v>
      </c>
      <c r="E26" s="1" t="s">
        <v>2422</v>
      </c>
    </row>
    <row r="27" spans="1:5" x14ac:dyDescent="0.25">
      <c r="A27">
        <v>26</v>
      </c>
      <c r="B27" s="1" t="s">
        <v>2369</v>
      </c>
      <c r="C27" s="1" t="s">
        <v>2366</v>
      </c>
      <c r="D27" t="s">
        <v>2423</v>
      </c>
      <c r="E27" s="1" t="s">
        <v>2424</v>
      </c>
    </row>
    <row r="28" spans="1:5" x14ac:dyDescent="0.25">
      <c r="A28">
        <v>27</v>
      </c>
      <c r="B28" s="1" t="s">
        <v>2425</v>
      </c>
      <c r="C28" s="1" t="s">
        <v>2366</v>
      </c>
      <c r="D28" t="s">
        <v>2426</v>
      </c>
      <c r="E28" s="1" t="s">
        <v>2427</v>
      </c>
    </row>
    <row r="29" spans="1:5" x14ac:dyDescent="0.25">
      <c r="A29">
        <v>28</v>
      </c>
      <c r="B29" s="1" t="s">
        <v>2385</v>
      </c>
      <c r="C29" s="1" t="s">
        <v>2366</v>
      </c>
      <c r="D29" t="s">
        <v>2428</v>
      </c>
      <c r="E29" s="1" t="s">
        <v>2429</v>
      </c>
    </row>
    <row r="30" spans="1:5" x14ac:dyDescent="0.25">
      <c r="A30">
        <v>29</v>
      </c>
      <c r="B30" s="1" t="s">
        <v>2430</v>
      </c>
      <c r="C30" s="1" t="s">
        <v>2366</v>
      </c>
      <c r="D30" t="s">
        <v>2431</v>
      </c>
      <c r="E30" s="1" t="s">
        <v>2432</v>
      </c>
    </row>
    <row r="31" spans="1:5" x14ac:dyDescent="0.25">
      <c r="A31">
        <v>30</v>
      </c>
      <c r="B31" s="1" t="s">
        <v>2372</v>
      </c>
      <c r="C31" s="1" t="s">
        <v>2366</v>
      </c>
      <c r="D31" t="s">
        <v>2433</v>
      </c>
      <c r="E31" s="1" t="s">
        <v>2434</v>
      </c>
    </row>
    <row r="32" spans="1:5" x14ac:dyDescent="0.25">
      <c r="A32">
        <v>31</v>
      </c>
      <c r="B32" s="1" t="s">
        <v>2390</v>
      </c>
      <c r="C32" s="1" t="s">
        <v>2366</v>
      </c>
      <c r="D32" t="s">
        <v>2435</v>
      </c>
      <c r="E32" s="1" t="s">
        <v>2436</v>
      </c>
    </row>
    <row r="33" spans="1:5" x14ac:dyDescent="0.25">
      <c r="A33">
        <v>32</v>
      </c>
      <c r="B33" s="1" t="s">
        <v>2403</v>
      </c>
      <c r="C33" s="1" t="s">
        <v>2366</v>
      </c>
      <c r="D33" t="s">
        <v>2437</v>
      </c>
      <c r="E33" s="1" t="s">
        <v>2438</v>
      </c>
    </row>
    <row r="34" spans="1:5" x14ac:dyDescent="0.25">
      <c r="A34">
        <v>33</v>
      </c>
      <c r="B34" s="1" t="s">
        <v>2418</v>
      </c>
      <c r="C34" s="1" t="s">
        <v>2366</v>
      </c>
      <c r="D34" t="s">
        <v>2439</v>
      </c>
      <c r="E34" s="1" t="s">
        <v>2440</v>
      </c>
    </row>
    <row r="35" spans="1:5" x14ac:dyDescent="0.25">
      <c r="A35">
        <v>34</v>
      </c>
      <c r="B35" s="1" t="s">
        <v>2365</v>
      </c>
      <c r="C35" s="1" t="s">
        <v>2366</v>
      </c>
      <c r="D35" t="s">
        <v>2441</v>
      </c>
      <c r="E35" s="1" t="s">
        <v>2442</v>
      </c>
    </row>
    <row r="36" spans="1:5" x14ac:dyDescent="0.25">
      <c r="A36">
        <v>35</v>
      </c>
      <c r="B36" s="1" t="s">
        <v>2369</v>
      </c>
      <c r="C36" s="1" t="s">
        <v>2366</v>
      </c>
      <c r="D36" t="s">
        <v>2443</v>
      </c>
      <c r="E36" s="1" t="s">
        <v>2444</v>
      </c>
    </row>
    <row r="37" spans="1:5" x14ac:dyDescent="0.25">
      <c r="A37">
        <v>36</v>
      </c>
      <c r="B37" s="1" t="s">
        <v>2425</v>
      </c>
      <c r="C37" s="1" t="s">
        <v>2366</v>
      </c>
      <c r="D37" t="s">
        <v>2445</v>
      </c>
      <c r="E37" s="1" t="s">
        <v>2446</v>
      </c>
    </row>
    <row r="38" spans="1:5" x14ac:dyDescent="0.25">
      <c r="A38">
        <v>37</v>
      </c>
      <c r="B38" s="1" t="s">
        <v>2447</v>
      </c>
      <c r="C38" s="1" t="s">
        <v>2366</v>
      </c>
      <c r="D38" t="s">
        <v>2448</v>
      </c>
      <c r="E38" s="1" t="s">
        <v>2449</v>
      </c>
    </row>
    <row r="39" spans="1:5" x14ac:dyDescent="0.25">
      <c r="A39">
        <v>38</v>
      </c>
      <c r="B39" s="1" t="s">
        <v>2385</v>
      </c>
      <c r="C39" s="1" t="s">
        <v>2366</v>
      </c>
      <c r="D39" t="s">
        <v>2450</v>
      </c>
      <c r="E39" s="1" t="s">
        <v>2451</v>
      </c>
    </row>
    <row r="40" spans="1:5" x14ac:dyDescent="0.25">
      <c r="A40">
        <v>39</v>
      </c>
      <c r="B40" s="1" t="s">
        <v>2430</v>
      </c>
      <c r="C40" s="1" t="s">
        <v>2366</v>
      </c>
      <c r="D40" t="s">
        <v>2452</v>
      </c>
      <c r="E40" s="1" t="s">
        <v>2453</v>
      </c>
    </row>
    <row r="41" spans="1:5" x14ac:dyDescent="0.25">
      <c r="A41">
        <v>40</v>
      </c>
      <c r="B41" s="1" t="s">
        <v>2372</v>
      </c>
      <c r="C41" s="1" t="s">
        <v>2366</v>
      </c>
      <c r="D41" t="s">
        <v>2454</v>
      </c>
      <c r="E41" s="1" t="s">
        <v>2455</v>
      </c>
    </row>
    <row r="42" spans="1:5" x14ac:dyDescent="0.25">
      <c r="A42">
        <v>41</v>
      </c>
      <c r="B42" s="1" t="s">
        <v>2390</v>
      </c>
      <c r="C42" s="1" t="s">
        <v>2366</v>
      </c>
      <c r="D42" t="s">
        <v>2456</v>
      </c>
      <c r="E42" s="1" t="s">
        <v>2457</v>
      </c>
    </row>
    <row r="43" spans="1:5" x14ac:dyDescent="0.25">
      <c r="A43">
        <v>42</v>
      </c>
      <c r="B43" s="1" t="s">
        <v>2403</v>
      </c>
      <c r="C43" s="1" t="s">
        <v>2366</v>
      </c>
      <c r="D43" t="s">
        <v>2458</v>
      </c>
      <c r="E43" s="1" t="s">
        <v>2459</v>
      </c>
    </row>
    <row r="44" spans="1:5" x14ac:dyDescent="0.25">
      <c r="A44">
        <v>43</v>
      </c>
      <c r="B44" s="1" t="s">
        <v>2460</v>
      </c>
      <c r="C44" s="1" t="s">
        <v>2366</v>
      </c>
      <c r="D44" t="s">
        <v>2461</v>
      </c>
      <c r="E44" s="1" t="s">
        <v>2462</v>
      </c>
    </row>
    <row r="45" spans="1:5" x14ac:dyDescent="0.25">
      <c r="A45">
        <v>44</v>
      </c>
      <c r="B45" s="1" t="s">
        <v>2418</v>
      </c>
      <c r="C45" s="1" t="s">
        <v>2366</v>
      </c>
      <c r="D45" t="s">
        <v>2463</v>
      </c>
      <c r="E45" s="1" t="s">
        <v>2464</v>
      </c>
    </row>
    <row r="46" spans="1:5" x14ac:dyDescent="0.25">
      <c r="A46">
        <v>45</v>
      </c>
      <c r="B46" s="1" t="s">
        <v>2365</v>
      </c>
      <c r="C46" s="1" t="s">
        <v>2366</v>
      </c>
      <c r="D46" t="s">
        <v>2465</v>
      </c>
      <c r="E46" s="1" t="s">
        <v>2466</v>
      </c>
    </row>
    <row r="47" spans="1:5" x14ac:dyDescent="0.25">
      <c r="A47">
        <v>46</v>
      </c>
      <c r="B47" s="1" t="s">
        <v>2369</v>
      </c>
      <c r="C47" s="1" t="s">
        <v>2366</v>
      </c>
      <c r="D47" t="s">
        <v>2467</v>
      </c>
      <c r="E47" s="1" t="s">
        <v>2468</v>
      </c>
    </row>
    <row r="48" spans="1:5" x14ac:dyDescent="0.25">
      <c r="A48">
        <v>47</v>
      </c>
      <c r="B48" s="1" t="s">
        <v>2425</v>
      </c>
      <c r="C48" s="1" t="s">
        <v>2366</v>
      </c>
      <c r="D48" t="s">
        <v>2469</v>
      </c>
      <c r="E48" s="1" t="s">
        <v>2470</v>
      </c>
    </row>
    <row r="49" spans="1:5" x14ac:dyDescent="0.25">
      <c r="A49">
        <v>48</v>
      </c>
      <c r="B49" s="1" t="s">
        <v>2447</v>
      </c>
      <c r="C49" s="1" t="s">
        <v>2366</v>
      </c>
      <c r="D49" t="s">
        <v>2471</v>
      </c>
      <c r="E49" s="1" t="s">
        <v>2472</v>
      </c>
    </row>
    <row r="50" spans="1:5" x14ac:dyDescent="0.25">
      <c r="A50">
        <v>49</v>
      </c>
      <c r="B50" s="1" t="s">
        <v>2385</v>
      </c>
      <c r="C50" s="1" t="s">
        <v>2366</v>
      </c>
      <c r="D50" t="s">
        <v>2473</v>
      </c>
      <c r="E50" s="1" t="s">
        <v>2474</v>
      </c>
    </row>
    <row r="51" spans="1:5" x14ac:dyDescent="0.25">
      <c r="A51">
        <v>50</v>
      </c>
      <c r="B51" s="1" t="s">
        <v>2430</v>
      </c>
      <c r="C51" s="1" t="s">
        <v>2366</v>
      </c>
      <c r="D51" t="s">
        <v>2475</v>
      </c>
      <c r="E51" s="1" t="s">
        <v>2476</v>
      </c>
    </row>
    <row r="52" spans="1:5" x14ac:dyDescent="0.25">
      <c r="A52">
        <v>51</v>
      </c>
      <c r="B52" s="1" t="s">
        <v>2372</v>
      </c>
      <c r="C52" s="1" t="s">
        <v>2366</v>
      </c>
      <c r="D52" t="s">
        <v>2477</v>
      </c>
      <c r="E52" s="1" t="s">
        <v>2478</v>
      </c>
    </row>
    <row r="53" spans="1:5" x14ac:dyDescent="0.25">
      <c r="A53">
        <v>52</v>
      </c>
      <c r="B53" s="1" t="s">
        <v>2479</v>
      </c>
      <c r="C53" s="1" t="s">
        <v>2366</v>
      </c>
      <c r="D53" t="s">
        <v>2480</v>
      </c>
      <c r="E53" s="1" t="s">
        <v>2481</v>
      </c>
    </row>
    <row r="54" spans="1:5" x14ac:dyDescent="0.25">
      <c r="A54">
        <v>53</v>
      </c>
      <c r="B54" s="1" t="s">
        <v>2390</v>
      </c>
      <c r="C54" s="1" t="s">
        <v>2366</v>
      </c>
      <c r="D54" t="s">
        <v>2482</v>
      </c>
      <c r="E54" s="1" t="s">
        <v>2483</v>
      </c>
    </row>
    <row r="55" spans="1:5" x14ac:dyDescent="0.25">
      <c r="A55">
        <v>54</v>
      </c>
      <c r="B55" s="1" t="s">
        <v>2403</v>
      </c>
      <c r="C55" s="1" t="s">
        <v>2366</v>
      </c>
      <c r="D55" t="s">
        <v>2484</v>
      </c>
      <c r="E55" s="1" t="s">
        <v>2485</v>
      </c>
    </row>
    <row r="56" spans="1:5" x14ac:dyDescent="0.25">
      <c r="A56">
        <v>55</v>
      </c>
      <c r="B56" s="1" t="s">
        <v>2460</v>
      </c>
      <c r="C56" s="1" t="s">
        <v>2366</v>
      </c>
      <c r="D56" t="s">
        <v>2486</v>
      </c>
      <c r="E56" s="1" t="s">
        <v>2487</v>
      </c>
    </row>
    <row r="57" spans="1:5" x14ac:dyDescent="0.25">
      <c r="A57">
        <v>56</v>
      </c>
      <c r="B57" s="1" t="s">
        <v>2418</v>
      </c>
      <c r="C57" s="1" t="s">
        <v>2366</v>
      </c>
      <c r="D57" t="s">
        <v>2488</v>
      </c>
      <c r="E57" s="1" t="s">
        <v>2489</v>
      </c>
    </row>
    <row r="58" spans="1:5" x14ac:dyDescent="0.25">
      <c r="A58">
        <v>57</v>
      </c>
      <c r="B58" s="1" t="s">
        <v>2365</v>
      </c>
      <c r="C58" s="1" t="s">
        <v>2366</v>
      </c>
      <c r="D58" t="s">
        <v>2490</v>
      </c>
      <c r="E58" s="1" t="s">
        <v>2491</v>
      </c>
    </row>
    <row r="59" spans="1:5" x14ac:dyDescent="0.25">
      <c r="A59">
        <v>58</v>
      </c>
      <c r="B59" s="1" t="s">
        <v>2369</v>
      </c>
      <c r="C59" s="1" t="s">
        <v>2366</v>
      </c>
      <c r="D59" t="s">
        <v>2492</v>
      </c>
      <c r="E59" s="1" t="s">
        <v>2493</v>
      </c>
    </row>
    <row r="60" spans="1:5" x14ac:dyDescent="0.25">
      <c r="A60">
        <v>59</v>
      </c>
      <c r="B60" s="1" t="s">
        <v>2494</v>
      </c>
      <c r="C60" s="1" t="s">
        <v>2366</v>
      </c>
      <c r="D60" t="s">
        <v>2495</v>
      </c>
      <c r="E60" s="1" t="s">
        <v>2496</v>
      </c>
    </row>
    <row r="61" spans="1:5" x14ac:dyDescent="0.25">
      <c r="A61">
        <v>60</v>
      </c>
      <c r="B61" s="1" t="s">
        <v>2494</v>
      </c>
      <c r="C61" s="1" t="s">
        <v>2366</v>
      </c>
      <c r="D61" t="s">
        <v>2497</v>
      </c>
      <c r="E61" s="1" t="s">
        <v>2498</v>
      </c>
    </row>
    <row r="62" spans="1:5" x14ac:dyDescent="0.25">
      <c r="A62">
        <v>61</v>
      </c>
      <c r="B62" s="1" t="s">
        <v>2494</v>
      </c>
      <c r="C62" s="1" t="s">
        <v>2366</v>
      </c>
      <c r="D62" t="s">
        <v>2499</v>
      </c>
      <c r="E62" s="1" t="s">
        <v>2500</v>
      </c>
    </row>
    <row r="63" spans="1:5" x14ac:dyDescent="0.25">
      <c r="A63">
        <v>62</v>
      </c>
      <c r="B63" s="1" t="s">
        <v>2494</v>
      </c>
      <c r="C63" s="1" t="s">
        <v>2366</v>
      </c>
      <c r="D63" t="s">
        <v>2501</v>
      </c>
      <c r="E63" s="1" t="s">
        <v>2502</v>
      </c>
    </row>
    <row r="64" spans="1:5" x14ac:dyDescent="0.25">
      <c r="A64">
        <v>63</v>
      </c>
      <c r="B64" s="1" t="s">
        <v>2430</v>
      </c>
      <c r="C64" s="1" t="s">
        <v>2366</v>
      </c>
      <c r="D64" t="s">
        <v>2503</v>
      </c>
      <c r="E64" s="1" t="s">
        <v>2504</v>
      </c>
    </row>
    <row r="65" spans="1:5" x14ac:dyDescent="0.25">
      <c r="A65">
        <v>64</v>
      </c>
      <c r="B65" s="1" t="s">
        <v>2372</v>
      </c>
      <c r="C65" s="1" t="s">
        <v>2366</v>
      </c>
      <c r="D65" t="s">
        <v>2505</v>
      </c>
      <c r="E65" s="1" t="s">
        <v>2506</v>
      </c>
    </row>
    <row r="66" spans="1:5" x14ac:dyDescent="0.25">
      <c r="A66">
        <v>65</v>
      </c>
      <c r="B66" s="1" t="s">
        <v>2479</v>
      </c>
      <c r="C66" s="1" t="s">
        <v>2366</v>
      </c>
      <c r="D66" t="s">
        <v>2507</v>
      </c>
      <c r="E66" s="1" t="s">
        <v>2508</v>
      </c>
    </row>
    <row r="67" spans="1:5" x14ac:dyDescent="0.25">
      <c r="A67">
        <v>66</v>
      </c>
      <c r="B67" s="1" t="s">
        <v>2390</v>
      </c>
      <c r="C67" s="1" t="s">
        <v>2366</v>
      </c>
      <c r="D67" t="s">
        <v>2509</v>
      </c>
      <c r="E67" s="1" t="s">
        <v>2510</v>
      </c>
    </row>
    <row r="68" spans="1:5" x14ac:dyDescent="0.25">
      <c r="A68">
        <v>67</v>
      </c>
      <c r="B68" s="1" t="s">
        <v>2403</v>
      </c>
      <c r="C68" s="1" t="s">
        <v>2366</v>
      </c>
      <c r="D68" t="s">
        <v>2511</v>
      </c>
      <c r="E68" s="1" t="s">
        <v>2512</v>
      </c>
    </row>
    <row r="69" spans="1:5" x14ac:dyDescent="0.25">
      <c r="A69">
        <v>68</v>
      </c>
      <c r="B69" s="1" t="s">
        <v>2460</v>
      </c>
      <c r="C69" s="1" t="s">
        <v>2366</v>
      </c>
      <c r="D69" t="s">
        <v>2513</v>
      </c>
      <c r="E69" s="1" t="s">
        <v>2514</v>
      </c>
    </row>
    <row r="70" spans="1:5" x14ac:dyDescent="0.25">
      <c r="A70">
        <v>69</v>
      </c>
      <c r="B70" s="1" t="s">
        <v>2418</v>
      </c>
      <c r="C70" s="1" t="s">
        <v>2366</v>
      </c>
      <c r="D70" t="s">
        <v>2515</v>
      </c>
      <c r="E70" s="1" t="s">
        <v>2516</v>
      </c>
    </row>
    <row r="71" spans="1:5" x14ac:dyDescent="0.25">
      <c r="A71">
        <v>70</v>
      </c>
      <c r="B71" s="1" t="s">
        <v>2365</v>
      </c>
      <c r="C71" s="1" t="s">
        <v>2366</v>
      </c>
      <c r="D71" t="s">
        <v>2517</v>
      </c>
      <c r="E71" s="1" t="s">
        <v>2518</v>
      </c>
    </row>
    <row r="72" spans="1:5" x14ac:dyDescent="0.25">
      <c r="A72">
        <v>71</v>
      </c>
      <c r="B72" s="1" t="s">
        <v>2425</v>
      </c>
      <c r="C72" s="1" t="s">
        <v>2366</v>
      </c>
      <c r="D72" t="s">
        <v>2519</v>
      </c>
      <c r="E72" s="1" t="s">
        <v>2520</v>
      </c>
    </row>
    <row r="73" spans="1:5" x14ac:dyDescent="0.25">
      <c r="A73">
        <v>72</v>
      </c>
      <c r="B73" s="1" t="s">
        <v>2425</v>
      </c>
      <c r="C73" s="1" t="s">
        <v>2366</v>
      </c>
      <c r="D73" t="s">
        <v>2521</v>
      </c>
      <c r="E73" s="1" t="s">
        <v>2522</v>
      </c>
    </row>
    <row r="74" spans="1:5" x14ac:dyDescent="0.25">
      <c r="A74">
        <v>73</v>
      </c>
      <c r="B74" s="1" t="s">
        <v>2447</v>
      </c>
      <c r="C74" s="1" t="s">
        <v>2366</v>
      </c>
      <c r="D74" t="s">
        <v>2523</v>
      </c>
      <c r="E74" s="1" t="s">
        <v>2524</v>
      </c>
    </row>
    <row r="75" spans="1:5" x14ac:dyDescent="0.25">
      <c r="A75">
        <v>74</v>
      </c>
      <c r="B75" s="1" t="s">
        <v>2494</v>
      </c>
      <c r="C75" s="1" t="s">
        <v>2366</v>
      </c>
      <c r="D75" t="s">
        <v>2525</v>
      </c>
      <c r="E75" s="1" t="s">
        <v>2526</v>
      </c>
    </row>
    <row r="76" spans="1:5" x14ac:dyDescent="0.25">
      <c r="A76">
        <v>75</v>
      </c>
      <c r="B76" s="1" t="s">
        <v>2494</v>
      </c>
      <c r="C76" s="1" t="s">
        <v>2366</v>
      </c>
      <c r="D76" t="s">
        <v>2527</v>
      </c>
      <c r="E76" s="1" t="s">
        <v>2528</v>
      </c>
    </row>
    <row r="77" spans="1:5" x14ac:dyDescent="0.25">
      <c r="A77">
        <v>76</v>
      </c>
      <c r="B77" s="1" t="s">
        <v>2430</v>
      </c>
      <c r="C77" s="1" t="s">
        <v>2366</v>
      </c>
      <c r="D77" t="s">
        <v>2529</v>
      </c>
      <c r="E77" s="1" t="s">
        <v>2530</v>
      </c>
    </row>
    <row r="78" spans="1:5" x14ac:dyDescent="0.25">
      <c r="A78">
        <v>77</v>
      </c>
      <c r="B78" s="1" t="s">
        <v>2531</v>
      </c>
      <c r="C78" s="1" t="s">
        <v>2366</v>
      </c>
      <c r="D78" t="s">
        <v>2532</v>
      </c>
      <c r="E78" s="1" t="s">
        <v>2533</v>
      </c>
    </row>
    <row r="79" spans="1:5" x14ac:dyDescent="0.25">
      <c r="A79">
        <v>78</v>
      </c>
      <c r="B79" s="1" t="s">
        <v>2372</v>
      </c>
      <c r="C79" s="1" t="s">
        <v>2366</v>
      </c>
      <c r="D79" t="s">
        <v>2534</v>
      </c>
      <c r="E79" s="1" t="s">
        <v>2535</v>
      </c>
    </row>
    <row r="80" spans="1:5" x14ac:dyDescent="0.25">
      <c r="A80">
        <v>79</v>
      </c>
      <c r="B80" s="1" t="s">
        <v>2479</v>
      </c>
      <c r="C80" s="1" t="s">
        <v>2366</v>
      </c>
      <c r="D80" t="s">
        <v>2536</v>
      </c>
      <c r="E80" s="1" t="s">
        <v>2537</v>
      </c>
    </row>
    <row r="81" spans="1:5" x14ac:dyDescent="0.25">
      <c r="A81">
        <v>80</v>
      </c>
      <c r="B81" s="1" t="s">
        <v>2390</v>
      </c>
      <c r="C81" s="1" t="s">
        <v>2366</v>
      </c>
      <c r="D81" t="s">
        <v>2538</v>
      </c>
      <c r="E81" s="1" t="s">
        <v>2539</v>
      </c>
    </row>
    <row r="82" spans="1:5" x14ac:dyDescent="0.25">
      <c r="A82">
        <v>81</v>
      </c>
      <c r="B82" s="1" t="s">
        <v>2403</v>
      </c>
      <c r="C82" s="1" t="s">
        <v>2366</v>
      </c>
      <c r="D82" t="s">
        <v>2540</v>
      </c>
      <c r="E82" s="1" t="s">
        <v>2541</v>
      </c>
    </row>
    <row r="83" spans="1:5" x14ac:dyDescent="0.25">
      <c r="A83">
        <v>82</v>
      </c>
      <c r="B83" s="1" t="s">
        <v>2460</v>
      </c>
      <c r="C83" s="1" t="s">
        <v>2366</v>
      </c>
      <c r="D83" t="s">
        <v>2542</v>
      </c>
      <c r="E83" s="1" t="s">
        <v>2543</v>
      </c>
    </row>
    <row r="84" spans="1:5" x14ac:dyDescent="0.25">
      <c r="A84">
        <v>83</v>
      </c>
      <c r="B84" s="1" t="s">
        <v>2418</v>
      </c>
      <c r="C84" s="1" t="s">
        <v>2366</v>
      </c>
      <c r="D84" t="s">
        <v>2544</v>
      </c>
      <c r="E84" s="1" t="s">
        <v>2545</v>
      </c>
    </row>
    <row r="85" spans="1:5" x14ac:dyDescent="0.25">
      <c r="A85">
        <v>84</v>
      </c>
      <c r="B85" s="1" t="s">
        <v>2365</v>
      </c>
      <c r="C85" s="1" t="s">
        <v>2366</v>
      </c>
      <c r="D85" t="s">
        <v>2546</v>
      </c>
      <c r="E85" s="1" t="s">
        <v>2547</v>
      </c>
    </row>
    <row r="86" spans="1:5" x14ac:dyDescent="0.25">
      <c r="A86">
        <v>85</v>
      </c>
      <c r="B86" s="1" t="s">
        <v>2369</v>
      </c>
      <c r="C86" s="1" t="s">
        <v>2366</v>
      </c>
      <c r="D86" t="s">
        <v>2548</v>
      </c>
      <c r="E86" s="1" t="s">
        <v>2549</v>
      </c>
    </row>
    <row r="87" spans="1:5" x14ac:dyDescent="0.25">
      <c r="A87">
        <v>86</v>
      </c>
      <c r="B87" s="1" t="s">
        <v>2425</v>
      </c>
      <c r="C87" s="1" t="s">
        <v>2366</v>
      </c>
      <c r="D87" t="s">
        <v>2550</v>
      </c>
      <c r="E87" s="1" t="s">
        <v>2551</v>
      </c>
    </row>
    <row r="88" spans="1:5" x14ac:dyDescent="0.25">
      <c r="A88">
        <v>87</v>
      </c>
      <c r="B88" s="1" t="s">
        <v>2425</v>
      </c>
      <c r="C88" s="1" t="s">
        <v>2366</v>
      </c>
      <c r="D88" t="s">
        <v>2552</v>
      </c>
      <c r="E88" s="1" t="s">
        <v>2553</v>
      </c>
    </row>
    <row r="89" spans="1:5" x14ac:dyDescent="0.25">
      <c r="A89">
        <v>88</v>
      </c>
      <c r="B89" s="1" t="s">
        <v>2494</v>
      </c>
      <c r="C89" s="1" t="s">
        <v>2366</v>
      </c>
      <c r="D89" t="s">
        <v>2554</v>
      </c>
      <c r="E89" s="1" t="s">
        <v>2555</v>
      </c>
    </row>
    <row r="90" spans="1:5" x14ac:dyDescent="0.25">
      <c r="A90">
        <v>89</v>
      </c>
      <c r="B90" s="1" t="s">
        <v>2385</v>
      </c>
      <c r="C90" s="1" t="s">
        <v>2366</v>
      </c>
      <c r="D90" t="s">
        <v>2556</v>
      </c>
      <c r="E90" s="1" t="s">
        <v>2557</v>
      </c>
    </row>
    <row r="91" spans="1:5" x14ac:dyDescent="0.25">
      <c r="A91">
        <v>90</v>
      </c>
      <c r="B91" s="1" t="s">
        <v>2430</v>
      </c>
      <c r="C91" s="1" t="s">
        <v>2366</v>
      </c>
      <c r="D91" t="s">
        <v>2558</v>
      </c>
      <c r="E91" s="1" t="s">
        <v>2559</v>
      </c>
    </row>
    <row r="92" spans="1:5" x14ac:dyDescent="0.25">
      <c r="A92">
        <v>91</v>
      </c>
      <c r="B92" s="1" t="s">
        <v>2531</v>
      </c>
      <c r="C92" s="1" t="s">
        <v>2366</v>
      </c>
      <c r="D92" t="s">
        <v>2560</v>
      </c>
      <c r="E92" s="1" t="s">
        <v>2561</v>
      </c>
    </row>
    <row r="93" spans="1:5" x14ac:dyDescent="0.25">
      <c r="A93">
        <v>92</v>
      </c>
      <c r="B93" s="1" t="s">
        <v>2372</v>
      </c>
      <c r="C93" s="1" t="s">
        <v>2366</v>
      </c>
      <c r="D93" t="s">
        <v>2562</v>
      </c>
      <c r="E93" s="1" t="s">
        <v>2563</v>
      </c>
    </row>
    <row r="94" spans="1:5" x14ac:dyDescent="0.25">
      <c r="A94">
        <v>93</v>
      </c>
      <c r="B94" s="1" t="s">
        <v>2479</v>
      </c>
      <c r="C94" s="1" t="s">
        <v>2366</v>
      </c>
      <c r="D94" t="s">
        <v>2564</v>
      </c>
      <c r="E94" s="1" t="s">
        <v>2565</v>
      </c>
    </row>
    <row r="95" spans="1:5" x14ac:dyDescent="0.25">
      <c r="A95">
        <v>94</v>
      </c>
      <c r="B95" s="1" t="s">
        <v>2390</v>
      </c>
      <c r="C95" s="1" t="s">
        <v>2366</v>
      </c>
      <c r="D95" t="s">
        <v>2566</v>
      </c>
      <c r="E95" s="1" t="s">
        <v>2567</v>
      </c>
    </row>
    <row r="96" spans="1:5" x14ac:dyDescent="0.25">
      <c r="A96">
        <v>95</v>
      </c>
      <c r="B96" s="1" t="s">
        <v>2403</v>
      </c>
      <c r="C96" s="1" t="s">
        <v>2366</v>
      </c>
      <c r="D96" t="s">
        <v>2568</v>
      </c>
      <c r="E96" s="1" t="s">
        <v>2569</v>
      </c>
    </row>
    <row r="97" spans="1:5" x14ac:dyDescent="0.25">
      <c r="A97">
        <v>96</v>
      </c>
      <c r="B97" s="1" t="s">
        <v>2460</v>
      </c>
      <c r="C97" s="1" t="s">
        <v>2366</v>
      </c>
      <c r="D97" t="s">
        <v>2570</v>
      </c>
      <c r="E97" s="1" t="s">
        <v>2571</v>
      </c>
    </row>
    <row r="98" spans="1:5" x14ac:dyDescent="0.25">
      <c r="A98">
        <v>97</v>
      </c>
      <c r="B98" s="1" t="s">
        <v>2418</v>
      </c>
      <c r="C98" s="1" t="s">
        <v>2366</v>
      </c>
      <c r="D98" t="s">
        <v>2572</v>
      </c>
      <c r="E98" s="1" t="s">
        <v>2573</v>
      </c>
    </row>
    <row r="99" spans="1:5" x14ac:dyDescent="0.25">
      <c r="A99">
        <v>98</v>
      </c>
      <c r="B99" s="1" t="s">
        <v>2365</v>
      </c>
      <c r="C99" s="1" t="s">
        <v>2366</v>
      </c>
      <c r="D99" t="s">
        <v>2574</v>
      </c>
      <c r="E99" s="1" t="s">
        <v>2575</v>
      </c>
    </row>
    <row r="100" spans="1:5" x14ac:dyDescent="0.25">
      <c r="A100">
        <v>99</v>
      </c>
      <c r="B100" s="1" t="s">
        <v>2369</v>
      </c>
      <c r="C100" s="1" t="s">
        <v>2366</v>
      </c>
      <c r="D100" t="s">
        <v>2576</v>
      </c>
      <c r="E100" s="1" t="s">
        <v>2577</v>
      </c>
    </row>
    <row r="101" spans="1:5" x14ac:dyDescent="0.25">
      <c r="A101">
        <v>100</v>
      </c>
      <c r="B101" s="1" t="s">
        <v>2425</v>
      </c>
      <c r="C101" s="1" t="s">
        <v>2366</v>
      </c>
      <c r="D101" t="s">
        <v>2578</v>
      </c>
      <c r="E101" s="1" t="s">
        <v>2579</v>
      </c>
    </row>
    <row r="102" spans="1:5" x14ac:dyDescent="0.25">
      <c r="A102">
        <v>101</v>
      </c>
      <c r="B102" s="1" t="s">
        <v>2447</v>
      </c>
      <c r="C102" s="1" t="s">
        <v>2366</v>
      </c>
      <c r="D102" t="s">
        <v>2580</v>
      </c>
      <c r="E102" s="1" t="s">
        <v>2581</v>
      </c>
    </row>
    <row r="103" spans="1:5" x14ac:dyDescent="0.25">
      <c r="A103">
        <v>102</v>
      </c>
      <c r="B103" s="1" t="s">
        <v>2494</v>
      </c>
      <c r="C103" s="1" t="s">
        <v>2366</v>
      </c>
      <c r="D103" t="s">
        <v>2582</v>
      </c>
      <c r="E103" s="1" t="s">
        <v>2583</v>
      </c>
    </row>
    <row r="104" spans="1:5" x14ac:dyDescent="0.25">
      <c r="A104">
        <v>103</v>
      </c>
      <c r="B104" s="1" t="s">
        <v>2385</v>
      </c>
      <c r="C104" s="1" t="s">
        <v>2366</v>
      </c>
      <c r="D104" t="s">
        <v>2584</v>
      </c>
      <c r="E104" s="1" t="s">
        <v>2585</v>
      </c>
    </row>
    <row r="105" spans="1:5" x14ac:dyDescent="0.25">
      <c r="A105">
        <v>104</v>
      </c>
      <c r="B105" s="1" t="s">
        <v>2479</v>
      </c>
      <c r="C105" s="1" t="s">
        <v>2366</v>
      </c>
      <c r="D105" t="s">
        <v>2586</v>
      </c>
      <c r="E105" s="1" t="s">
        <v>2587</v>
      </c>
    </row>
    <row r="106" spans="1:5" x14ac:dyDescent="0.25">
      <c r="A106">
        <v>105</v>
      </c>
      <c r="B106" s="1" t="s">
        <v>2531</v>
      </c>
      <c r="C106" s="1" t="s">
        <v>2366</v>
      </c>
      <c r="D106" t="s">
        <v>2588</v>
      </c>
      <c r="E106" s="1" t="s">
        <v>2589</v>
      </c>
    </row>
    <row r="107" spans="1:5" x14ac:dyDescent="0.25">
      <c r="A107">
        <v>106</v>
      </c>
      <c r="B107" s="1" t="s">
        <v>2531</v>
      </c>
      <c r="C107" s="1" t="s">
        <v>2366</v>
      </c>
      <c r="D107" t="s">
        <v>2590</v>
      </c>
      <c r="E107" s="1" t="s">
        <v>2591</v>
      </c>
    </row>
    <row r="108" spans="1:5" x14ac:dyDescent="0.25">
      <c r="A108">
        <v>107</v>
      </c>
      <c r="B108" s="1" t="s">
        <v>2479</v>
      </c>
      <c r="C108" s="1" t="s">
        <v>2366</v>
      </c>
      <c r="D108" t="s">
        <v>2592</v>
      </c>
      <c r="E108" s="1" t="s">
        <v>2593</v>
      </c>
    </row>
    <row r="109" spans="1:5" x14ac:dyDescent="0.25">
      <c r="A109">
        <v>108</v>
      </c>
      <c r="B109" s="1" t="s">
        <v>2390</v>
      </c>
      <c r="C109" s="1" t="s">
        <v>2366</v>
      </c>
      <c r="D109" t="s">
        <v>2594</v>
      </c>
      <c r="E109" s="1" t="s">
        <v>2595</v>
      </c>
    </row>
    <row r="110" spans="1:5" x14ac:dyDescent="0.25">
      <c r="A110">
        <v>109</v>
      </c>
      <c r="B110" s="1" t="s">
        <v>2365</v>
      </c>
      <c r="C110" s="1" t="s">
        <v>2366</v>
      </c>
      <c r="D110" t="s">
        <v>2596</v>
      </c>
      <c r="E110" s="1" t="s">
        <v>2597</v>
      </c>
    </row>
    <row r="111" spans="1:5" x14ac:dyDescent="0.25">
      <c r="A111">
        <v>110</v>
      </c>
      <c r="B111" s="1" t="s">
        <v>2460</v>
      </c>
      <c r="C111" s="1" t="s">
        <v>2366</v>
      </c>
      <c r="D111" t="s">
        <v>2598</v>
      </c>
      <c r="E111" s="1" t="s">
        <v>2599</v>
      </c>
    </row>
    <row r="112" spans="1:5" x14ac:dyDescent="0.25">
      <c r="A112">
        <v>111</v>
      </c>
      <c r="B112" s="1" t="s">
        <v>2418</v>
      </c>
      <c r="C112" s="1" t="s">
        <v>2366</v>
      </c>
      <c r="D112" t="s">
        <v>2600</v>
      </c>
      <c r="E112" s="1" t="s">
        <v>2601</v>
      </c>
    </row>
    <row r="113" spans="1:5" x14ac:dyDescent="0.25">
      <c r="A113">
        <v>112</v>
      </c>
      <c r="B113" s="1" t="s">
        <v>2365</v>
      </c>
      <c r="C113" s="1" t="s">
        <v>2366</v>
      </c>
      <c r="D113" t="s">
        <v>2602</v>
      </c>
      <c r="E113" s="1" t="s">
        <v>2603</v>
      </c>
    </row>
    <row r="114" spans="1:5" x14ac:dyDescent="0.25">
      <c r="A114">
        <v>113</v>
      </c>
      <c r="B114" s="1" t="s">
        <v>2604</v>
      </c>
      <c r="C114" s="1" t="s">
        <v>2366</v>
      </c>
      <c r="D114" t="s">
        <v>2605</v>
      </c>
      <c r="E114" s="1" t="s">
        <v>2606</v>
      </c>
    </row>
    <row r="115" spans="1:5" x14ac:dyDescent="0.25">
      <c r="A115">
        <v>114</v>
      </c>
      <c r="B115" s="1" t="s">
        <v>2531</v>
      </c>
      <c r="C115" s="1" t="s">
        <v>2366</v>
      </c>
      <c r="D115" t="s">
        <v>2607</v>
      </c>
      <c r="E115" s="1" t="s">
        <v>2608</v>
      </c>
    </row>
    <row r="116" spans="1:5" x14ac:dyDescent="0.25">
      <c r="A116">
        <v>115</v>
      </c>
      <c r="B116" s="1" t="s">
        <v>2425</v>
      </c>
      <c r="C116" s="1" t="s">
        <v>2366</v>
      </c>
      <c r="D116" t="s">
        <v>2609</v>
      </c>
      <c r="E116" s="1" t="s">
        <v>2610</v>
      </c>
    </row>
    <row r="117" spans="1:5" x14ac:dyDescent="0.25">
      <c r="A117">
        <v>116</v>
      </c>
      <c r="B117" s="1" t="s">
        <v>2447</v>
      </c>
      <c r="C117" s="1" t="s">
        <v>2366</v>
      </c>
      <c r="D117" t="s">
        <v>2611</v>
      </c>
      <c r="E117" s="1" t="s">
        <v>2612</v>
      </c>
    </row>
    <row r="118" spans="1:5" x14ac:dyDescent="0.25">
      <c r="A118">
        <v>117</v>
      </c>
      <c r="B118" s="1" t="s">
        <v>2613</v>
      </c>
      <c r="C118" s="1" t="s">
        <v>2366</v>
      </c>
      <c r="D118" t="s">
        <v>2614</v>
      </c>
      <c r="E118" s="1" t="s">
        <v>2615</v>
      </c>
    </row>
    <row r="119" spans="1:5" x14ac:dyDescent="0.25">
      <c r="A119">
        <v>118</v>
      </c>
      <c r="B119" s="1" t="s">
        <v>2494</v>
      </c>
      <c r="C119" s="1" t="s">
        <v>2366</v>
      </c>
      <c r="D119" t="s">
        <v>2616</v>
      </c>
      <c r="E119" s="1" t="s">
        <v>2617</v>
      </c>
    </row>
    <row r="120" spans="1:5" x14ac:dyDescent="0.25">
      <c r="A120">
        <v>119</v>
      </c>
      <c r="B120" s="1" t="s">
        <v>2385</v>
      </c>
      <c r="C120" s="1" t="s">
        <v>2366</v>
      </c>
      <c r="D120" t="s">
        <v>2618</v>
      </c>
      <c r="E120" s="1" t="s">
        <v>2619</v>
      </c>
    </row>
    <row r="121" spans="1:5" x14ac:dyDescent="0.25">
      <c r="A121">
        <v>120</v>
      </c>
      <c r="B121" s="1" t="s">
        <v>2430</v>
      </c>
      <c r="C121" s="1" t="s">
        <v>2366</v>
      </c>
      <c r="D121" t="s">
        <v>2620</v>
      </c>
      <c r="E121" s="1" t="s">
        <v>2621</v>
      </c>
    </row>
    <row r="122" spans="1:5" x14ac:dyDescent="0.25">
      <c r="A122">
        <v>121</v>
      </c>
      <c r="B122" s="1" t="s">
        <v>2531</v>
      </c>
      <c r="C122" s="1" t="s">
        <v>2366</v>
      </c>
      <c r="D122" t="s">
        <v>2622</v>
      </c>
      <c r="E122" s="1" t="s">
        <v>2623</v>
      </c>
    </row>
    <row r="123" spans="1:5" x14ac:dyDescent="0.25">
      <c r="A123">
        <v>122</v>
      </c>
      <c r="B123" s="1" t="s">
        <v>2479</v>
      </c>
      <c r="C123" s="1" t="s">
        <v>2366</v>
      </c>
      <c r="D123" t="s">
        <v>2624</v>
      </c>
      <c r="E123" s="1" t="s">
        <v>2625</v>
      </c>
    </row>
    <row r="124" spans="1:5" x14ac:dyDescent="0.25">
      <c r="A124">
        <v>123</v>
      </c>
      <c r="B124" s="1" t="s">
        <v>2479</v>
      </c>
      <c r="C124" s="1" t="s">
        <v>2366</v>
      </c>
      <c r="D124" t="s">
        <v>2626</v>
      </c>
      <c r="E124" s="1" t="s">
        <v>2627</v>
      </c>
    </row>
    <row r="125" spans="1:5" x14ac:dyDescent="0.25">
      <c r="A125">
        <v>124</v>
      </c>
      <c r="B125" s="1" t="s">
        <v>2390</v>
      </c>
      <c r="C125" s="1" t="s">
        <v>2366</v>
      </c>
      <c r="D125" t="s">
        <v>2628</v>
      </c>
      <c r="E125" s="1" t="s">
        <v>2629</v>
      </c>
    </row>
    <row r="126" spans="1:5" x14ac:dyDescent="0.25">
      <c r="A126">
        <v>125</v>
      </c>
      <c r="B126" s="1" t="s">
        <v>2494</v>
      </c>
      <c r="C126" s="1" t="s">
        <v>2366</v>
      </c>
      <c r="D126" t="s">
        <v>2630</v>
      </c>
      <c r="E126" s="1" t="s">
        <v>2631</v>
      </c>
    </row>
    <row r="127" spans="1:5" x14ac:dyDescent="0.25">
      <c r="A127">
        <v>126</v>
      </c>
      <c r="B127" s="1" t="s">
        <v>2460</v>
      </c>
      <c r="C127" s="1" t="s">
        <v>2366</v>
      </c>
      <c r="D127" t="s">
        <v>2632</v>
      </c>
      <c r="E127" s="1" t="s">
        <v>2633</v>
      </c>
    </row>
    <row r="128" spans="1:5" x14ac:dyDescent="0.25">
      <c r="A128">
        <v>127</v>
      </c>
      <c r="B128" s="1" t="s">
        <v>2418</v>
      </c>
      <c r="C128" s="1" t="s">
        <v>2366</v>
      </c>
      <c r="D128" t="s">
        <v>2634</v>
      </c>
      <c r="E128" s="1" t="s">
        <v>2635</v>
      </c>
    </row>
    <row r="129" spans="1:5" x14ac:dyDescent="0.25">
      <c r="A129">
        <v>128</v>
      </c>
      <c r="B129" s="1" t="s">
        <v>2613</v>
      </c>
      <c r="C129" s="1" t="s">
        <v>2366</v>
      </c>
      <c r="D129" t="s">
        <v>2636</v>
      </c>
      <c r="E129" s="1" t="s">
        <v>2637</v>
      </c>
    </row>
    <row r="130" spans="1:5" x14ac:dyDescent="0.25">
      <c r="A130">
        <v>129</v>
      </c>
      <c r="B130" s="1" t="s">
        <v>2604</v>
      </c>
      <c r="C130" s="1" t="s">
        <v>2366</v>
      </c>
      <c r="D130" t="s">
        <v>2638</v>
      </c>
      <c r="E130" s="1" t="s">
        <v>2639</v>
      </c>
    </row>
    <row r="131" spans="1:5" x14ac:dyDescent="0.25">
      <c r="A131">
        <v>130</v>
      </c>
      <c r="B131" s="1" t="s">
        <v>2369</v>
      </c>
      <c r="C131" s="1" t="s">
        <v>2366</v>
      </c>
      <c r="D131" t="s">
        <v>2640</v>
      </c>
      <c r="E131" s="1" t="s">
        <v>2641</v>
      </c>
    </row>
    <row r="132" spans="1:5" x14ac:dyDescent="0.25">
      <c r="A132">
        <v>131</v>
      </c>
      <c r="B132" s="1" t="s">
        <v>2390</v>
      </c>
      <c r="C132" s="1" t="s">
        <v>2366</v>
      </c>
      <c r="D132" t="s">
        <v>2642</v>
      </c>
      <c r="E132" s="1" t="s">
        <v>2643</v>
      </c>
    </row>
    <row r="133" spans="1:5" x14ac:dyDescent="0.25">
      <c r="A133">
        <v>132</v>
      </c>
      <c r="B133" s="1" t="s">
        <v>2494</v>
      </c>
      <c r="C133" s="1" t="s">
        <v>2366</v>
      </c>
      <c r="D133" t="s">
        <v>2644</v>
      </c>
      <c r="E133" s="1" t="s">
        <v>2645</v>
      </c>
    </row>
    <row r="134" spans="1:5" x14ac:dyDescent="0.25">
      <c r="A134">
        <v>133</v>
      </c>
      <c r="B134" s="1" t="s">
        <v>2613</v>
      </c>
      <c r="C134" s="1" t="s">
        <v>2366</v>
      </c>
      <c r="D134" t="s">
        <v>2646</v>
      </c>
      <c r="E134" s="1" t="s">
        <v>2647</v>
      </c>
    </row>
    <row r="135" spans="1:5" x14ac:dyDescent="0.25">
      <c r="A135">
        <v>134</v>
      </c>
      <c r="B135" s="1" t="s">
        <v>2531</v>
      </c>
      <c r="C135" s="1" t="s">
        <v>2366</v>
      </c>
      <c r="D135" t="s">
        <v>2648</v>
      </c>
      <c r="E135" s="1" t="s">
        <v>2649</v>
      </c>
    </row>
    <row r="136" spans="1:5" x14ac:dyDescent="0.25">
      <c r="A136">
        <v>135</v>
      </c>
      <c r="B136" s="1" t="s">
        <v>2403</v>
      </c>
      <c r="C136" s="1" t="s">
        <v>2366</v>
      </c>
      <c r="D136" t="s">
        <v>2650</v>
      </c>
      <c r="E136" s="1" t="s">
        <v>2651</v>
      </c>
    </row>
    <row r="137" spans="1:5" x14ac:dyDescent="0.25">
      <c r="A137">
        <v>136</v>
      </c>
      <c r="B137" s="1" t="s">
        <v>2390</v>
      </c>
      <c r="C137" s="1" t="s">
        <v>2366</v>
      </c>
      <c r="D137" t="s">
        <v>2652</v>
      </c>
      <c r="E137" s="1" t="s">
        <v>2653</v>
      </c>
    </row>
    <row r="138" spans="1:5" x14ac:dyDescent="0.25">
      <c r="A138">
        <v>137</v>
      </c>
      <c r="B138" s="1" t="s">
        <v>2531</v>
      </c>
      <c r="C138" s="1" t="s">
        <v>2366</v>
      </c>
      <c r="D138" t="s">
        <v>2654</v>
      </c>
      <c r="E138" s="1" t="s">
        <v>2655</v>
      </c>
    </row>
    <row r="139" spans="1:5" x14ac:dyDescent="0.25">
      <c r="A139">
        <v>138</v>
      </c>
      <c r="B139" s="1" t="s">
        <v>2372</v>
      </c>
      <c r="C139" s="1" t="s">
        <v>2366</v>
      </c>
      <c r="D139" t="s">
        <v>2656</v>
      </c>
      <c r="E139" s="1" t="s">
        <v>2657</v>
      </c>
    </row>
    <row r="140" spans="1:5" x14ac:dyDescent="0.25">
      <c r="A140">
        <v>139</v>
      </c>
      <c r="B140" s="1" t="s">
        <v>2479</v>
      </c>
      <c r="C140" s="1" t="s">
        <v>2366</v>
      </c>
      <c r="D140" t="s">
        <v>2658</v>
      </c>
      <c r="E140" s="1" t="s">
        <v>2659</v>
      </c>
    </row>
    <row r="141" spans="1:5" x14ac:dyDescent="0.25">
      <c r="A141">
        <v>140</v>
      </c>
      <c r="B141" s="1" t="s">
        <v>2403</v>
      </c>
      <c r="C141" s="1" t="s">
        <v>2366</v>
      </c>
      <c r="D141" t="s">
        <v>2660</v>
      </c>
      <c r="E141" s="1" t="s">
        <v>2661</v>
      </c>
    </row>
    <row r="142" spans="1:5" x14ac:dyDescent="0.25">
      <c r="A142">
        <v>141</v>
      </c>
      <c r="B142" s="1" t="s">
        <v>2460</v>
      </c>
      <c r="C142" s="1" t="s">
        <v>2366</v>
      </c>
      <c r="D142" t="s">
        <v>2662</v>
      </c>
      <c r="E142" s="1" t="s">
        <v>2663</v>
      </c>
    </row>
    <row r="143" spans="1:5" x14ac:dyDescent="0.25">
      <c r="A143">
        <v>142</v>
      </c>
      <c r="B143" s="1" t="s">
        <v>2460</v>
      </c>
      <c r="C143" s="1" t="s">
        <v>2366</v>
      </c>
      <c r="D143" t="s">
        <v>2664</v>
      </c>
      <c r="E143" s="1" t="s">
        <v>2665</v>
      </c>
    </row>
    <row r="144" spans="1:5" x14ac:dyDescent="0.25">
      <c r="A144">
        <v>143</v>
      </c>
      <c r="B144" s="1" t="s">
        <v>2494</v>
      </c>
      <c r="C144" s="1" t="s">
        <v>2366</v>
      </c>
      <c r="D144" t="s">
        <v>2666</v>
      </c>
      <c r="E144" s="1" t="s">
        <v>2667</v>
      </c>
    </row>
    <row r="145" spans="1:5" x14ac:dyDescent="0.25">
      <c r="A145">
        <v>144</v>
      </c>
      <c r="B145" s="1" t="s">
        <v>2531</v>
      </c>
      <c r="C145" s="1" t="s">
        <v>2366</v>
      </c>
      <c r="D145" t="s">
        <v>2668</v>
      </c>
      <c r="E145" s="1" t="s">
        <v>2669</v>
      </c>
    </row>
    <row r="146" spans="1:5" x14ac:dyDescent="0.25">
      <c r="A146">
        <v>145</v>
      </c>
      <c r="B146" s="1" t="s">
        <v>2604</v>
      </c>
      <c r="C146" s="1" t="s">
        <v>2366</v>
      </c>
      <c r="D146" t="s">
        <v>2670</v>
      </c>
      <c r="E146" s="1" t="s">
        <v>2671</v>
      </c>
    </row>
    <row r="147" spans="1:5" x14ac:dyDescent="0.25">
      <c r="A147">
        <v>146</v>
      </c>
      <c r="B147" s="1" t="s">
        <v>2369</v>
      </c>
      <c r="C147" s="1" t="s">
        <v>2366</v>
      </c>
      <c r="D147" t="s">
        <v>2672</v>
      </c>
      <c r="E147" s="1" t="s">
        <v>2673</v>
      </c>
    </row>
    <row r="148" spans="1:5" x14ac:dyDescent="0.25">
      <c r="A148">
        <v>147</v>
      </c>
      <c r="B148" s="1" t="s">
        <v>2604</v>
      </c>
      <c r="C148" s="1" t="s">
        <v>2366</v>
      </c>
      <c r="D148" t="s">
        <v>2674</v>
      </c>
      <c r="E148" s="1" t="s">
        <v>2675</v>
      </c>
    </row>
    <row r="149" spans="1:5" x14ac:dyDescent="0.25">
      <c r="A149">
        <v>148</v>
      </c>
      <c r="B149" s="1" t="s">
        <v>2531</v>
      </c>
      <c r="C149" s="1" t="s">
        <v>2366</v>
      </c>
      <c r="D149" t="s">
        <v>2676</v>
      </c>
      <c r="E149" s="1" t="s">
        <v>2677</v>
      </c>
    </row>
    <row r="150" spans="1:5" x14ac:dyDescent="0.25">
      <c r="A150">
        <v>149</v>
      </c>
      <c r="B150" s="1" t="s">
        <v>2613</v>
      </c>
      <c r="C150" s="1" t="s">
        <v>2366</v>
      </c>
      <c r="D150" t="s">
        <v>2678</v>
      </c>
      <c r="E150" s="1" t="s">
        <v>2679</v>
      </c>
    </row>
    <row r="151" spans="1:5" x14ac:dyDescent="0.25">
      <c r="A151">
        <v>150</v>
      </c>
      <c r="B151" s="1" t="s">
        <v>2447</v>
      </c>
      <c r="C151" s="1" t="s">
        <v>2366</v>
      </c>
      <c r="D151" t="s">
        <v>2680</v>
      </c>
      <c r="E151" s="1" t="s">
        <v>2681</v>
      </c>
    </row>
    <row r="152" spans="1:5" x14ac:dyDescent="0.25">
      <c r="A152">
        <v>151</v>
      </c>
      <c r="B152" s="1" t="s">
        <v>2390</v>
      </c>
      <c r="C152" s="1" t="s">
        <v>2366</v>
      </c>
      <c r="D152" t="s">
        <v>2682</v>
      </c>
      <c r="E152" s="1" t="s">
        <v>2683</v>
      </c>
    </row>
    <row r="153" spans="1:5" x14ac:dyDescent="0.25">
      <c r="A153">
        <v>152</v>
      </c>
      <c r="B153" s="1" t="s">
        <v>2613</v>
      </c>
      <c r="C153" s="1" t="s">
        <v>2366</v>
      </c>
      <c r="D153" t="s">
        <v>2684</v>
      </c>
      <c r="E153" s="1" t="s">
        <v>2685</v>
      </c>
    </row>
    <row r="154" spans="1:5" x14ac:dyDescent="0.25">
      <c r="A154">
        <v>153</v>
      </c>
      <c r="B154" s="1" t="s">
        <v>2604</v>
      </c>
      <c r="C154" s="1" t="s">
        <v>2366</v>
      </c>
      <c r="D154" t="s">
        <v>2686</v>
      </c>
      <c r="E154" s="1" t="s">
        <v>2687</v>
      </c>
    </row>
    <row r="155" spans="1:5" x14ac:dyDescent="0.25">
      <c r="A155">
        <v>154</v>
      </c>
      <c r="B155" s="1" t="s">
        <v>2372</v>
      </c>
      <c r="C155" s="1" t="s">
        <v>2366</v>
      </c>
      <c r="D155" t="s">
        <v>2688</v>
      </c>
      <c r="E155" s="1" t="s">
        <v>2689</v>
      </c>
    </row>
    <row r="156" spans="1:5" x14ac:dyDescent="0.25">
      <c r="A156">
        <v>155</v>
      </c>
      <c r="B156" s="1" t="s">
        <v>2425</v>
      </c>
      <c r="C156" s="1" t="s">
        <v>2366</v>
      </c>
      <c r="D156" t="s">
        <v>2690</v>
      </c>
      <c r="E156" s="1" t="s">
        <v>2691</v>
      </c>
    </row>
    <row r="157" spans="1:5" x14ac:dyDescent="0.25">
      <c r="A157">
        <v>156</v>
      </c>
      <c r="B157" s="1" t="s">
        <v>2425</v>
      </c>
      <c r="C157" s="1" t="s">
        <v>2366</v>
      </c>
      <c r="D157" t="s">
        <v>2692</v>
      </c>
      <c r="E157" s="1" t="s">
        <v>2693</v>
      </c>
    </row>
    <row r="158" spans="1:5" x14ac:dyDescent="0.25">
      <c r="A158">
        <v>157</v>
      </c>
      <c r="B158" s="1" t="s">
        <v>2403</v>
      </c>
      <c r="C158" s="1" t="s">
        <v>2366</v>
      </c>
      <c r="D158" t="s">
        <v>2694</v>
      </c>
      <c r="E158" s="1" t="s">
        <v>2695</v>
      </c>
    </row>
    <row r="159" spans="1:5" x14ac:dyDescent="0.25">
      <c r="A159">
        <v>158</v>
      </c>
      <c r="B159" s="1" t="s">
        <v>2531</v>
      </c>
      <c r="C159" s="1" t="s">
        <v>2366</v>
      </c>
      <c r="D159" t="s">
        <v>2696</v>
      </c>
      <c r="E159" s="1" t="s">
        <v>2697</v>
      </c>
    </row>
    <row r="160" spans="1:5" x14ac:dyDescent="0.25">
      <c r="A160">
        <v>159</v>
      </c>
      <c r="B160" s="1" t="s">
        <v>2531</v>
      </c>
      <c r="C160" s="1" t="s">
        <v>2366</v>
      </c>
      <c r="D160" t="s">
        <v>2698</v>
      </c>
      <c r="E160" s="1" t="s">
        <v>2699</v>
      </c>
    </row>
    <row r="161" spans="1:5" x14ac:dyDescent="0.25">
      <c r="A161">
        <v>160</v>
      </c>
      <c r="B161" s="1" t="s">
        <v>2604</v>
      </c>
      <c r="C161" s="1" t="s">
        <v>2366</v>
      </c>
      <c r="D161" t="s">
        <v>2700</v>
      </c>
      <c r="E161" s="1" t="s">
        <v>2701</v>
      </c>
    </row>
    <row r="162" spans="1:5" x14ac:dyDescent="0.25">
      <c r="A162">
        <v>161</v>
      </c>
      <c r="B162" s="1" t="s">
        <v>2425</v>
      </c>
      <c r="C162" s="1" t="s">
        <v>2366</v>
      </c>
      <c r="D162" t="s">
        <v>2702</v>
      </c>
      <c r="E162" s="1" t="s">
        <v>2703</v>
      </c>
    </row>
    <row r="163" spans="1:5" x14ac:dyDescent="0.25">
      <c r="A163">
        <v>162</v>
      </c>
      <c r="B163" s="1" t="s">
        <v>2425</v>
      </c>
      <c r="C163" s="1" t="s">
        <v>2366</v>
      </c>
      <c r="D163" t="s">
        <v>2704</v>
      </c>
      <c r="E163" s="1" t="s">
        <v>2705</v>
      </c>
    </row>
    <row r="164" spans="1:5" x14ac:dyDescent="0.25">
      <c r="A164">
        <v>163</v>
      </c>
      <c r="B164" s="1" t="s">
        <v>2531</v>
      </c>
      <c r="C164" s="1" t="s">
        <v>2366</v>
      </c>
      <c r="D164" t="s">
        <v>2706</v>
      </c>
      <c r="E164" s="1" t="s">
        <v>2707</v>
      </c>
    </row>
    <row r="165" spans="1:5" x14ac:dyDescent="0.25">
      <c r="A165">
        <v>164</v>
      </c>
      <c r="B165" s="1" t="s">
        <v>2613</v>
      </c>
      <c r="C165" s="1" t="s">
        <v>2366</v>
      </c>
      <c r="D165" t="s">
        <v>2708</v>
      </c>
      <c r="E165" s="1" t="s">
        <v>2709</v>
      </c>
    </row>
    <row r="166" spans="1:5" x14ac:dyDescent="0.25">
      <c r="A166">
        <v>165</v>
      </c>
      <c r="B166" s="1" t="s">
        <v>2369</v>
      </c>
      <c r="C166" s="1" t="s">
        <v>2366</v>
      </c>
      <c r="D166" t="s">
        <v>2710</v>
      </c>
      <c r="E166" s="1" t="s">
        <v>2711</v>
      </c>
    </row>
    <row r="167" spans="1:5" x14ac:dyDescent="0.25">
      <c r="A167">
        <v>166</v>
      </c>
      <c r="B167" s="1" t="s">
        <v>2604</v>
      </c>
      <c r="C167" s="1" t="s">
        <v>2366</v>
      </c>
      <c r="D167" t="s">
        <v>2712</v>
      </c>
      <c r="E167" s="1" t="s">
        <v>2713</v>
      </c>
    </row>
    <row r="168" spans="1:5" x14ac:dyDescent="0.25">
      <c r="A168">
        <v>167</v>
      </c>
      <c r="B168" s="1" t="s">
        <v>2385</v>
      </c>
      <c r="C168" s="1" t="s">
        <v>2366</v>
      </c>
      <c r="D168" t="s">
        <v>2714</v>
      </c>
      <c r="E168" s="1" t="s">
        <v>2715</v>
      </c>
    </row>
    <row r="169" spans="1:5" x14ac:dyDescent="0.25">
      <c r="A169">
        <v>168</v>
      </c>
      <c r="B169" s="1" t="s">
        <v>2430</v>
      </c>
      <c r="C169" s="1" t="s">
        <v>2366</v>
      </c>
      <c r="D169" t="s">
        <v>2716</v>
      </c>
      <c r="E169" s="1" t="s">
        <v>2717</v>
      </c>
    </row>
    <row r="170" spans="1:5" x14ac:dyDescent="0.25">
      <c r="A170">
        <v>169</v>
      </c>
      <c r="B170" s="1" t="s">
        <v>2613</v>
      </c>
      <c r="C170" s="1" t="s">
        <v>2366</v>
      </c>
      <c r="D170" t="s">
        <v>2718</v>
      </c>
      <c r="E170" s="1" t="s">
        <v>2719</v>
      </c>
    </row>
    <row r="171" spans="1:5" x14ac:dyDescent="0.25">
      <c r="A171">
        <v>170</v>
      </c>
      <c r="B171" s="1" t="s">
        <v>2372</v>
      </c>
      <c r="C171" s="1" t="s">
        <v>2366</v>
      </c>
      <c r="D171" t="s">
        <v>2720</v>
      </c>
      <c r="E171" s="1" t="s">
        <v>2721</v>
      </c>
    </row>
    <row r="172" spans="1:5" x14ac:dyDescent="0.25">
      <c r="A172">
        <v>171</v>
      </c>
      <c r="B172" s="1" t="s">
        <v>2430</v>
      </c>
      <c r="C172" s="1" t="s">
        <v>2366</v>
      </c>
      <c r="D172" t="s">
        <v>2722</v>
      </c>
      <c r="E172" s="1" t="s">
        <v>2723</v>
      </c>
    </row>
    <row r="173" spans="1:5" x14ac:dyDescent="0.25">
      <c r="A173">
        <v>172</v>
      </c>
      <c r="B173" s="1" t="s">
        <v>2425</v>
      </c>
      <c r="C173" s="1" t="s">
        <v>2366</v>
      </c>
      <c r="D173" t="s">
        <v>2724</v>
      </c>
      <c r="E173" s="1" t="s">
        <v>2725</v>
      </c>
    </row>
    <row r="174" spans="1:5" x14ac:dyDescent="0.25">
      <c r="A174">
        <v>173</v>
      </c>
      <c r="B174" s="1" t="s">
        <v>2418</v>
      </c>
      <c r="C174" s="1" t="s">
        <v>2366</v>
      </c>
      <c r="D174" t="s">
        <v>2726</v>
      </c>
      <c r="E174" s="1" t="s">
        <v>2727</v>
      </c>
    </row>
    <row r="175" spans="1:5" x14ac:dyDescent="0.25">
      <c r="A175">
        <v>174</v>
      </c>
      <c r="B175" s="1" t="s">
        <v>2372</v>
      </c>
      <c r="C175" s="1" t="s">
        <v>2366</v>
      </c>
      <c r="D175" t="s">
        <v>2728</v>
      </c>
      <c r="E175" s="1" t="s">
        <v>2729</v>
      </c>
    </row>
    <row r="176" spans="1:5" x14ac:dyDescent="0.25">
      <c r="A176">
        <v>175</v>
      </c>
      <c r="B176" s="1" t="s">
        <v>2418</v>
      </c>
      <c r="C176" s="1" t="s">
        <v>2366</v>
      </c>
      <c r="D176" t="s">
        <v>2730</v>
      </c>
      <c r="E176" s="1" t="s">
        <v>2731</v>
      </c>
    </row>
    <row r="177" spans="1:5" x14ac:dyDescent="0.25">
      <c r="A177">
        <v>176</v>
      </c>
      <c r="B177" s="1" t="s">
        <v>2365</v>
      </c>
      <c r="C177" s="1" t="s">
        <v>2366</v>
      </c>
      <c r="D177" t="s">
        <v>2732</v>
      </c>
      <c r="E177" s="1" t="s">
        <v>2733</v>
      </c>
    </row>
    <row r="178" spans="1:5" x14ac:dyDescent="0.25">
      <c r="A178">
        <v>177</v>
      </c>
      <c r="B178" s="1" t="s">
        <v>2430</v>
      </c>
      <c r="C178" s="1" t="s">
        <v>2366</v>
      </c>
      <c r="D178" t="s">
        <v>2734</v>
      </c>
      <c r="E178" s="1" t="s">
        <v>2735</v>
      </c>
    </row>
    <row r="179" spans="1:5" x14ac:dyDescent="0.25">
      <c r="A179">
        <v>178</v>
      </c>
      <c r="B179" s="1" t="s">
        <v>2460</v>
      </c>
      <c r="C179" s="1" t="s">
        <v>2366</v>
      </c>
      <c r="D179" t="s">
        <v>2736</v>
      </c>
      <c r="E179" s="1" t="s">
        <v>2737</v>
      </c>
    </row>
    <row r="180" spans="1:5" x14ac:dyDescent="0.25">
      <c r="A180">
        <v>179</v>
      </c>
      <c r="B180" s="1" t="s">
        <v>2418</v>
      </c>
      <c r="C180" s="1" t="s">
        <v>2366</v>
      </c>
      <c r="D180" t="s">
        <v>2738</v>
      </c>
      <c r="E180" s="1" t="s">
        <v>2739</v>
      </c>
    </row>
    <row r="181" spans="1:5" x14ac:dyDescent="0.25">
      <c r="A181">
        <v>180</v>
      </c>
      <c r="B181" s="1" t="s">
        <v>2447</v>
      </c>
      <c r="C181" s="1" t="s">
        <v>2366</v>
      </c>
      <c r="D181" t="s">
        <v>2740</v>
      </c>
      <c r="E181" s="1" t="s">
        <v>2741</v>
      </c>
    </row>
    <row r="182" spans="1:5" x14ac:dyDescent="0.25">
      <c r="A182">
        <v>181</v>
      </c>
      <c r="B182" s="1" t="s">
        <v>2604</v>
      </c>
      <c r="C182" s="1" t="s">
        <v>2366</v>
      </c>
      <c r="D182" t="s">
        <v>2742</v>
      </c>
      <c r="E182" s="1" t="s">
        <v>2743</v>
      </c>
    </row>
    <row r="183" spans="1:5" x14ac:dyDescent="0.25">
      <c r="A183">
        <v>182</v>
      </c>
      <c r="B183" s="1" t="s">
        <v>2425</v>
      </c>
      <c r="C183" s="1" t="s">
        <v>2366</v>
      </c>
      <c r="D183" t="s">
        <v>2744</v>
      </c>
      <c r="E183" s="1" t="s">
        <v>2745</v>
      </c>
    </row>
    <row r="184" spans="1:5" x14ac:dyDescent="0.25">
      <c r="A184">
        <v>183</v>
      </c>
      <c r="B184" s="1" t="s">
        <v>2447</v>
      </c>
      <c r="C184" s="1" t="s">
        <v>2366</v>
      </c>
      <c r="D184" t="s">
        <v>2746</v>
      </c>
      <c r="E184" s="1" t="s">
        <v>2747</v>
      </c>
    </row>
    <row r="185" spans="1:5" x14ac:dyDescent="0.25">
      <c r="A185">
        <v>184</v>
      </c>
      <c r="B185" s="1" t="s">
        <v>2430</v>
      </c>
      <c r="C185" s="1" t="s">
        <v>2366</v>
      </c>
      <c r="D185" t="s">
        <v>2748</v>
      </c>
      <c r="E185" s="1" t="s">
        <v>2749</v>
      </c>
    </row>
    <row r="186" spans="1:5" x14ac:dyDescent="0.25">
      <c r="A186">
        <v>185</v>
      </c>
      <c r="B186" s="1" t="s">
        <v>2531</v>
      </c>
      <c r="C186" s="1" t="s">
        <v>2366</v>
      </c>
      <c r="D186" t="s">
        <v>2750</v>
      </c>
      <c r="E186" s="1" t="s">
        <v>2751</v>
      </c>
    </row>
    <row r="187" spans="1:5" x14ac:dyDescent="0.25">
      <c r="A187">
        <v>186</v>
      </c>
      <c r="B187" s="1" t="s">
        <v>2372</v>
      </c>
      <c r="C187" s="1" t="s">
        <v>2366</v>
      </c>
      <c r="D187" t="s">
        <v>2752</v>
      </c>
      <c r="E187" s="1" t="s">
        <v>2753</v>
      </c>
    </row>
    <row r="188" spans="1:5" x14ac:dyDescent="0.25">
      <c r="A188">
        <v>187</v>
      </c>
      <c r="B188" s="1" t="s">
        <v>2403</v>
      </c>
      <c r="C188" s="1" t="s">
        <v>2366</v>
      </c>
      <c r="D188" t="s">
        <v>2754</v>
      </c>
      <c r="E188" s="1" t="s">
        <v>2755</v>
      </c>
    </row>
    <row r="189" spans="1:5" x14ac:dyDescent="0.25">
      <c r="A189">
        <v>188</v>
      </c>
      <c r="B189" s="1" t="s">
        <v>2390</v>
      </c>
      <c r="C189" s="1" t="s">
        <v>2366</v>
      </c>
      <c r="D189" t="s">
        <v>2756</v>
      </c>
      <c r="E189" s="1" t="s">
        <v>2757</v>
      </c>
    </row>
    <row r="190" spans="1:5" x14ac:dyDescent="0.25">
      <c r="A190">
        <v>189</v>
      </c>
      <c r="B190" s="1" t="s">
        <v>2385</v>
      </c>
      <c r="C190" s="1" t="s">
        <v>2366</v>
      </c>
      <c r="D190" t="s">
        <v>2758</v>
      </c>
      <c r="E190" s="1" t="s">
        <v>2759</v>
      </c>
    </row>
    <row r="191" spans="1:5" x14ac:dyDescent="0.25">
      <c r="A191">
        <v>190</v>
      </c>
      <c r="B191" s="1" t="s">
        <v>2460</v>
      </c>
      <c r="C191" s="1" t="s">
        <v>2366</v>
      </c>
      <c r="D191" t="s">
        <v>2760</v>
      </c>
      <c r="E191" s="1" t="s">
        <v>2761</v>
      </c>
    </row>
    <row r="192" spans="1:5" x14ac:dyDescent="0.25">
      <c r="A192">
        <v>191</v>
      </c>
      <c r="B192" s="1" t="s">
        <v>2418</v>
      </c>
      <c r="C192" s="1" t="s">
        <v>2366</v>
      </c>
      <c r="D192" t="s">
        <v>2762</v>
      </c>
      <c r="E192" s="1" t="s">
        <v>2763</v>
      </c>
    </row>
    <row r="193" spans="1:5" x14ac:dyDescent="0.25">
      <c r="A193">
        <v>192</v>
      </c>
      <c r="B193" s="1" t="s">
        <v>2390</v>
      </c>
      <c r="C193" s="1" t="s">
        <v>2366</v>
      </c>
      <c r="D193" t="s">
        <v>2764</v>
      </c>
      <c r="E193" s="1" t="s">
        <v>2765</v>
      </c>
    </row>
    <row r="194" spans="1:5" x14ac:dyDescent="0.25">
      <c r="A194">
        <v>193</v>
      </c>
      <c r="B194" s="1" t="s">
        <v>2604</v>
      </c>
      <c r="C194" s="1" t="s">
        <v>2366</v>
      </c>
      <c r="D194" t="s">
        <v>2766</v>
      </c>
      <c r="E194" s="1" t="s">
        <v>2767</v>
      </c>
    </row>
    <row r="195" spans="1:5" x14ac:dyDescent="0.25">
      <c r="A195">
        <v>194</v>
      </c>
      <c r="B195" s="1" t="s">
        <v>2613</v>
      </c>
      <c r="C195" s="1" t="s">
        <v>2366</v>
      </c>
      <c r="D195" t="s">
        <v>2768</v>
      </c>
      <c r="E195" s="1" t="s">
        <v>2769</v>
      </c>
    </row>
    <row r="196" spans="1:5" x14ac:dyDescent="0.25">
      <c r="A196">
        <v>195</v>
      </c>
      <c r="B196" s="1" t="s">
        <v>2418</v>
      </c>
      <c r="C196" s="1" t="s">
        <v>2366</v>
      </c>
      <c r="D196" t="s">
        <v>2770</v>
      </c>
      <c r="E196" s="1" t="s">
        <v>2771</v>
      </c>
    </row>
    <row r="197" spans="1:5" x14ac:dyDescent="0.25">
      <c r="A197">
        <v>196</v>
      </c>
      <c r="B197" s="1" t="s">
        <v>2447</v>
      </c>
      <c r="C197" s="1" t="s">
        <v>2366</v>
      </c>
      <c r="D197" t="s">
        <v>2772</v>
      </c>
      <c r="E197" s="1" t="s">
        <v>2773</v>
      </c>
    </row>
    <row r="198" spans="1:5" x14ac:dyDescent="0.25">
      <c r="A198">
        <v>197</v>
      </c>
      <c r="B198" s="1" t="s">
        <v>2613</v>
      </c>
      <c r="C198" s="1" t="s">
        <v>2366</v>
      </c>
      <c r="D198" t="s">
        <v>2774</v>
      </c>
      <c r="E198" s="1" t="s">
        <v>2775</v>
      </c>
    </row>
    <row r="199" spans="1:5" x14ac:dyDescent="0.25">
      <c r="A199">
        <v>198</v>
      </c>
      <c r="B199" s="1" t="s">
        <v>2613</v>
      </c>
      <c r="C199" s="1" t="s">
        <v>2366</v>
      </c>
      <c r="D199" t="s">
        <v>2776</v>
      </c>
      <c r="E199" s="1" t="s">
        <v>2777</v>
      </c>
    </row>
    <row r="200" spans="1:5" x14ac:dyDescent="0.25">
      <c r="A200">
        <v>199</v>
      </c>
      <c r="B200" s="1" t="s">
        <v>2613</v>
      </c>
      <c r="C200" s="1" t="s">
        <v>2366</v>
      </c>
      <c r="D200" t="s">
        <v>2778</v>
      </c>
      <c r="E200" s="1" t="s">
        <v>2779</v>
      </c>
    </row>
    <row r="201" spans="1:5" x14ac:dyDescent="0.25">
      <c r="A201">
        <v>200</v>
      </c>
      <c r="B201" s="1" t="s">
        <v>2430</v>
      </c>
      <c r="C201" s="1" t="s">
        <v>2366</v>
      </c>
      <c r="D201" t="s">
        <v>2780</v>
      </c>
      <c r="E201" s="1" t="s">
        <v>2781</v>
      </c>
    </row>
    <row r="202" spans="1:5" x14ac:dyDescent="0.25">
      <c r="A202">
        <v>201</v>
      </c>
      <c r="B202" s="1" t="s">
        <v>2604</v>
      </c>
      <c r="C202" s="1" t="s">
        <v>2366</v>
      </c>
      <c r="D202" t="s">
        <v>2782</v>
      </c>
      <c r="E202" s="1" t="s">
        <v>2783</v>
      </c>
    </row>
    <row r="203" spans="1:5" x14ac:dyDescent="0.25">
      <c r="A203">
        <v>202</v>
      </c>
      <c r="B203" s="1" t="s">
        <v>2372</v>
      </c>
      <c r="C203" s="1" t="s">
        <v>2366</v>
      </c>
      <c r="D203" t="s">
        <v>2784</v>
      </c>
      <c r="E203" s="1" t="s">
        <v>2785</v>
      </c>
    </row>
    <row r="204" spans="1:5" x14ac:dyDescent="0.25">
      <c r="A204">
        <v>203</v>
      </c>
      <c r="B204" s="1" t="s">
        <v>2479</v>
      </c>
      <c r="C204" s="1" t="s">
        <v>2366</v>
      </c>
      <c r="D204" t="s">
        <v>2786</v>
      </c>
      <c r="E204" s="1" t="s">
        <v>2787</v>
      </c>
    </row>
    <row r="205" spans="1:5" x14ac:dyDescent="0.25">
      <c r="A205">
        <v>204</v>
      </c>
      <c r="B205" s="1" t="s">
        <v>2430</v>
      </c>
      <c r="C205" s="1" t="s">
        <v>2366</v>
      </c>
      <c r="D205" t="s">
        <v>2788</v>
      </c>
      <c r="E205" s="1" t="s">
        <v>2789</v>
      </c>
    </row>
    <row r="206" spans="1:5" x14ac:dyDescent="0.25">
      <c r="A206">
        <v>205</v>
      </c>
      <c r="B206" s="1" t="s">
        <v>2403</v>
      </c>
      <c r="C206" s="1" t="s">
        <v>2366</v>
      </c>
      <c r="D206" t="s">
        <v>2790</v>
      </c>
      <c r="E206" s="1" t="s">
        <v>2791</v>
      </c>
    </row>
    <row r="207" spans="1:5" x14ac:dyDescent="0.25">
      <c r="A207">
        <v>206</v>
      </c>
      <c r="B207" s="1" t="s">
        <v>2494</v>
      </c>
      <c r="C207" s="1" t="s">
        <v>2366</v>
      </c>
      <c r="D207" t="s">
        <v>2792</v>
      </c>
      <c r="E207" s="1" t="s">
        <v>2793</v>
      </c>
    </row>
    <row r="208" spans="1:5" x14ac:dyDescent="0.25">
      <c r="A208">
        <v>207</v>
      </c>
      <c r="B208" s="1" t="s">
        <v>2418</v>
      </c>
      <c r="C208" s="1" t="s">
        <v>2366</v>
      </c>
      <c r="D208" t="s">
        <v>2794</v>
      </c>
      <c r="E208" s="1" t="s">
        <v>2795</v>
      </c>
    </row>
    <row r="209" spans="1:5" x14ac:dyDescent="0.25">
      <c r="A209">
        <v>208</v>
      </c>
      <c r="B209" s="1" t="s">
        <v>2613</v>
      </c>
      <c r="C209" s="1" t="s">
        <v>2366</v>
      </c>
      <c r="D209" t="s">
        <v>2796</v>
      </c>
      <c r="E209" s="1" t="s">
        <v>2797</v>
      </c>
    </row>
    <row r="210" spans="1:5" x14ac:dyDescent="0.25">
      <c r="A210">
        <v>209</v>
      </c>
      <c r="B210" s="1" t="s">
        <v>2604</v>
      </c>
      <c r="C210" s="1" t="s">
        <v>2366</v>
      </c>
      <c r="D210" t="s">
        <v>2798</v>
      </c>
      <c r="E210" s="1" t="s">
        <v>2799</v>
      </c>
    </row>
    <row r="211" spans="1:5" x14ac:dyDescent="0.25">
      <c r="A211">
        <v>210</v>
      </c>
      <c r="B211" s="1" t="s">
        <v>2613</v>
      </c>
      <c r="C211" s="1" t="s">
        <v>2366</v>
      </c>
      <c r="D211" t="s">
        <v>2800</v>
      </c>
      <c r="E211" s="1" t="s">
        <v>2801</v>
      </c>
    </row>
    <row r="212" spans="1:5" x14ac:dyDescent="0.25">
      <c r="A212">
        <v>211</v>
      </c>
      <c r="B212" s="1" t="s">
        <v>2531</v>
      </c>
      <c r="C212" s="1" t="s">
        <v>2366</v>
      </c>
      <c r="D212" t="s">
        <v>2802</v>
      </c>
      <c r="E212" s="1" t="s">
        <v>2803</v>
      </c>
    </row>
    <row r="213" spans="1:5" x14ac:dyDescent="0.25">
      <c r="A213">
        <v>212</v>
      </c>
      <c r="B213" s="1" t="s">
        <v>2613</v>
      </c>
      <c r="C213" s="1" t="s">
        <v>2366</v>
      </c>
      <c r="D213" t="s">
        <v>2804</v>
      </c>
      <c r="E213" s="1" t="s">
        <v>2805</v>
      </c>
    </row>
    <row r="214" spans="1:5" x14ac:dyDescent="0.25">
      <c r="A214">
        <v>213</v>
      </c>
      <c r="B214" s="1" t="s">
        <v>2447</v>
      </c>
      <c r="C214" s="1" t="s">
        <v>2366</v>
      </c>
      <c r="D214" t="s">
        <v>2806</v>
      </c>
      <c r="E214" s="1" t="s">
        <v>2807</v>
      </c>
    </row>
    <row r="215" spans="1:5" x14ac:dyDescent="0.25">
      <c r="A215">
        <v>214</v>
      </c>
      <c r="B215" s="1" t="s">
        <v>2418</v>
      </c>
      <c r="C215" s="1" t="s">
        <v>2366</v>
      </c>
      <c r="D215" t="s">
        <v>2808</v>
      </c>
      <c r="E215" s="1" t="s">
        <v>2809</v>
      </c>
    </row>
    <row r="216" spans="1:5" x14ac:dyDescent="0.25">
      <c r="A216">
        <v>215</v>
      </c>
      <c r="B216" s="1" t="s">
        <v>2613</v>
      </c>
      <c r="C216" s="1" t="s">
        <v>2366</v>
      </c>
      <c r="D216" t="s">
        <v>2810</v>
      </c>
      <c r="E216" s="1" t="s">
        <v>2811</v>
      </c>
    </row>
    <row r="217" spans="1:5" x14ac:dyDescent="0.25">
      <c r="A217">
        <v>216</v>
      </c>
      <c r="B217" s="1" t="s">
        <v>2494</v>
      </c>
      <c r="C217" s="1" t="s">
        <v>2366</v>
      </c>
      <c r="D217" t="s">
        <v>2812</v>
      </c>
      <c r="E217" s="1" t="s">
        <v>2813</v>
      </c>
    </row>
    <row r="218" spans="1:5" x14ac:dyDescent="0.25">
      <c r="A218">
        <v>217</v>
      </c>
      <c r="B218" s="1" t="s">
        <v>2430</v>
      </c>
      <c r="C218" s="1" t="s">
        <v>2366</v>
      </c>
      <c r="D218" t="s">
        <v>2814</v>
      </c>
      <c r="E218" s="1" t="s">
        <v>2815</v>
      </c>
    </row>
    <row r="219" spans="1:5" x14ac:dyDescent="0.25">
      <c r="A219">
        <v>218</v>
      </c>
      <c r="B219" s="1" t="s">
        <v>2479</v>
      </c>
      <c r="C219" s="1" t="s">
        <v>2366</v>
      </c>
      <c r="D219" t="s">
        <v>2816</v>
      </c>
      <c r="E219" s="1" t="s">
        <v>2817</v>
      </c>
    </row>
    <row r="220" spans="1:5" x14ac:dyDescent="0.25">
      <c r="A220">
        <v>219</v>
      </c>
      <c r="B220" s="1" t="s">
        <v>2425</v>
      </c>
      <c r="C220" s="1" t="s">
        <v>2366</v>
      </c>
      <c r="D220" t="s">
        <v>2818</v>
      </c>
      <c r="E220" s="1" t="s">
        <v>2819</v>
      </c>
    </row>
    <row r="221" spans="1:5" x14ac:dyDescent="0.25">
      <c r="A221">
        <v>220</v>
      </c>
      <c r="B221" s="1" t="s">
        <v>2430</v>
      </c>
      <c r="C221" s="1" t="s">
        <v>2366</v>
      </c>
      <c r="D221" t="s">
        <v>2820</v>
      </c>
      <c r="E221" s="1" t="s">
        <v>2821</v>
      </c>
    </row>
    <row r="222" spans="1:5" x14ac:dyDescent="0.25">
      <c r="A222">
        <v>221</v>
      </c>
      <c r="B222" s="1" t="s">
        <v>2390</v>
      </c>
      <c r="C222" s="1" t="s">
        <v>2366</v>
      </c>
      <c r="D222" t="s">
        <v>2822</v>
      </c>
      <c r="E222" s="1" t="s">
        <v>2823</v>
      </c>
    </row>
    <row r="223" spans="1:5" x14ac:dyDescent="0.25">
      <c r="A223">
        <v>222</v>
      </c>
      <c r="B223" s="1" t="s">
        <v>2403</v>
      </c>
      <c r="C223" s="1" t="s">
        <v>2366</v>
      </c>
      <c r="D223" t="s">
        <v>2824</v>
      </c>
      <c r="E223" s="1" t="s">
        <v>2825</v>
      </c>
    </row>
    <row r="224" spans="1:5" x14ac:dyDescent="0.25">
      <c r="A224">
        <v>223</v>
      </c>
      <c r="B224" s="1" t="s">
        <v>2460</v>
      </c>
      <c r="C224" s="1" t="s">
        <v>2366</v>
      </c>
      <c r="D224" t="s">
        <v>2826</v>
      </c>
      <c r="E224" s="1" t="s">
        <v>2827</v>
      </c>
    </row>
    <row r="225" spans="1:5" x14ac:dyDescent="0.25">
      <c r="A225">
        <v>224</v>
      </c>
      <c r="B225" s="1" t="s">
        <v>2418</v>
      </c>
      <c r="C225" s="1" t="s">
        <v>2366</v>
      </c>
      <c r="D225" t="s">
        <v>2828</v>
      </c>
      <c r="E225" s="1" t="s">
        <v>2829</v>
      </c>
    </row>
    <row r="226" spans="1:5" x14ac:dyDescent="0.25">
      <c r="A226">
        <v>225</v>
      </c>
      <c r="B226" s="1" t="s">
        <v>2365</v>
      </c>
      <c r="C226" s="1" t="s">
        <v>2366</v>
      </c>
      <c r="D226" t="s">
        <v>2830</v>
      </c>
      <c r="E226" s="1" t="s">
        <v>2831</v>
      </c>
    </row>
    <row r="227" spans="1:5" x14ac:dyDescent="0.25">
      <c r="A227">
        <v>226</v>
      </c>
      <c r="B227" s="1" t="s">
        <v>2369</v>
      </c>
      <c r="C227" s="1" t="s">
        <v>2366</v>
      </c>
      <c r="D227" t="s">
        <v>2832</v>
      </c>
      <c r="E227" s="1" t="s">
        <v>2833</v>
      </c>
    </row>
    <row r="228" spans="1:5" x14ac:dyDescent="0.25">
      <c r="A228">
        <v>227</v>
      </c>
      <c r="B228" s="1" t="s">
        <v>2494</v>
      </c>
      <c r="C228" s="1" t="s">
        <v>2366</v>
      </c>
      <c r="D228" t="s">
        <v>2834</v>
      </c>
      <c r="E228" s="1" t="s">
        <v>2835</v>
      </c>
    </row>
    <row r="229" spans="1:5" x14ac:dyDescent="0.25">
      <c r="A229">
        <v>228</v>
      </c>
      <c r="B229" s="1" t="s">
        <v>2604</v>
      </c>
      <c r="C229" s="1" t="s">
        <v>2366</v>
      </c>
      <c r="D229" t="s">
        <v>2836</v>
      </c>
      <c r="E229" s="1" t="s">
        <v>2837</v>
      </c>
    </row>
    <row r="230" spans="1:5" x14ac:dyDescent="0.25">
      <c r="A230">
        <v>229</v>
      </c>
      <c r="B230" s="1" t="s">
        <v>2447</v>
      </c>
      <c r="C230" s="1" t="s">
        <v>2366</v>
      </c>
      <c r="D230" t="s">
        <v>2838</v>
      </c>
      <c r="E230" s="1" t="s">
        <v>2839</v>
      </c>
    </row>
    <row r="231" spans="1:5" x14ac:dyDescent="0.25">
      <c r="A231">
        <v>230</v>
      </c>
      <c r="B231" s="1" t="s">
        <v>2425</v>
      </c>
      <c r="C231" s="1" t="s">
        <v>2366</v>
      </c>
      <c r="D231" t="s">
        <v>2840</v>
      </c>
      <c r="E231" s="1" t="s">
        <v>2841</v>
      </c>
    </row>
    <row r="232" spans="1:5" x14ac:dyDescent="0.25">
      <c r="A232">
        <v>231</v>
      </c>
      <c r="B232" s="1" t="s">
        <v>2494</v>
      </c>
      <c r="C232" s="1" t="s">
        <v>2366</v>
      </c>
      <c r="D232" t="s">
        <v>2842</v>
      </c>
      <c r="E232" s="1" t="s">
        <v>2843</v>
      </c>
    </row>
    <row r="233" spans="1:5" x14ac:dyDescent="0.25">
      <c r="A233">
        <v>232</v>
      </c>
      <c r="B233" s="1" t="s">
        <v>2430</v>
      </c>
      <c r="C233" s="1" t="s">
        <v>2366</v>
      </c>
      <c r="D233" t="s">
        <v>2844</v>
      </c>
      <c r="E233" s="1" t="s">
        <v>2845</v>
      </c>
    </row>
    <row r="234" spans="1:5" x14ac:dyDescent="0.25">
      <c r="A234">
        <v>233</v>
      </c>
      <c r="B234" s="1" t="s">
        <v>2604</v>
      </c>
      <c r="C234" s="1" t="s">
        <v>2366</v>
      </c>
      <c r="D234" t="s">
        <v>2846</v>
      </c>
      <c r="E234" s="1" t="s">
        <v>2847</v>
      </c>
    </row>
    <row r="235" spans="1:5" x14ac:dyDescent="0.25">
      <c r="A235">
        <v>234</v>
      </c>
      <c r="B235" s="1" t="s">
        <v>2604</v>
      </c>
      <c r="C235" s="1" t="s">
        <v>2366</v>
      </c>
      <c r="D235" t="s">
        <v>2848</v>
      </c>
      <c r="E235" s="1" t="s">
        <v>2849</v>
      </c>
    </row>
    <row r="236" spans="1:5" x14ac:dyDescent="0.25">
      <c r="A236">
        <v>235</v>
      </c>
      <c r="B236" s="1" t="s">
        <v>2613</v>
      </c>
      <c r="C236" s="1" t="s">
        <v>2366</v>
      </c>
      <c r="D236" t="s">
        <v>2850</v>
      </c>
      <c r="E236" s="1" t="s">
        <v>2851</v>
      </c>
    </row>
    <row r="237" spans="1:5" x14ac:dyDescent="0.25">
      <c r="A237">
        <v>236</v>
      </c>
      <c r="B237" s="1" t="s">
        <v>2531</v>
      </c>
      <c r="C237" s="1" t="s">
        <v>2366</v>
      </c>
      <c r="D237" t="s">
        <v>2852</v>
      </c>
      <c r="E237" s="1" t="s">
        <v>2853</v>
      </c>
    </row>
    <row r="238" spans="1:5" x14ac:dyDescent="0.25">
      <c r="A238">
        <v>237</v>
      </c>
      <c r="B238" s="1" t="s">
        <v>2430</v>
      </c>
      <c r="C238" s="1" t="s">
        <v>2366</v>
      </c>
      <c r="D238" t="s">
        <v>2854</v>
      </c>
      <c r="E238" s="1" t="s">
        <v>2855</v>
      </c>
    </row>
    <row r="239" spans="1:5" x14ac:dyDescent="0.25">
      <c r="A239">
        <v>238</v>
      </c>
      <c r="B239" s="1" t="s">
        <v>2385</v>
      </c>
      <c r="C239" s="1" t="s">
        <v>2366</v>
      </c>
      <c r="D239" t="s">
        <v>2856</v>
      </c>
      <c r="E239" s="1" t="s">
        <v>2857</v>
      </c>
    </row>
    <row r="240" spans="1:5" x14ac:dyDescent="0.25">
      <c r="A240">
        <v>239</v>
      </c>
      <c r="B240" s="1" t="s">
        <v>2447</v>
      </c>
      <c r="C240" s="1" t="s">
        <v>2366</v>
      </c>
      <c r="D240" t="s">
        <v>2858</v>
      </c>
      <c r="E240" s="1" t="s">
        <v>2859</v>
      </c>
    </row>
    <row r="241" spans="1:5" x14ac:dyDescent="0.25">
      <c r="A241">
        <v>240</v>
      </c>
      <c r="B241" s="1" t="s">
        <v>2604</v>
      </c>
      <c r="C241" s="1" t="s">
        <v>2366</v>
      </c>
      <c r="D241" t="s">
        <v>2860</v>
      </c>
      <c r="E241" s="1" t="s">
        <v>2861</v>
      </c>
    </row>
    <row r="242" spans="1:5" x14ac:dyDescent="0.25">
      <c r="A242">
        <v>241</v>
      </c>
      <c r="B242" s="1" t="s">
        <v>2425</v>
      </c>
      <c r="C242" s="1" t="s">
        <v>2366</v>
      </c>
      <c r="D242" t="s">
        <v>2862</v>
      </c>
      <c r="E242" s="1" t="s">
        <v>2863</v>
      </c>
    </row>
    <row r="243" spans="1:5" x14ac:dyDescent="0.25">
      <c r="A243">
        <v>242</v>
      </c>
      <c r="B243" s="1" t="s">
        <v>2372</v>
      </c>
      <c r="C243" s="1" t="s">
        <v>2366</v>
      </c>
      <c r="D243" t="s">
        <v>2864</v>
      </c>
      <c r="E243" s="1" t="s">
        <v>2865</v>
      </c>
    </row>
    <row r="244" spans="1:5" x14ac:dyDescent="0.25">
      <c r="A244">
        <v>243</v>
      </c>
      <c r="B244" s="1" t="s">
        <v>2430</v>
      </c>
      <c r="C244" s="1" t="s">
        <v>2366</v>
      </c>
      <c r="D244" t="s">
        <v>2866</v>
      </c>
      <c r="E244" s="1" t="s">
        <v>2867</v>
      </c>
    </row>
    <row r="245" spans="1:5" x14ac:dyDescent="0.25">
      <c r="A245">
        <v>244</v>
      </c>
      <c r="B245" s="1" t="s">
        <v>2369</v>
      </c>
      <c r="C245" s="1" t="s">
        <v>2366</v>
      </c>
      <c r="D245" t="s">
        <v>2868</v>
      </c>
      <c r="E245" s="1" t="s">
        <v>2869</v>
      </c>
    </row>
    <row r="246" spans="1:5" x14ac:dyDescent="0.25">
      <c r="A246">
        <v>245</v>
      </c>
      <c r="B246" s="1" t="s">
        <v>2425</v>
      </c>
      <c r="C246" s="1" t="s">
        <v>2366</v>
      </c>
      <c r="D246" t="s">
        <v>2870</v>
      </c>
      <c r="E246" s="1" t="s">
        <v>2871</v>
      </c>
    </row>
    <row r="247" spans="1:5" x14ac:dyDescent="0.25">
      <c r="A247">
        <v>246</v>
      </c>
      <c r="B247" s="1" t="s">
        <v>2385</v>
      </c>
      <c r="C247" s="1" t="s">
        <v>2366</v>
      </c>
      <c r="D247" t="s">
        <v>2872</v>
      </c>
      <c r="E247" s="1" t="s">
        <v>2873</v>
      </c>
    </row>
    <row r="248" spans="1:5" x14ac:dyDescent="0.25">
      <c r="A248">
        <v>247</v>
      </c>
      <c r="B248" s="1" t="s">
        <v>2604</v>
      </c>
      <c r="C248" s="1" t="s">
        <v>2366</v>
      </c>
      <c r="D248" t="s">
        <v>2874</v>
      </c>
      <c r="E248" s="1" t="s">
        <v>2875</v>
      </c>
    </row>
    <row r="249" spans="1:5" x14ac:dyDescent="0.25">
      <c r="A249">
        <v>248</v>
      </c>
      <c r="B249" s="1" t="s">
        <v>2369</v>
      </c>
      <c r="C249" s="1" t="s">
        <v>2366</v>
      </c>
      <c r="D249" t="s">
        <v>2876</v>
      </c>
      <c r="E249" s="1" t="s">
        <v>2877</v>
      </c>
    </row>
    <row r="250" spans="1:5" x14ac:dyDescent="0.25">
      <c r="A250">
        <v>249</v>
      </c>
      <c r="B250" s="1" t="s">
        <v>2447</v>
      </c>
      <c r="C250" s="1" t="s">
        <v>2366</v>
      </c>
      <c r="D250" t="s">
        <v>2878</v>
      </c>
      <c r="E250" s="1" t="s">
        <v>2879</v>
      </c>
    </row>
    <row r="251" spans="1:5" x14ac:dyDescent="0.25">
      <c r="A251">
        <v>250</v>
      </c>
      <c r="B251" s="1" t="s">
        <v>2447</v>
      </c>
      <c r="C251" s="1" t="s">
        <v>2366</v>
      </c>
      <c r="D251" t="s">
        <v>2880</v>
      </c>
      <c r="E251" s="1" t="s">
        <v>2881</v>
      </c>
    </row>
    <row r="252" spans="1:5" x14ac:dyDescent="0.25">
      <c r="A252">
        <v>251</v>
      </c>
      <c r="B252" s="1" t="s">
        <v>2531</v>
      </c>
      <c r="C252" s="1" t="s">
        <v>2366</v>
      </c>
      <c r="D252" t="s">
        <v>2882</v>
      </c>
      <c r="E252" s="1" t="s">
        <v>2883</v>
      </c>
    </row>
    <row r="253" spans="1:5" x14ac:dyDescent="0.25">
      <c r="A253">
        <v>252</v>
      </c>
      <c r="B253" s="1" t="s">
        <v>2531</v>
      </c>
      <c r="C253" s="1" t="s">
        <v>2366</v>
      </c>
      <c r="D253" t="s">
        <v>2882</v>
      </c>
      <c r="E253" s="1" t="s">
        <v>2883</v>
      </c>
    </row>
    <row r="254" spans="1:5" x14ac:dyDescent="0.25">
      <c r="A254">
        <v>253</v>
      </c>
      <c r="B254" s="1" t="s">
        <v>2460</v>
      </c>
      <c r="C254" s="1" t="s">
        <v>2366</v>
      </c>
      <c r="D254" t="s">
        <v>2884</v>
      </c>
      <c r="E254" s="1" t="s">
        <v>2885</v>
      </c>
    </row>
    <row r="255" spans="1:5" x14ac:dyDescent="0.25">
      <c r="A255">
        <v>254</v>
      </c>
      <c r="B255" s="1" t="s">
        <v>2403</v>
      </c>
      <c r="C255" s="1" t="s">
        <v>2366</v>
      </c>
      <c r="D255" t="s">
        <v>2886</v>
      </c>
      <c r="E255" s="1" t="s">
        <v>2887</v>
      </c>
    </row>
    <row r="256" spans="1:5" x14ac:dyDescent="0.25">
      <c r="A256">
        <v>255</v>
      </c>
      <c r="B256" s="1" t="s">
        <v>2365</v>
      </c>
      <c r="C256" s="1" t="s">
        <v>2366</v>
      </c>
      <c r="D256" t="s">
        <v>2888</v>
      </c>
      <c r="E256" s="1" t="s">
        <v>2889</v>
      </c>
    </row>
    <row r="257" spans="1:5" x14ac:dyDescent="0.25">
      <c r="A257">
        <v>256</v>
      </c>
      <c r="B257" s="1" t="s">
        <v>2369</v>
      </c>
      <c r="C257" s="1" t="s">
        <v>2366</v>
      </c>
      <c r="D257" t="s">
        <v>2890</v>
      </c>
      <c r="E257" s="1" t="s">
        <v>2891</v>
      </c>
    </row>
    <row r="258" spans="1:5" x14ac:dyDescent="0.25">
      <c r="A258">
        <v>257</v>
      </c>
      <c r="B258" s="1" t="s">
        <v>2604</v>
      </c>
      <c r="C258" s="1" t="s">
        <v>2366</v>
      </c>
      <c r="D258" t="s">
        <v>2892</v>
      </c>
      <c r="E258" s="1" t="s">
        <v>2893</v>
      </c>
    </row>
    <row r="259" spans="1:5" x14ac:dyDescent="0.25">
      <c r="A259">
        <v>258</v>
      </c>
      <c r="B259" s="1" t="s">
        <v>2372</v>
      </c>
      <c r="C259" s="1" t="s">
        <v>2366</v>
      </c>
      <c r="D259" t="s">
        <v>2894</v>
      </c>
      <c r="E259" s="1" t="s">
        <v>2895</v>
      </c>
    </row>
    <row r="260" spans="1:5" x14ac:dyDescent="0.25">
      <c r="A260">
        <v>259</v>
      </c>
      <c r="B260" s="1" t="s">
        <v>2430</v>
      </c>
      <c r="C260" s="1" t="s">
        <v>2366</v>
      </c>
      <c r="D260" t="s">
        <v>2896</v>
      </c>
      <c r="E260" s="1" t="s">
        <v>2897</v>
      </c>
    </row>
    <row r="261" spans="1:5" x14ac:dyDescent="0.25">
      <c r="A261">
        <v>260</v>
      </c>
      <c r="B261" s="1" t="s">
        <v>2425</v>
      </c>
      <c r="C261" s="1" t="s">
        <v>2366</v>
      </c>
      <c r="D261" t="s">
        <v>2898</v>
      </c>
      <c r="E261" s="1" t="s">
        <v>2899</v>
      </c>
    </row>
    <row r="262" spans="1:5" x14ac:dyDescent="0.25">
      <c r="A262">
        <v>261</v>
      </c>
      <c r="B262" s="1" t="s">
        <v>2613</v>
      </c>
      <c r="C262" s="1" t="s">
        <v>2366</v>
      </c>
      <c r="D262" t="s">
        <v>2900</v>
      </c>
      <c r="E262" s="1" t="s">
        <v>2901</v>
      </c>
    </row>
    <row r="263" spans="1:5" x14ac:dyDescent="0.25">
      <c r="A263">
        <v>262</v>
      </c>
      <c r="B263" s="1" t="s">
        <v>2403</v>
      </c>
      <c r="C263" s="1" t="s">
        <v>2366</v>
      </c>
      <c r="D263" t="s">
        <v>2902</v>
      </c>
      <c r="E263" s="1" t="s">
        <v>2903</v>
      </c>
    </row>
    <row r="264" spans="1:5" x14ac:dyDescent="0.25">
      <c r="A264">
        <v>263</v>
      </c>
      <c r="B264" s="1" t="s">
        <v>2365</v>
      </c>
      <c r="C264" s="1" t="s">
        <v>2366</v>
      </c>
      <c r="D264" t="s">
        <v>2904</v>
      </c>
      <c r="E264" s="1" t="s">
        <v>2905</v>
      </c>
    </row>
    <row r="265" spans="1:5" x14ac:dyDescent="0.25">
      <c r="A265">
        <v>264</v>
      </c>
      <c r="B265" s="1" t="s">
        <v>2418</v>
      </c>
      <c r="C265" s="1" t="s">
        <v>2366</v>
      </c>
      <c r="D265" t="s">
        <v>2906</v>
      </c>
      <c r="E265" s="1" t="s">
        <v>2907</v>
      </c>
    </row>
    <row r="266" spans="1:5" x14ac:dyDescent="0.25">
      <c r="A266">
        <v>265</v>
      </c>
      <c r="B266" s="1" t="s">
        <v>2613</v>
      </c>
      <c r="C266" s="1" t="s">
        <v>2366</v>
      </c>
      <c r="D266" t="s">
        <v>2908</v>
      </c>
      <c r="E266" s="1" t="s">
        <v>2909</v>
      </c>
    </row>
    <row r="267" spans="1:5" x14ac:dyDescent="0.25">
      <c r="A267">
        <v>266</v>
      </c>
      <c r="B267" s="1" t="s">
        <v>2479</v>
      </c>
      <c r="C267" s="1" t="s">
        <v>2366</v>
      </c>
      <c r="D267" t="s">
        <v>2910</v>
      </c>
      <c r="E267" s="1" t="s">
        <v>2911</v>
      </c>
    </row>
    <row r="268" spans="1:5" x14ac:dyDescent="0.25">
      <c r="A268">
        <v>267</v>
      </c>
      <c r="B268" s="1" t="s">
        <v>2385</v>
      </c>
      <c r="C268" s="1" t="s">
        <v>2366</v>
      </c>
      <c r="D268" t="s">
        <v>2912</v>
      </c>
      <c r="E268" s="1" t="s">
        <v>2913</v>
      </c>
    </row>
    <row r="269" spans="1:5" x14ac:dyDescent="0.25">
      <c r="A269">
        <v>268</v>
      </c>
      <c r="B269" s="1" t="s">
        <v>2479</v>
      </c>
      <c r="C269" s="1" t="s">
        <v>2366</v>
      </c>
      <c r="D269" t="s">
        <v>2914</v>
      </c>
      <c r="E269" s="1" t="s">
        <v>2915</v>
      </c>
    </row>
    <row r="270" spans="1:5" x14ac:dyDescent="0.25">
      <c r="A270">
        <v>269</v>
      </c>
      <c r="B270" s="1" t="s">
        <v>2447</v>
      </c>
      <c r="C270" s="1" t="s">
        <v>2366</v>
      </c>
      <c r="D270" t="s">
        <v>2916</v>
      </c>
      <c r="E270" s="1" t="s">
        <v>2917</v>
      </c>
    </row>
    <row r="271" spans="1:5" x14ac:dyDescent="0.25">
      <c r="A271">
        <v>270</v>
      </c>
      <c r="B271" s="1" t="s">
        <v>2365</v>
      </c>
      <c r="C271" s="1" t="s">
        <v>2366</v>
      </c>
      <c r="D271" t="s">
        <v>2918</v>
      </c>
      <c r="E271" s="1" t="s">
        <v>2919</v>
      </c>
    </row>
    <row r="272" spans="1:5" x14ac:dyDescent="0.25">
      <c r="A272">
        <v>271</v>
      </c>
      <c r="B272" s="1" t="s">
        <v>2531</v>
      </c>
      <c r="C272" s="1" t="s">
        <v>2366</v>
      </c>
      <c r="D272" t="s">
        <v>2920</v>
      </c>
      <c r="E272" s="1" t="s">
        <v>2921</v>
      </c>
    </row>
    <row r="273" spans="1:5" x14ac:dyDescent="0.25">
      <c r="A273">
        <v>272</v>
      </c>
      <c r="B273" s="1" t="s">
        <v>2403</v>
      </c>
      <c r="C273" s="1" t="s">
        <v>2366</v>
      </c>
      <c r="D273" t="s">
        <v>2922</v>
      </c>
      <c r="E273" s="1" t="s">
        <v>2923</v>
      </c>
    </row>
    <row r="274" spans="1:5" x14ac:dyDescent="0.25">
      <c r="A274">
        <v>273</v>
      </c>
      <c r="B274" s="1" t="s">
        <v>2390</v>
      </c>
      <c r="C274" s="1" t="s">
        <v>2366</v>
      </c>
      <c r="D274" t="s">
        <v>2924</v>
      </c>
      <c r="E274" s="1" t="s">
        <v>2925</v>
      </c>
    </row>
    <row r="275" spans="1:5" x14ac:dyDescent="0.25">
      <c r="A275">
        <v>274</v>
      </c>
      <c r="B275" s="1" t="s">
        <v>2604</v>
      </c>
      <c r="C275" s="1" t="s">
        <v>2366</v>
      </c>
      <c r="D275" t="s">
        <v>2926</v>
      </c>
      <c r="E275" s="1" t="s">
        <v>2927</v>
      </c>
    </row>
    <row r="276" spans="1:5" x14ac:dyDescent="0.25">
      <c r="A276">
        <v>275</v>
      </c>
      <c r="B276" s="1" t="s">
        <v>2403</v>
      </c>
      <c r="C276" s="1" t="s">
        <v>2366</v>
      </c>
      <c r="D276" t="s">
        <v>2928</v>
      </c>
      <c r="E276" s="1" t="s">
        <v>2929</v>
      </c>
    </row>
    <row r="277" spans="1:5" x14ac:dyDescent="0.25">
      <c r="A277">
        <v>276</v>
      </c>
      <c r="B277" s="1" t="s">
        <v>2494</v>
      </c>
      <c r="C277" s="1" t="s">
        <v>2366</v>
      </c>
      <c r="D277" t="s">
        <v>2930</v>
      </c>
      <c r="E277" s="1" t="s">
        <v>2931</v>
      </c>
    </row>
    <row r="278" spans="1:5" x14ac:dyDescent="0.25">
      <c r="A278">
        <v>277</v>
      </c>
      <c r="B278" s="1" t="s">
        <v>2385</v>
      </c>
      <c r="C278" s="1" t="s">
        <v>2366</v>
      </c>
      <c r="D278" t="s">
        <v>2932</v>
      </c>
      <c r="E278" s="1" t="s">
        <v>2933</v>
      </c>
    </row>
    <row r="279" spans="1:5" x14ac:dyDescent="0.25">
      <c r="A279">
        <v>278</v>
      </c>
      <c r="B279" s="1" t="s">
        <v>2418</v>
      </c>
      <c r="C279" s="1" t="s">
        <v>2366</v>
      </c>
      <c r="D279" t="s">
        <v>2934</v>
      </c>
      <c r="E279" s="1" t="s">
        <v>2935</v>
      </c>
    </row>
    <row r="280" spans="1:5" x14ac:dyDescent="0.25">
      <c r="A280">
        <v>279</v>
      </c>
      <c r="B280" s="1" t="s">
        <v>2604</v>
      </c>
      <c r="C280" s="1" t="s">
        <v>2366</v>
      </c>
      <c r="D280" t="s">
        <v>2936</v>
      </c>
      <c r="E280" s="1" t="s">
        <v>2937</v>
      </c>
    </row>
    <row r="281" spans="1:5" x14ac:dyDescent="0.25">
      <c r="A281">
        <v>280</v>
      </c>
      <c r="B281" s="1" t="s">
        <v>2531</v>
      </c>
      <c r="C281" s="1" t="s">
        <v>2366</v>
      </c>
      <c r="D281" t="s">
        <v>2938</v>
      </c>
      <c r="E281" s="1" t="s">
        <v>2939</v>
      </c>
    </row>
    <row r="282" spans="1:5" x14ac:dyDescent="0.25">
      <c r="A282">
        <v>281</v>
      </c>
      <c r="B282" s="1" t="s">
        <v>2447</v>
      </c>
      <c r="C282" s="1" t="s">
        <v>2366</v>
      </c>
      <c r="D282" t="s">
        <v>2940</v>
      </c>
      <c r="E282" s="1" t="s">
        <v>2941</v>
      </c>
    </row>
    <row r="283" spans="1:5" x14ac:dyDescent="0.25">
      <c r="A283">
        <v>282</v>
      </c>
      <c r="B283" s="1" t="s">
        <v>2460</v>
      </c>
      <c r="C283" s="1" t="s">
        <v>2366</v>
      </c>
      <c r="D283" t="s">
        <v>2942</v>
      </c>
      <c r="E283" s="1" t="s">
        <v>2943</v>
      </c>
    </row>
    <row r="284" spans="1:5" x14ac:dyDescent="0.25">
      <c r="A284">
        <v>283</v>
      </c>
      <c r="B284" s="1" t="s">
        <v>2531</v>
      </c>
      <c r="C284" s="1" t="s">
        <v>2366</v>
      </c>
      <c r="D284" t="s">
        <v>2944</v>
      </c>
      <c r="E284" s="1" t="s">
        <v>2945</v>
      </c>
    </row>
    <row r="285" spans="1:5" x14ac:dyDescent="0.25">
      <c r="A285">
        <v>284</v>
      </c>
      <c r="B285" s="1" t="s">
        <v>2365</v>
      </c>
      <c r="C285" s="1" t="s">
        <v>2366</v>
      </c>
      <c r="D285" t="s">
        <v>2946</v>
      </c>
      <c r="E285" s="1" t="s">
        <v>2947</v>
      </c>
    </row>
    <row r="286" spans="1:5" x14ac:dyDescent="0.25">
      <c r="A286">
        <v>285</v>
      </c>
      <c r="B286" s="1" t="s">
        <v>2531</v>
      </c>
      <c r="C286" s="1" t="s">
        <v>2366</v>
      </c>
      <c r="D286" t="s">
        <v>2948</v>
      </c>
      <c r="E286" s="1" t="s">
        <v>2949</v>
      </c>
    </row>
    <row r="287" spans="1:5" x14ac:dyDescent="0.25">
      <c r="A287">
        <v>286</v>
      </c>
      <c r="B287" s="1" t="s">
        <v>2613</v>
      </c>
      <c r="C287" s="1" t="s">
        <v>2366</v>
      </c>
      <c r="D287" t="s">
        <v>2950</v>
      </c>
      <c r="E287" s="1" t="s">
        <v>2951</v>
      </c>
    </row>
    <row r="288" spans="1:5" x14ac:dyDescent="0.25">
      <c r="A288">
        <v>287</v>
      </c>
      <c r="B288" s="1" t="s">
        <v>2613</v>
      </c>
      <c r="C288" s="1" t="s">
        <v>2366</v>
      </c>
      <c r="D288" t="s">
        <v>2952</v>
      </c>
      <c r="E288" s="1" t="s">
        <v>2953</v>
      </c>
    </row>
    <row r="289" spans="1:5" x14ac:dyDescent="0.25">
      <c r="A289">
        <v>288</v>
      </c>
      <c r="B289" s="1" t="s">
        <v>2369</v>
      </c>
      <c r="C289" s="1" t="s">
        <v>2366</v>
      </c>
      <c r="D289" t="s">
        <v>2954</v>
      </c>
      <c r="E289" s="1" t="s">
        <v>2955</v>
      </c>
    </row>
    <row r="290" spans="1:5" x14ac:dyDescent="0.25">
      <c r="A290">
        <v>289</v>
      </c>
      <c r="B290" s="1" t="s">
        <v>2447</v>
      </c>
      <c r="C290" s="1" t="s">
        <v>2366</v>
      </c>
      <c r="D290" t="s">
        <v>2956</v>
      </c>
      <c r="E290" s="1" t="s">
        <v>2957</v>
      </c>
    </row>
    <row r="291" spans="1:5" x14ac:dyDescent="0.25">
      <c r="A291">
        <v>290</v>
      </c>
      <c r="B291" s="1" t="s">
        <v>2479</v>
      </c>
      <c r="C291" s="1" t="s">
        <v>2366</v>
      </c>
      <c r="D291" t="s">
        <v>2958</v>
      </c>
      <c r="E291" s="1" t="s">
        <v>2959</v>
      </c>
    </row>
    <row r="292" spans="1:5" x14ac:dyDescent="0.25">
      <c r="A292">
        <v>291</v>
      </c>
      <c r="B292" s="1" t="s">
        <v>2494</v>
      </c>
      <c r="C292" s="1" t="s">
        <v>2366</v>
      </c>
      <c r="D292" t="s">
        <v>2960</v>
      </c>
      <c r="E292" s="1" t="s">
        <v>2961</v>
      </c>
    </row>
    <row r="293" spans="1:5" x14ac:dyDescent="0.25">
      <c r="A293">
        <v>292</v>
      </c>
      <c r="B293" s="1" t="s">
        <v>2479</v>
      </c>
      <c r="C293" s="1" t="s">
        <v>2366</v>
      </c>
      <c r="D293" t="s">
        <v>2962</v>
      </c>
      <c r="E293" s="1" t="s">
        <v>2963</v>
      </c>
    </row>
    <row r="294" spans="1:5" x14ac:dyDescent="0.25">
      <c r="A294">
        <v>293</v>
      </c>
      <c r="B294" s="1" t="s">
        <v>2403</v>
      </c>
      <c r="C294" s="1" t="s">
        <v>2366</v>
      </c>
      <c r="D294" t="s">
        <v>2964</v>
      </c>
      <c r="E294" s="1" t="s">
        <v>2965</v>
      </c>
    </row>
    <row r="295" spans="1:5" x14ac:dyDescent="0.25">
      <c r="A295">
        <v>294</v>
      </c>
      <c r="B295" s="1" t="s">
        <v>2479</v>
      </c>
      <c r="C295" s="1" t="s">
        <v>2366</v>
      </c>
      <c r="D295" t="s">
        <v>2966</v>
      </c>
      <c r="E295" s="1" t="s">
        <v>2967</v>
      </c>
    </row>
    <row r="296" spans="1:5" x14ac:dyDescent="0.25">
      <c r="A296">
        <v>295</v>
      </c>
      <c r="B296" s="1" t="s">
        <v>2403</v>
      </c>
      <c r="C296" s="1" t="s">
        <v>2366</v>
      </c>
      <c r="D296" t="s">
        <v>2968</v>
      </c>
      <c r="E296" s="1" t="s">
        <v>2969</v>
      </c>
    </row>
    <row r="297" spans="1:5" x14ac:dyDescent="0.25">
      <c r="A297">
        <v>296</v>
      </c>
      <c r="B297" s="1" t="s">
        <v>2425</v>
      </c>
      <c r="C297" s="1" t="s">
        <v>2366</v>
      </c>
      <c r="D297" t="s">
        <v>2970</v>
      </c>
      <c r="E297" s="1" t="s">
        <v>2971</v>
      </c>
    </row>
    <row r="298" spans="1:5" x14ac:dyDescent="0.25">
      <c r="A298">
        <v>297</v>
      </c>
      <c r="B298" s="1" t="s">
        <v>2403</v>
      </c>
      <c r="C298" s="1" t="s">
        <v>2366</v>
      </c>
      <c r="D298" t="s">
        <v>2972</v>
      </c>
      <c r="E298" s="1" t="s">
        <v>2973</v>
      </c>
    </row>
    <row r="299" spans="1:5" x14ac:dyDescent="0.25">
      <c r="A299">
        <v>298</v>
      </c>
      <c r="B299" s="1" t="s">
        <v>2479</v>
      </c>
      <c r="C299" s="1" t="s">
        <v>2366</v>
      </c>
      <c r="D299" t="s">
        <v>2974</v>
      </c>
      <c r="E299" s="1" t="s">
        <v>2975</v>
      </c>
    </row>
    <row r="300" spans="1:5" x14ac:dyDescent="0.25">
      <c r="A300">
        <v>299</v>
      </c>
      <c r="B300" s="1" t="s">
        <v>2604</v>
      </c>
      <c r="C300" s="1" t="s">
        <v>2366</v>
      </c>
      <c r="D300" t="s">
        <v>2976</v>
      </c>
      <c r="E300" s="1" t="s">
        <v>2977</v>
      </c>
    </row>
    <row r="301" spans="1:5" x14ac:dyDescent="0.25">
      <c r="A301">
        <v>300</v>
      </c>
      <c r="B301" s="1" t="s">
        <v>2613</v>
      </c>
      <c r="C301" s="1" t="s">
        <v>2366</v>
      </c>
      <c r="D301" t="s">
        <v>2978</v>
      </c>
      <c r="E301" s="1" t="s">
        <v>2979</v>
      </c>
    </row>
    <row r="302" spans="1:5" x14ac:dyDescent="0.25">
      <c r="A302">
        <v>301</v>
      </c>
      <c r="B302" s="1" t="s">
        <v>2403</v>
      </c>
      <c r="C302" s="1" t="s">
        <v>2366</v>
      </c>
      <c r="D302" t="s">
        <v>2980</v>
      </c>
      <c r="E302" s="1" t="s">
        <v>2981</v>
      </c>
    </row>
    <row r="303" spans="1:5" x14ac:dyDescent="0.25">
      <c r="A303">
        <v>302</v>
      </c>
      <c r="B303" s="1" t="s">
        <v>2447</v>
      </c>
      <c r="C303" s="1" t="s">
        <v>2366</v>
      </c>
      <c r="D303" t="s">
        <v>2982</v>
      </c>
      <c r="E303" s="1" t="s">
        <v>2983</v>
      </c>
    </row>
    <row r="304" spans="1:5" x14ac:dyDescent="0.25">
      <c r="A304">
        <v>303</v>
      </c>
      <c r="B304" s="1" t="s">
        <v>2447</v>
      </c>
      <c r="C304" s="1" t="s">
        <v>2366</v>
      </c>
      <c r="D304" t="s">
        <v>2984</v>
      </c>
      <c r="E304" s="1" t="s">
        <v>2985</v>
      </c>
    </row>
    <row r="305" spans="1:5" x14ac:dyDescent="0.25">
      <c r="A305">
        <v>304</v>
      </c>
      <c r="B305" s="1" t="s">
        <v>2479</v>
      </c>
      <c r="C305" s="1" t="s">
        <v>2366</v>
      </c>
      <c r="D305" t="s">
        <v>2986</v>
      </c>
      <c r="E305" s="1" t="s">
        <v>2987</v>
      </c>
    </row>
    <row r="306" spans="1:5" x14ac:dyDescent="0.25">
      <c r="A306">
        <v>305</v>
      </c>
      <c r="B306" s="1" t="s">
        <v>2390</v>
      </c>
      <c r="C306" s="1" t="s">
        <v>2366</v>
      </c>
      <c r="D306" t="s">
        <v>2988</v>
      </c>
      <c r="E306" s="1" t="s">
        <v>2989</v>
      </c>
    </row>
    <row r="307" spans="1:5" x14ac:dyDescent="0.25">
      <c r="A307">
        <v>306</v>
      </c>
      <c r="B307" s="1" t="s">
        <v>2430</v>
      </c>
      <c r="C307" s="1" t="s">
        <v>2366</v>
      </c>
      <c r="D307" t="s">
        <v>2990</v>
      </c>
      <c r="E307" s="1" t="s">
        <v>2991</v>
      </c>
    </row>
    <row r="308" spans="1:5" x14ac:dyDescent="0.25">
      <c r="A308">
        <v>307</v>
      </c>
      <c r="B308" s="1" t="s">
        <v>2385</v>
      </c>
      <c r="C308" s="1" t="s">
        <v>2366</v>
      </c>
      <c r="D308" t="s">
        <v>2992</v>
      </c>
      <c r="E308" s="1" t="s">
        <v>2993</v>
      </c>
    </row>
    <row r="309" spans="1:5" x14ac:dyDescent="0.25">
      <c r="A309">
        <v>308</v>
      </c>
      <c r="B309" s="1" t="s">
        <v>2460</v>
      </c>
      <c r="C309" s="1" t="s">
        <v>2366</v>
      </c>
      <c r="D309" t="s">
        <v>2994</v>
      </c>
      <c r="E309" s="1" t="s">
        <v>2995</v>
      </c>
    </row>
    <row r="310" spans="1:5" x14ac:dyDescent="0.25">
      <c r="A310">
        <v>309</v>
      </c>
      <c r="B310" s="1" t="s">
        <v>2369</v>
      </c>
      <c r="C310" s="1" t="s">
        <v>2366</v>
      </c>
      <c r="D310" t="s">
        <v>2996</v>
      </c>
      <c r="E310" s="1" t="s">
        <v>2997</v>
      </c>
    </row>
    <row r="311" spans="1:5" x14ac:dyDescent="0.25">
      <c r="A311">
        <v>310</v>
      </c>
      <c r="B311" s="1" t="s">
        <v>2613</v>
      </c>
      <c r="C311" s="1" t="s">
        <v>2366</v>
      </c>
      <c r="D311" t="s">
        <v>2998</v>
      </c>
      <c r="E311" s="1" t="s">
        <v>2999</v>
      </c>
    </row>
    <row r="312" spans="1:5" x14ac:dyDescent="0.25">
      <c r="A312">
        <v>311</v>
      </c>
      <c r="B312" s="1" t="s">
        <v>2531</v>
      </c>
      <c r="C312" s="1" t="s">
        <v>2366</v>
      </c>
      <c r="D312" t="s">
        <v>3000</v>
      </c>
      <c r="E312" s="1" t="s">
        <v>3001</v>
      </c>
    </row>
    <row r="313" spans="1:5" x14ac:dyDescent="0.25">
      <c r="A313">
        <v>312</v>
      </c>
      <c r="B313" s="1" t="s">
        <v>2369</v>
      </c>
      <c r="C313" s="1" t="s">
        <v>2366</v>
      </c>
      <c r="D313" t="s">
        <v>3002</v>
      </c>
      <c r="E313" s="1" t="s">
        <v>3003</v>
      </c>
    </row>
    <row r="314" spans="1:5" x14ac:dyDescent="0.25">
      <c r="A314">
        <v>313</v>
      </c>
      <c r="B314" s="1" t="s">
        <v>2604</v>
      </c>
      <c r="C314" s="1" t="s">
        <v>2366</v>
      </c>
      <c r="D314" t="s">
        <v>3004</v>
      </c>
      <c r="E314" s="1" t="s">
        <v>3005</v>
      </c>
    </row>
    <row r="315" spans="1:5" x14ac:dyDescent="0.25">
      <c r="A315">
        <v>314</v>
      </c>
      <c r="B315" s="1" t="s">
        <v>2460</v>
      </c>
      <c r="C315" s="1" t="s">
        <v>2366</v>
      </c>
      <c r="D315" t="s">
        <v>3006</v>
      </c>
      <c r="E315" s="1" t="s">
        <v>3007</v>
      </c>
    </row>
    <row r="316" spans="1:5" x14ac:dyDescent="0.25">
      <c r="A316">
        <v>315</v>
      </c>
      <c r="B316" s="1" t="s">
        <v>2460</v>
      </c>
      <c r="C316" s="1" t="s">
        <v>2366</v>
      </c>
      <c r="D316" t="s">
        <v>3008</v>
      </c>
      <c r="E316" s="1" t="s">
        <v>3009</v>
      </c>
    </row>
    <row r="317" spans="1:5" x14ac:dyDescent="0.25">
      <c r="A317">
        <v>316</v>
      </c>
      <c r="B317" s="1" t="s">
        <v>2604</v>
      </c>
      <c r="C317" s="1" t="s">
        <v>2366</v>
      </c>
      <c r="D317" t="s">
        <v>3010</v>
      </c>
      <c r="E317" s="1" t="s">
        <v>3011</v>
      </c>
    </row>
    <row r="318" spans="1:5" x14ac:dyDescent="0.25">
      <c r="A318">
        <v>317</v>
      </c>
      <c r="B318" s="1" t="s">
        <v>2613</v>
      </c>
      <c r="C318" s="1" t="s">
        <v>2366</v>
      </c>
      <c r="D318" t="s">
        <v>3012</v>
      </c>
      <c r="E318" s="1" t="s">
        <v>3013</v>
      </c>
    </row>
    <row r="319" spans="1:5" x14ac:dyDescent="0.25">
      <c r="A319">
        <v>318</v>
      </c>
      <c r="B319" s="1" t="s">
        <v>2460</v>
      </c>
      <c r="C319" s="1" t="s">
        <v>2366</v>
      </c>
      <c r="D319" t="s">
        <v>3014</v>
      </c>
      <c r="E319" s="1" t="s">
        <v>3015</v>
      </c>
    </row>
    <row r="320" spans="1:5" x14ac:dyDescent="0.25">
      <c r="A320">
        <v>319</v>
      </c>
      <c r="B320" s="1" t="s">
        <v>2494</v>
      </c>
      <c r="C320" s="1" t="s">
        <v>2366</v>
      </c>
      <c r="D320" t="s">
        <v>3016</v>
      </c>
      <c r="E320" s="1" t="s">
        <v>3017</v>
      </c>
    </row>
    <row r="321" spans="1:5" x14ac:dyDescent="0.25">
      <c r="A321">
        <v>320</v>
      </c>
      <c r="B321" s="1" t="s">
        <v>2460</v>
      </c>
      <c r="C321" s="1" t="s">
        <v>2366</v>
      </c>
      <c r="D321" t="s">
        <v>3018</v>
      </c>
      <c r="E321" s="1" t="s">
        <v>3019</v>
      </c>
    </row>
    <row r="322" spans="1:5" x14ac:dyDescent="0.25">
      <c r="A322">
        <v>321</v>
      </c>
      <c r="B322" s="1" t="s">
        <v>2385</v>
      </c>
      <c r="C322" s="1" t="s">
        <v>2366</v>
      </c>
      <c r="D322" t="s">
        <v>3020</v>
      </c>
      <c r="E322" s="1" t="s">
        <v>3021</v>
      </c>
    </row>
    <row r="323" spans="1:5" x14ac:dyDescent="0.25">
      <c r="A323">
        <v>322</v>
      </c>
      <c r="B323" s="1" t="s">
        <v>2385</v>
      </c>
      <c r="C323" s="1" t="s">
        <v>2366</v>
      </c>
      <c r="D323" t="s">
        <v>3022</v>
      </c>
      <c r="E323" s="1" t="s">
        <v>3023</v>
      </c>
    </row>
    <row r="324" spans="1:5" x14ac:dyDescent="0.25">
      <c r="A324">
        <v>323</v>
      </c>
      <c r="B324" s="1" t="s">
        <v>2418</v>
      </c>
      <c r="C324" s="1" t="s">
        <v>2366</v>
      </c>
      <c r="D324" t="s">
        <v>3024</v>
      </c>
      <c r="E324" s="1" t="s">
        <v>3025</v>
      </c>
    </row>
    <row r="325" spans="1:5" x14ac:dyDescent="0.25">
      <c r="A325">
        <v>324</v>
      </c>
      <c r="B325" s="1" t="s">
        <v>2385</v>
      </c>
      <c r="C325" s="1" t="s">
        <v>2366</v>
      </c>
      <c r="D325" t="s">
        <v>3026</v>
      </c>
      <c r="E325" s="1" t="s">
        <v>3027</v>
      </c>
    </row>
    <row r="326" spans="1:5" x14ac:dyDescent="0.25">
      <c r="A326">
        <v>325</v>
      </c>
      <c r="B326" s="1" t="s">
        <v>2390</v>
      </c>
      <c r="C326" s="1" t="s">
        <v>2366</v>
      </c>
      <c r="D326" t="s">
        <v>3028</v>
      </c>
      <c r="E326" s="1" t="s">
        <v>3029</v>
      </c>
    </row>
    <row r="327" spans="1:5" x14ac:dyDescent="0.25">
      <c r="A327">
        <v>326</v>
      </c>
      <c r="B327" s="1" t="s">
        <v>2372</v>
      </c>
      <c r="C327" s="1" t="s">
        <v>2366</v>
      </c>
      <c r="D327" t="s">
        <v>3030</v>
      </c>
      <c r="E327" s="1" t="s">
        <v>3031</v>
      </c>
    </row>
    <row r="328" spans="1:5" x14ac:dyDescent="0.25">
      <c r="A328">
        <v>327</v>
      </c>
      <c r="B328" s="1" t="s">
        <v>2425</v>
      </c>
      <c r="C328" s="1" t="s">
        <v>2366</v>
      </c>
      <c r="D328" t="s">
        <v>3032</v>
      </c>
      <c r="E328" s="1" t="s">
        <v>3033</v>
      </c>
    </row>
    <row r="329" spans="1:5" x14ac:dyDescent="0.25">
      <c r="A329">
        <v>328</v>
      </c>
      <c r="B329" s="1" t="s">
        <v>2447</v>
      </c>
      <c r="C329" s="1" t="s">
        <v>2366</v>
      </c>
      <c r="D329" t="s">
        <v>3034</v>
      </c>
      <c r="E329" s="1" t="s">
        <v>3035</v>
      </c>
    </row>
    <row r="330" spans="1:5" x14ac:dyDescent="0.25">
      <c r="A330">
        <v>329</v>
      </c>
      <c r="B330" s="1" t="s">
        <v>2390</v>
      </c>
      <c r="C330" s="1" t="s">
        <v>2366</v>
      </c>
      <c r="D330" t="s">
        <v>3036</v>
      </c>
      <c r="E330" s="1" t="s">
        <v>3037</v>
      </c>
    </row>
    <row r="331" spans="1:5" x14ac:dyDescent="0.25">
      <c r="A331">
        <v>330</v>
      </c>
      <c r="B331" s="1" t="s">
        <v>2460</v>
      </c>
      <c r="C331" s="1" t="s">
        <v>2366</v>
      </c>
      <c r="D331" t="s">
        <v>3038</v>
      </c>
      <c r="E331" s="1" t="s">
        <v>3039</v>
      </c>
    </row>
    <row r="332" spans="1:5" x14ac:dyDescent="0.25">
      <c r="A332">
        <v>331</v>
      </c>
      <c r="B332" s="1" t="s">
        <v>2385</v>
      </c>
      <c r="C332" s="1" t="s">
        <v>2366</v>
      </c>
      <c r="D332" t="s">
        <v>3040</v>
      </c>
      <c r="E332" s="1" t="s">
        <v>3041</v>
      </c>
    </row>
    <row r="333" spans="1:5" x14ac:dyDescent="0.25">
      <c r="A333">
        <v>332</v>
      </c>
      <c r="B333" s="1" t="s">
        <v>2447</v>
      </c>
      <c r="C333" s="1" t="s">
        <v>2366</v>
      </c>
      <c r="D333" t="s">
        <v>3042</v>
      </c>
      <c r="E333" s="1" t="s">
        <v>3043</v>
      </c>
    </row>
    <row r="334" spans="1:5" x14ac:dyDescent="0.25">
      <c r="A334">
        <v>333</v>
      </c>
      <c r="B334" s="1" t="s">
        <v>2479</v>
      </c>
      <c r="C334" s="1" t="s">
        <v>2366</v>
      </c>
      <c r="D334" t="s">
        <v>3044</v>
      </c>
      <c r="E334" s="1" t="s">
        <v>3045</v>
      </c>
    </row>
    <row r="335" spans="1:5" x14ac:dyDescent="0.25">
      <c r="A335">
        <v>334</v>
      </c>
      <c r="B335" s="1" t="s">
        <v>2479</v>
      </c>
      <c r="C335" s="1" t="s">
        <v>2366</v>
      </c>
      <c r="D335" t="s">
        <v>3046</v>
      </c>
      <c r="E335" s="1" t="s">
        <v>3047</v>
      </c>
    </row>
    <row r="336" spans="1:5" x14ac:dyDescent="0.25">
      <c r="A336">
        <v>335</v>
      </c>
      <c r="B336" s="1" t="s">
        <v>2418</v>
      </c>
      <c r="C336" s="1" t="s">
        <v>2366</v>
      </c>
      <c r="D336" t="s">
        <v>3048</v>
      </c>
      <c r="E336" s="1" t="s">
        <v>3049</v>
      </c>
    </row>
    <row r="337" spans="1:5" x14ac:dyDescent="0.25">
      <c r="A337">
        <v>336</v>
      </c>
      <c r="B337" s="1" t="s">
        <v>2494</v>
      </c>
      <c r="C337" s="1" t="s">
        <v>2366</v>
      </c>
      <c r="D337" t="s">
        <v>3050</v>
      </c>
      <c r="E337" s="1" t="s">
        <v>3051</v>
      </c>
    </row>
    <row r="338" spans="1:5" x14ac:dyDescent="0.25">
      <c r="A338">
        <v>337</v>
      </c>
      <c r="B338" s="1" t="s">
        <v>2430</v>
      </c>
      <c r="C338" s="1" t="s">
        <v>2366</v>
      </c>
      <c r="D338" t="s">
        <v>3052</v>
      </c>
      <c r="E338" s="1" t="s">
        <v>3053</v>
      </c>
    </row>
    <row r="339" spans="1:5" x14ac:dyDescent="0.25">
      <c r="A339">
        <v>338</v>
      </c>
      <c r="B339" s="1" t="s">
        <v>2385</v>
      </c>
      <c r="C339" s="1" t="s">
        <v>2366</v>
      </c>
      <c r="D339" t="s">
        <v>3054</v>
      </c>
      <c r="E339" s="1" t="s">
        <v>3055</v>
      </c>
    </row>
    <row r="340" spans="1:5" x14ac:dyDescent="0.25">
      <c r="A340">
        <v>339</v>
      </c>
      <c r="B340" s="1" t="s">
        <v>2430</v>
      </c>
      <c r="C340" s="1" t="s">
        <v>2366</v>
      </c>
      <c r="D340" t="s">
        <v>3056</v>
      </c>
      <c r="E340" s="1" t="s">
        <v>3057</v>
      </c>
    </row>
    <row r="341" spans="1:5" x14ac:dyDescent="0.25">
      <c r="A341">
        <v>340</v>
      </c>
      <c r="B341" s="1" t="s">
        <v>2365</v>
      </c>
      <c r="C341" s="1" t="s">
        <v>2366</v>
      </c>
      <c r="D341" t="s">
        <v>3058</v>
      </c>
      <c r="E341" s="1" t="s">
        <v>3059</v>
      </c>
    </row>
    <row r="342" spans="1:5" x14ac:dyDescent="0.25">
      <c r="A342">
        <v>341</v>
      </c>
      <c r="B342" s="1" t="s">
        <v>2479</v>
      </c>
      <c r="C342" s="1" t="s">
        <v>2366</v>
      </c>
      <c r="D342" t="s">
        <v>3060</v>
      </c>
      <c r="E342" s="1" t="s">
        <v>3061</v>
      </c>
    </row>
    <row r="343" spans="1:5" x14ac:dyDescent="0.25">
      <c r="A343">
        <v>342</v>
      </c>
      <c r="B343" s="1" t="s">
        <v>2447</v>
      </c>
      <c r="C343" s="1" t="s">
        <v>2366</v>
      </c>
      <c r="D343" t="s">
        <v>3062</v>
      </c>
      <c r="E343" s="1" t="s">
        <v>3063</v>
      </c>
    </row>
    <row r="344" spans="1:5" x14ac:dyDescent="0.25">
      <c r="A344">
        <v>343</v>
      </c>
      <c r="B344" s="1" t="s">
        <v>2365</v>
      </c>
      <c r="C344" s="1" t="s">
        <v>2366</v>
      </c>
      <c r="D344" t="s">
        <v>3064</v>
      </c>
      <c r="E344" s="1" t="s">
        <v>3065</v>
      </c>
    </row>
    <row r="345" spans="1:5" x14ac:dyDescent="0.25">
      <c r="A345">
        <v>344</v>
      </c>
      <c r="B345" s="1" t="s">
        <v>2494</v>
      </c>
      <c r="C345" s="1" t="s">
        <v>2366</v>
      </c>
      <c r="D345" t="s">
        <v>3066</v>
      </c>
      <c r="E345" s="1" t="s">
        <v>3067</v>
      </c>
    </row>
    <row r="346" spans="1:5" x14ac:dyDescent="0.25">
      <c r="A346">
        <v>345</v>
      </c>
      <c r="B346" s="1" t="s">
        <v>2385</v>
      </c>
      <c r="C346" s="1" t="s">
        <v>2366</v>
      </c>
      <c r="D346" t="s">
        <v>3068</v>
      </c>
      <c r="E346" s="1" t="s">
        <v>3069</v>
      </c>
    </row>
    <row r="347" spans="1:5" x14ac:dyDescent="0.25">
      <c r="A347">
        <v>346</v>
      </c>
      <c r="B347" s="1" t="s">
        <v>2494</v>
      </c>
      <c r="C347" s="1" t="s">
        <v>2366</v>
      </c>
      <c r="D347" t="s">
        <v>3070</v>
      </c>
      <c r="E347" s="1" t="s">
        <v>3071</v>
      </c>
    </row>
    <row r="348" spans="1:5" x14ac:dyDescent="0.25">
      <c r="A348">
        <v>347</v>
      </c>
      <c r="B348" s="1" t="s">
        <v>2494</v>
      </c>
      <c r="C348" s="1" t="s">
        <v>2366</v>
      </c>
      <c r="D348" t="s">
        <v>3070</v>
      </c>
      <c r="E348" s="1" t="s">
        <v>3071</v>
      </c>
    </row>
    <row r="349" spans="1:5" x14ac:dyDescent="0.25">
      <c r="A349">
        <v>348</v>
      </c>
      <c r="B349" s="1" t="s">
        <v>2494</v>
      </c>
      <c r="C349" s="1" t="s">
        <v>2366</v>
      </c>
      <c r="D349" t="s">
        <v>3070</v>
      </c>
      <c r="E349" s="1" t="s">
        <v>3071</v>
      </c>
    </row>
    <row r="350" spans="1:5" x14ac:dyDescent="0.25">
      <c r="A350">
        <v>349</v>
      </c>
      <c r="B350" s="1" t="s">
        <v>2460</v>
      </c>
      <c r="C350" s="1" t="s">
        <v>2366</v>
      </c>
      <c r="D350" t="s">
        <v>3072</v>
      </c>
      <c r="E350" s="1" t="s">
        <v>3073</v>
      </c>
    </row>
    <row r="351" spans="1:5" x14ac:dyDescent="0.25">
      <c r="A351">
        <v>350</v>
      </c>
      <c r="B351" s="1" t="s">
        <v>2372</v>
      </c>
      <c r="C351" s="1" t="s">
        <v>2366</v>
      </c>
      <c r="D351" t="s">
        <v>3074</v>
      </c>
      <c r="E351" s="1" t="s">
        <v>3075</v>
      </c>
    </row>
    <row r="352" spans="1:5" x14ac:dyDescent="0.25">
      <c r="A352">
        <v>351</v>
      </c>
      <c r="B352" s="1" t="s">
        <v>2385</v>
      </c>
      <c r="C352" s="1" t="s">
        <v>2366</v>
      </c>
      <c r="D352" t="s">
        <v>3076</v>
      </c>
      <c r="E352" s="1" t="s">
        <v>3077</v>
      </c>
    </row>
    <row r="353" spans="1:5" x14ac:dyDescent="0.25">
      <c r="A353">
        <v>352</v>
      </c>
      <c r="B353" s="1" t="s">
        <v>2479</v>
      </c>
      <c r="C353" s="1" t="s">
        <v>2366</v>
      </c>
      <c r="D353" t="s">
        <v>3078</v>
      </c>
      <c r="E353" s="1" t="s">
        <v>3079</v>
      </c>
    </row>
    <row r="354" spans="1:5" x14ac:dyDescent="0.25">
      <c r="A354">
        <v>353</v>
      </c>
      <c r="B354" s="1" t="s">
        <v>2460</v>
      </c>
      <c r="C354" s="1" t="s">
        <v>2366</v>
      </c>
      <c r="D354" t="s">
        <v>3080</v>
      </c>
      <c r="E354" s="1" t="s">
        <v>3081</v>
      </c>
    </row>
    <row r="355" spans="1:5" x14ac:dyDescent="0.25">
      <c r="A355">
        <v>354</v>
      </c>
      <c r="B355" s="1" t="s">
        <v>2369</v>
      </c>
      <c r="C355" s="1" t="s">
        <v>2366</v>
      </c>
      <c r="D355" t="s">
        <v>3082</v>
      </c>
      <c r="E355" s="1" t="s">
        <v>3083</v>
      </c>
    </row>
    <row r="356" spans="1:5" x14ac:dyDescent="0.25">
      <c r="A356">
        <v>355</v>
      </c>
      <c r="B356" s="1" t="s">
        <v>2418</v>
      </c>
      <c r="C356" s="1" t="s">
        <v>2366</v>
      </c>
      <c r="D356" t="s">
        <v>3084</v>
      </c>
      <c r="E356" s="1" t="s">
        <v>3085</v>
      </c>
    </row>
    <row r="357" spans="1:5" x14ac:dyDescent="0.25">
      <c r="A357">
        <v>356</v>
      </c>
      <c r="B357" s="1" t="s">
        <v>2372</v>
      </c>
      <c r="C357" s="1" t="s">
        <v>2366</v>
      </c>
      <c r="D357" t="s">
        <v>3086</v>
      </c>
      <c r="E357" s="1" t="s">
        <v>3087</v>
      </c>
    </row>
    <row r="358" spans="1:5" x14ac:dyDescent="0.25">
      <c r="A358">
        <v>357</v>
      </c>
      <c r="B358" s="1" t="s">
        <v>2390</v>
      </c>
      <c r="C358" s="1" t="s">
        <v>2366</v>
      </c>
      <c r="D358" t="s">
        <v>3088</v>
      </c>
      <c r="E358" s="1" t="s">
        <v>3089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7E5C-7BCB-43E5-8EC6-AD86F7EBD60A}">
  <dimension ref="A1:AO177"/>
  <sheetViews>
    <sheetView workbookViewId="0">
      <selection activeCell="AE2" sqref="AE2"/>
    </sheetView>
    <sheetView topLeftCell="J1" workbookViewId="1">
      <selection activeCell="AI19" sqref="AI19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426</v>
      </c>
      <c r="C2">
        <v>404.36</v>
      </c>
      <c r="D2">
        <v>26.957000000000001</v>
      </c>
      <c r="E2">
        <v>25.46</v>
      </c>
      <c r="F2">
        <v>40.9</v>
      </c>
      <c r="G2">
        <v>47.14</v>
      </c>
      <c r="H2" s="1" t="s">
        <v>427</v>
      </c>
      <c r="I2" s="1" t="s">
        <v>428</v>
      </c>
      <c r="J2" s="1">
        <v>0</v>
      </c>
      <c r="K2" s="1" t="s">
        <v>429</v>
      </c>
      <c r="L2" s="1" t="s">
        <v>430</v>
      </c>
      <c r="M2" s="1" t="s">
        <v>431</v>
      </c>
      <c r="N2" s="1" t="s">
        <v>432</v>
      </c>
      <c r="O2" s="1" t="s">
        <v>433</v>
      </c>
      <c r="P2">
        <v>6.68</v>
      </c>
      <c r="Q2" s="1" t="s">
        <v>434</v>
      </c>
      <c r="R2">
        <v>22.64</v>
      </c>
      <c r="S2">
        <v>20.399999999999999</v>
      </c>
      <c r="T2">
        <v>57.92</v>
      </c>
      <c r="U2">
        <v>0</v>
      </c>
      <c r="V2" s="1" t="s">
        <v>179</v>
      </c>
      <c r="W2">
        <v>6</v>
      </c>
      <c r="X2">
        <v>36</v>
      </c>
      <c r="Y2" s="1"/>
      <c r="AA2">
        <f>Table_1__2[[#This Row],[Pts]]/Table_1__2[[#This Row],[Salary]]</f>
        <v>11.232222222222223</v>
      </c>
      <c r="AC2" t="s">
        <v>2355</v>
      </c>
      <c r="AD2">
        <f>AVERAGE(C2:C129)</f>
        <v>101.18453125000001</v>
      </c>
      <c r="AE2">
        <f>AVERAGE(C2:C65)</f>
        <v>167.72750000000002</v>
      </c>
      <c r="AF2">
        <f>AVERAGE(C2:C33)</f>
        <v>224.074375</v>
      </c>
      <c r="AH2" t="s">
        <v>2356</v>
      </c>
      <c r="AI2">
        <f>AD2-(3*AD3)</f>
        <v>-153.65601888544251</v>
      </c>
      <c r="AJ2">
        <f>AD2-(2*AD3)</f>
        <v>-68.709168840294993</v>
      </c>
      <c r="AK2">
        <f>AD2-(AD3)</f>
        <v>16.237681204852507</v>
      </c>
      <c r="AL2">
        <f>AD2</f>
        <v>101.18453125000001</v>
      </c>
      <c r="AM2">
        <f>AD2+AD3</f>
        <v>186.13138129514749</v>
      </c>
      <c r="AN2">
        <f>AD2+(2*AD3)</f>
        <v>271.07823134029502</v>
      </c>
      <c r="AO2">
        <f>AD2+(3*AD3)</f>
        <v>356.02508138544249</v>
      </c>
    </row>
    <row r="3" spans="1:41" x14ac:dyDescent="0.25">
      <c r="A3">
        <v>2</v>
      </c>
      <c r="B3" s="1" t="s">
        <v>435</v>
      </c>
      <c r="C3">
        <v>368.24</v>
      </c>
      <c r="D3">
        <v>23.015000000000001</v>
      </c>
      <c r="E3">
        <v>18.600000000000001</v>
      </c>
      <c r="F3">
        <v>10.9</v>
      </c>
      <c r="G3">
        <v>29.26</v>
      </c>
      <c r="H3" s="1">
        <v>0</v>
      </c>
      <c r="I3" s="1" t="s">
        <v>436</v>
      </c>
      <c r="J3" s="1" t="s">
        <v>437</v>
      </c>
      <c r="K3" s="1" t="s">
        <v>438</v>
      </c>
      <c r="L3" s="1" t="s">
        <v>439</v>
      </c>
      <c r="M3" s="1" t="s">
        <v>134</v>
      </c>
      <c r="N3" s="1" t="s">
        <v>440</v>
      </c>
      <c r="O3" s="1" t="s">
        <v>441</v>
      </c>
      <c r="P3">
        <v>40.619999999999997</v>
      </c>
      <c r="Q3" s="1" t="s">
        <v>442</v>
      </c>
      <c r="R3">
        <v>38.22</v>
      </c>
      <c r="S3">
        <v>26.9</v>
      </c>
      <c r="T3">
        <v>12.1</v>
      </c>
      <c r="U3">
        <v>36.4</v>
      </c>
      <c r="V3" s="1" t="s">
        <v>161</v>
      </c>
      <c r="W3">
        <v>4</v>
      </c>
      <c r="X3">
        <v>35</v>
      </c>
      <c r="Y3" s="1"/>
      <c r="AA3">
        <f>Table_1__2[[#This Row],[Pts]]/Table_1__2[[#This Row],[Salary]]</f>
        <v>10.521142857142857</v>
      </c>
      <c r="AC3" t="s">
        <v>2359</v>
      </c>
      <c r="AD3">
        <f>_xlfn.STDEV.P(C2:C129)</f>
        <v>84.946850045147499</v>
      </c>
      <c r="AE3">
        <f>_xlfn.STDEV.P(C2:C65)</f>
        <v>72.335530299777261</v>
      </c>
      <c r="AF3">
        <f>_xlfn.STDEV.P(C2:C33)</f>
        <v>60.464650878504116</v>
      </c>
      <c r="AH3" t="s">
        <v>2357</v>
      </c>
      <c r="AI3">
        <f>AE2-(3*AE3)</f>
        <v>-49.279090899331777</v>
      </c>
      <c r="AJ3">
        <f>AE2-(2*AE3)</f>
        <v>23.056439400445498</v>
      </c>
      <c r="AK3">
        <f>AE2-AE3</f>
        <v>95.391969700222759</v>
      </c>
      <c r="AL3">
        <f>AE2</f>
        <v>167.72750000000002</v>
      </c>
      <c r="AM3">
        <f>AE2+AE3</f>
        <v>240.06303029977727</v>
      </c>
      <c r="AN3">
        <f>AE2+(2*AE3)</f>
        <v>312.39856059955457</v>
      </c>
      <c r="AO3">
        <f>AE2+(3*AE3)</f>
        <v>384.73409089933182</v>
      </c>
    </row>
    <row r="4" spans="1:41" x14ac:dyDescent="0.25">
      <c r="A4">
        <v>3</v>
      </c>
      <c r="B4" s="1" t="s">
        <v>443</v>
      </c>
      <c r="C4">
        <v>362.66</v>
      </c>
      <c r="D4">
        <v>25.904</v>
      </c>
      <c r="E4">
        <v>22.38</v>
      </c>
      <c r="F4">
        <v>17.98</v>
      </c>
      <c r="G4">
        <v>28.18</v>
      </c>
      <c r="H4" s="1" t="s">
        <v>444</v>
      </c>
      <c r="I4" s="1" t="s">
        <v>445</v>
      </c>
      <c r="J4" s="1">
        <v>0</v>
      </c>
      <c r="K4" s="1">
        <v>0</v>
      </c>
      <c r="L4" s="1" t="s">
        <v>446</v>
      </c>
      <c r="M4" s="1" t="s">
        <v>447</v>
      </c>
      <c r="N4" s="1" t="s">
        <v>374</v>
      </c>
      <c r="O4" s="1" t="s">
        <v>448</v>
      </c>
      <c r="P4">
        <v>7.26</v>
      </c>
      <c r="Q4" s="1" t="s">
        <v>449</v>
      </c>
      <c r="R4">
        <v>20.68</v>
      </c>
      <c r="S4">
        <v>28.42</v>
      </c>
      <c r="T4">
        <v>15.72</v>
      </c>
      <c r="U4">
        <v>0</v>
      </c>
      <c r="V4" s="1" t="s">
        <v>205</v>
      </c>
      <c r="W4">
        <v>7</v>
      </c>
      <c r="X4">
        <v>33</v>
      </c>
      <c r="Y4" s="1"/>
      <c r="AA4">
        <f>Table_1__2[[#This Row],[Pts]]/Table_1__2[[#This Row],[Salary]]</f>
        <v>10.98969696969697</v>
      </c>
      <c r="AC4" t="s">
        <v>2360</v>
      </c>
      <c r="AD4">
        <f>_xlfn.VAR.P(C2:C129)</f>
        <v>7215.9673325927761</v>
      </c>
      <c r="AE4">
        <f>_xlfn.VAR.P(C2:C65)</f>
        <v>5232.4289437499938</v>
      </c>
      <c r="AF4">
        <f>_xlfn.VAR.P(C2:C33)</f>
        <v>3655.9740058593889</v>
      </c>
      <c r="AH4" t="s">
        <v>2358</v>
      </c>
      <c r="AI4">
        <f>AF2-(3*AF3)</f>
        <v>42.680422364487669</v>
      </c>
      <c r="AJ4">
        <f>AF2-(2*AF3)</f>
        <v>103.14507324299177</v>
      </c>
      <c r="AK4">
        <f>AF2-AF3</f>
        <v>163.6097241214959</v>
      </c>
      <c r="AL4">
        <f>AF2</f>
        <v>224.074375</v>
      </c>
      <c r="AM4">
        <f>AF2+AF3</f>
        <v>284.53902587850411</v>
      </c>
      <c r="AN4">
        <f>AF2+(2*AF3)</f>
        <v>345.00367675700824</v>
      </c>
      <c r="AO4">
        <f>AF2+(3*AF3)</f>
        <v>405.46832763551231</v>
      </c>
    </row>
    <row r="5" spans="1:41" x14ac:dyDescent="0.25">
      <c r="A5">
        <v>4</v>
      </c>
      <c r="B5" s="1" t="s">
        <v>450</v>
      </c>
      <c r="C5">
        <v>284.77999999999997</v>
      </c>
      <c r="D5">
        <v>18.984999999999999</v>
      </c>
      <c r="E5">
        <v>9.8000000000000007</v>
      </c>
      <c r="F5">
        <v>24.5</v>
      </c>
      <c r="G5">
        <v>8.34</v>
      </c>
      <c r="H5" s="1" t="s">
        <v>451</v>
      </c>
      <c r="I5" s="1" t="s">
        <v>452</v>
      </c>
      <c r="J5" s="1" t="s">
        <v>453</v>
      </c>
      <c r="K5" s="1" t="s">
        <v>454</v>
      </c>
      <c r="L5" s="1" t="s">
        <v>455</v>
      </c>
      <c r="M5" s="1" t="s">
        <v>456</v>
      </c>
      <c r="N5" s="1">
        <v>0</v>
      </c>
      <c r="O5" s="1">
        <v>0</v>
      </c>
      <c r="P5">
        <v>26.3</v>
      </c>
      <c r="Q5" s="1" t="s">
        <v>457</v>
      </c>
      <c r="R5">
        <v>26.62</v>
      </c>
      <c r="S5">
        <v>32.86</v>
      </c>
      <c r="T5">
        <v>22.96</v>
      </c>
      <c r="U5">
        <v>29.68</v>
      </c>
      <c r="V5" s="1" t="s">
        <v>122</v>
      </c>
      <c r="W5">
        <v>11</v>
      </c>
      <c r="X5">
        <v>8</v>
      </c>
      <c r="Y5" s="1"/>
      <c r="AA5">
        <f>Table_1__2[[#This Row],[Pts]]/Table_1__2[[#This Row],[Salary]]</f>
        <v>35.597499999999997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52</v>
      </c>
      <c r="AM5">
        <f>COUNTIF(C2:C65,"&gt;" &amp; AM2)</f>
        <v>22</v>
      </c>
      <c r="AN5">
        <f>COUNTIF(C2:C65,"&gt;" &amp; AN2)</f>
        <v>6</v>
      </c>
      <c r="AO5">
        <f>COUNTIF(C2:C65,"&gt;" &amp; AO2)</f>
        <v>3</v>
      </c>
    </row>
    <row r="6" spans="1:41" x14ac:dyDescent="0.25">
      <c r="A6">
        <v>5</v>
      </c>
      <c r="B6" s="1" t="s">
        <v>458</v>
      </c>
      <c r="C6">
        <v>274.8</v>
      </c>
      <c r="D6">
        <v>19.629000000000001</v>
      </c>
      <c r="E6">
        <v>15.8</v>
      </c>
      <c r="F6">
        <v>49.48</v>
      </c>
      <c r="G6">
        <v>18.22</v>
      </c>
      <c r="H6" s="1" t="s">
        <v>459</v>
      </c>
      <c r="I6" s="1">
        <v>0</v>
      </c>
      <c r="J6" s="1" t="s">
        <v>460</v>
      </c>
      <c r="K6" s="1">
        <v>0</v>
      </c>
      <c r="L6" s="1">
        <v>0</v>
      </c>
      <c r="M6" s="1" t="s">
        <v>461</v>
      </c>
      <c r="N6" s="1" t="s">
        <v>462</v>
      </c>
      <c r="O6" s="1" t="s">
        <v>463</v>
      </c>
      <c r="P6">
        <v>11.2</v>
      </c>
      <c r="Q6" s="1" t="s">
        <v>464</v>
      </c>
      <c r="R6">
        <v>10.36</v>
      </c>
      <c r="S6">
        <v>26.08</v>
      </c>
      <c r="T6">
        <v>13.64</v>
      </c>
      <c r="U6">
        <v>20.18</v>
      </c>
      <c r="V6" s="1" t="s">
        <v>34</v>
      </c>
      <c r="W6">
        <v>5</v>
      </c>
      <c r="X6">
        <v>26</v>
      </c>
      <c r="Y6" s="1"/>
      <c r="AA6">
        <f>Table_1__2[[#This Row],[Pts]]/Table_1__2[[#This Row],[Salary]]</f>
        <v>10.569230769230769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30</v>
      </c>
      <c r="AM6">
        <f>COUNTIF(C2:C33,"&gt;" &amp; AM3)</f>
        <v>10</v>
      </c>
      <c r="AN6">
        <f>COUNTIF(C2:C33,"&gt;" &amp; AN3)</f>
        <v>3</v>
      </c>
      <c r="AO6">
        <f>COUNTIF(C2:C33,"&gt;" &amp; AO3)</f>
        <v>1</v>
      </c>
    </row>
    <row r="7" spans="1:41" x14ac:dyDescent="0.25">
      <c r="A7">
        <v>6</v>
      </c>
      <c r="B7" s="1" t="s">
        <v>465</v>
      </c>
      <c r="C7">
        <v>271.94</v>
      </c>
      <c r="D7">
        <v>18.129000000000001</v>
      </c>
      <c r="E7">
        <v>16.82</v>
      </c>
      <c r="F7">
        <v>21.14</v>
      </c>
      <c r="G7">
        <v>14.18</v>
      </c>
      <c r="H7" s="1" t="s">
        <v>466</v>
      </c>
      <c r="I7" s="1" t="s">
        <v>467</v>
      </c>
      <c r="J7" s="1" t="s">
        <v>468</v>
      </c>
      <c r="K7" s="1">
        <v>0</v>
      </c>
      <c r="L7" s="1" t="s">
        <v>469</v>
      </c>
      <c r="M7" s="1" t="s">
        <v>470</v>
      </c>
      <c r="N7" s="1" t="s">
        <v>339</v>
      </c>
      <c r="O7" s="1" t="s">
        <v>471</v>
      </c>
      <c r="P7">
        <v>0</v>
      </c>
      <c r="Q7" s="1" t="s">
        <v>472</v>
      </c>
      <c r="R7">
        <v>32.4</v>
      </c>
      <c r="S7">
        <v>19.82</v>
      </c>
      <c r="T7">
        <v>21.2</v>
      </c>
      <c r="U7">
        <v>40.96</v>
      </c>
      <c r="V7" s="1" t="s">
        <v>94</v>
      </c>
      <c r="W7">
        <v>7</v>
      </c>
      <c r="X7">
        <v>13</v>
      </c>
      <c r="Y7" s="1"/>
      <c r="AA7">
        <f>Table_1__2[[#This Row],[Pts]]/Table_1__2[[#This Row],[Salary]]</f>
        <v>20.918461538461539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11</v>
      </c>
      <c r="AM7">
        <f>COUNTIF(C2:C17,"&gt;" &amp; AM4)</f>
        <v>4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473</v>
      </c>
      <c r="C8">
        <v>267.38</v>
      </c>
      <c r="D8">
        <v>19.099</v>
      </c>
      <c r="E8">
        <v>12.78</v>
      </c>
      <c r="F8">
        <v>22.18</v>
      </c>
      <c r="G8">
        <v>33.979999999999997</v>
      </c>
      <c r="H8" s="1" t="s">
        <v>474</v>
      </c>
      <c r="I8" s="1" t="s">
        <v>475</v>
      </c>
      <c r="J8" s="1" t="s">
        <v>476</v>
      </c>
      <c r="K8" s="1" t="s">
        <v>477</v>
      </c>
      <c r="L8" s="1">
        <v>0</v>
      </c>
      <c r="M8" s="1" t="s">
        <v>478</v>
      </c>
      <c r="N8" s="1" t="s">
        <v>479</v>
      </c>
      <c r="O8" s="1" t="s">
        <v>480</v>
      </c>
      <c r="P8">
        <v>28.46</v>
      </c>
      <c r="Q8" s="1" t="s">
        <v>481</v>
      </c>
      <c r="R8">
        <v>12.46</v>
      </c>
      <c r="S8">
        <v>15.48</v>
      </c>
      <c r="T8">
        <v>0</v>
      </c>
      <c r="U8">
        <v>0</v>
      </c>
      <c r="V8" s="1" t="s">
        <v>44</v>
      </c>
      <c r="W8">
        <v>8</v>
      </c>
      <c r="X8">
        <v>45</v>
      </c>
      <c r="Y8" s="1"/>
      <c r="AA8">
        <f>Table_1__2[[#This Row],[Pts]]/Table_1__2[[#This Row],[Salary]]</f>
        <v>5.9417777777777774</v>
      </c>
    </row>
    <row r="9" spans="1:41" x14ac:dyDescent="0.25">
      <c r="A9">
        <v>8</v>
      </c>
      <c r="B9" s="1" t="s">
        <v>482</v>
      </c>
      <c r="C9">
        <v>256.38</v>
      </c>
      <c r="D9">
        <v>17.091999999999999</v>
      </c>
      <c r="E9">
        <v>39.159999999999997</v>
      </c>
      <c r="F9">
        <v>15.72</v>
      </c>
      <c r="G9">
        <v>10.119999999999999</v>
      </c>
      <c r="H9" s="1" t="s">
        <v>433</v>
      </c>
      <c r="I9" s="1" t="s">
        <v>168</v>
      </c>
      <c r="J9" s="1">
        <v>0</v>
      </c>
      <c r="K9" s="1" t="s">
        <v>483</v>
      </c>
      <c r="L9" s="1" t="s">
        <v>484</v>
      </c>
      <c r="M9" s="1" t="s">
        <v>485</v>
      </c>
      <c r="N9" s="1" t="s">
        <v>486</v>
      </c>
      <c r="O9" s="1" t="s">
        <v>487</v>
      </c>
      <c r="P9">
        <v>5.62</v>
      </c>
      <c r="Q9" s="1">
        <v>0</v>
      </c>
      <c r="R9">
        <v>11.7</v>
      </c>
      <c r="S9">
        <v>23.78</v>
      </c>
      <c r="T9">
        <v>8.1999999999999993</v>
      </c>
      <c r="U9">
        <v>22.4</v>
      </c>
      <c r="V9" s="1" t="s">
        <v>103</v>
      </c>
      <c r="W9">
        <v>6</v>
      </c>
      <c r="X9">
        <v>30</v>
      </c>
      <c r="Y9" s="1"/>
      <c r="AA9">
        <f>Table_1__2[[#This Row],[Pts]]/Table_1__2[[#This Row],[Salary]]</f>
        <v>8.5459999999999994</v>
      </c>
    </row>
    <row r="10" spans="1:41" x14ac:dyDescent="0.25">
      <c r="A10">
        <v>9</v>
      </c>
      <c r="B10" s="1" t="s">
        <v>488</v>
      </c>
      <c r="C10">
        <v>243.38</v>
      </c>
      <c r="D10">
        <v>16.225000000000001</v>
      </c>
      <c r="E10">
        <v>30.26</v>
      </c>
      <c r="F10">
        <v>23.38</v>
      </c>
      <c r="G10">
        <v>17.64</v>
      </c>
      <c r="H10" s="1" t="s">
        <v>489</v>
      </c>
      <c r="I10" s="1" t="s">
        <v>490</v>
      </c>
      <c r="J10" s="1" t="s">
        <v>491</v>
      </c>
      <c r="K10" s="1" t="s">
        <v>492</v>
      </c>
      <c r="L10" s="1" t="s">
        <v>493</v>
      </c>
      <c r="M10" s="1" t="s">
        <v>494</v>
      </c>
      <c r="N10" s="1">
        <v>0</v>
      </c>
      <c r="O10" s="1" t="s">
        <v>495</v>
      </c>
      <c r="P10">
        <v>3.82</v>
      </c>
      <c r="Q10" s="1" t="s">
        <v>496</v>
      </c>
      <c r="R10">
        <v>8.76</v>
      </c>
      <c r="S10">
        <v>0</v>
      </c>
      <c r="T10">
        <v>19.84</v>
      </c>
      <c r="U10">
        <v>16.14</v>
      </c>
      <c r="V10" s="1" t="s">
        <v>161</v>
      </c>
      <c r="W10">
        <v>10</v>
      </c>
      <c r="X10">
        <v>44</v>
      </c>
      <c r="Y10" s="1"/>
      <c r="AA10">
        <f>Table_1__2[[#This Row],[Pts]]/Table_1__2[[#This Row],[Salary]]</f>
        <v>5.5313636363636363</v>
      </c>
    </row>
    <row r="11" spans="1:41" x14ac:dyDescent="0.25">
      <c r="A11">
        <v>10</v>
      </c>
      <c r="B11" s="1" t="s">
        <v>497</v>
      </c>
      <c r="C11">
        <v>243.34</v>
      </c>
      <c r="D11">
        <v>15.209</v>
      </c>
      <c r="E11">
        <v>11.94</v>
      </c>
      <c r="F11">
        <v>25</v>
      </c>
      <c r="G11">
        <v>16.079999999999998</v>
      </c>
      <c r="H11" s="1" t="s">
        <v>498</v>
      </c>
      <c r="I11" s="1" t="s">
        <v>499</v>
      </c>
      <c r="J11" s="1" t="s">
        <v>500</v>
      </c>
      <c r="K11" s="1" t="s">
        <v>436</v>
      </c>
      <c r="L11" s="1" t="s">
        <v>501</v>
      </c>
      <c r="M11" s="1">
        <v>0</v>
      </c>
      <c r="N11" s="1" t="s">
        <v>502</v>
      </c>
      <c r="O11" s="1" t="s">
        <v>352</v>
      </c>
      <c r="P11">
        <v>7.2</v>
      </c>
      <c r="Q11" s="1" t="s">
        <v>503</v>
      </c>
      <c r="R11">
        <v>31.02</v>
      </c>
      <c r="S11">
        <v>7.42</v>
      </c>
      <c r="T11">
        <v>17.559999999999999</v>
      </c>
      <c r="U11">
        <v>5.84</v>
      </c>
      <c r="V11" s="1" t="s">
        <v>74</v>
      </c>
      <c r="W11">
        <v>9</v>
      </c>
      <c r="X11">
        <v>12</v>
      </c>
      <c r="Y11" s="1"/>
      <c r="AA11">
        <f>Table_1__2[[#This Row],[Pts]]/Table_1__2[[#This Row],[Salary]]</f>
        <v>20.278333333333332</v>
      </c>
    </row>
    <row r="12" spans="1:41" x14ac:dyDescent="0.25">
      <c r="A12">
        <v>11</v>
      </c>
      <c r="B12" s="1" t="s">
        <v>504</v>
      </c>
      <c r="C12">
        <v>227.7</v>
      </c>
      <c r="D12">
        <v>18.975000000000001</v>
      </c>
      <c r="E12">
        <v>6.46</v>
      </c>
      <c r="F12">
        <v>28.54</v>
      </c>
      <c r="G12">
        <v>25.52</v>
      </c>
      <c r="H12" s="1" t="s">
        <v>505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188</v>
      </c>
      <c r="O12" s="1" t="s">
        <v>209</v>
      </c>
      <c r="P12">
        <v>28.92</v>
      </c>
      <c r="Q12" s="1" t="s">
        <v>506</v>
      </c>
      <c r="R12">
        <v>26.26</v>
      </c>
      <c r="S12">
        <v>16.059999999999999</v>
      </c>
      <c r="T12">
        <v>18.48</v>
      </c>
      <c r="U12">
        <v>18.2</v>
      </c>
      <c r="V12" s="1" t="s">
        <v>179</v>
      </c>
      <c r="W12">
        <v>9</v>
      </c>
      <c r="X12">
        <v>27</v>
      </c>
      <c r="Y12" s="1"/>
      <c r="AA12">
        <f>Table_1__2[[#This Row],[Pts]]/Table_1__2[[#This Row],[Salary]]</f>
        <v>8.4333333333333336</v>
      </c>
    </row>
    <row r="13" spans="1:41" x14ac:dyDescent="0.25">
      <c r="A13">
        <v>12</v>
      </c>
      <c r="B13" s="1" t="s">
        <v>507</v>
      </c>
      <c r="C13">
        <v>216.02</v>
      </c>
      <c r="D13">
        <v>15.43</v>
      </c>
      <c r="E13">
        <v>6.78</v>
      </c>
      <c r="F13">
        <v>12.82</v>
      </c>
      <c r="G13">
        <v>13.06</v>
      </c>
      <c r="H13" s="1" t="s">
        <v>508</v>
      </c>
      <c r="I13" s="1" t="s">
        <v>509</v>
      </c>
      <c r="J13" s="1" t="s">
        <v>510</v>
      </c>
      <c r="K13" s="1" t="s">
        <v>511</v>
      </c>
      <c r="L13" s="1">
        <v>0</v>
      </c>
      <c r="M13" s="1" t="s">
        <v>512</v>
      </c>
      <c r="N13" s="1" t="s">
        <v>513</v>
      </c>
      <c r="O13" s="1" t="s">
        <v>514</v>
      </c>
      <c r="P13">
        <v>37.36</v>
      </c>
      <c r="Q13" s="1" t="s">
        <v>247</v>
      </c>
      <c r="R13">
        <v>0</v>
      </c>
      <c r="S13">
        <v>0</v>
      </c>
      <c r="T13">
        <v>9.8800000000000008</v>
      </c>
      <c r="U13">
        <v>10.86</v>
      </c>
      <c r="V13" s="1" t="s">
        <v>179</v>
      </c>
      <c r="W13">
        <v>8</v>
      </c>
      <c r="X13">
        <v>15</v>
      </c>
      <c r="Y13" s="1"/>
      <c r="AA13">
        <f>Table_1__2[[#This Row],[Pts]]/Table_1__2[[#This Row],[Salary]]</f>
        <v>14.401333333333334</v>
      </c>
    </row>
    <row r="14" spans="1:41" x14ac:dyDescent="0.25">
      <c r="A14">
        <v>13</v>
      </c>
      <c r="B14" s="1" t="s">
        <v>515</v>
      </c>
      <c r="C14">
        <v>215.88</v>
      </c>
      <c r="D14">
        <v>14.391999999999999</v>
      </c>
      <c r="E14">
        <v>0</v>
      </c>
      <c r="F14">
        <v>16.04</v>
      </c>
      <c r="G14">
        <v>23.1</v>
      </c>
      <c r="H14" s="1" t="s">
        <v>516</v>
      </c>
      <c r="I14" s="1" t="s">
        <v>517</v>
      </c>
      <c r="J14" s="1" t="s">
        <v>518</v>
      </c>
      <c r="K14" s="1" t="s">
        <v>519</v>
      </c>
      <c r="L14" s="1" t="s">
        <v>520</v>
      </c>
      <c r="M14" s="1" t="s">
        <v>521</v>
      </c>
      <c r="N14" s="1" t="s">
        <v>522</v>
      </c>
      <c r="O14" s="1" t="s">
        <v>53</v>
      </c>
      <c r="P14">
        <v>12.34</v>
      </c>
      <c r="Q14" s="1">
        <v>0</v>
      </c>
      <c r="R14">
        <v>27.42</v>
      </c>
      <c r="S14">
        <v>8.6199999999999992</v>
      </c>
      <c r="T14">
        <v>10.199999999999999</v>
      </c>
      <c r="U14">
        <v>0</v>
      </c>
      <c r="V14" s="1" t="s">
        <v>196</v>
      </c>
      <c r="W14">
        <v>13</v>
      </c>
      <c r="X14">
        <v>46</v>
      </c>
      <c r="Y14" s="1"/>
      <c r="AA14">
        <f>Table_1__2[[#This Row],[Pts]]/Table_1__2[[#This Row],[Salary]]</f>
        <v>4.6930434782608694</v>
      </c>
    </row>
    <row r="15" spans="1:41" x14ac:dyDescent="0.25">
      <c r="A15">
        <v>14</v>
      </c>
      <c r="B15" s="1" t="s">
        <v>523</v>
      </c>
      <c r="C15">
        <v>211.88</v>
      </c>
      <c r="D15">
        <v>14.125</v>
      </c>
      <c r="E15">
        <v>16.079999999999998</v>
      </c>
      <c r="F15">
        <v>18.14</v>
      </c>
      <c r="G15">
        <v>7.32</v>
      </c>
      <c r="H15" s="1" t="s">
        <v>430</v>
      </c>
      <c r="I15" s="1">
        <v>0</v>
      </c>
      <c r="J15" s="1">
        <v>0</v>
      </c>
      <c r="K15" s="1" t="s">
        <v>524</v>
      </c>
      <c r="L15" s="1" t="s">
        <v>525</v>
      </c>
      <c r="M15" s="1" t="s">
        <v>526</v>
      </c>
      <c r="N15" s="1" t="s">
        <v>527</v>
      </c>
      <c r="O15" s="1" t="s">
        <v>528</v>
      </c>
      <c r="P15">
        <v>4.3</v>
      </c>
      <c r="Q15" s="1" t="s">
        <v>529</v>
      </c>
      <c r="R15">
        <v>13.28</v>
      </c>
      <c r="S15">
        <v>24.4</v>
      </c>
      <c r="T15">
        <v>9.5</v>
      </c>
      <c r="U15">
        <v>22.62</v>
      </c>
      <c r="V15" s="1" t="s">
        <v>54</v>
      </c>
      <c r="W15">
        <v>5</v>
      </c>
      <c r="X15">
        <v>21</v>
      </c>
      <c r="Y15" s="1"/>
      <c r="AA15">
        <f>Table_1__2[[#This Row],[Pts]]/Table_1__2[[#This Row],[Salary]]</f>
        <v>10.08952380952381</v>
      </c>
    </row>
    <row r="16" spans="1:41" x14ac:dyDescent="0.25">
      <c r="A16">
        <v>15</v>
      </c>
      <c r="B16" s="1" t="s">
        <v>530</v>
      </c>
      <c r="C16">
        <v>209.82</v>
      </c>
      <c r="D16">
        <v>13.988</v>
      </c>
      <c r="E16">
        <v>15.4</v>
      </c>
      <c r="F16">
        <v>13.04</v>
      </c>
      <c r="G16">
        <v>10.56</v>
      </c>
      <c r="H16" s="1" t="s">
        <v>531</v>
      </c>
      <c r="I16" s="1" t="s">
        <v>532</v>
      </c>
      <c r="J16" s="1" t="s">
        <v>533</v>
      </c>
      <c r="K16" s="1" t="s">
        <v>534</v>
      </c>
      <c r="L16" s="1">
        <v>0</v>
      </c>
      <c r="M16" s="1">
        <v>0</v>
      </c>
      <c r="N16" s="1" t="s">
        <v>535</v>
      </c>
      <c r="O16" s="1" t="s">
        <v>536</v>
      </c>
      <c r="P16">
        <v>25.9</v>
      </c>
      <c r="Q16" s="1" t="s">
        <v>136</v>
      </c>
      <c r="R16">
        <v>14.4</v>
      </c>
      <c r="S16">
        <v>6.84</v>
      </c>
      <c r="T16">
        <v>14.1</v>
      </c>
      <c r="U16">
        <v>8.5</v>
      </c>
      <c r="V16" s="1" t="s">
        <v>289</v>
      </c>
      <c r="W16">
        <v>8</v>
      </c>
      <c r="X16">
        <v>25</v>
      </c>
      <c r="Y16" s="1"/>
      <c r="AA16">
        <f>Table_1__2[[#This Row],[Pts]]/Table_1__2[[#This Row],[Salary]]</f>
        <v>8.3927999999999994</v>
      </c>
    </row>
    <row r="17" spans="1:27" x14ac:dyDescent="0.25">
      <c r="A17">
        <v>16</v>
      </c>
      <c r="B17" s="1" t="s">
        <v>537</v>
      </c>
      <c r="C17">
        <v>201.4</v>
      </c>
      <c r="D17">
        <v>14.385999999999999</v>
      </c>
      <c r="E17">
        <v>11.86</v>
      </c>
      <c r="F17">
        <v>10.64</v>
      </c>
      <c r="G17">
        <v>10.8</v>
      </c>
      <c r="H17" s="1" t="s">
        <v>538</v>
      </c>
      <c r="I17" s="1" t="s">
        <v>539</v>
      </c>
      <c r="J17" s="1" t="s">
        <v>540</v>
      </c>
      <c r="K17" s="1" t="s">
        <v>541</v>
      </c>
      <c r="L17" s="1" t="s">
        <v>542</v>
      </c>
      <c r="M17" s="1" t="s">
        <v>292</v>
      </c>
      <c r="N17" s="1" t="s">
        <v>543</v>
      </c>
      <c r="O17" s="1" t="s">
        <v>544</v>
      </c>
      <c r="P17">
        <v>19.920000000000002</v>
      </c>
      <c r="Q17" s="1">
        <v>0</v>
      </c>
      <c r="R17">
        <v>16.940000000000001</v>
      </c>
      <c r="S17">
        <v>0</v>
      </c>
      <c r="T17">
        <v>0</v>
      </c>
      <c r="U17">
        <v>15</v>
      </c>
      <c r="V17" s="1" t="s">
        <v>103</v>
      </c>
      <c r="W17">
        <v>13</v>
      </c>
      <c r="X17">
        <v>3</v>
      </c>
      <c r="Y17" s="1"/>
      <c r="AA17">
        <f>Table_1__2[[#This Row],[Pts]]/Table_1__2[[#This Row],[Salary]]</f>
        <v>67.13333333333334</v>
      </c>
    </row>
    <row r="18" spans="1:27" x14ac:dyDescent="0.25">
      <c r="A18">
        <v>17</v>
      </c>
      <c r="B18" s="1" t="s">
        <v>545</v>
      </c>
      <c r="C18">
        <v>199.52</v>
      </c>
      <c r="D18">
        <v>12.47</v>
      </c>
      <c r="E18">
        <v>26.7</v>
      </c>
      <c r="F18">
        <v>1.1399999999999999</v>
      </c>
      <c r="G18">
        <v>11.2</v>
      </c>
      <c r="H18" s="1" t="s">
        <v>546</v>
      </c>
      <c r="I18" s="1" t="s">
        <v>547</v>
      </c>
      <c r="J18" s="1" t="s">
        <v>548</v>
      </c>
      <c r="K18" s="1">
        <v>0</v>
      </c>
      <c r="L18" s="1" t="s">
        <v>549</v>
      </c>
      <c r="M18" s="1" t="s">
        <v>550</v>
      </c>
      <c r="N18" s="1" t="s">
        <v>551</v>
      </c>
      <c r="O18" s="1" t="s">
        <v>552</v>
      </c>
      <c r="P18">
        <v>18.46</v>
      </c>
      <c r="Q18" s="1" t="s">
        <v>553</v>
      </c>
      <c r="R18">
        <v>11.22</v>
      </c>
      <c r="S18">
        <v>7.56</v>
      </c>
      <c r="T18">
        <v>10.4</v>
      </c>
      <c r="U18">
        <v>12.9</v>
      </c>
      <c r="V18" s="1" t="s">
        <v>94</v>
      </c>
      <c r="W18">
        <v>7</v>
      </c>
      <c r="X18">
        <v>0.75</v>
      </c>
      <c r="Y18" s="1"/>
      <c r="AA18">
        <f>Table_1__2[[#This Row],[Pts]]/Table_1__2[[#This Row],[Salary]]</f>
        <v>266.0266666666667</v>
      </c>
    </row>
    <row r="19" spans="1:27" x14ac:dyDescent="0.25">
      <c r="A19">
        <v>18</v>
      </c>
      <c r="B19" s="1" t="s">
        <v>554</v>
      </c>
      <c r="C19">
        <v>198.62</v>
      </c>
      <c r="D19">
        <v>16.552</v>
      </c>
      <c r="E19">
        <v>24.9</v>
      </c>
      <c r="F19">
        <v>22.16</v>
      </c>
      <c r="G19">
        <v>11.22</v>
      </c>
      <c r="H19" s="1" t="s">
        <v>555</v>
      </c>
      <c r="I19" s="1" t="s">
        <v>556</v>
      </c>
      <c r="J19" s="1">
        <v>0</v>
      </c>
      <c r="K19" s="1" t="s">
        <v>557</v>
      </c>
      <c r="L19" s="1">
        <v>0</v>
      </c>
      <c r="M19" s="1">
        <v>0</v>
      </c>
      <c r="N19" s="1">
        <v>0</v>
      </c>
      <c r="O19" s="1">
        <v>0</v>
      </c>
      <c r="P19">
        <v>14.78</v>
      </c>
      <c r="Q19" s="1" t="s">
        <v>558</v>
      </c>
      <c r="R19">
        <v>19.82</v>
      </c>
      <c r="S19">
        <v>9.76</v>
      </c>
      <c r="T19">
        <v>11.6</v>
      </c>
      <c r="U19">
        <v>12.74</v>
      </c>
      <c r="V19" s="1" t="s">
        <v>205</v>
      </c>
      <c r="W19">
        <v>6</v>
      </c>
      <c r="X19">
        <v>25</v>
      </c>
      <c r="Y19" s="1"/>
      <c r="AA19">
        <f>Table_1__2[[#This Row],[Pts]]/Table_1__2[[#This Row],[Salary]]</f>
        <v>7.9447999999999999</v>
      </c>
    </row>
    <row r="20" spans="1:27" x14ac:dyDescent="0.25">
      <c r="A20">
        <v>19</v>
      </c>
      <c r="B20" s="1" t="s">
        <v>559</v>
      </c>
      <c r="C20">
        <v>197.62</v>
      </c>
      <c r="D20">
        <v>15.202</v>
      </c>
      <c r="E20">
        <v>11</v>
      </c>
      <c r="F20">
        <v>13.8</v>
      </c>
      <c r="G20">
        <v>3.54</v>
      </c>
      <c r="H20" s="1" t="s">
        <v>560</v>
      </c>
      <c r="I20" s="1">
        <v>0</v>
      </c>
      <c r="J20" s="1" t="s">
        <v>561</v>
      </c>
      <c r="K20" s="1" t="s">
        <v>562</v>
      </c>
      <c r="L20" s="1" t="s">
        <v>563</v>
      </c>
      <c r="M20" s="1" t="s">
        <v>518</v>
      </c>
      <c r="N20" s="1" t="s">
        <v>564</v>
      </c>
      <c r="O20" s="1">
        <v>0</v>
      </c>
      <c r="P20">
        <v>0</v>
      </c>
      <c r="Q20" s="1">
        <v>0</v>
      </c>
      <c r="R20">
        <v>15.26</v>
      </c>
      <c r="S20">
        <v>22.6</v>
      </c>
      <c r="T20">
        <v>9.5</v>
      </c>
      <c r="U20">
        <v>16.66</v>
      </c>
      <c r="V20" s="1" t="s">
        <v>565</v>
      </c>
      <c r="W20">
        <v>5</v>
      </c>
      <c r="X20">
        <v>7</v>
      </c>
      <c r="Y20" s="1"/>
      <c r="AA20">
        <f>Table_1__2[[#This Row],[Pts]]/Table_1__2[[#This Row],[Salary]]</f>
        <v>28.231428571428573</v>
      </c>
    </row>
    <row r="21" spans="1:27" x14ac:dyDescent="0.25">
      <c r="A21">
        <v>20</v>
      </c>
      <c r="B21" s="1" t="s">
        <v>566</v>
      </c>
      <c r="C21">
        <v>196.54</v>
      </c>
      <c r="D21">
        <v>16.378</v>
      </c>
      <c r="E21">
        <v>21.42</v>
      </c>
      <c r="F21">
        <v>8.06</v>
      </c>
      <c r="G21">
        <v>14.28</v>
      </c>
      <c r="H21" s="1" t="s">
        <v>567</v>
      </c>
      <c r="I21" s="1" t="s">
        <v>568</v>
      </c>
      <c r="J21" s="1" t="s">
        <v>438</v>
      </c>
      <c r="K21" s="1" t="s">
        <v>569</v>
      </c>
      <c r="L21" s="1">
        <v>0</v>
      </c>
      <c r="M21" s="1" t="s">
        <v>570</v>
      </c>
      <c r="N21" s="1">
        <v>0</v>
      </c>
      <c r="O21" s="1">
        <v>0</v>
      </c>
      <c r="P21">
        <v>0</v>
      </c>
      <c r="Q21" s="1" t="s">
        <v>571</v>
      </c>
      <c r="R21">
        <v>0</v>
      </c>
      <c r="S21">
        <v>23.96</v>
      </c>
      <c r="T21">
        <v>29.26</v>
      </c>
      <c r="U21">
        <v>23.06</v>
      </c>
      <c r="V21" s="1" t="s">
        <v>572</v>
      </c>
      <c r="W21">
        <v>8</v>
      </c>
      <c r="X21">
        <v>26</v>
      </c>
      <c r="Y21" s="1"/>
      <c r="AA21">
        <f>Table_1__2[[#This Row],[Pts]]/Table_1__2[[#This Row],[Salary]]</f>
        <v>7.5592307692307692</v>
      </c>
    </row>
    <row r="22" spans="1:27" x14ac:dyDescent="0.25">
      <c r="A22">
        <v>21</v>
      </c>
      <c r="B22" s="1" t="s">
        <v>573</v>
      </c>
      <c r="C22">
        <v>193.92</v>
      </c>
      <c r="D22">
        <v>14.917</v>
      </c>
      <c r="E22">
        <v>22.3</v>
      </c>
      <c r="F22">
        <v>12.92</v>
      </c>
      <c r="G22">
        <v>22.1</v>
      </c>
      <c r="H22" s="1" t="s">
        <v>574</v>
      </c>
      <c r="I22" s="1" t="s">
        <v>575</v>
      </c>
      <c r="J22" s="1" t="s">
        <v>576</v>
      </c>
      <c r="K22" s="1" t="s">
        <v>532</v>
      </c>
      <c r="L22" s="1" t="s">
        <v>577</v>
      </c>
      <c r="M22" s="1" t="s">
        <v>135</v>
      </c>
      <c r="N22" s="1">
        <v>0</v>
      </c>
      <c r="O22" s="1" t="s">
        <v>578</v>
      </c>
      <c r="P22">
        <v>5.62</v>
      </c>
      <c r="Q22" s="1">
        <v>0</v>
      </c>
      <c r="R22">
        <v>16.739999999999998</v>
      </c>
      <c r="S22">
        <v>10.44</v>
      </c>
      <c r="T22">
        <v>0</v>
      </c>
      <c r="U22">
        <v>0</v>
      </c>
      <c r="V22" s="1" t="s">
        <v>196</v>
      </c>
      <c r="W22">
        <v>10</v>
      </c>
      <c r="X22">
        <v>26</v>
      </c>
      <c r="Y22" s="1"/>
      <c r="AA22">
        <f>Table_1__2[[#This Row],[Pts]]/Table_1__2[[#This Row],[Salary]]</f>
        <v>7.4584615384615383</v>
      </c>
    </row>
    <row r="23" spans="1:27" x14ac:dyDescent="0.25">
      <c r="A23">
        <v>22</v>
      </c>
      <c r="B23" s="1" t="s">
        <v>579</v>
      </c>
      <c r="C23">
        <v>191.24</v>
      </c>
      <c r="D23">
        <v>11.952</v>
      </c>
      <c r="E23">
        <v>0.76</v>
      </c>
      <c r="F23">
        <v>6.1</v>
      </c>
      <c r="G23">
        <v>9.42</v>
      </c>
      <c r="H23" s="1" t="s">
        <v>580</v>
      </c>
      <c r="I23" s="1" t="s">
        <v>466</v>
      </c>
      <c r="J23" s="1" t="s">
        <v>581</v>
      </c>
      <c r="K23" s="1" t="s">
        <v>582</v>
      </c>
      <c r="L23" s="1">
        <v>0</v>
      </c>
      <c r="M23" s="1" t="s">
        <v>583</v>
      </c>
      <c r="N23" s="1" t="s">
        <v>584</v>
      </c>
      <c r="O23" s="1" t="s">
        <v>585</v>
      </c>
      <c r="P23">
        <v>5.0599999999999996</v>
      </c>
      <c r="Q23" s="1" t="s">
        <v>586</v>
      </c>
      <c r="R23">
        <v>11.78</v>
      </c>
      <c r="S23">
        <v>25.86</v>
      </c>
      <c r="T23">
        <v>24.22</v>
      </c>
      <c r="U23">
        <v>7.5</v>
      </c>
      <c r="V23" s="1" t="s">
        <v>196</v>
      </c>
      <c r="W23">
        <v>8</v>
      </c>
      <c r="X23">
        <v>1</v>
      </c>
      <c r="Y23" s="1"/>
      <c r="AA23">
        <f>Table_1__2[[#This Row],[Pts]]/Table_1__2[[#This Row],[Salary]]</f>
        <v>191.24</v>
      </c>
    </row>
    <row r="24" spans="1:27" x14ac:dyDescent="0.25">
      <c r="A24">
        <v>23</v>
      </c>
      <c r="B24" s="1" t="s">
        <v>587</v>
      </c>
      <c r="C24">
        <v>183.32</v>
      </c>
      <c r="D24">
        <v>15.276999999999999</v>
      </c>
      <c r="E24">
        <v>0</v>
      </c>
      <c r="F24">
        <v>22.76</v>
      </c>
      <c r="G24">
        <v>15.22</v>
      </c>
      <c r="H24" s="1" t="s">
        <v>588</v>
      </c>
      <c r="I24" s="1" t="s">
        <v>589</v>
      </c>
      <c r="J24" s="1" t="s">
        <v>590</v>
      </c>
      <c r="K24" s="1">
        <v>0</v>
      </c>
      <c r="L24" s="1">
        <v>0</v>
      </c>
      <c r="M24" s="1">
        <v>0</v>
      </c>
      <c r="N24" s="1" t="s">
        <v>591</v>
      </c>
      <c r="O24" s="1" t="s">
        <v>408</v>
      </c>
      <c r="P24">
        <v>6.22</v>
      </c>
      <c r="Q24" s="1" t="s">
        <v>592</v>
      </c>
      <c r="R24">
        <v>30.26</v>
      </c>
      <c r="S24">
        <v>12.76</v>
      </c>
      <c r="T24">
        <v>17.52</v>
      </c>
      <c r="U24">
        <v>0</v>
      </c>
      <c r="V24" s="1" t="s">
        <v>161</v>
      </c>
      <c r="W24">
        <v>9</v>
      </c>
      <c r="X24">
        <v>27</v>
      </c>
      <c r="Y24" s="1"/>
      <c r="AA24">
        <f>Table_1__2[[#This Row],[Pts]]/Table_1__2[[#This Row],[Salary]]</f>
        <v>6.789629629629629</v>
      </c>
    </row>
    <row r="25" spans="1:27" x14ac:dyDescent="0.25">
      <c r="A25">
        <v>24</v>
      </c>
      <c r="B25" s="1" t="s">
        <v>593</v>
      </c>
      <c r="C25">
        <v>181.18</v>
      </c>
      <c r="D25">
        <v>18.117999999999999</v>
      </c>
      <c r="E25">
        <v>11.06</v>
      </c>
      <c r="F25">
        <v>14.06</v>
      </c>
      <c r="G25">
        <v>15.94</v>
      </c>
      <c r="H25" s="1" t="s">
        <v>594</v>
      </c>
      <c r="I25" s="1" t="s">
        <v>595</v>
      </c>
      <c r="J25" s="1" t="s">
        <v>596</v>
      </c>
      <c r="K25" s="1">
        <v>0</v>
      </c>
      <c r="L25" s="1" t="s">
        <v>455</v>
      </c>
      <c r="M25" s="1">
        <v>0</v>
      </c>
      <c r="N25" s="1">
        <v>0</v>
      </c>
      <c r="O25" s="1">
        <v>0</v>
      </c>
      <c r="P25">
        <v>0</v>
      </c>
      <c r="Q25" s="1" t="s">
        <v>597</v>
      </c>
      <c r="R25">
        <v>0</v>
      </c>
      <c r="S25">
        <v>0</v>
      </c>
      <c r="T25">
        <v>37.72</v>
      </c>
      <c r="U25">
        <v>19.82</v>
      </c>
      <c r="V25" s="1" t="s">
        <v>122</v>
      </c>
      <c r="W25">
        <v>7</v>
      </c>
      <c r="X25">
        <v>5</v>
      </c>
      <c r="Y25" s="1"/>
      <c r="AA25">
        <f>Table_1__2[[#This Row],[Pts]]/Table_1__2[[#This Row],[Salary]]</f>
        <v>36.236000000000004</v>
      </c>
    </row>
    <row r="26" spans="1:27" x14ac:dyDescent="0.25">
      <c r="A26">
        <v>25</v>
      </c>
      <c r="B26" s="1" t="s">
        <v>598</v>
      </c>
      <c r="C26">
        <v>180.04</v>
      </c>
      <c r="D26">
        <v>12.003</v>
      </c>
      <c r="E26">
        <v>14.16</v>
      </c>
      <c r="F26">
        <v>8.1999999999999993</v>
      </c>
      <c r="G26">
        <v>14.22</v>
      </c>
      <c r="H26" s="1" t="s">
        <v>599</v>
      </c>
      <c r="I26" s="1" t="s">
        <v>600</v>
      </c>
      <c r="J26" s="1" t="s">
        <v>571</v>
      </c>
      <c r="K26" s="1" t="s">
        <v>601</v>
      </c>
      <c r="L26" s="1" t="s">
        <v>602</v>
      </c>
      <c r="M26" s="1" t="s">
        <v>603</v>
      </c>
      <c r="N26" s="1">
        <v>0</v>
      </c>
      <c r="O26" s="1" t="s">
        <v>604</v>
      </c>
      <c r="P26">
        <v>0</v>
      </c>
      <c r="Q26" s="1" t="s">
        <v>330</v>
      </c>
      <c r="R26">
        <v>5.42</v>
      </c>
      <c r="S26">
        <v>3.4</v>
      </c>
      <c r="T26">
        <v>8.94</v>
      </c>
      <c r="U26">
        <v>7.92</v>
      </c>
      <c r="V26" s="1" t="s">
        <v>84</v>
      </c>
      <c r="W26">
        <v>10</v>
      </c>
      <c r="X26">
        <v>26</v>
      </c>
      <c r="Y26" s="1"/>
      <c r="AA26">
        <f>Table_1__2[[#This Row],[Pts]]/Table_1__2[[#This Row],[Salary]]</f>
        <v>6.9246153846153842</v>
      </c>
    </row>
    <row r="27" spans="1:27" x14ac:dyDescent="0.25">
      <c r="A27">
        <v>26</v>
      </c>
      <c r="B27" s="1" t="s">
        <v>605</v>
      </c>
      <c r="C27">
        <v>179.1</v>
      </c>
      <c r="D27">
        <v>11.94</v>
      </c>
      <c r="E27">
        <v>14.9</v>
      </c>
      <c r="F27">
        <v>7.58</v>
      </c>
      <c r="G27">
        <v>8.7799999999999994</v>
      </c>
      <c r="H27" s="1" t="s">
        <v>606</v>
      </c>
      <c r="I27" s="1" t="s">
        <v>607</v>
      </c>
      <c r="J27" s="1" t="s">
        <v>608</v>
      </c>
      <c r="K27" s="1">
        <v>0</v>
      </c>
      <c r="L27" s="1" t="s">
        <v>609</v>
      </c>
      <c r="M27" s="1" t="s">
        <v>610</v>
      </c>
      <c r="N27" s="1" t="s">
        <v>611</v>
      </c>
      <c r="O27" s="1" t="s">
        <v>612</v>
      </c>
      <c r="P27">
        <v>0</v>
      </c>
      <c r="Q27" s="1" t="s">
        <v>280</v>
      </c>
      <c r="R27">
        <v>12.6</v>
      </c>
      <c r="S27">
        <v>17.02</v>
      </c>
      <c r="T27">
        <v>14.8</v>
      </c>
      <c r="U27">
        <v>29.3</v>
      </c>
      <c r="V27" s="1" t="s">
        <v>289</v>
      </c>
      <c r="W27">
        <v>7</v>
      </c>
      <c r="X27">
        <v>10</v>
      </c>
      <c r="Y27" s="1"/>
      <c r="AA27">
        <f>Table_1__2[[#This Row],[Pts]]/Table_1__2[[#This Row],[Salary]]</f>
        <v>17.91</v>
      </c>
    </row>
    <row r="28" spans="1:27" x14ac:dyDescent="0.25">
      <c r="A28">
        <v>27</v>
      </c>
      <c r="B28" s="1" t="s">
        <v>613</v>
      </c>
      <c r="C28">
        <v>176.9</v>
      </c>
      <c r="D28">
        <v>13.608000000000001</v>
      </c>
      <c r="E28">
        <v>5.78</v>
      </c>
      <c r="F28">
        <v>21.6</v>
      </c>
      <c r="G28">
        <v>27.1</v>
      </c>
      <c r="H28" s="1">
        <v>0</v>
      </c>
      <c r="I28" s="1" t="s">
        <v>614</v>
      </c>
      <c r="J28" s="1" t="s">
        <v>615</v>
      </c>
      <c r="K28" s="1" t="s">
        <v>136</v>
      </c>
      <c r="L28" s="1" t="s">
        <v>616</v>
      </c>
      <c r="M28" s="1" t="s">
        <v>617</v>
      </c>
      <c r="N28" s="1" t="s">
        <v>522</v>
      </c>
      <c r="O28" s="1" t="s">
        <v>618</v>
      </c>
      <c r="P28">
        <v>0</v>
      </c>
      <c r="Q28" s="1">
        <v>0</v>
      </c>
      <c r="R28">
        <v>0.8</v>
      </c>
      <c r="S28">
        <v>0</v>
      </c>
      <c r="T28">
        <v>18.3</v>
      </c>
      <c r="U28">
        <v>11.1</v>
      </c>
      <c r="V28" s="1" t="s">
        <v>94</v>
      </c>
      <c r="W28">
        <v>4</v>
      </c>
      <c r="X28">
        <v>23</v>
      </c>
      <c r="Y28" s="1"/>
      <c r="AA28">
        <f>Table_1__2[[#This Row],[Pts]]/Table_1__2[[#This Row],[Salary]]</f>
        <v>7.6913043478260876</v>
      </c>
    </row>
    <row r="29" spans="1:27" x14ac:dyDescent="0.25">
      <c r="A29">
        <v>28</v>
      </c>
      <c r="B29" s="1" t="s">
        <v>619</v>
      </c>
      <c r="C29">
        <v>175.32</v>
      </c>
      <c r="D29">
        <v>10.957000000000001</v>
      </c>
      <c r="E29">
        <v>13.74</v>
      </c>
      <c r="F29">
        <v>3.64</v>
      </c>
      <c r="G29">
        <v>5.96</v>
      </c>
      <c r="H29" s="1" t="s">
        <v>620</v>
      </c>
      <c r="I29" s="1" t="s">
        <v>621</v>
      </c>
      <c r="J29" s="1" t="s">
        <v>622</v>
      </c>
      <c r="K29" s="1" t="s">
        <v>623</v>
      </c>
      <c r="L29" s="1">
        <v>0</v>
      </c>
      <c r="M29" s="1" t="s">
        <v>624</v>
      </c>
      <c r="N29" s="1" t="s">
        <v>625</v>
      </c>
      <c r="O29" s="1" t="s">
        <v>626</v>
      </c>
      <c r="P29">
        <v>7.74</v>
      </c>
      <c r="Q29" s="1" t="s">
        <v>627</v>
      </c>
      <c r="R29">
        <v>9.26</v>
      </c>
      <c r="S29">
        <v>16.34</v>
      </c>
      <c r="T29">
        <v>2.2799999999999998</v>
      </c>
      <c r="U29">
        <v>5.48</v>
      </c>
      <c r="V29" s="1" t="s">
        <v>572</v>
      </c>
      <c r="W29">
        <v>8</v>
      </c>
      <c r="X29">
        <v>1</v>
      </c>
      <c r="Y29" s="1"/>
      <c r="AA29">
        <f>Table_1__2[[#This Row],[Pts]]/Table_1__2[[#This Row],[Salary]]</f>
        <v>175.32</v>
      </c>
    </row>
    <row r="30" spans="1:27" x14ac:dyDescent="0.25">
      <c r="A30">
        <v>29</v>
      </c>
      <c r="B30" s="1" t="s">
        <v>628</v>
      </c>
      <c r="C30">
        <v>174.08</v>
      </c>
      <c r="D30">
        <v>17.408000000000001</v>
      </c>
      <c r="E30">
        <v>11.28</v>
      </c>
      <c r="F30">
        <v>23.7</v>
      </c>
      <c r="G30">
        <v>32.04</v>
      </c>
      <c r="H30" s="1" t="s">
        <v>629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>
        <v>24.9</v>
      </c>
      <c r="Q30" s="1" t="s">
        <v>541</v>
      </c>
      <c r="R30">
        <v>22.62</v>
      </c>
      <c r="S30">
        <v>12.34</v>
      </c>
      <c r="T30">
        <v>16.68</v>
      </c>
      <c r="U30">
        <v>16.78</v>
      </c>
      <c r="V30" s="1" t="s">
        <v>74</v>
      </c>
      <c r="W30">
        <v>6</v>
      </c>
      <c r="X30">
        <v>24</v>
      </c>
      <c r="Y30" s="1"/>
      <c r="AA30">
        <f>Table_1__2[[#This Row],[Pts]]/Table_1__2[[#This Row],[Salary]]</f>
        <v>7.2533333333333339</v>
      </c>
    </row>
    <row r="31" spans="1:27" x14ac:dyDescent="0.25">
      <c r="A31">
        <v>30</v>
      </c>
      <c r="B31" s="1" t="s">
        <v>630</v>
      </c>
      <c r="C31">
        <v>168.3</v>
      </c>
      <c r="D31">
        <v>10.519</v>
      </c>
      <c r="E31">
        <v>6.16</v>
      </c>
      <c r="F31">
        <v>6.42</v>
      </c>
      <c r="G31">
        <v>10.3</v>
      </c>
      <c r="H31" s="1" t="s">
        <v>229</v>
      </c>
      <c r="I31" s="1" t="s">
        <v>631</v>
      </c>
      <c r="J31" s="1" t="s">
        <v>632</v>
      </c>
      <c r="K31" s="1" t="s">
        <v>633</v>
      </c>
      <c r="L31" s="1" t="s">
        <v>634</v>
      </c>
      <c r="M31" s="1">
        <v>0</v>
      </c>
      <c r="N31" s="1" t="s">
        <v>635</v>
      </c>
      <c r="O31" s="1" t="s">
        <v>636</v>
      </c>
      <c r="P31">
        <v>7.72</v>
      </c>
      <c r="Q31" s="1" t="s">
        <v>637</v>
      </c>
      <c r="R31">
        <v>3</v>
      </c>
      <c r="S31">
        <v>25.54</v>
      </c>
      <c r="T31">
        <v>22.16</v>
      </c>
      <c r="U31">
        <v>1</v>
      </c>
      <c r="V31" s="1" t="s">
        <v>34</v>
      </c>
      <c r="W31">
        <v>9</v>
      </c>
      <c r="X31">
        <v>6</v>
      </c>
      <c r="Y31" s="1"/>
      <c r="AA31">
        <f>Table_1__2[[#This Row],[Pts]]/Table_1__2[[#This Row],[Salary]]</f>
        <v>28.05</v>
      </c>
    </row>
    <row r="32" spans="1:27" x14ac:dyDescent="0.25">
      <c r="A32">
        <v>31</v>
      </c>
      <c r="B32" s="1" t="s">
        <v>638</v>
      </c>
      <c r="C32">
        <v>158.38</v>
      </c>
      <c r="D32">
        <v>13.198</v>
      </c>
      <c r="E32">
        <v>0</v>
      </c>
      <c r="F32">
        <v>0.5</v>
      </c>
      <c r="G32">
        <v>24.84</v>
      </c>
      <c r="H32" s="1" t="s">
        <v>299</v>
      </c>
      <c r="I32" s="1" t="s">
        <v>639</v>
      </c>
      <c r="J32" s="1">
        <v>0</v>
      </c>
      <c r="K32" s="1" t="s">
        <v>640</v>
      </c>
      <c r="L32" s="1">
        <v>0</v>
      </c>
      <c r="M32" s="1">
        <v>0</v>
      </c>
      <c r="N32" s="1">
        <v>0</v>
      </c>
      <c r="O32" s="1">
        <v>0</v>
      </c>
      <c r="P32">
        <v>3.2</v>
      </c>
      <c r="Q32" s="1" t="s">
        <v>641</v>
      </c>
      <c r="R32">
        <v>10.78</v>
      </c>
      <c r="S32">
        <v>13.6</v>
      </c>
      <c r="T32">
        <v>30.36</v>
      </c>
      <c r="U32">
        <v>25.02</v>
      </c>
      <c r="V32" s="1" t="s">
        <v>122</v>
      </c>
      <c r="W32">
        <v>11</v>
      </c>
      <c r="X32">
        <v>2</v>
      </c>
      <c r="Y32" s="1"/>
      <c r="AA32">
        <f>Table_1__2[[#This Row],[Pts]]/Table_1__2[[#This Row],[Salary]]</f>
        <v>79.19</v>
      </c>
    </row>
    <row r="33" spans="1:27" x14ac:dyDescent="0.25">
      <c r="A33">
        <v>32</v>
      </c>
      <c r="B33" s="1" t="s">
        <v>642</v>
      </c>
      <c r="C33">
        <v>156.34</v>
      </c>
      <c r="D33">
        <v>9.7710000000000008</v>
      </c>
      <c r="E33">
        <v>10.08</v>
      </c>
      <c r="F33">
        <v>10.8</v>
      </c>
      <c r="G33">
        <v>18.399999999999999</v>
      </c>
      <c r="H33" s="1" t="s">
        <v>643</v>
      </c>
      <c r="I33" s="1" t="s">
        <v>644</v>
      </c>
      <c r="J33" s="1" t="s">
        <v>645</v>
      </c>
      <c r="K33" s="1" t="s">
        <v>646</v>
      </c>
      <c r="L33" s="1" t="s">
        <v>647</v>
      </c>
      <c r="M33" s="1" t="s">
        <v>648</v>
      </c>
      <c r="N33" s="1" t="s">
        <v>247</v>
      </c>
      <c r="O33" s="1">
        <v>0</v>
      </c>
      <c r="P33">
        <v>12</v>
      </c>
      <c r="Q33" s="1" t="s">
        <v>649</v>
      </c>
      <c r="R33">
        <v>4.72</v>
      </c>
      <c r="S33">
        <v>17.66</v>
      </c>
      <c r="T33">
        <v>8.16</v>
      </c>
      <c r="U33">
        <v>2.46</v>
      </c>
      <c r="V33" s="1" t="s">
        <v>74</v>
      </c>
      <c r="W33">
        <v>11</v>
      </c>
      <c r="X33">
        <v>13</v>
      </c>
      <c r="Y33" s="1"/>
      <c r="AA33">
        <f>Table_1__2[[#This Row],[Pts]]/Table_1__2[[#This Row],[Salary]]</f>
        <v>12.026153846153846</v>
      </c>
    </row>
    <row r="34" spans="1:27" x14ac:dyDescent="0.25">
      <c r="A34">
        <v>33</v>
      </c>
      <c r="B34" s="1" t="s">
        <v>650</v>
      </c>
      <c r="C34">
        <v>147.86000000000001</v>
      </c>
      <c r="D34">
        <v>9.8569999999999993</v>
      </c>
      <c r="E34">
        <v>6.3</v>
      </c>
      <c r="F34">
        <v>5.74</v>
      </c>
      <c r="G34">
        <v>8.6199999999999992</v>
      </c>
      <c r="H34" s="1" t="s">
        <v>651</v>
      </c>
      <c r="I34" s="1" t="s">
        <v>652</v>
      </c>
      <c r="J34" s="1">
        <v>0</v>
      </c>
      <c r="K34" s="1" t="s">
        <v>653</v>
      </c>
      <c r="L34" s="1" t="s">
        <v>212</v>
      </c>
      <c r="M34" s="1" t="s">
        <v>654</v>
      </c>
      <c r="N34" s="1" t="s">
        <v>655</v>
      </c>
      <c r="O34" s="1" t="s">
        <v>656</v>
      </c>
      <c r="P34">
        <v>25.12</v>
      </c>
      <c r="Q34" s="1" t="s">
        <v>657</v>
      </c>
      <c r="R34">
        <v>1.24</v>
      </c>
      <c r="S34">
        <v>11.86</v>
      </c>
      <c r="T34">
        <v>13.74</v>
      </c>
      <c r="U34">
        <v>0</v>
      </c>
      <c r="V34" s="1" t="s">
        <v>141</v>
      </c>
      <c r="W34">
        <v>6</v>
      </c>
      <c r="X34">
        <v>6</v>
      </c>
      <c r="Y34" s="1"/>
      <c r="AA34">
        <f>Table_1__2[[#This Row],[Pts]]/Table_1__2[[#This Row],[Salary]]</f>
        <v>24.643333333333334</v>
      </c>
    </row>
    <row r="35" spans="1:27" x14ac:dyDescent="0.25">
      <c r="A35">
        <v>34</v>
      </c>
      <c r="B35" s="1" t="s">
        <v>658</v>
      </c>
      <c r="C35">
        <v>147.63999999999999</v>
      </c>
      <c r="D35">
        <v>9.843</v>
      </c>
      <c r="E35">
        <v>2.74</v>
      </c>
      <c r="F35">
        <v>0</v>
      </c>
      <c r="G35">
        <v>3.22</v>
      </c>
      <c r="H35" s="1" t="s">
        <v>639</v>
      </c>
      <c r="I35" s="1" t="s">
        <v>659</v>
      </c>
      <c r="J35" s="1" t="s">
        <v>359</v>
      </c>
      <c r="K35" s="1" t="s">
        <v>660</v>
      </c>
      <c r="L35" s="1" t="s">
        <v>661</v>
      </c>
      <c r="M35" s="1" t="s">
        <v>210</v>
      </c>
      <c r="N35" s="1" t="s">
        <v>662</v>
      </c>
      <c r="O35" s="1">
        <v>0</v>
      </c>
      <c r="P35">
        <v>18.82</v>
      </c>
      <c r="Q35" s="1" t="s">
        <v>254</v>
      </c>
      <c r="R35">
        <v>10.96</v>
      </c>
      <c r="S35">
        <v>3.8</v>
      </c>
      <c r="T35">
        <v>8.4600000000000009</v>
      </c>
      <c r="U35">
        <v>7.6</v>
      </c>
      <c r="V35" s="1" t="s">
        <v>103</v>
      </c>
      <c r="W35">
        <v>11</v>
      </c>
      <c r="X35">
        <v>9</v>
      </c>
      <c r="Y35" s="1"/>
      <c r="AA35">
        <f>Table_1__2[[#This Row],[Pts]]/Table_1__2[[#This Row],[Salary]]</f>
        <v>16.404444444444444</v>
      </c>
    </row>
    <row r="36" spans="1:27" x14ac:dyDescent="0.25">
      <c r="A36">
        <v>35</v>
      </c>
      <c r="B36" s="1" t="s">
        <v>663</v>
      </c>
      <c r="C36">
        <v>145.84</v>
      </c>
      <c r="D36">
        <v>9.1150000000000002</v>
      </c>
      <c r="E36">
        <v>2.1</v>
      </c>
      <c r="F36">
        <v>8.3000000000000007</v>
      </c>
      <c r="G36">
        <v>4.3</v>
      </c>
      <c r="H36" s="1" t="s">
        <v>664</v>
      </c>
      <c r="I36" s="1" t="s">
        <v>657</v>
      </c>
      <c r="J36" s="1" t="s">
        <v>665</v>
      </c>
      <c r="K36" s="1">
        <v>0</v>
      </c>
      <c r="L36" s="1" t="s">
        <v>88</v>
      </c>
      <c r="M36" s="1" t="s">
        <v>520</v>
      </c>
      <c r="N36" s="1" t="s">
        <v>666</v>
      </c>
      <c r="O36" s="1" t="s">
        <v>298</v>
      </c>
      <c r="P36">
        <v>7.9</v>
      </c>
      <c r="Q36" s="1" t="s">
        <v>667</v>
      </c>
      <c r="R36">
        <v>18.739999999999998</v>
      </c>
      <c r="S36">
        <v>11.86</v>
      </c>
      <c r="T36">
        <v>16.920000000000002</v>
      </c>
      <c r="U36">
        <v>9.3000000000000007</v>
      </c>
      <c r="V36" s="1" t="s">
        <v>44</v>
      </c>
      <c r="W36">
        <v>7</v>
      </c>
      <c r="X36">
        <v>1</v>
      </c>
      <c r="Y36" s="1"/>
      <c r="AA36">
        <f>Table_1__2[[#This Row],[Pts]]/Table_1__2[[#This Row],[Salary]]</f>
        <v>145.84</v>
      </c>
    </row>
    <row r="37" spans="1:27" x14ac:dyDescent="0.25">
      <c r="A37">
        <v>36</v>
      </c>
      <c r="B37" s="1" t="s">
        <v>668</v>
      </c>
      <c r="C37">
        <v>145.63999999999999</v>
      </c>
      <c r="D37">
        <v>9.7089999999999996</v>
      </c>
      <c r="E37">
        <v>0.9</v>
      </c>
      <c r="F37">
        <v>22.7</v>
      </c>
      <c r="G37">
        <v>20.86</v>
      </c>
      <c r="H37" s="1" t="s">
        <v>669</v>
      </c>
      <c r="I37" s="1" t="s">
        <v>670</v>
      </c>
      <c r="J37" s="1" t="s">
        <v>671</v>
      </c>
      <c r="K37" s="1" t="s">
        <v>340</v>
      </c>
      <c r="L37" s="1" t="s">
        <v>672</v>
      </c>
      <c r="M37" s="1">
        <v>0</v>
      </c>
      <c r="N37" s="1" t="s">
        <v>667</v>
      </c>
      <c r="O37" s="1" t="s">
        <v>673</v>
      </c>
      <c r="P37">
        <v>2.9</v>
      </c>
      <c r="Q37" s="1" t="s">
        <v>280</v>
      </c>
      <c r="R37">
        <v>0.7</v>
      </c>
      <c r="S37">
        <v>1.2</v>
      </c>
      <c r="T37">
        <v>7.4</v>
      </c>
      <c r="U37">
        <v>0</v>
      </c>
      <c r="V37" s="1" t="s">
        <v>572</v>
      </c>
      <c r="W37">
        <v>9</v>
      </c>
      <c r="X37">
        <v>55</v>
      </c>
      <c r="Y37" s="1"/>
      <c r="AA37">
        <f>Table_1__2[[#This Row],[Pts]]/Table_1__2[[#This Row],[Salary]]</f>
        <v>2.6479999999999997</v>
      </c>
    </row>
    <row r="38" spans="1:27" x14ac:dyDescent="0.25">
      <c r="A38">
        <v>37</v>
      </c>
      <c r="B38" s="1" t="s">
        <v>674</v>
      </c>
      <c r="C38">
        <v>140.16</v>
      </c>
      <c r="D38">
        <v>8.76</v>
      </c>
      <c r="E38">
        <v>15.56</v>
      </c>
      <c r="F38">
        <v>4.8</v>
      </c>
      <c r="G38">
        <v>11.8</v>
      </c>
      <c r="H38" s="1" t="s">
        <v>338</v>
      </c>
      <c r="I38" s="1">
        <v>0</v>
      </c>
      <c r="J38" s="1" t="s">
        <v>485</v>
      </c>
      <c r="K38" s="1" t="s">
        <v>675</v>
      </c>
      <c r="L38" s="1" t="s">
        <v>676</v>
      </c>
      <c r="M38" s="1" t="s">
        <v>442</v>
      </c>
      <c r="N38" s="1" t="s">
        <v>677</v>
      </c>
      <c r="O38" s="1" t="s">
        <v>676</v>
      </c>
      <c r="P38">
        <v>19</v>
      </c>
      <c r="Q38" s="1" t="s">
        <v>678</v>
      </c>
      <c r="R38">
        <v>5.28</v>
      </c>
      <c r="S38">
        <v>2.9</v>
      </c>
      <c r="T38">
        <v>1.4</v>
      </c>
      <c r="U38">
        <v>13</v>
      </c>
      <c r="V38" s="1" t="s">
        <v>141</v>
      </c>
      <c r="W38">
        <v>5</v>
      </c>
      <c r="X38">
        <v>0.5</v>
      </c>
      <c r="Y38" s="1"/>
      <c r="AA38">
        <f>Table_1__2[[#This Row],[Pts]]/Table_1__2[[#This Row],[Salary]]</f>
        <v>280.32</v>
      </c>
    </row>
    <row r="39" spans="1:27" x14ac:dyDescent="0.25">
      <c r="A39">
        <v>38</v>
      </c>
      <c r="B39" s="1" t="s">
        <v>679</v>
      </c>
      <c r="C39">
        <v>139.68</v>
      </c>
      <c r="D39">
        <v>10.744999999999999</v>
      </c>
      <c r="E39">
        <v>3.74</v>
      </c>
      <c r="F39">
        <v>27.58</v>
      </c>
      <c r="G39">
        <v>6.32</v>
      </c>
      <c r="H39" s="1">
        <v>0</v>
      </c>
      <c r="I39" s="1" t="s">
        <v>359</v>
      </c>
      <c r="J39" s="1">
        <v>0</v>
      </c>
      <c r="K39" s="1" t="s">
        <v>467</v>
      </c>
      <c r="L39" s="1" t="s">
        <v>680</v>
      </c>
      <c r="M39" s="1" t="s">
        <v>681</v>
      </c>
      <c r="N39" s="1" t="s">
        <v>682</v>
      </c>
      <c r="O39" s="1" t="s">
        <v>683</v>
      </c>
      <c r="P39">
        <v>4.4000000000000004</v>
      </c>
      <c r="Q39" s="1">
        <v>0</v>
      </c>
      <c r="R39">
        <v>0</v>
      </c>
      <c r="S39">
        <v>22.36</v>
      </c>
      <c r="T39">
        <v>16.920000000000002</v>
      </c>
      <c r="U39">
        <v>5.04</v>
      </c>
      <c r="V39" s="1" t="s">
        <v>572</v>
      </c>
      <c r="W39">
        <v>13</v>
      </c>
      <c r="X39">
        <v>16</v>
      </c>
      <c r="Y39" s="1"/>
      <c r="AA39">
        <f>Table_1__2[[#This Row],[Pts]]/Table_1__2[[#This Row],[Salary]]</f>
        <v>8.73</v>
      </c>
    </row>
    <row r="40" spans="1:27" x14ac:dyDescent="0.25">
      <c r="A40">
        <v>39</v>
      </c>
      <c r="B40" s="1" t="s">
        <v>684</v>
      </c>
      <c r="C40">
        <v>137.66</v>
      </c>
      <c r="D40">
        <v>9.8330000000000002</v>
      </c>
      <c r="E40">
        <v>8.16</v>
      </c>
      <c r="F40">
        <v>9.1</v>
      </c>
      <c r="G40">
        <v>2.98</v>
      </c>
      <c r="H40" s="1" t="s">
        <v>685</v>
      </c>
      <c r="I40" s="1">
        <v>0</v>
      </c>
      <c r="J40" s="1" t="s">
        <v>686</v>
      </c>
      <c r="K40" s="1" t="s">
        <v>687</v>
      </c>
      <c r="L40" s="1" t="s">
        <v>688</v>
      </c>
      <c r="M40" s="1">
        <v>0</v>
      </c>
      <c r="N40" s="1" t="s">
        <v>383</v>
      </c>
      <c r="O40" s="1" t="s">
        <v>689</v>
      </c>
      <c r="P40">
        <v>15</v>
      </c>
      <c r="Q40" s="1" t="s">
        <v>527</v>
      </c>
      <c r="R40">
        <v>4.8</v>
      </c>
      <c r="S40">
        <v>3.94</v>
      </c>
      <c r="T40">
        <v>0</v>
      </c>
      <c r="U40">
        <v>3.1</v>
      </c>
      <c r="V40" s="1" t="s">
        <v>84</v>
      </c>
      <c r="W40">
        <v>5</v>
      </c>
      <c r="X40">
        <v>2</v>
      </c>
      <c r="Y40" s="1"/>
      <c r="AA40">
        <f>Table_1__2[[#This Row],[Pts]]/Table_1__2[[#This Row],[Salary]]</f>
        <v>68.83</v>
      </c>
    </row>
    <row r="41" spans="1:27" x14ac:dyDescent="0.25">
      <c r="A41">
        <v>40</v>
      </c>
      <c r="B41" s="1" t="s">
        <v>690</v>
      </c>
      <c r="C41">
        <v>132.97999999999999</v>
      </c>
      <c r="D41">
        <v>8.3109999999999999</v>
      </c>
      <c r="E41">
        <v>13.4</v>
      </c>
      <c r="F41">
        <v>14</v>
      </c>
      <c r="G41">
        <v>18.940000000000001</v>
      </c>
      <c r="H41" s="1" t="s">
        <v>691</v>
      </c>
      <c r="I41" s="1" t="s">
        <v>692</v>
      </c>
      <c r="J41" s="1" t="s">
        <v>693</v>
      </c>
      <c r="K41" s="1" t="s">
        <v>694</v>
      </c>
      <c r="L41" s="1" t="s">
        <v>695</v>
      </c>
      <c r="M41" s="1" t="s">
        <v>696</v>
      </c>
      <c r="N41" s="1" t="s">
        <v>697</v>
      </c>
      <c r="O41" s="1">
        <v>0</v>
      </c>
      <c r="P41">
        <v>5.16</v>
      </c>
      <c r="Q41" s="1" t="s">
        <v>359</v>
      </c>
      <c r="R41">
        <v>0</v>
      </c>
      <c r="S41">
        <v>4.5199999999999996</v>
      </c>
      <c r="T41">
        <v>6.48</v>
      </c>
      <c r="U41">
        <v>1.46</v>
      </c>
      <c r="V41" s="1" t="s">
        <v>151</v>
      </c>
      <c r="W41">
        <v>11</v>
      </c>
      <c r="X41">
        <v>0.25</v>
      </c>
      <c r="Y41" s="1"/>
      <c r="AA41">
        <f>Table_1__2[[#This Row],[Pts]]/Table_1__2[[#This Row],[Salary]]</f>
        <v>531.91999999999996</v>
      </c>
    </row>
    <row r="42" spans="1:27" x14ac:dyDescent="0.25">
      <c r="A42">
        <v>41</v>
      </c>
      <c r="B42" s="1" t="s">
        <v>698</v>
      </c>
      <c r="C42">
        <v>128.47999999999999</v>
      </c>
      <c r="D42">
        <v>8.0299999999999994</v>
      </c>
      <c r="E42">
        <v>5.72</v>
      </c>
      <c r="F42">
        <v>1.78</v>
      </c>
      <c r="G42">
        <v>-0.3</v>
      </c>
      <c r="H42" s="1" t="s">
        <v>699</v>
      </c>
      <c r="I42" s="1" t="s">
        <v>700</v>
      </c>
      <c r="J42" s="1" t="s">
        <v>701</v>
      </c>
      <c r="K42" s="1" t="s">
        <v>702</v>
      </c>
      <c r="L42" s="1" t="s">
        <v>703</v>
      </c>
      <c r="M42" s="1" t="s">
        <v>704</v>
      </c>
      <c r="N42" s="1">
        <v>0</v>
      </c>
      <c r="O42" s="1" t="s">
        <v>352</v>
      </c>
      <c r="P42">
        <v>4.2</v>
      </c>
      <c r="Q42" s="1" t="s">
        <v>705</v>
      </c>
      <c r="R42">
        <v>13.44</v>
      </c>
      <c r="S42">
        <v>33.18</v>
      </c>
      <c r="T42">
        <v>3.88</v>
      </c>
      <c r="U42">
        <v>6.54</v>
      </c>
      <c r="V42" s="1" t="s">
        <v>94</v>
      </c>
      <c r="W42">
        <v>10</v>
      </c>
      <c r="X42">
        <v>3</v>
      </c>
      <c r="Y42" s="1"/>
      <c r="AA42">
        <f>Table_1__2[[#This Row],[Pts]]/Table_1__2[[#This Row],[Salary]]</f>
        <v>42.826666666666661</v>
      </c>
    </row>
    <row r="43" spans="1:27" x14ac:dyDescent="0.25">
      <c r="A43">
        <v>42</v>
      </c>
      <c r="B43" s="1" t="s">
        <v>706</v>
      </c>
      <c r="C43">
        <v>118.18</v>
      </c>
      <c r="D43">
        <v>9.0909999999999993</v>
      </c>
      <c r="E43">
        <v>6.44</v>
      </c>
      <c r="F43">
        <v>1.6</v>
      </c>
      <c r="G43">
        <v>0</v>
      </c>
      <c r="H43" s="1">
        <v>0</v>
      </c>
      <c r="I43" s="1" t="s">
        <v>707</v>
      </c>
      <c r="J43" s="1" t="s">
        <v>359</v>
      </c>
      <c r="K43" s="1" t="s">
        <v>359</v>
      </c>
      <c r="L43" s="1" t="s">
        <v>708</v>
      </c>
      <c r="M43" s="1">
        <v>0</v>
      </c>
      <c r="N43" s="1" t="s">
        <v>531</v>
      </c>
      <c r="O43" s="1" t="s">
        <v>709</v>
      </c>
      <c r="P43">
        <v>15.3</v>
      </c>
      <c r="Q43" s="1" t="s">
        <v>556</v>
      </c>
      <c r="R43">
        <v>24.68</v>
      </c>
      <c r="S43">
        <v>8.14</v>
      </c>
      <c r="T43">
        <v>0</v>
      </c>
      <c r="U43">
        <v>13.82</v>
      </c>
      <c r="V43" s="1" t="s">
        <v>74</v>
      </c>
      <c r="W43">
        <v>9</v>
      </c>
      <c r="X43">
        <v>15</v>
      </c>
      <c r="Y43" s="1"/>
      <c r="AA43">
        <f>Table_1__2[[#This Row],[Pts]]/Table_1__2[[#This Row],[Salary]]</f>
        <v>7.8786666666666667</v>
      </c>
    </row>
    <row r="44" spans="1:27" x14ac:dyDescent="0.25">
      <c r="A44">
        <v>43</v>
      </c>
      <c r="B44" s="1" t="s">
        <v>710</v>
      </c>
      <c r="C44">
        <v>118.1</v>
      </c>
      <c r="D44">
        <v>8.4359999999999999</v>
      </c>
      <c r="E44">
        <v>9</v>
      </c>
      <c r="F44">
        <v>0</v>
      </c>
      <c r="G44">
        <v>0</v>
      </c>
      <c r="H44" s="1" t="s">
        <v>711</v>
      </c>
      <c r="I44" s="1">
        <v>0</v>
      </c>
      <c r="J44" s="1" t="s">
        <v>712</v>
      </c>
      <c r="K44" s="1" t="s">
        <v>713</v>
      </c>
      <c r="L44" s="1" t="s">
        <v>627</v>
      </c>
      <c r="M44" s="1" t="s">
        <v>714</v>
      </c>
      <c r="N44" s="1" t="s">
        <v>715</v>
      </c>
      <c r="O44" s="1" t="s">
        <v>716</v>
      </c>
      <c r="P44">
        <v>14.64</v>
      </c>
      <c r="Q44" s="1" t="s">
        <v>717</v>
      </c>
      <c r="R44">
        <v>2.72</v>
      </c>
      <c r="S44">
        <v>12.82</v>
      </c>
      <c r="T44">
        <v>6.98</v>
      </c>
      <c r="U44">
        <v>12.96</v>
      </c>
      <c r="V44" s="1" t="s">
        <v>141</v>
      </c>
      <c r="W44">
        <v>5</v>
      </c>
      <c r="X44">
        <v>8</v>
      </c>
      <c r="Y44" s="1"/>
      <c r="AA44">
        <f>Table_1__2[[#This Row],[Pts]]/Table_1__2[[#This Row],[Salary]]</f>
        <v>14.762499999999999</v>
      </c>
    </row>
    <row r="45" spans="1:27" x14ac:dyDescent="0.25">
      <c r="A45">
        <v>44</v>
      </c>
      <c r="B45" s="1" t="s">
        <v>718</v>
      </c>
      <c r="C45">
        <v>117.42</v>
      </c>
      <c r="D45">
        <v>7.3390000000000004</v>
      </c>
      <c r="E45">
        <v>28.16</v>
      </c>
      <c r="F45">
        <v>5.8</v>
      </c>
      <c r="G45">
        <v>2.6</v>
      </c>
      <c r="H45" s="1" t="s">
        <v>590</v>
      </c>
      <c r="I45" s="1" t="s">
        <v>719</v>
      </c>
      <c r="J45" s="1" t="s">
        <v>720</v>
      </c>
      <c r="K45" s="1" t="s">
        <v>721</v>
      </c>
      <c r="L45" s="1" t="s">
        <v>93</v>
      </c>
      <c r="M45" s="1">
        <v>0</v>
      </c>
      <c r="N45" s="1" t="s">
        <v>722</v>
      </c>
      <c r="O45" s="1" t="s">
        <v>723</v>
      </c>
      <c r="P45">
        <v>2.1</v>
      </c>
      <c r="Q45" s="1" t="s">
        <v>724</v>
      </c>
      <c r="R45">
        <v>0</v>
      </c>
      <c r="S45">
        <v>1.96</v>
      </c>
      <c r="T45">
        <v>5.18</v>
      </c>
      <c r="U45">
        <v>2.48</v>
      </c>
      <c r="V45" s="1" t="s">
        <v>54</v>
      </c>
      <c r="W45">
        <v>9</v>
      </c>
      <c r="X45">
        <v>18</v>
      </c>
      <c r="Y45" s="1"/>
      <c r="AA45">
        <f>Table_1__2[[#This Row],[Pts]]/Table_1__2[[#This Row],[Salary]]</f>
        <v>6.5233333333333334</v>
      </c>
    </row>
    <row r="46" spans="1:27" x14ac:dyDescent="0.25">
      <c r="A46">
        <v>45</v>
      </c>
      <c r="B46" s="1" t="s">
        <v>725</v>
      </c>
      <c r="C46">
        <v>116.24</v>
      </c>
      <c r="D46">
        <v>7.7489999999999997</v>
      </c>
      <c r="E46">
        <v>3</v>
      </c>
      <c r="F46">
        <v>8.4</v>
      </c>
      <c r="G46">
        <v>8.5</v>
      </c>
      <c r="H46" s="1" t="s">
        <v>726</v>
      </c>
      <c r="I46" s="1" t="s">
        <v>659</v>
      </c>
      <c r="J46" s="1" t="s">
        <v>535</v>
      </c>
      <c r="K46" s="1" t="s">
        <v>727</v>
      </c>
      <c r="L46" s="1" t="s">
        <v>728</v>
      </c>
      <c r="M46" s="1" t="s">
        <v>652</v>
      </c>
      <c r="N46" s="1">
        <v>0</v>
      </c>
      <c r="O46" s="1" t="s">
        <v>280</v>
      </c>
      <c r="P46">
        <v>12.62</v>
      </c>
      <c r="Q46" s="1" t="s">
        <v>358</v>
      </c>
      <c r="R46">
        <v>2.88</v>
      </c>
      <c r="S46">
        <v>15.66</v>
      </c>
      <c r="T46">
        <v>7.5</v>
      </c>
      <c r="U46">
        <v>0</v>
      </c>
      <c r="V46" s="1" t="s">
        <v>289</v>
      </c>
      <c r="W46">
        <v>10</v>
      </c>
      <c r="X46">
        <v>15</v>
      </c>
      <c r="Y46" s="1"/>
      <c r="AA46">
        <f>Table_1__2[[#This Row],[Pts]]/Table_1__2[[#This Row],[Salary]]</f>
        <v>7.7493333333333334</v>
      </c>
    </row>
    <row r="47" spans="1:27" x14ac:dyDescent="0.25">
      <c r="A47">
        <v>46</v>
      </c>
      <c r="B47" s="1" t="s">
        <v>729</v>
      </c>
      <c r="C47">
        <v>113.32</v>
      </c>
      <c r="D47">
        <v>11.332000000000001</v>
      </c>
      <c r="E47">
        <v>3.9</v>
      </c>
      <c r="F47">
        <v>10.32</v>
      </c>
      <c r="G47">
        <v>34.840000000000003</v>
      </c>
      <c r="H47" s="1" t="s">
        <v>339</v>
      </c>
      <c r="I47" s="1">
        <v>0</v>
      </c>
      <c r="J47" s="1" t="s">
        <v>692</v>
      </c>
      <c r="K47" s="1" t="s">
        <v>580</v>
      </c>
      <c r="L47" s="1" t="s">
        <v>730</v>
      </c>
      <c r="M47" s="1" t="s">
        <v>731</v>
      </c>
      <c r="N47" s="1" t="s">
        <v>732</v>
      </c>
      <c r="O47" s="1" t="s">
        <v>733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44</v>
      </c>
      <c r="W47">
        <v>5</v>
      </c>
      <c r="X47">
        <v>1</v>
      </c>
      <c r="Y47" s="1"/>
      <c r="AA47">
        <f>Table_1__2[[#This Row],[Pts]]/Table_1__2[[#This Row],[Salary]]</f>
        <v>113.32</v>
      </c>
    </row>
    <row r="48" spans="1:27" x14ac:dyDescent="0.25">
      <c r="A48">
        <v>47</v>
      </c>
      <c r="B48" s="1" t="s">
        <v>734</v>
      </c>
      <c r="C48">
        <v>111.5</v>
      </c>
      <c r="D48">
        <v>8.577</v>
      </c>
      <c r="E48">
        <v>12.06</v>
      </c>
      <c r="F48">
        <v>4.5</v>
      </c>
      <c r="G48">
        <v>0</v>
      </c>
      <c r="H48" s="1">
        <v>0</v>
      </c>
      <c r="I48" s="1">
        <v>0</v>
      </c>
      <c r="J48" s="1" t="s">
        <v>735</v>
      </c>
      <c r="K48" s="1" t="s">
        <v>736</v>
      </c>
      <c r="L48" s="1" t="s">
        <v>737</v>
      </c>
      <c r="M48" s="1" t="s">
        <v>738</v>
      </c>
      <c r="N48" s="1" t="s">
        <v>739</v>
      </c>
      <c r="O48" s="1">
        <v>0</v>
      </c>
      <c r="P48">
        <v>9.24</v>
      </c>
      <c r="Q48" s="1" t="s">
        <v>676</v>
      </c>
      <c r="R48">
        <v>5.6</v>
      </c>
      <c r="S48">
        <v>9.4</v>
      </c>
      <c r="T48">
        <v>13.4</v>
      </c>
      <c r="U48">
        <v>3.68</v>
      </c>
      <c r="V48" s="1" t="s">
        <v>302</v>
      </c>
      <c r="W48">
        <v>11</v>
      </c>
      <c r="X48">
        <v>10</v>
      </c>
      <c r="Y48" s="1"/>
      <c r="AA48">
        <f>Table_1__2[[#This Row],[Pts]]/Table_1__2[[#This Row],[Salary]]</f>
        <v>11.15</v>
      </c>
    </row>
    <row r="49" spans="1:27" x14ac:dyDescent="0.25">
      <c r="A49">
        <v>48</v>
      </c>
      <c r="B49" s="1" t="s">
        <v>740</v>
      </c>
      <c r="C49">
        <v>109.28</v>
      </c>
      <c r="D49">
        <v>18.213000000000001</v>
      </c>
      <c r="E49">
        <v>7.62</v>
      </c>
      <c r="F49">
        <v>14.6</v>
      </c>
      <c r="G49">
        <v>10.16</v>
      </c>
      <c r="H49" s="1" t="s">
        <v>741</v>
      </c>
      <c r="I49" s="1" t="s">
        <v>583</v>
      </c>
      <c r="J49" s="1" t="s">
        <v>742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>
        <v>0</v>
      </c>
      <c r="S49">
        <v>0</v>
      </c>
      <c r="T49">
        <v>0</v>
      </c>
      <c r="U49">
        <v>0</v>
      </c>
      <c r="V49" s="1" t="s">
        <v>34</v>
      </c>
      <c r="W49">
        <v>9</v>
      </c>
      <c r="X49">
        <v>33</v>
      </c>
      <c r="Y49" s="1"/>
      <c r="AA49">
        <f>Table_1__2[[#This Row],[Pts]]/Table_1__2[[#This Row],[Salary]]</f>
        <v>3.3115151515151515</v>
      </c>
    </row>
    <row r="50" spans="1:27" x14ac:dyDescent="0.25">
      <c r="A50">
        <v>49</v>
      </c>
      <c r="B50" s="1" t="s">
        <v>743</v>
      </c>
      <c r="C50">
        <v>107.62</v>
      </c>
      <c r="D50">
        <v>10.762</v>
      </c>
      <c r="E50">
        <v>0</v>
      </c>
      <c r="F50">
        <v>0</v>
      </c>
      <c r="G50">
        <v>0</v>
      </c>
      <c r="H50" s="1" t="s">
        <v>588</v>
      </c>
      <c r="I50" s="1">
        <v>0</v>
      </c>
      <c r="J50" s="1" t="s">
        <v>744</v>
      </c>
      <c r="K50" s="1" t="s">
        <v>219</v>
      </c>
      <c r="L50" s="1" t="s">
        <v>745</v>
      </c>
      <c r="M50" s="1" t="s">
        <v>746</v>
      </c>
      <c r="N50" s="1" t="s">
        <v>747</v>
      </c>
      <c r="O50" s="1" t="s">
        <v>440</v>
      </c>
      <c r="P50">
        <v>6.1</v>
      </c>
      <c r="Q50" s="1" t="s">
        <v>352</v>
      </c>
      <c r="R50">
        <v>8.6</v>
      </c>
      <c r="S50">
        <v>0</v>
      </c>
      <c r="T50">
        <v>0</v>
      </c>
      <c r="U50">
        <v>0</v>
      </c>
      <c r="V50" s="1" t="s">
        <v>748</v>
      </c>
      <c r="W50">
        <v>5</v>
      </c>
      <c r="X50">
        <v>0.5</v>
      </c>
      <c r="Y50" s="1"/>
      <c r="AA50">
        <f>Table_1__2[[#This Row],[Pts]]/Table_1__2[[#This Row],[Salary]]</f>
        <v>215.24</v>
      </c>
    </row>
    <row r="51" spans="1:27" x14ac:dyDescent="0.25">
      <c r="A51">
        <v>50</v>
      </c>
      <c r="B51" s="1" t="s">
        <v>749</v>
      </c>
      <c r="C51">
        <v>107.46</v>
      </c>
      <c r="D51">
        <v>13.433</v>
      </c>
      <c r="E51">
        <v>30.3</v>
      </c>
      <c r="F51">
        <v>19.399999999999999</v>
      </c>
      <c r="G51">
        <v>0</v>
      </c>
      <c r="H51" s="1">
        <v>0</v>
      </c>
      <c r="I51" s="1" t="s">
        <v>750</v>
      </c>
      <c r="J51" s="1" t="s">
        <v>699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6.9</v>
      </c>
      <c r="Q51" s="1" t="s">
        <v>726</v>
      </c>
      <c r="R51">
        <v>9.6999999999999993</v>
      </c>
      <c r="S51">
        <v>8.1999999999999993</v>
      </c>
      <c r="T51">
        <v>0</v>
      </c>
      <c r="U51">
        <v>0</v>
      </c>
      <c r="V51" s="1" t="s">
        <v>751</v>
      </c>
      <c r="W51">
        <v>11</v>
      </c>
      <c r="X51">
        <v>18</v>
      </c>
      <c r="Y51" s="1"/>
      <c r="AA51">
        <f>Table_1__2[[#This Row],[Pts]]/Table_1__2[[#This Row],[Salary]]</f>
        <v>5.97</v>
      </c>
    </row>
    <row r="52" spans="1:27" x14ac:dyDescent="0.25">
      <c r="A52">
        <v>51</v>
      </c>
      <c r="B52" s="1" t="s">
        <v>752</v>
      </c>
      <c r="C52">
        <v>104.84</v>
      </c>
      <c r="D52">
        <v>6.5519999999999996</v>
      </c>
      <c r="E52">
        <v>3.78</v>
      </c>
      <c r="F52">
        <v>4.46</v>
      </c>
      <c r="G52">
        <v>16.72</v>
      </c>
      <c r="H52" s="1" t="s">
        <v>753</v>
      </c>
      <c r="I52" s="1" t="s">
        <v>754</v>
      </c>
      <c r="J52" s="1" t="s">
        <v>755</v>
      </c>
      <c r="K52" s="1" t="s">
        <v>756</v>
      </c>
      <c r="L52" s="1" t="s">
        <v>163</v>
      </c>
      <c r="M52" s="1" t="s">
        <v>657</v>
      </c>
      <c r="N52" s="1">
        <v>0</v>
      </c>
      <c r="O52" s="1" t="s">
        <v>218</v>
      </c>
      <c r="P52">
        <v>6.8</v>
      </c>
      <c r="Q52" s="1" t="s">
        <v>331</v>
      </c>
      <c r="R52">
        <v>2.82</v>
      </c>
      <c r="S52">
        <v>2.74</v>
      </c>
      <c r="T52">
        <v>9.8000000000000007</v>
      </c>
      <c r="U52">
        <v>18.52</v>
      </c>
      <c r="V52" s="1" t="s">
        <v>151</v>
      </c>
      <c r="W52">
        <v>10</v>
      </c>
      <c r="X52">
        <v>5</v>
      </c>
      <c r="Y52" s="1"/>
      <c r="AA52">
        <f>Table_1__2[[#This Row],[Pts]]/Table_1__2[[#This Row],[Salary]]</f>
        <v>20.968</v>
      </c>
    </row>
    <row r="53" spans="1:27" x14ac:dyDescent="0.25">
      <c r="A53">
        <v>52</v>
      </c>
      <c r="B53" s="1" t="s">
        <v>757</v>
      </c>
      <c r="C53">
        <v>101.82</v>
      </c>
      <c r="D53">
        <v>6.3639999999999999</v>
      </c>
      <c r="E53">
        <v>8.44</v>
      </c>
      <c r="F53">
        <v>7.64</v>
      </c>
      <c r="G53">
        <v>0.8</v>
      </c>
      <c r="H53" s="1" t="s">
        <v>358</v>
      </c>
      <c r="I53" s="1" t="s">
        <v>238</v>
      </c>
      <c r="J53" s="1" t="s">
        <v>758</v>
      </c>
      <c r="K53" s="1" t="s">
        <v>759</v>
      </c>
      <c r="L53" s="1" t="s">
        <v>760</v>
      </c>
      <c r="M53" s="1">
        <v>0</v>
      </c>
      <c r="N53" s="1" t="s">
        <v>156</v>
      </c>
      <c r="O53" s="1" t="s">
        <v>585</v>
      </c>
      <c r="P53">
        <v>9.8000000000000007</v>
      </c>
      <c r="Q53" s="1" t="s">
        <v>365</v>
      </c>
      <c r="R53">
        <v>3.16</v>
      </c>
      <c r="S53">
        <v>1.62</v>
      </c>
      <c r="T53">
        <v>1.9</v>
      </c>
      <c r="U53">
        <v>11.24</v>
      </c>
      <c r="V53" s="1" t="s">
        <v>54</v>
      </c>
      <c r="W53">
        <v>9</v>
      </c>
      <c r="X53">
        <v>13</v>
      </c>
      <c r="Y53" s="1"/>
      <c r="AA53">
        <f>Table_1__2[[#This Row],[Pts]]/Table_1__2[[#This Row],[Salary]]</f>
        <v>7.8323076923076922</v>
      </c>
    </row>
    <row r="54" spans="1:27" x14ac:dyDescent="0.25">
      <c r="A54">
        <v>53</v>
      </c>
      <c r="B54" s="1" t="s">
        <v>761</v>
      </c>
      <c r="C54">
        <v>98.46</v>
      </c>
      <c r="D54">
        <v>8.9510000000000005</v>
      </c>
      <c r="E54">
        <v>0</v>
      </c>
      <c r="F54">
        <v>3.52</v>
      </c>
      <c r="G54">
        <v>10.54</v>
      </c>
      <c r="H54" s="1" t="s">
        <v>606</v>
      </c>
      <c r="I54" s="1">
        <v>0</v>
      </c>
      <c r="J54" s="1">
        <v>0</v>
      </c>
      <c r="K54" s="1">
        <v>0</v>
      </c>
      <c r="L54" s="1">
        <v>0</v>
      </c>
      <c r="M54" s="1" t="s">
        <v>745</v>
      </c>
      <c r="N54" s="1" t="s">
        <v>762</v>
      </c>
      <c r="O54" s="1" t="s">
        <v>574</v>
      </c>
      <c r="P54">
        <v>0</v>
      </c>
      <c r="Q54" s="1" t="s">
        <v>763</v>
      </c>
      <c r="R54">
        <v>3.56</v>
      </c>
      <c r="S54">
        <v>7.9</v>
      </c>
      <c r="T54">
        <v>4.72</v>
      </c>
      <c r="U54">
        <v>10.9</v>
      </c>
      <c r="V54" s="1" t="s">
        <v>161</v>
      </c>
      <c r="W54">
        <v>6</v>
      </c>
      <c r="X54">
        <v>1</v>
      </c>
      <c r="Y54" s="1"/>
      <c r="AA54">
        <f>Table_1__2[[#This Row],[Pts]]/Table_1__2[[#This Row],[Salary]]</f>
        <v>98.46</v>
      </c>
    </row>
    <row r="55" spans="1:27" x14ac:dyDescent="0.25">
      <c r="A55">
        <v>54</v>
      </c>
      <c r="B55" s="1" t="s">
        <v>764</v>
      </c>
      <c r="C55">
        <v>97.5</v>
      </c>
      <c r="D55">
        <v>7.5</v>
      </c>
      <c r="E55">
        <v>12.4</v>
      </c>
      <c r="F55">
        <v>2.58</v>
      </c>
      <c r="G55">
        <v>3.5</v>
      </c>
      <c r="H55" s="1" t="s">
        <v>765</v>
      </c>
      <c r="I55" s="1" t="s">
        <v>766</v>
      </c>
      <c r="J55" s="1" t="s">
        <v>767</v>
      </c>
      <c r="K55" s="1">
        <v>0</v>
      </c>
      <c r="L55" s="1" t="s">
        <v>365</v>
      </c>
      <c r="M55" s="1" t="s">
        <v>768</v>
      </c>
      <c r="N55" s="1" t="s">
        <v>402</v>
      </c>
      <c r="O55" s="1" t="s">
        <v>226</v>
      </c>
      <c r="P55">
        <v>0.8</v>
      </c>
      <c r="Q55" s="1">
        <v>0</v>
      </c>
      <c r="R55">
        <v>0</v>
      </c>
      <c r="S55">
        <v>2.94</v>
      </c>
      <c r="T55">
        <v>0</v>
      </c>
      <c r="U55">
        <v>33.1</v>
      </c>
      <c r="V55" s="1" t="s">
        <v>205</v>
      </c>
      <c r="W55">
        <v>7</v>
      </c>
      <c r="X55">
        <v>18</v>
      </c>
      <c r="Y55" s="1"/>
      <c r="AA55">
        <f>Table_1__2[[#This Row],[Pts]]/Table_1__2[[#This Row],[Salary]]</f>
        <v>5.416666666666667</v>
      </c>
    </row>
    <row r="56" spans="1:27" x14ac:dyDescent="0.25">
      <c r="A56">
        <v>55</v>
      </c>
      <c r="B56" s="1" t="s">
        <v>769</v>
      </c>
      <c r="C56">
        <v>96.74</v>
      </c>
      <c r="D56">
        <v>32.247</v>
      </c>
      <c r="E56">
        <v>31.58</v>
      </c>
      <c r="F56">
        <v>26.34</v>
      </c>
      <c r="G56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 t="s">
        <v>770</v>
      </c>
      <c r="N56" s="1">
        <v>0</v>
      </c>
      <c r="O56" s="1">
        <v>0</v>
      </c>
      <c r="P56">
        <v>0</v>
      </c>
      <c r="Q56" s="1">
        <v>0</v>
      </c>
      <c r="R56">
        <v>0</v>
      </c>
      <c r="S56">
        <v>0</v>
      </c>
      <c r="T56">
        <v>0</v>
      </c>
      <c r="U56">
        <v>0</v>
      </c>
      <c r="V56" s="1" t="s">
        <v>44</v>
      </c>
      <c r="W56">
        <v>13</v>
      </c>
      <c r="X56">
        <v>46</v>
      </c>
      <c r="Y56" s="1"/>
      <c r="AA56">
        <f>Table_1__2[[#This Row],[Pts]]/Table_1__2[[#This Row],[Salary]]</f>
        <v>2.1030434782608696</v>
      </c>
    </row>
    <row r="57" spans="1:27" x14ac:dyDescent="0.25">
      <c r="A57">
        <v>56</v>
      </c>
      <c r="B57" s="1" t="s">
        <v>771</v>
      </c>
      <c r="C57">
        <v>93.04</v>
      </c>
      <c r="D57">
        <v>8.4580000000000002</v>
      </c>
      <c r="E57">
        <v>1.9</v>
      </c>
      <c r="F57">
        <v>0</v>
      </c>
      <c r="G57">
        <v>0</v>
      </c>
      <c r="H57" s="1" t="s">
        <v>672</v>
      </c>
      <c r="I57" s="1" t="s">
        <v>772</v>
      </c>
      <c r="J57" s="1" t="s">
        <v>773</v>
      </c>
      <c r="K57" s="1" t="s">
        <v>774</v>
      </c>
      <c r="L57" s="1">
        <v>0</v>
      </c>
      <c r="M57" s="1" t="s">
        <v>775</v>
      </c>
      <c r="N57" s="1" t="s">
        <v>627</v>
      </c>
      <c r="O57" s="1" t="s">
        <v>225</v>
      </c>
      <c r="P57">
        <v>18.98</v>
      </c>
      <c r="Q57" s="1" t="s">
        <v>776</v>
      </c>
      <c r="R57">
        <v>10.88</v>
      </c>
      <c r="S57">
        <v>0</v>
      </c>
      <c r="T57">
        <v>0</v>
      </c>
      <c r="U57">
        <v>0</v>
      </c>
      <c r="V57" s="1" t="s">
        <v>103</v>
      </c>
      <c r="W57">
        <v>8</v>
      </c>
      <c r="X57">
        <v>1</v>
      </c>
      <c r="Y57" s="1"/>
      <c r="AA57">
        <f>Table_1__2[[#This Row],[Pts]]/Table_1__2[[#This Row],[Salary]]</f>
        <v>93.04</v>
      </c>
    </row>
    <row r="58" spans="1:27" x14ac:dyDescent="0.25">
      <c r="A58">
        <v>57</v>
      </c>
      <c r="B58" s="1" t="s">
        <v>777</v>
      </c>
      <c r="C58">
        <v>91.54</v>
      </c>
      <c r="D58">
        <v>5.7210000000000001</v>
      </c>
      <c r="E58">
        <v>6.48</v>
      </c>
      <c r="F58">
        <v>1.66</v>
      </c>
      <c r="G58">
        <v>3.4</v>
      </c>
      <c r="H58" s="1" t="s">
        <v>359</v>
      </c>
      <c r="I58" s="1" t="s">
        <v>778</v>
      </c>
      <c r="J58" s="1">
        <v>0</v>
      </c>
      <c r="K58" s="1" t="s">
        <v>779</v>
      </c>
      <c r="L58" s="1" t="s">
        <v>780</v>
      </c>
      <c r="M58" s="1" t="s">
        <v>781</v>
      </c>
      <c r="N58" s="1" t="s">
        <v>782</v>
      </c>
      <c r="O58" s="1" t="s">
        <v>783</v>
      </c>
      <c r="P58">
        <v>1.44</v>
      </c>
      <c r="Q58" s="1" t="s">
        <v>704</v>
      </c>
      <c r="R58">
        <v>4.46</v>
      </c>
      <c r="S58">
        <v>1.5</v>
      </c>
      <c r="T58">
        <v>3.98</v>
      </c>
      <c r="U58">
        <v>2.1</v>
      </c>
      <c r="V58" s="1" t="s">
        <v>302</v>
      </c>
      <c r="W58">
        <v>6</v>
      </c>
      <c r="X58">
        <v>0.25</v>
      </c>
      <c r="Y58" s="1"/>
      <c r="AA58">
        <f>Table_1__2[[#This Row],[Pts]]/Table_1__2[[#This Row],[Salary]]</f>
        <v>366.16</v>
      </c>
    </row>
    <row r="59" spans="1:27" x14ac:dyDescent="0.25">
      <c r="A59">
        <v>58</v>
      </c>
      <c r="B59" s="1" t="s">
        <v>784</v>
      </c>
      <c r="C59">
        <v>90.58</v>
      </c>
      <c r="D59">
        <v>9.0579999999999998</v>
      </c>
      <c r="E59">
        <v>9</v>
      </c>
      <c r="F59">
        <v>6.1</v>
      </c>
      <c r="G59">
        <v>3.86</v>
      </c>
      <c r="H59" s="1">
        <v>0</v>
      </c>
      <c r="I59" s="1">
        <v>0</v>
      </c>
      <c r="J59" s="1">
        <v>0</v>
      </c>
      <c r="K59" s="1" t="s">
        <v>785</v>
      </c>
      <c r="L59" s="1">
        <v>0</v>
      </c>
      <c r="M59" s="1">
        <v>0</v>
      </c>
      <c r="N59" s="1">
        <v>0</v>
      </c>
      <c r="O59" s="1" t="s">
        <v>786</v>
      </c>
      <c r="P59">
        <v>5.82</v>
      </c>
      <c r="Q59" s="1" t="s">
        <v>787</v>
      </c>
      <c r="R59">
        <v>8.1</v>
      </c>
      <c r="S59">
        <v>13.98</v>
      </c>
      <c r="T59">
        <v>4.38</v>
      </c>
      <c r="U59">
        <v>0</v>
      </c>
      <c r="V59" s="1" t="s">
        <v>205</v>
      </c>
      <c r="W59">
        <v>6</v>
      </c>
      <c r="X59">
        <v>2</v>
      </c>
      <c r="Y59" s="1"/>
      <c r="AA59">
        <f>Table_1__2[[#This Row],[Pts]]/Table_1__2[[#This Row],[Salary]]</f>
        <v>45.29</v>
      </c>
    </row>
    <row r="60" spans="1:27" x14ac:dyDescent="0.25">
      <c r="A60">
        <v>59</v>
      </c>
      <c r="B60" s="1" t="s">
        <v>788</v>
      </c>
      <c r="C60">
        <v>89.68</v>
      </c>
      <c r="D60">
        <v>6.4059999999999997</v>
      </c>
      <c r="E60">
        <v>13.2</v>
      </c>
      <c r="F60">
        <v>17.54</v>
      </c>
      <c r="G60">
        <v>5.54</v>
      </c>
      <c r="H60" s="1" t="s">
        <v>789</v>
      </c>
      <c r="I60" s="1" t="s">
        <v>790</v>
      </c>
      <c r="J60" s="1">
        <v>0</v>
      </c>
      <c r="K60" s="1" t="s">
        <v>349</v>
      </c>
      <c r="L60" s="1" t="s">
        <v>791</v>
      </c>
      <c r="M60" s="1" t="s">
        <v>792</v>
      </c>
      <c r="N60" s="1" t="s">
        <v>793</v>
      </c>
      <c r="O60" s="1" t="s">
        <v>794</v>
      </c>
      <c r="P60">
        <v>10.199999999999999</v>
      </c>
      <c r="Q60" s="1" t="s">
        <v>795</v>
      </c>
      <c r="R60">
        <v>0</v>
      </c>
      <c r="S60">
        <v>1</v>
      </c>
      <c r="T60">
        <v>0</v>
      </c>
      <c r="U60">
        <v>0</v>
      </c>
      <c r="V60" s="1" t="s">
        <v>302</v>
      </c>
      <c r="W60">
        <v>6</v>
      </c>
      <c r="X60">
        <v>0.25</v>
      </c>
      <c r="Y60" s="1"/>
      <c r="AA60">
        <f>Table_1__2[[#This Row],[Pts]]/Table_1__2[[#This Row],[Salary]]</f>
        <v>358.72</v>
      </c>
    </row>
    <row r="61" spans="1:27" x14ac:dyDescent="0.25">
      <c r="A61">
        <v>60</v>
      </c>
      <c r="B61" s="1" t="s">
        <v>796</v>
      </c>
      <c r="C61">
        <v>86.54</v>
      </c>
      <c r="D61">
        <v>9.6159999999999997</v>
      </c>
      <c r="E61">
        <v>10.7</v>
      </c>
      <c r="F61">
        <v>2.6</v>
      </c>
      <c r="G61">
        <v>17.28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 t="s">
        <v>797</v>
      </c>
      <c r="R61">
        <v>2.9</v>
      </c>
      <c r="S61">
        <v>10.18</v>
      </c>
      <c r="T61">
        <v>7.9</v>
      </c>
      <c r="U61">
        <v>26.3</v>
      </c>
      <c r="V61" s="1" t="s">
        <v>302</v>
      </c>
      <c r="W61">
        <v>5</v>
      </c>
      <c r="X61">
        <v>8.5</v>
      </c>
      <c r="Y61" s="1"/>
      <c r="AA61">
        <f>Table_1__2[[#This Row],[Pts]]/Table_1__2[[#This Row],[Salary]]</f>
        <v>10.181176470588236</v>
      </c>
    </row>
    <row r="62" spans="1:27" x14ac:dyDescent="0.25">
      <c r="A62">
        <v>61</v>
      </c>
      <c r="B62" s="1" t="s">
        <v>798</v>
      </c>
      <c r="C62">
        <v>84.66</v>
      </c>
      <c r="D62">
        <v>5.2910000000000004</v>
      </c>
      <c r="E62">
        <v>11.2</v>
      </c>
      <c r="F62">
        <v>-1.34</v>
      </c>
      <c r="G62">
        <v>1.8</v>
      </c>
      <c r="H62" s="1">
        <v>0</v>
      </c>
      <c r="I62" s="1" t="s">
        <v>799</v>
      </c>
      <c r="J62" s="1" t="s">
        <v>800</v>
      </c>
      <c r="K62" s="1" t="s">
        <v>763</v>
      </c>
      <c r="L62" s="1" t="s">
        <v>359</v>
      </c>
      <c r="M62" s="1" t="s">
        <v>238</v>
      </c>
      <c r="N62" s="1" t="s">
        <v>735</v>
      </c>
      <c r="O62" s="1" t="s">
        <v>778</v>
      </c>
      <c r="P62">
        <v>14.38</v>
      </c>
      <c r="Q62" s="1" t="s">
        <v>639</v>
      </c>
      <c r="R62">
        <v>1.7</v>
      </c>
      <c r="S62">
        <v>21.38</v>
      </c>
      <c r="T62">
        <v>0.6</v>
      </c>
      <c r="U62">
        <v>1.3</v>
      </c>
      <c r="V62" s="1" t="s">
        <v>141</v>
      </c>
      <c r="W62">
        <v>4</v>
      </c>
      <c r="X62">
        <v>85</v>
      </c>
      <c r="Y62" s="1"/>
      <c r="AA62">
        <f>Table_1__2[[#This Row],[Pts]]/Table_1__2[[#This Row],[Salary]]</f>
        <v>0.996</v>
      </c>
    </row>
    <row r="63" spans="1:27" x14ac:dyDescent="0.25">
      <c r="A63">
        <v>62</v>
      </c>
      <c r="B63" s="1" t="s">
        <v>801</v>
      </c>
      <c r="C63">
        <v>83.92</v>
      </c>
      <c r="D63">
        <v>5.2450000000000001</v>
      </c>
      <c r="E63">
        <v>7.86</v>
      </c>
      <c r="F63">
        <v>1.96</v>
      </c>
      <c r="G63">
        <v>1.62</v>
      </c>
      <c r="H63" s="1" t="s">
        <v>802</v>
      </c>
      <c r="I63" s="1" t="s">
        <v>380</v>
      </c>
      <c r="J63" s="1" t="s">
        <v>803</v>
      </c>
      <c r="K63" s="1" t="s">
        <v>804</v>
      </c>
      <c r="L63" s="1" t="s">
        <v>805</v>
      </c>
      <c r="M63" s="1" t="s">
        <v>631</v>
      </c>
      <c r="N63" s="1" t="s">
        <v>402</v>
      </c>
      <c r="O63" s="1">
        <v>0</v>
      </c>
      <c r="P63">
        <v>3.84</v>
      </c>
      <c r="Q63" s="1" t="s">
        <v>806</v>
      </c>
      <c r="R63">
        <v>9.8000000000000007</v>
      </c>
      <c r="S63">
        <v>5.0999999999999996</v>
      </c>
      <c r="T63">
        <v>15</v>
      </c>
      <c r="U63">
        <v>1.24</v>
      </c>
      <c r="V63" s="1" t="s">
        <v>302</v>
      </c>
      <c r="W63">
        <v>11</v>
      </c>
      <c r="X63">
        <v>0.25</v>
      </c>
      <c r="Y63" s="1"/>
      <c r="AA63">
        <f>Table_1__2[[#This Row],[Pts]]/Table_1__2[[#This Row],[Salary]]</f>
        <v>335.68</v>
      </c>
    </row>
    <row r="64" spans="1:27" x14ac:dyDescent="0.25">
      <c r="A64">
        <v>63</v>
      </c>
      <c r="B64" s="1" t="s">
        <v>807</v>
      </c>
      <c r="C64">
        <v>81.08</v>
      </c>
      <c r="D64">
        <v>7.3710000000000004</v>
      </c>
      <c r="E64">
        <v>8.1199999999999992</v>
      </c>
      <c r="F64">
        <v>0</v>
      </c>
      <c r="G64">
        <v>0</v>
      </c>
      <c r="H64" s="1">
        <v>0</v>
      </c>
      <c r="I64" s="1" t="s">
        <v>808</v>
      </c>
      <c r="J64" s="1">
        <v>0</v>
      </c>
      <c r="K64" s="1" t="s">
        <v>730</v>
      </c>
      <c r="L64" s="1" t="s">
        <v>726</v>
      </c>
      <c r="M64" s="1" t="s">
        <v>298</v>
      </c>
      <c r="N64" s="1">
        <v>0</v>
      </c>
      <c r="O64" s="1" t="s">
        <v>647</v>
      </c>
      <c r="P64">
        <v>5.3</v>
      </c>
      <c r="Q64" s="1" t="s">
        <v>746</v>
      </c>
      <c r="R64">
        <v>5.54</v>
      </c>
      <c r="S64">
        <v>16.440000000000001</v>
      </c>
      <c r="T64">
        <v>5.64</v>
      </c>
      <c r="U64">
        <v>0</v>
      </c>
      <c r="V64" s="1" t="s">
        <v>122</v>
      </c>
      <c r="W64">
        <v>10</v>
      </c>
      <c r="X64">
        <v>1</v>
      </c>
      <c r="Y64" s="1"/>
      <c r="AA64">
        <f>Table_1__2[[#This Row],[Pts]]/Table_1__2[[#This Row],[Salary]]</f>
        <v>81.08</v>
      </c>
    </row>
    <row r="65" spans="1:27" x14ac:dyDescent="0.25">
      <c r="A65">
        <v>64</v>
      </c>
      <c r="B65" s="1" t="s">
        <v>809</v>
      </c>
      <c r="C65">
        <v>78.72</v>
      </c>
      <c r="D65">
        <v>4.92</v>
      </c>
      <c r="E65">
        <v>2.1</v>
      </c>
      <c r="F65">
        <v>10</v>
      </c>
      <c r="G65">
        <v>4.6399999999999997</v>
      </c>
      <c r="H65" s="1" t="s">
        <v>810</v>
      </c>
      <c r="I65" s="1">
        <v>0</v>
      </c>
      <c r="J65" s="1" t="s">
        <v>811</v>
      </c>
      <c r="K65" s="1" t="s">
        <v>359</v>
      </c>
      <c r="L65" s="1" t="s">
        <v>812</v>
      </c>
      <c r="M65" s="1" t="s">
        <v>813</v>
      </c>
      <c r="N65" s="1" t="s">
        <v>238</v>
      </c>
      <c r="O65" s="1" t="s">
        <v>814</v>
      </c>
      <c r="P65">
        <v>14.02</v>
      </c>
      <c r="Q65" s="1" t="s">
        <v>815</v>
      </c>
      <c r="R65">
        <v>8.6</v>
      </c>
      <c r="S65">
        <v>0</v>
      </c>
      <c r="T65">
        <v>3.72</v>
      </c>
      <c r="U65">
        <v>0</v>
      </c>
      <c r="V65" s="1" t="s">
        <v>151</v>
      </c>
      <c r="W65">
        <v>5</v>
      </c>
      <c r="X65">
        <v>7</v>
      </c>
      <c r="Y65" s="1"/>
      <c r="AA65">
        <f>Table_1__2[[#This Row],[Pts]]/Table_1__2[[#This Row],[Salary]]</f>
        <v>11.245714285714286</v>
      </c>
    </row>
    <row r="66" spans="1:27" x14ac:dyDescent="0.25">
      <c r="A66">
        <v>65</v>
      </c>
      <c r="B66" s="1" t="s">
        <v>816</v>
      </c>
      <c r="C66">
        <v>75.98</v>
      </c>
      <c r="D66">
        <v>6.907</v>
      </c>
      <c r="E66">
        <v>5.36</v>
      </c>
      <c r="F66">
        <v>0</v>
      </c>
      <c r="G66">
        <v>0</v>
      </c>
      <c r="H66" s="1">
        <v>0</v>
      </c>
      <c r="I66" s="1">
        <v>0</v>
      </c>
      <c r="J66" s="1" t="s">
        <v>602</v>
      </c>
      <c r="K66" s="1" t="s">
        <v>49</v>
      </c>
      <c r="L66" s="1" t="s">
        <v>817</v>
      </c>
      <c r="M66" s="1" t="s">
        <v>818</v>
      </c>
      <c r="N66" s="1" t="s">
        <v>402</v>
      </c>
      <c r="O66" s="1" t="s">
        <v>819</v>
      </c>
      <c r="P66">
        <v>2.9</v>
      </c>
      <c r="Q66" s="1" t="s">
        <v>728</v>
      </c>
      <c r="R66">
        <v>5.62</v>
      </c>
      <c r="S66">
        <v>7.52</v>
      </c>
      <c r="T66">
        <v>0</v>
      </c>
      <c r="U66">
        <v>0</v>
      </c>
      <c r="V66" s="1" t="s">
        <v>34</v>
      </c>
      <c r="W66">
        <v>5</v>
      </c>
      <c r="X66">
        <v>8</v>
      </c>
      <c r="Y66" s="1"/>
      <c r="AA66">
        <f>Table_1__2[[#This Row],[Pts]]/Table_1__2[[#This Row],[Salary]]</f>
        <v>9.4975000000000005</v>
      </c>
    </row>
    <row r="67" spans="1:27" x14ac:dyDescent="0.25">
      <c r="A67">
        <v>66</v>
      </c>
      <c r="B67" s="1" t="s">
        <v>820</v>
      </c>
      <c r="C67">
        <v>73.66</v>
      </c>
      <c r="D67">
        <v>12.276999999999999</v>
      </c>
      <c r="E67">
        <v>0</v>
      </c>
      <c r="F67">
        <v>0</v>
      </c>
      <c r="G67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 t="s">
        <v>730</v>
      </c>
      <c r="N67" s="1" t="s">
        <v>463</v>
      </c>
      <c r="O67" s="1" t="s">
        <v>821</v>
      </c>
      <c r="P67">
        <v>0</v>
      </c>
      <c r="Q67" s="1">
        <v>0</v>
      </c>
      <c r="R67">
        <v>0</v>
      </c>
      <c r="S67">
        <v>22.8</v>
      </c>
      <c r="T67">
        <v>1.46</v>
      </c>
      <c r="U67">
        <v>14.04</v>
      </c>
      <c r="V67" s="1" t="s">
        <v>122</v>
      </c>
      <c r="W67">
        <v>7</v>
      </c>
      <c r="X67">
        <v>13</v>
      </c>
      <c r="Y67" s="1"/>
      <c r="AA67">
        <f>Table_1__2[[#This Row],[Pts]]/Table_1__2[[#This Row],[Salary]]</f>
        <v>5.6661538461538461</v>
      </c>
    </row>
    <row r="68" spans="1:27" x14ac:dyDescent="0.25">
      <c r="A68">
        <v>67</v>
      </c>
      <c r="B68" s="1" t="s">
        <v>822</v>
      </c>
      <c r="C68">
        <v>71.08</v>
      </c>
      <c r="D68">
        <v>7.8979999999999997</v>
      </c>
      <c r="E68">
        <v>0.6</v>
      </c>
      <c r="F68">
        <v>0</v>
      </c>
      <c r="G68">
        <v>0</v>
      </c>
      <c r="H68" s="1" t="s">
        <v>823</v>
      </c>
      <c r="I68" s="1" t="s">
        <v>581</v>
      </c>
      <c r="J68" s="1">
        <v>0</v>
      </c>
      <c r="K68" s="1" t="s">
        <v>824</v>
      </c>
      <c r="L68" s="1" t="s">
        <v>825</v>
      </c>
      <c r="M68" s="1" t="s">
        <v>359</v>
      </c>
      <c r="N68" s="1">
        <v>0</v>
      </c>
      <c r="O68" s="1">
        <v>0</v>
      </c>
      <c r="P68">
        <v>0</v>
      </c>
      <c r="Q68" s="1">
        <v>0</v>
      </c>
      <c r="R68">
        <v>4.3</v>
      </c>
      <c r="S68">
        <v>0</v>
      </c>
      <c r="T68">
        <v>0.6</v>
      </c>
      <c r="U68">
        <v>14.72</v>
      </c>
      <c r="V68" s="1" t="s">
        <v>302</v>
      </c>
      <c r="W68">
        <v>6</v>
      </c>
      <c r="X68">
        <v>0.25</v>
      </c>
      <c r="Y68" s="1"/>
      <c r="AA68">
        <f>Table_1__2[[#This Row],[Pts]]/Table_1__2[[#This Row],[Salary]]</f>
        <v>284.32</v>
      </c>
    </row>
    <row r="69" spans="1:27" x14ac:dyDescent="0.25">
      <c r="A69">
        <v>68</v>
      </c>
      <c r="B69" s="1" t="s">
        <v>826</v>
      </c>
      <c r="C69">
        <v>70.459999999999994</v>
      </c>
      <c r="D69">
        <v>4.4039999999999999</v>
      </c>
      <c r="E69">
        <v>0</v>
      </c>
      <c r="F69">
        <v>0</v>
      </c>
      <c r="G69">
        <v>0</v>
      </c>
      <c r="H69" s="1" t="s">
        <v>359</v>
      </c>
      <c r="I69" s="1" t="s">
        <v>359</v>
      </c>
      <c r="J69" s="1" t="s">
        <v>362</v>
      </c>
      <c r="K69" s="1" t="s">
        <v>827</v>
      </c>
      <c r="L69" s="1" t="s">
        <v>828</v>
      </c>
      <c r="M69" s="1">
        <v>0</v>
      </c>
      <c r="N69" s="1" t="s">
        <v>829</v>
      </c>
      <c r="O69" s="1" t="s">
        <v>830</v>
      </c>
      <c r="P69">
        <v>0.82</v>
      </c>
      <c r="Q69" s="1" t="s">
        <v>367</v>
      </c>
      <c r="R69">
        <v>6.64</v>
      </c>
      <c r="S69">
        <v>1.8</v>
      </c>
      <c r="T69">
        <v>31.36</v>
      </c>
      <c r="U69">
        <v>6</v>
      </c>
      <c r="V69" s="1" t="s">
        <v>302</v>
      </c>
      <c r="W69">
        <v>9</v>
      </c>
      <c r="X69">
        <v>0.25</v>
      </c>
      <c r="Y69" s="1"/>
      <c r="AA69">
        <f>Table_1__2[[#This Row],[Pts]]/Table_1__2[[#This Row],[Salary]]</f>
        <v>281.83999999999997</v>
      </c>
    </row>
    <row r="70" spans="1:27" x14ac:dyDescent="0.25">
      <c r="A70">
        <v>69</v>
      </c>
      <c r="B70" s="1" t="s">
        <v>831</v>
      </c>
      <c r="C70">
        <v>70</v>
      </c>
      <c r="D70">
        <v>4.6669999999999998</v>
      </c>
      <c r="E70">
        <v>0</v>
      </c>
      <c r="F70">
        <v>4.9000000000000004</v>
      </c>
      <c r="G70">
        <v>6.26</v>
      </c>
      <c r="H70" s="1" t="s">
        <v>682</v>
      </c>
      <c r="I70" s="1" t="s">
        <v>694</v>
      </c>
      <c r="J70" s="1" t="s">
        <v>359</v>
      </c>
      <c r="K70" s="1">
        <v>0</v>
      </c>
      <c r="L70" s="1" t="s">
        <v>832</v>
      </c>
      <c r="M70" s="1" t="s">
        <v>833</v>
      </c>
      <c r="N70" s="1" t="s">
        <v>834</v>
      </c>
      <c r="O70" s="1" t="s">
        <v>835</v>
      </c>
      <c r="P70">
        <v>9.9</v>
      </c>
      <c r="Q70" s="1" t="s">
        <v>836</v>
      </c>
      <c r="R70">
        <v>1.54</v>
      </c>
      <c r="S70">
        <v>0</v>
      </c>
      <c r="T70">
        <v>0</v>
      </c>
      <c r="U70">
        <v>0</v>
      </c>
      <c r="V70" s="1" t="s">
        <v>302</v>
      </c>
      <c r="W70">
        <v>7</v>
      </c>
      <c r="X70">
        <v>0</v>
      </c>
      <c r="Y70" s="1"/>
      <c r="AA70" t="e">
        <f>Table_1__2[[#This Row],[Pts]]/Table_1__2[[#This Row],[Salary]]</f>
        <v>#DIV/0!</v>
      </c>
    </row>
    <row r="71" spans="1:27" x14ac:dyDescent="0.25">
      <c r="A71">
        <v>70</v>
      </c>
      <c r="B71" s="1" t="s">
        <v>837</v>
      </c>
      <c r="C71">
        <v>66.64</v>
      </c>
      <c r="D71">
        <v>5.1260000000000003</v>
      </c>
      <c r="E71">
        <v>0</v>
      </c>
      <c r="F71">
        <v>0</v>
      </c>
      <c r="G71">
        <v>0</v>
      </c>
      <c r="H71" s="1">
        <v>0</v>
      </c>
      <c r="I71" s="1">
        <v>0</v>
      </c>
      <c r="J71" s="1" t="s">
        <v>730</v>
      </c>
      <c r="K71" s="1" t="s">
        <v>359</v>
      </c>
      <c r="L71" s="1" t="s">
        <v>838</v>
      </c>
      <c r="M71" s="1" t="s">
        <v>359</v>
      </c>
      <c r="N71" s="1">
        <v>0</v>
      </c>
      <c r="O71" s="1" t="s">
        <v>839</v>
      </c>
      <c r="P71">
        <v>1.1599999999999999</v>
      </c>
      <c r="Q71" s="1" t="s">
        <v>840</v>
      </c>
      <c r="R71">
        <v>2.4</v>
      </c>
      <c r="S71">
        <v>17.14</v>
      </c>
      <c r="T71">
        <v>1.5</v>
      </c>
      <c r="U71">
        <v>10.28</v>
      </c>
      <c r="V71" s="1" t="s">
        <v>84</v>
      </c>
      <c r="W71">
        <v>10</v>
      </c>
      <c r="X71">
        <v>12</v>
      </c>
      <c r="Y71" s="1"/>
      <c r="AA71">
        <f>Table_1__2[[#This Row],[Pts]]/Table_1__2[[#This Row],[Salary]]</f>
        <v>5.5533333333333337</v>
      </c>
    </row>
    <row r="72" spans="1:27" x14ac:dyDescent="0.25">
      <c r="A72">
        <v>71</v>
      </c>
      <c r="B72" s="1" t="s">
        <v>841</v>
      </c>
      <c r="C72">
        <v>64.099999999999994</v>
      </c>
      <c r="D72">
        <v>5.827</v>
      </c>
      <c r="E72">
        <v>5.9</v>
      </c>
      <c r="F72">
        <v>16.920000000000002</v>
      </c>
      <c r="G72">
        <v>3.7</v>
      </c>
      <c r="H72" s="1" t="s">
        <v>842</v>
      </c>
      <c r="I72" s="1" t="s">
        <v>627</v>
      </c>
      <c r="J72" s="1" t="s">
        <v>676</v>
      </c>
      <c r="K72" s="1">
        <v>0</v>
      </c>
      <c r="L72" s="1">
        <v>0</v>
      </c>
      <c r="M72" s="1">
        <v>0</v>
      </c>
      <c r="N72" s="1" t="s">
        <v>776</v>
      </c>
      <c r="O72" s="1" t="s">
        <v>238</v>
      </c>
      <c r="P72">
        <v>0</v>
      </c>
      <c r="Q72" s="1" t="s">
        <v>843</v>
      </c>
      <c r="R72">
        <v>0</v>
      </c>
      <c r="S72">
        <v>0</v>
      </c>
      <c r="T72">
        <v>0</v>
      </c>
      <c r="U72">
        <v>4.8</v>
      </c>
      <c r="V72" s="1" t="s">
        <v>54</v>
      </c>
      <c r="W72">
        <v>7</v>
      </c>
      <c r="X72">
        <v>16</v>
      </c>
      <c r="Y72" s="1"/>
      <c r="AA72">
        <f>Table_1__2[[#This Row],[Pts]]/Table_1__2[[#This Row],[Salary]]</f>
        <v>4.0062499999999996</v>
      </c>
    </row>
    <row r="73" spans="1:27" x14ac:dyDescent="0.25">
      <c r="A73">
        <v>72</v>
      </c>
      <c r="B73" s="1" t="s">
        <v>844</v>
      </c>
      <c r="C73">
        <v>63.12</v>
      </c>
      <c r="D73">
        <v>3.9449999999999998</v>
      </c>
      <c r="E73">
        <v>16.600000000000001</v>
      </c>
      <c r="F73">
        <v>0.2</v>
      </c>
      <c r="G73">
        <v>0.9</v>
      </c>
      <c r="H73" s="1" t="s">
        <v>343</v>
      </c>
      <c r="I73" s="1" t="s">
        <v>359</v>
      </c>
      <c r="J73" s="1" t="s">
        <v>845</v>
      </c>
      <c r="K73" s="1" t="s">
        <v>175</v>
      </c>
      <c r="L73" s="1">
        <v>0</v>
      </c>
      <c r="M73" s="1" t="s">
        <v>359</v>
      </c>
      <c r="N73" s="1" t="s">
        <v>846</v>
      </c>
      <c r="O73" s="1" t="s">
        <v>834</v>
      </c>
      <c r="P73">
        <v>6.8</v>
      </c>
      <c r="Q73" s="1" t="s">
        <v>847</v>
      </c>
      <c r="R73">
        <v>6.06</v>
      </c>
      <c r="S73">
        <v>6.9</v>
      </c>
      <c r="T73">
        <v>1.1000000000000001</v>
      </c>
      <c r="U73">
        <v>1.4</v>
      </c>
      <c r="V73" s="1" t="s">
        <v>302</v>
      </c>
      <c r="W73">
        <v>8</v>
      </c>
      <c r="X73">
        <v>0</v>
      </c>
      <c r="Y73" s="1"/>
      <c r="AA73" t="e">
        <f>Table_1__2[[#This Row],[Pts]]/Table_1__2[[#This Row],[Salary]]</f>
        <v>#DIV/0!</v>
      </c>
    </row>
    <row r="74" spans="1:27" x14ac:dyDescent="0.25">
      <c r="A74">
        <v>73</v>
      </c>
      <c r="B74" s="1" t="s">
        <v>848</v>
      </c>
      <c r="C74">
        <v>60.22</v>
      </c>
      <c r="D74">
        <v>3.7639999999999998</v>
      </c>
      <c r="E74">
        <v>0.2</v>
      </c>
      <c r="F74">
        <v>16.760000000000002</v>
      </c>
      <c r="G74">
        <v>2.2000000000000002</v>
      </c>
      <c r="H74" s="1" t="s">
        <v>849</v>
      </c>
      <c r="I74" s="1" t="s">
        <v>282</v>
      </c>
      <c r="J74" s="1" t="s">
        <v>229</v>
      </c>
      <c r="K74" s="1" t="s">
        <v>402</v>
      </c>
      <c r="L74" s="1" t="s">
        <v>850</v>
      </c>
      <c r="M74" s="1" t="s">
        <v>805</v>
      </c>
      <c r="N74" s="1" t="s">
        <v>851</v>
      </c>
      <c r="O74" s="1">
        <v>0</v>
      </c>
      <c r="P74">
        <v>2.82</v>
      </c>
      <c r="Q74" s="1" t="s">
        <v>298</v>
      </c>
      <c r="R74">
        <v>7.6</v>
      </c>
      <c r="S74">
        <v>3.74</v>
      </c>
      <c r="T74">
        <v>1.6</v>
      </c>
      <c r="U74">
        <v>0.8</v>
      </c>
      <c r="V74" s="1" t="s">
        <v>302</v>
      </c>
      <c r="W74">
        <v>11</v>
      </c>
      <c r="X74">
        <v>0</v>
      </c>
      <c r="Y74" s="1"/>
      <c r="AA74" t="e">
        <f>Table_1__2[[#This Row],[Pts]]/Table_1__2[[#This Row],[Salary]]</f>
        <v>#DIV/0!</v>
      </c>
    </row>
    <row r="75" spans="1:27" x14ac:dyDescent="0.25">
      <c r="A75">
        <v>74</v>
      </c>
      <c r="B75" s="1" t="s">
        <v>852</v>
      </c>
      <c r="C75">
        <v>58.46</v>
      </c>
      <c r="D75">
        <v>4.8719999999999999</v>
      </c>
      <c r="E75">
        <v>0</v>
      </c>
      <c r="F75">
        <v>0</v>
      </c>
      <c r="G75">
        <v>0</v>
      </c>
      <c r="H75" s="1" t="s">
        <v>175</v>
      </c>
      <c r="I75" s="1" t="s">
        <v>359</v>
      </c>
      <c r="J75" s="1">
        <v>0</v>
      </c>
      <c r="K75" s="1" t="s">
        <v>853</v>
      </c>
      <c r="L75" s="1" t="s">
        <v>854</v>
      </c>
      <c r="M75" s="1" t="s">
        <v>855</v>
      </c>
      <c r="N75" s="1" t="s">
        <v>856</v>
      </c>
      <c r="O75" s="1" t="s">
        <v>857</v>
      </c>
      <c r="P75">
        <v>0</v>
      </c>
      <c r="Q75" s="1" t="s">
        <v>606</v>
      </c>
      <c r="R75">
        <v>1.1000000000000001</v>
      </c>
      <c r="S75">
        <v>0</v>
      </c>
      <c r="T75">
        <v>0</v>
      </c>
      <c r="U75">
        <v>0</v>
      </c>
      <c r="V75" s="1" t="s">
        <v>302</v>
      </c>
      <c r="W75">
        <v>6</v>
      </c>
      <c r="X75">
        <v>0</v>
      </c>
      <c r="Y75" s="1"/>
      <c r="AA75" t="e">
        <f>Table_1__2[[#This Row],[Pts]]/Table_1__2[[#This Row],[Salary]]</f>
        <v>#DIV/0!</v>
      </c>
    </row>
    <row r="76" spans="1:27" x14ac:dyDescent="0.25">
      <c r="A76">
        <v>75</v>
      </c>
      <c r="B76" s="1" t="s">
        <v>858</v>
      </c>
      <c r="C76">
        <v>57.6</v>
      </c>
      <c r="D76">
        <v>4.1139999999999999</v>
      </c>
      <c r="E76">
        <v>2.3199999999999998</v>
      </c>
      <c r="F76">
        <v>2.5</v>
      </c>
      <c r="G76">
        <v>0</v>
      </c>
      <c r="H76" s="1" t="s">
        <v>833</v>
      </c>
      <c r="I76" s="1" t="s">
        <v>343</v>
      </c>
      <c r="J76" s="1" t="s">
        <v>859</v>
      </c>
      <c r="K76" s="1" t="s">
        <v>359</v>
      </c>
      <c r="L76" s="1">
        <v>0</v>
      </c>
      <c r="M76" s="1">
        <v>0</v>
      </c>
      <c r="N76" s="1">
        <v>0</v>
      </c>
      <c r="O76" s="1" t="s">
        <v>402</v>
      </c>
      <c r="P76">
        <v>17.3</v>
      </c>
      <c r="Q76" s="1" t="s">
        <v>860</v>
      </c>
      <c r="R76">
        <v>6.28</v>
      </c>
      <c r="S76">
        <v>5.44</v>
      </c>
      <c r="T76">
        <v>4.9000000000000004</v>
      </c>
      <c r="U76">
        <v>2.82</v>
      </c>
      <c r="V76" s="1" t="s">
        <v>302</v>
      </c>
      <c r="W76">
        <v>10</v>
      </c>
      <c r="X76">
        <v>0</v>
      </c>
      <c r="Y76" s="1"/>
      <c r="AA76" t="e">
        <f>Table_1__2[[#This Row],[Pts]]/Table_1__2[[#This Row],[Salary]]</f>
        <v>#DIV/0!</v>
      </c>
    </row>
    <row r="77" spans="1:27" x14ac:dyDescent="0.25">
      <c r="A77">
        <v>76</v>
      </c>
      <c r="B77" s="1" t="s">
        <v>861</v>
      </c>
      <c r="C77">
        <v>57.36</v>
      </c>
      <c r="D77">
        <v>3.585</v>
      </c>
      <c r="E77">
        <v>5.12</v>
      </c>
      <c r="F77">
        <v>2.42</v>
      </c>
      <c r="G77">
        <v>1.96</v>
      </c>
      <c r="H77" s="1" t="s">
        <v>358</v>
      </c>
      <c r="I77" s="1" t="s">
        <v>175</v>
      </c>
      <c r="J77" s="1" t="s">
        <v>862</v>
      </c>
      <c r="K77" s="1" t="s">
        <v>359</v>
      </c>
      <c r="L77" s="1" t="s">
        <v>863</v>
      </c>
      <c r="M77" s="1" t="s">
        <v>713</v>
      </c>
      <c r="N77" s="1">
        <v>0</v>
      </c>
      <c r="O77" s="1" t="s">
        <v>864</v>
      </c>
      <c r="P77">
        <v>0</v>
      </c>
      <c r="Q77" s="1" t="s">
        <v>527</v>
      </c>
      <c r="R77">
        <v>0</v>
      </c>
      <c r="S77">
        <v>0.8</v>
      </c>
      <c r="T77">
        <v>11.92</v>
      </c>
      <c r="U77">
        <v>0.82</v>
      </c>
      <c r="V77" s="1" t="s">
        <v>302</v>
      </c>
      <c r="W77">
        <v>10</v>
      </c>
      <c r="X77">
        <v>0</v>
      </c>
      <c r="Y77" s="1"/>
      <c r="AA77" t="e">
        <f>Table_1__2[[#This Row],[Pts]]/Table_1__2[[#This Row],[Salary]]</f>
        <v>#DIV/0!</v>
      </c>
    </row>
    <row r="78" spans="1:27" x14ac:dyDescent="0.25">
      <c r="A78">
        <v>77</v>
      </c>
      <c r="B78" s="1" t="s">
        <v>865</v>
      </c>
      <c r="C78">
        <v>57.18</v>
      </c>
      <c r="D78">
        <v>5.718</v>
      </c>
      <c r="E78">
        <v>0</v>
      </c>
      <c r="F78">
        <v>2</v>
      </c>
      <c r="G78">
        <v>3.94</v>
      </c>
      <c r="H78" s="1" t="s">
        <v>866</v>
      </c>
      <c r="I78" s="1" t="s">
        <v>359</v>
      </c>
      <c r="J78" s="1" t="s">
        <v>833</v>
      </c>
      <c r="K78" s="1" t="s">
        <v>867</v>
      </c>
      <c r="L78" s="1" t="s">
        <v>682</v>
      </c>
      <c r="M78" s="1" t="s">
        <v>701</v>
      </c>
      <c r="N78" s="1">
        <v>0</v>
      </c>
      <c r="O78" s="1" t="s">
        <v>408</v>
      </c>
      <c r="P78">
        <v>0</v>
      </c>
      <c r="Q78" s="1">
        <v>0</v>
      </c>
      <c r="R78">
        <v>0</v>
      </c>
      <c r="S78">
        <v>0</v>
      </c>
      <c r="T78">
        <v>6.64</v>
      </c>
      <c r="U78">
        <v>0</v>
      </c>
      <c r="V78" s="1" t="s">
        <v>179</v>
      </c>
      <c r="W78">
        <v>10</v>
      </c>
      <c r="X78">
        <v>4</v>
      </c>
      <c r="Y78" s="1"/>
      <c r="AA78">
        <f>Table_1__2[[#This Row],[Pts]]/Table_1__2[[#This Row],[Salary]]</f>
        <v>14.295</v>
      </c>
    </row>
    <row r="79" spans="1:27" x14ac:dyDescent="0.25">
      <c r="A79">
        <v>78</v>
      </c>
      <c r="B79" s="1" t="s">
        <v>868</v>
      </c>
      <c r="C79">
        <v>53.06</v>
      </c>
      <c r="D79">
        <v>5.306</v>
      </c>
      <c r="E79">
        <v>0</v>
      </c>
      <c r="F79">
        <v>0.34</v>
      </c>
      <c r="G79">
        <v>0</v>
      </c>
      <c r="H79" s="1" t="s">
        <v>402</v>
      </c>
      <c r="I79" s="1" t="s">
        <v>226</v>
      </c>
      <c r="J79" s="1" t="s">
        <v>359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 s="1" t="s">
        <v>525</v>
      </c>
      <c r="R79">
        <v>16.52</v>
      </c>
      <c r="S79">
        <v>9.92</v>
      </c>
      <c r="T79">
        <v>3.18</v>
      </c>
      <c r="U79">
        <v>12.04</v>
      </c>
      <c r="V79" s="1" t="s">
        <v>302</v>
      </c>
      <c r="W79">
        <v>7</v>
      </c>
      <c r="X79">
        <v>0</v>
      </c>
      <c r="Y79" s="1"/>
      <c r="AA79" t="e">
        <f>Table_1__2[[#This Row],[Pts]]/Table_1__2[[#This Row],[Salary]]</f>
        <v>#DIV/0!</v>
      </c>
    </row>
    <row r="80" spans="1:27" x14ac:dyDescent="0.25">
      <c r="A80">
        <v>79</v>
      </c>
      <c r="B80" s="1" t="s">
        <v>869</v>
      </c>
      <c r="C80">
        <v>50.08</v>
      </c>
      <c r="D80">
        <v>3.8519999999999999</v>
      </c>
      <c r="E80">
        <v>2.9</v>
      </c>
      <c r="F80">
        <v>8.8000000000000007</v>
      </c>
      <c r="G80">
        <v>4.28</v>
      </c>
      <c r="H80" s="1" t="s">
        <v>870</v>
      </c>
      <c r="I80" s="1" t="s">
        <v>814</v>
      </c>
      <c r="J80" s="1">
        <v>0</v>
      </c>
      <c r="K80" s="1" t="s">
        <v>818</v>
      </c>
      <c r="L80" s="1" t="s">
        <v>871</v>
      </c>
      <c r="M80" s="1" t="s">
        <v>872</v>
      </c>
      <c r="N80" s="1" t="s">
        <v>359</v>
      </c>
      <c r="O80" s="1">
        <v>0</v>
      </c>
      <c r="P80">
        <v>0</v>
      </c>
      <c r="Q80" s="1" t="s">
        <v>873</v>
      </c>
      <c r="R80">
        <v>8.16</v>
      </c>
      <c r="S80">
        <v>1.62</v>
      </c>
      <c r="T80">
        <v>3.24</v>
      </c>
      <c r="U80">
        <v>0</v>
      </c>
      <c r="V80" s="1" t="s">
        <v>302</v>
      </c>
      <c r="W80">
        <v>6</v>
      </c>
      <c r="X80">
        <v>0</v>
      </c>
      <c r="Y80" s="1"/>
      <c r="AA80" t="e">
        <f>Table_1__2[[#This Row],[Pts]]/Table_1__2[[#This Row],[Salary]]</f>
        <v>#DIV/0!</v>
      </c>
    </row>
    <row r="81" spans="1:27" x14ac:dyDescent="0.25">
      <c r="A81">
        <v>80</v>
      </c>
      <c r="B81" s="1" t="s">
        <v>874</v>
      </c>
      <c r="C81">
        <v>49.16</v>
      </c>
      <c r="D81">
        <v>4.0970000000000004</v>
      </c>
      <c r="E81">
        <v>2.7</v>
      </c>
      <c r="F81">
        <v>5.22</v>
      </c>
      <c r="G81">
        <v>0.7</v>
      </c>
      <c r="H81" s="1" t="s">
        <v>760</v>
      </c>
      <c r="I81" s="1" t="s">
        <v>492</v>
      </c>
      <c r="J81" s="1" t="s">
        <v>859</v>
      </c>
      <c r="K81" s="1">
        <v>0</v>
      </c>
      <c r="L81" s="1" t="s">
        <v>875</v>
      </c>
      <c r="M81" s="1">
        <v>0</v>
      </c>
      <c r="N81" s="1">
        <v>0</v>
      </c>
      <c r="O81" s="1" t="s">
        <v>402</v>
      </c>
      <c r="P81">
        <v>6.12</v>
      </c>
      <c r="Q81" s="1">
        <v>0</v>
      </c>
      <c r="R81">
        <v>0</v>
      </c>
      <c r="S81">
        <v>9.8000000000000007</v>
      </c>
      <c r="T81">
        <v>0</v>
      </c>
      <c r="U81">
        <v>0</v>
      </c>
      <c r="V81" s="1" t="s">
        <v>302</v>
      </c>
      <c r="W81">
        <v>7</v>
      </c>
      <c r="X81">
        <v>0</v>
      </c>
      <c r="Y81" s="1"/>
      <c r="AA81" t="e">
        <f>Table_1__2[[#This Row],[Pts]]/Table_1__2[[#This Row],[Salary]]</f>
        <v>#DIV/0!</v>
      </c>
    </row>
    <row r="82" spans="1:27" x14ac:dyDescent="0.25">
      <c r="A82">
        <v>81</v>
      </c>
      <c r="B82" s="1" t="s">
        <v>876</v>
      </c>
      <c r="C82">
        <v>45.9</v>
      </c>
      <c r="D82">
        <v>2.8690000000000002</v>
      </c>
      <c r="E82">
        <v>0</v>
      </c>
      <c r="F82">
        <v>0.9</v>
      </c>
      <c r="G82">
        <v>1.3</v>
      </c>
      <c r="H82" s="1">
        <v>0</v>
      </c>
      <c r="I82" s="1" t="s">
        <v>877</v>
      </c>
      <c r="J82" s="1" t="s">
        <v>607</v>
      </c>
      <c r="K82" s="1" t="s">
        <v>358</v>
      </c>
      <c r="L82" s="1" t="s">
        <v>724</v>
      </c>
      <c r="M82" s="1" t="s">
        <v>878</v>
      </c>
      <c r="N82" s="1" t="s">
        <v>877</v>
      </c>
      <c r="O82" s="1" t="s">
        <v>879</v>
      </c>
      <c r="P82">
        <v>2.8</v>
      </c>
      <c r="Q82" s="1" t="s">
        <v>493</v>
      </c>
      <c r="R82">
        <v>2.5</v>
      </c>
      <c r="S82">
        <v>1.3</v>
      </c>
      <c r="T82">
        <v>1.46</v>
      </c>
      <c r="U82">
        <v>0</v>
      </c>
      <c r="V82" s="1" t="s">
        <v>302</v>
      </c>
      <c r="W82">
        <v>4</v>
      </c>
      <c r="X82">
        <v>0</v>
      </c>
      <c r="Y82" s="1"/>
      <c r="AA82" t="e">
        <f>Table_1__2[[#This Row],[Pts]]/Table_1__2[[#This Row],[Salary]]</f>
        <v>#DIV/0!</v>
      </c>
    </row>
    <row r="83" spans="1:27" x14ac:dyDescent="0.25">
      <c r="A83">
        <v>82</v>
      </c>
      <c r="B83" s="1" t="s">
        <v>880</v>
      </c>
      <c r="C83">
        <v>45.84</v>
      </c>
      <c r="D83">
        <v>5.093</v>
      </c>
      <c r="E83">
        <v>0</v>
      </c>
      <c r="F83">
        <v>0</v>
      </c>
      <c r="G83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834</v>
      </c>
      <c r="M83" s="1" t="s">
        <v>881</v>
      </c>
      <c r="N83" s="1" t="s">
        <v>882</v>
      </c>
      <c r="O83" s="1">
        <v>0</v>
      </c>
      <c r="P83">
        <v>1.2</v>
      </c>
      <c r="Q83" s="1" t="s">
        <v>883</v>
      </c>
      <c r="R83">
        <v>1</v>
      </c>
      <c r="S83">
        <v>4.5999999999999996</v>
      </c>
      <c r="T83">
        <v>2.64</v>
      </c>
      <c r="U83">
        <v>1.7</v>
      </c>
      <c r="V83" s="1" t="s">
        <v>302</v>
      </c>
      <c r="W83">
        <v>11</v>
      </c>
      <c r="X83">
        <v>0</v>
      </c>
      <c r="Y83" s="1"/>
      <c r="AA83" t="e">
        <f>Table_1__2[[#This Row],[Pts]]/Table_1__2[[#This Row],[Salary]]</f>
        <v>#DIV/0!</v>
      </c>
    </row>
    <row r="84" spans="1:27" x14ac:dyDescent="0.25">
      <c r="A84">
        <v>83</v>
      </c>
      <c r="B84" s="1" t="s">
        <v>884</v>
      </c>
      <c r="C84">
        <v>45.16</v>
      </c>
      <c r="D84">
        <v>4.1050000000000004</v>
      </c>
      <c r="E84">
        <v>1.6</v>
      </c>
      <c r="F84">
        <v>2.2000000000000002</v>
      </c>
      <c r="G84">
        <v>0</v>
      </c>
      <c r="H84" s="1" t="s">
        <v>238</v>
      </c>
      <c r="I84" s="1">
        <v>0</v>
      </c>
      <c r="J84" s="1" t="s">
        <v>834</v>
      </c>
      <c r="K84" s="1" t="s">
        <v>247</v>
      </c>
      <c r="L84" s="1" t="s">
        <v>885</v>
      </c>
      <c r="M84" s="1">
        <v>0</v>
      </c>
      <c r="N84" s="1">
        <v>0</v>
      </c>
      <c r="O84" s="1">
        <v>0</v>
      </c>
      <c r="P84">
        <v>0</v>
      </c>
      <c r="Q84" s="1">
        <v>0</v>
      </c>
      <c r="R84">
        <v>0</v>
      </c>
      <c r="S84">
        <v>1.9</v>
      </c>
      <c r="T84">
        <v>27.8</v>
      </c>
      <c r="U84">
        <v>0.4</v>
      </c>
      <c r="V84" s="1" t="s">
        <v>302</v>
      </c>
      <c r="W84">
        <v>5</v>
      </c>
      <c r="X84">
        <v>0</v>
      </c>
      <c r="Y84" s="1"/>
      <c r="AA84" t="e">
        <f>Table_1__2[[#This Row],[Pts]]/Table_1__2[[#This Row],[Salary]]</f>
        <v>#DIV/0!</v>
      </c>
    </row>
    <row r="85" spans="1:27" x14ac:dyDescent="0.25">
      <c r="A85">
        <v>84</v>
      </c>
      <c r="B85" s="1" t="s">
        <v>886</v>
      </c>
      <c r="C85">
        <v>42.06</v>
      </c>
      <c r="D85">
        <v>5.2569999999999997</v>
      </c>
      <c r="E85">
        <v>1.96</v>
      </c>
      <c r="F85">
        <v>11.6</v>
      </c>
      <c r="G85">
        <v>8.6</v>
      </c>
      <c r="H85" s="1" t="s">
        <v>359</v>
      </c>
      <c r="I85" s="1" t="s">
        <v>887</v>
      </c>
      <c r="J85" s="1" t="s">
        <v>659</v>
      </c>
      <c r="K85" s="1">
        <v>0</v>
      </c>
      <c r="L85" s="1">
        <v>0</v>
      </c>
      <c r="M85" s="1" t="s">
        <v>887</v>
      </c>
      <c r="N85" s="1" t="s">
        <v>359</v>
      </c>
      <c r="O85" s="1">
        <v>0</v>
      </c>
      <c r="P85">
        <v>0</v>
      </c>
      <c r="Q85" s="1">
        <v>0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8</v>
      </c>
      <c r="X85">
        <v>0</v>
      </c>
      <c r="Y85" s="1"/>
      <c r="AA85" t="e">
        <f>Table_1__2[[#This Row],[Pts]]/Table_1__2[[#This Row],[Salary]]</f>
        <v>#DIV/0!</v>
      </c>
    </row>
    <row r="86" spans="1:27" x14ac:dyDescent="0.25">
      <c r="A86">
        <v>85</v>
      </c>
      <c r="B86" s="1" t="s">
        <v>888</v>
      </c>
      <c r="C86">
        <v>41.38</v>
      </c>
      <c r="D86">
        <v>8.2759999999999998</v>
      </c>
      <c r="E86">
        <v>0</v>
      </c>
      <c r="F86">
        <v>0</v>
      </c>
      <c r="G86">
        <v>1.5</v>
      </c>
      <c r="H86" s="1" t="s">
        <v>451</v>
      </c>
      <c r="I86" s="1" t="s">
        <v>889</v>
      </c>
      <c r="J86" s="1" t="s">
        <v>672</v>
      </c>
      <c r="K86" s="1" t="s">
        <v>365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0</v>
      </c>
      <c r="V86" s="1" t="s">
        <v>890</v>
      </c>
      <c r="W86">
        <v>11</v>
      </c>
      <c r="X86">
        <v>1</v>
      </c>
      <c r="Y86" s="1"/>
      <c r="AA86">
        <f>Table_1__2[[#This Row],[Pts]]/Table_1__2[[#This Row],[Salary]]</f>
        <v>41.38</v>
      </c>
    </row>
    <row r="87" spans="1:27" x14ac:dyDescent="0.25">
      <c r="A87">
        <v>86</v>
      </c>
      <c r="B87" s="1" t="s">
        <v>891</v>
      </c>
      <c r="C87">
        <v>39.64</v>
      </c>
      <c r="D87">
        <v>5.6630000000000003</v>
      </c>
      <c r="E87">
        <v>0</v>
      </c>
      <c r="F87">
        <v>0</v>
      </c>
      <c r="G87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892</v>
      </c>
      <c r="O87" s="1" t="s">
        <v>875</v>
      </c>
      <c r="P87">
        <v>2.5</v>
      </c>
      <c r="Q87" s="1">
        <v>0</v>
      </c>
      <c r="R87">
        <v>4.4400000000000004</v>
      </c>
      <c r="S87">
        <v>8.0399999999999991</v>
      </c>
      <c r="T87">
        <v>6.4</v>
      </c>
      <c r="U87">
        <v>14.14</v>
      </c>
      <c r="V87" s="1" t="s">
        <v>302</v>
      </c>
      <c r="W87">
        <v>13</v>
      </c>
      <c r="X87">
        <v>0</v>
      </c>
      <c r="Y87" s="1"/>
      <c r="AA87" t="e">
        <f>Table_1__2[[#This Row],[Pts]]/Table_1__2[[#This Row],[Salary]]</f>
        <v>#DIV/0!</v>
      </c>
    </row>
    <row r="88" spans="1:27" x14ac:dyDescent="0.25">
      <c r="A88">
        <v>87</v>
      </c>
      <c r="B88" s="1" t="s">
        <v>893</v>
      </c>
      <c r="C88">
        <v>39.46</v>
      </c>
      <c r="D88">
        <v>2.4660000000000002</v>
      </c>
      <c r="E88">
        <v>2.52</v>
      </c>
      <c r="F88">
        <v>2.2999999999999998</v>
      </c>
      <c r="G88">
        <v>6.56</v>
      </c>
      <c r="H88" s="1" t="s">
        <v>894</v>
      </c>
      <c r="I88" s="1">
        <v>0</v>
      </c>
      <c r="J88" s="1" t="s">
        <v>895</v>
      </c>
      <c r="K88" s="1" t="s">
        <v>793</v>
      </c>
      <c r="L88" s="1" t="s">
        <v>359</v>
      </c>
      <c r="M88" s="1" t="s">
        <v>359</v>
      </c>
      <c r="N88" s="1" t="s">
        <v>664</v>
      </c>
      <c r="O88" s="1" t="s">
        <v>359</v>
      </c>
      <c r="P88">
        <v>5.8</v>
      </c>
      <c r="Q88" s="1" t="s">
        <v>359</v>
      </c>
      <c r="R88">
        <v>0</v>
      </c>
      <c r="S88">
        <v>0.5</v>
      </c>
      <c r="T88">
        <v>3.92</v>
      </c>
      <c r="U88">
        <v>2.96</v>
      </c>
      <c r="V88" s="1" t="s">
        <v>302</v>
      </c>
      <c r="W88">
        <v>5</v>
      </c>
      <c r="X88">
        <v>1</v>
      </c>
      <c r="Y88" s="1"/>
      <c r="AA88">
        <f>Table_1__2[[#This Row],[Pts]]/Table_1__2[[#This Row],[Salary]]</f>
        <v>39.46</v>
      </c>
    </row>
    <row r="89" spans="1:27" x14ac:dyDescent="0.25">
      <c r="A89">
        <v>88</v>
      </c>
      <c r="B89" s="1" t="s">
        <v>896</v>
      </c>
      <c r="C89">
        <v>38.24</v>
      </c>
      <c r="D89">
        <v>4.78</v>
      </c>
      <c r="E89">
        <v>10.24</v>
      </c>
      <c r="F89">
        <v>0.1</v>
      </c>
      <c r="G89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>
        <v>0.2</v>
      </c>
      <c r="Q89" s="1" t="s">
        <v>778</v>
      </c>
      <c r="R89">
        <v>4.78</v>
      </c>
      <c r="S89">
        <v>0</v>
      </c>
      <c r="T89">
        <v>0</v>
      </c>
      <c r="U89">
        <v>14.72</v>
      </c>
      <c r="V89" s="1" t="s">
        <v>302</v>
      </c>
      <c r="W89">
        <v>10</v>
      </c>
      <c r="X89">
        <v>11</v>
      </c>
      <c r="Y89" s="1"/>
      <c r="AA89">
        <f>Table_1__2[[#This Row],[Pts]]/Table_1__2[[#This Row],[Salary]]</f>
        <v>3.4763636363636365</v>
      </c>
    </row>
    <row r="90" spans="1:27" x14ac:dyDescent="0.25">
      <c r="A90">
        <v>89</v>
      </c>
      <c r="B90" s="1" t="s">
        <v>897</v>
      </c>
      <c r="C90">
        <v>36.299999999999997</v>
      </c>
      <c r="D90">
        <v>2.593</v>
      </c>
      <c r="E90">
        <v>0</v>
      </c>
      <c r="F90">
        <v>2.5</v>
      </c>
      <c r="G90">
        <v>-0.7</v>
      </c>
      <c r="H90" s="1" t="s">
        <v>359</v>
      </c>
      <c r="I90" s="1" t="s">
        <v>359</v>
      </c>
      <c r="J90" s="1" t="s">
        <v>866</v>
      </c>
      <c r="K90" s="1">
        <v>0</v>
      </c>
      <c r="L90" s="1" t="s">
        <v>226</v>
      </c>
      <c r="M90" s="1" t="s">
        <v>359</v>
      </c>
      <c r="N90" s="1">
        <v>0</v>
      </c>
      <c r="O90" s="1" t="s">
        <v>359</v>
      </c>
      <c r="P90">
        <v>0</v>
      </c>
      <c r="Q90" s="1" t="s">
        <v>359</v>
      </c>
      <c r="R90">
        <v>0</v>
      </c>
      <c r="S90">
        <v>0</v>
      </c>
      <c r="T90">
        <v>0</v>
      </c>
      <c r="U90">
        <v>31.8</v>
      </c>
      <c r="V90" s="1" t="s">
        <v>302</v>
      </c>
      <c r="W90">
        <v>10</v>
      </c>
      <c r="X90">
        <v>1</v>
      </c>
      <c r="Y90" s="1"/>
      <c r="AA90">
        <f>Table_1__2[[#This Row],[Pts]]/Table_1__2[[#This Row],[Salary]]</f>
        <v>36.299999999999997</v>
      </c>
    </row>
    <row r="91" spans="1:27" x14ac:dyDescent="0.25">
      <c r="A91">
        <v>90</v>
      </c>
      <c r="B91" s="1" t="s">
        <v>898</v>
      </c>
      <c r="C91">
        <v>36.200000000000003</v>
      </c>
      <c r="D91">
        <v>4.0220000000000002</v>
      </c>
      <c r="E91">
        <v>1.84</v>
      </c>
      <c r="F91">
        <v>2.4</v>
      </c>
      <c r="G91">
        <v>2.1</v>
      </c>
      <c r="H91" s="1" t="s">
        <v>899</v>
      </c>
      <c r="I91" s="1" t="s">
        <v>875</v>
      </c>
      <c r="J91" s="1">
        <v>0</v>
      </c>
      <c r="K91" s="1" t="s">
        <v>297</v>
      </c>
      <c r="L91" s="1" t="s">
        <v>900</v>
      </c>
      <c r="M91" s="1" t="s">
        <v>476</v>
      </c>
      <c r="N91" s="1" t="s">
        <v>895</v>
      </c>
      <c r="O91" s="1">
        <v>0</v>
      </c>
      <c r="P91">
        <v>0</v>
      </c>
      <c r="Q91" s="1">
        <v>0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6</v>
      </c>
      <c r="X91">
        <v>0</v>
      </c>
      <c r="Y91" s="1"/>
      <c r="AA91" t="e">
        <f>Table_1__2[[#This Row],[Pts]]/Table_1__2[[#This Row],[Salary]]</f>
        <v>#DIV/0!</v>
      </c>
    </row>
    <row r="92" spans="1:27" x14ac:dyDescent="0.25">
      <c r="A92">
        <v>91</v>
      </c>
      <c r="B92" s="1" t="s">
        <v>901</v>
      </c>
      <c r="C92">
        <v>32.299999999999997</v>
      </c>
      <c r="D92">
        <v>2.0190000000000001</v>
      </c>
      <c r="E92">
        <v>0</v>
      </c>
      <c r="F92">
        <v>9.8000000000000007</v>
      </c>
      <c r="G92">
        <v>2.2599999999999998</v>
      </c>
      <c r="H92" s="1" t="s">
        <v>902</v>
      </c>
      <c r="I92" s="1" t="s">
        <v>693</v>
      </c>
      <c r="J92" s="1">
        <v>0</v>
      </c>
      <c r="K92" s="1" t="s">
        <v>702</v>
      </c>
      <c r="L92" s="1" t="s">
        <v>238</v>
      </c>
      <c r="M92" s="1" t="s">
        <v>903</v>
      </c>
      <c r="N92" s="1" t="s">
        <v>359</v>
      </c>
      <c r="O92" s="1" t="s">
        <v>904</v>
      </c>
      <c r="P92">
        <v>0</v>
      </c>
      <c r="Q92" s="1" t="s">
        <v>879</v>
      </c>
      <c r="R92">
        <v>0.5</v>
      </c>
      <c r="S92">
        <v>0.3</v>
      </c>
      <c r="T92">
        <v>0</v>
      </c>
      <c r="U92">
        <v>0</v>
      </c>
      <c r="V92" s="1" t="s">
        <v>302</v>
      </c>
      <c r="W92">
        <v>6</v>
      </c>
      <c r="X92">
        <v>0</v>
      </c>
      <c r="Y92" s="1"/>
      <c r="AA92" t="e">
        <f>Table_1__2[[#This Row],[Pts]]/Table_1__2[[#This Row],[Salary]]</f>
        <v>#DIV/0!</v>
      </c>
    </row>
    <row r="93" spans="1:27" x14ac:dyDescent="0.25">
      <c r="A93">
        <v>92</v>
      </c>
      <c r="B93" s="1" t="s">
        <v>905</v>
      </c>
      <c r="C93">
        <v>31.52</v>
      </c>
      <c r="D93">
        <v>4.5030000000000001</v>
      </c>
      <c r="E93">
        <v>7.5</v>
      </c>
      <c r="F93">
        <v>6.9</v>
      </c>
      <c r="G93">
        <v>6.4</v>
      </c>
      <c r="H93" s="1" t="s">
        <v>906</v>
      </c>
      <c r="I93" s="1">
        <v>0</v>
      </c>
      <c r="J93" s="1">
        <v>0</v>
      </c>
      <c r="K93" s="1">
        <v>0</v>
      </c>
      <c r="L93" s="1">
        <v>0</v>
      </c>
      <c r="M93" s="1" t="s">
        <v>134</v>
      </c>
      <c r="N93" s="1">
        <v>0</v>
      </c>
      <c r="O93" s="1">
        <v>0</v>
      </c>
      <c r="P93">
        <v>0</v>
      </c>
      <c r="Q93" s="1" t="s">
        <v>331</v>
      </c>
      <c r="R93">
        <v>0</v>
      </c>
      <c r="S93">
        <v>0</v>
      </c>
      <c r="T93">
        <v>1.1000000000000001</v>
      </c>
      <c r="U93">
        <v>0</v>
      </c>
      <c r="V93" s="1" t="s">
        <v>302</v>
      </c>
      <c r="W93">
        <v>9</v>
      </c>
      <c r="X93">
        <v>0</v>
      </c>
      <c r="Y93" s="1"/>
      <c r="AA93" t="e">
        <f>Table_1__2[[#This Row],[Pts]]/Table_1__2[[#This Row],[Salary]]</f>
        <v>#DIV/0!</v>
      </c>
    </row>
    <row r="94" spans="1:27" x14ac:dyDescent="0.25">
      <c r="A94">
        <v>93</v>
      </c>
      <c r="B94" s="1" t="s">
        <v>907</v>
      </c>
      <c r="C94">
        <v>31.48</v>
      </c>
      <c r="D94">
        <v>3.9350000000000001</v>
      </c>
      <c r="E94">
        <v>0</v>
      </c>
      <c r="F94">
        <v>0</v>
      </c>
      <c r="G94">
        <v>3.04</v>
      </c>
      <c r="H94" s="1" t="s">
        <v>359</v>
      </c>
      <c r="I94" s="1" t="s">
        <v>359</v>
      </c>
      <c r="J94" s="1" t="s">
        <v>908</v>
      </c>
      <c r="K94" s="1" t="s">
        <v>681</v>
      </c>
      <c r="L94" s="1" t="s">
        <v>808</v>
      </c>
      <c r="M94" s="1" t="s">
        <v>870</v>
      </c>
      <c r="N94" s="1" t="s">
        <v>909</v>
      </c>
      <c r="O94" s="1">
        <v>0</v>
      </c>
      <c r="P94">
        <v>0</v>
      </c>
      <c r="Q94" s="1">
        <v>0</v>
      </c>
      <c r="R94">
        <v>0</v>
      </c>
      <c r="S94">
        <v>0</v>
      </c>
      <c r="T94">
        <v>0</v>
      </c>
      <c r="U94">
        <v>0</v>
      </c>
      <c r="V94" s="1" t="s">
        <v>302</v>
      </c>
      <c r="W94">
        <v>11</v>
      </c>
      <c r="X94">
        <v>0</v>
      </c>
      <c r="Y94" s="1"/>
      <c r="AA94" t="e">
        <f>Table_1__2[[#This Row],[Pts]]/Table_1__2[[#This Row],[Salary]]</f>
        <v>#DIV/0!</v>
      </c>
    </row>
    <row r="95" spans="1:27" x14ac:dyDescent="0.25">
      <c r="A95">
        <v>94</v>
      </c>
      <c r="B95" s="1" t="s">
        <v>910</v>
      </c>
      <c r="C95">
        <v>31.34</v>
      </c>
      <c r="D95">
        <v>2.2389999999999999</v>
      </c>
      <c r="E95">
        <v>0</v>
      </c>
      <c r="F95">
        <v>0</v>
      </c>
      <c r="G95">
        <v>0</v>
      </c>
      <c r="H95" s="1" t="s">
        <v>359</v>
      </c>
      <c r="I95" s="1" t="s">
        <v>359</v>
      </c>
      <c r="J95" s="1" t="s">
        <v>359</v>
      </c>
      <c r="K95" s="1" t="s">
        <v>359</v>
      </c>
      <c r="L95" s="1">
        <v>0</v>
      </c>
      <c r="M95" s="1" t="s">
        <v>359</v>
      </c>
      <c r="N95" s="1" t="s">
        <v>297</v>
      </c>
      <c r="O95" s="1" t="s">
        <v>359</v>
      </c>
      <c r="P95">
        <v>0</v>
      </c>
      <c r="Q95" s="1" t="s">
        <v>298</v>
      </c>
      <c r="R95">
        <v>2.42</v>
      </c>
      <c r="S95">
        <v>3.68</v>
      </c>
      <c r="T95">
        <v>11.12</v>
      </c>
      <c r="U95">
        <v>11.92</v>
      </c>
      <c r="V95" s="1" t="s">
        <v>302</v>
      </c>
      <c r="W95">
        <v>8</v>
      </c>
      <c r="X95">
        <v>7</v>
      </c>
      <c r="Y95" s="1"/>
      <c r="AA95">
        <f>Table_1__2[[#This Row],[Pts]]/Table_1__2[[#This Row],[Salary]]</f>
        <v>4.4771428571428569</v>
      </c>
    </row>
    <row r="96" spans="1:27" x14ac:dyDescent="0.25">
      <c r="A96">
        <v>95</v>
      </c>
      <c r="B96" s="1" t="s">
        <v>911</v>
      </c>
      <c r="C96">
        <v>30.28</v>
      </c>
      <c r="D96">
        <v>1.8919999999999999</v>
      </c>
      <c r="E96">
        <v>0</v>
      </c>
      <c r="F96">
        <v>0</v>
      </c>
      <c r="G96">
        <v>0</v>
      </c>
      <c r="H96" s="1" t="s">
        <v>359</v>
      </c>
      <c r="I96" s="1" t="s">
        <v>359</v>
      </c>
      <c r="J96" s="1" t="s">
        <v>912</v>
      </c>
      <c r="K96" s="1">
        <v>0</v>
      </c>
      <c r="L96" s="1" t="s">
        <v>359</v>
      </c>
      <c r="M96" s="1" t="s">
        <v>594</v>
      </c>
      <c r="N96" s="1" t="s">
        <v>359</v>
      </c>
      <c r="O96" s="1" t="s">
        <v>359</v>
      </c>
      <c r="P96">
        <v>0</v>
      </c>
      <c r="Q96" s="1" t="s">
        <v>877</v>
      </c>
      <c r="R96">
        <v>4</v>
      </c>
      <c r="S96">
        <v>0</v>
      </c>
      <c r="T96">
        <v>1.4</v>
      </c>
      <c r="U96">
        <v>8.6199999999999992</v>
      </c>
      <c r="V96" s="1" t="s">
        <v>302</v>
      </c>
      <c r="W96">
        <v>7</v>
      </c>
      <c r="X96">
        <v>0</v>
      </c>
      <c r="Y96" s="1"/>
      <c r="AA96" t="e">
        <f>Table_1__2[[#This Row],[Pts]]/Table_1__2[[#This Row],[Salary]]</f>
        <v>#DIV/0!</v>
      </c>
    </row>
    <row r="97" spans="1:27" x14ac:dyDescent="0.25">
      <c r="A97">
        <v>96</v>
      </c>
      <c r="B97" s="1" t="s">
        <v>913</v>
      </c>
      <c r="C97">
        <v>28.02</v>
      </c>
      <c r="D97">
        <v>3.113</v>
      </c>
      <c r="E97">
        <v>0</v>
      </c>
      <c r="F97">
        <v>0</v>
      </c>
      <c r="G97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875</v>
      </c>
      <c r="M97" s="1" t="s">
        <v>359</v>
      </c>
      <c r="N97" s="1" t="s">
        <v>914</v>
      </c>
      <c r="O97" s="1" t="s">
        <v>915</v>
      </c>
      <c r="P97">
        <v>1.78</v>
      </c>
      <c r="Q97" s="1">
        <v>0</v>
      </c>
      <c r="R97">
        <v>1.3</v>
      </c>
      <c r="S97">
        <v>0.5</v>
      </c>
      <c r="T97">
        <v>0</v>
      </c>
      <c r="U97">
        <v>12.5</v>
      </c>
      <c r="V97" s="1" t="s">
        <v>302</v>
      </c>
      <c r="W97">
        <v>7</v>
      </c>
      <c r="X97">
        <v>0</v>
      </c>
      <c r="Y97" s="1"/>
      <c r="AA97" t="e">
        <f>Table_1__2[[#This Row],[Pts]]/Table_1__2[[#This Row],[Salary]]</f>
        <v>#DIV/0!</v>
      </c>
    </row>
    <row r="98" spans="1:27" x14ac:dyDescent="0.25">
      <c r="A98">
        <v>97</v>
      </c>
      <c r="B98" s="1" t="s">
        <v>916</v>
      </c>
      <c r="C98">
        <v>27.82</v>
      </c>
      <c r="D98">
        <v>1.855</v>
      </c>
      <c r="E98">
        <v>0</v>
      </c>
      <c r="F98">
        <v>0.5</v>
      </c>
      <c r="G98">
        <v>2.2599999999999998</v>
      </c>
      <c r="H98" s="1" t="s">
        <v>358</v>
      </c>
      <c r="I98" s="1" t="s">
        <v>359</v>
      </c>
      <c r="J98" s="1" t="s">
        <v>359</v>
      </c>
      <c r="K98" s="1">
        <v>0</v>
      </c>
      <c r="L98" s="1" t="s">
        <v>358</v>
      </c>
      <c r="M98" s="1" t="s">
        <v>359</v>
      </c>
      <c r="N98" s="1" t="s">
        <v>803</v>
      </c>
      <c r="O98" s="1" t="s">
        <v>359</v>
      </c>
      <c r="P98">
        <v>1.1000000000000001</v>
      </c>
      <c r="Q98" s="1" t="s">
        <v>917</v>
      </c>
      <c r="R98">
        <v>5.12</v>
      </c>
      <c r="S98">
        <v>0</v>
      </c>
      <c r="T98">
        <v>0</v>
      </c>
      <c r="U98">
        <v>8.0399999999999991</v>
      </c>
      <c r="V98" s="1" t="s">
        <v>302</v>
      </c>
      <c r="W98">
        <v>7</v>
      </c>
      <c r="X98">
        <v>0</v>
      </c>
      <c r="Y98" s="1"/>
      <c r="AA98" t="e">
        <f>Table_1__2[[#This Row],[Pts]]/Table_1__2[[#This Row],[Salary]]</f>
        <v>#DIV/0!</v>
      </c>
    </row>
    <row r="99" spans="1:27" x14ac:dyDescent="0.25">
      <c r="A99">
        <v>98</v>
      </c>
      <c r="B99" s="1" t="s">
        <v>918</v>
      </c>
      <c r="C99">
        <v>27.76</v>
      </c>
      <c r="D99">
        <v>2.7759999999999998</v>
      </c>
      <c r="E99">
        <v>0.82</v>
      </c>
      <c r="F99">
        <v>6.26</v>
      </c>
      <c r="G99">
        <v>4.84</v>
      </c>
      <c r="H99" s="1" t="s">
        <v>827</v>
      </c>
      <c r="I99" s="1">
        <v>0</v>
      </c>
      <c r="J99" s="1" t="s">
        <v>909</v>
      </c>
      <c r="K99" s="1">
        <v>0</v>
      </c>
      <c r="L99" s="1">
        <v>0</v>
      </c>
      <c r="M99" s="1">
        <v>0</v>
      </c>
      <c r="N99" s="1" t="s">
        <v>359</v>
      </c>
      <c r="O99" s="1">
        <v>0</v>
      </c>
      <c r="P99">
        <v>0</v>
      </c>
      <c r="Q99" s="1">
        <v>0</v>
      </c>
      <c r="R99">
        <v>4.58</v>
      </c>
      <c r="S99">
        <v>6.62</v>
      </c>
      <c r="T99">
        <v>1.3</v>
      </c>
      <c r="U99">
        <v>0</v>
      </c>
      <c r="V99" s="1" t="s">
        <v>302</v>
      </c>
      <c r="W99">
        <v>13</v>
      </c>
      <c r="X99">
        <v>9</v>
      </c>
      <c r="Y99" s="1"/>
      <c r="AA99">
        <f>Table_1__2[[#This Row],[Pts]]/Table_1__2[[#This Row],[Salary]]</f>
        <v>3.0844444444444448</v>
      </c>
    </row>
    <row r="100" spans="1:27" x14ac:dyDescent="0.25">
      <c r="A100">
        <v>99</v>
      </c>
      <c r="B100" s="1" t="s">
        <v>919</v>
      </c>
      <c r="C100">
        <v>27.44</v>
      </c>
      <c r="D100">
        <v>2.7440000000000002</v>
      </c>
      <c r="E100">
        <v>0</v>
      </c>
      <c r="F100">
        <v>0</v>
      </c>
      <c r="G100">
        <v>0</v>
      </c>
      <c r="H100" s="1" t="s">
        <v>920</v>
      </c>
      <c r="I100" s="1" t="s">
        <v>921</v>
      </c>
      <c r="J100" s="1" t="s">
        <v>664</v>
      </c>
      <c r="K100" s="1" t="s">
        <v>359</v>
      </c>
      <c r="L100" s="1" t="s">
        <v>359</v>
      </c>
      <c r="M100" s="1">
        <v>0</v>
      </c>
      <c r="N100" s="1">
        <v>0</v>
      </c>
      <c r="O100" s="1">
        <v>0</v>
      </c>
      <c r="P100">
        <v>0</v>
      </c>
      <c r="Q100" s="1">
        <v>0</v>
      </c>
      <c r="R100">
        <v>-0.2</v>
      </c>
      <c r="S100">
        <v>2.6</v>
      </c>
      <c r="T100">
        <v>9.32</v>
      </c>
      <c r="U100">
        <v>0</v>
      </c>
      <c r="V100" s="1" t="s">
        <v>302</v>
      </c>
      <c r="W100">
        <v>13</v>
      </c>
      <c r="X100">
        <v>0</v>
      </c>
      <c r="Y100" s="1"/>
      <c r="AA100" t="e">
        <f>Table_1__2[[#This Row],[Pts]]/Table_1__2[[#This Row],[Salary]]</f>
        <v>#DIV/0!</v>
      </c>
    </row>
    <row r="101" spans="1:27" x14ac:dyDescent="0.25">
      <c r="A101">
        <v>100</v>
      </c>
      <c r="B101" s="1" t="s">
        <v>922</v>
      </c>
      <c r="C101">
        <v>26.94</v>
      </c>
      <c r="D101">
        <v>3.367</v>
      </c>
      <c r="E101">
        <v>5.56</v>
      </c>
      <c r="F101">
        <v>1.1399999999999999</v>
      </c>
      <c r="G101">
        <v>2.88</v>
      </c>
      <c r="H101" s="1" t="s">
        <v>803</v>
      </c>
      <c r="I101" s="1">
        <v>0</v>
      </c>
      <c r="J101" s="1">
        <v>0</v>
      </c>
      <c r="K101" s="1">
        <v>0</v>
      </c>
      <c r="L101" s="1" t="s">
        <v>923</v>
      </c>
      <c r="M101" s="1" t="s">
        <v>924</v>
      </c>
      <c r="N101" s="1" t="s">
        <v>925</v>
      </c>
      <c r="O101" s="1">
        <v>0</v>
      </c>
      <c r="P101">
        <v>0</v>
      </c>
      <c r="Q101" s="1" t="s">
        <v>359</v>
      </c>
      <c r="R101">
        <v>0</v>
      </c>
      <c r="S101">
        <v>0</v>
      </c>
      <c r="T101">
        <v>0</v>
      </c>
      <c r="U101">
        <v>0</v>
      </c>
      <c r="V101" s="1" t="s">
        <v>302</v>
      </c>
      <c r="W101">
        <v>5</v>
      </c>
      <c r="X101">
        <v>0</v>
      </c>
      <c r="Y101" s="1"/>
      <c r="AA101" t="e">
        <f>Table_1__2[[#This Row],[Pts]]/Table_1__2[[#This Row],[Salary]]</f>
        <v>#DIV/0!</v>
      </c>
    </row>
    <row r="102" spans="1:27" x14ac:dyDescent="0.25">
      <c r="A102">
        <v>101</v>
      </c>
      <c r="B102" s="1" t="s">
        <v>926</v>
      </c>
      <c r="C102">
        <v>26.24</v>
      </c>
      <c r="D102">
        <v>2.3849999999999998</v>
      </c>
      <c r="E102">
        <v>0</v>
      </c>
      <c r="F102">
        <v>0</v>
      </c>
      <c r="G102">
        <v>6.42</v>
      </c>
      <c r="H102" s="1">
        <v>0</v>
      </c>
      <c r="I102" s="1" t="s">
        <v>298</v>
      </c>
      <c r="J102" s="1" t="s">
        <v>909</v>
      </c>
      <c r="K102" s="1" t="s">
        <v>226</v>
      </c>
      <c r="L102" s="1" t="s">
        <v>694</v>
      </c>
      <c r="M102" s="1" t="s">
        <v>175</v>
      </c>
      <c r="N102" s="1">
        <v>0</v>
      </c>
      <c r="O102" s="1" t="s">
        <v>402</v>
      </c>
      <c r="P102">
        <v>4.42</v>
      </c>
      <c r="Q102" s="1" t="s">
        <v>692</v>
      </c>
      <c r="R102">
        <v>0</v>
      </c>
      <c r="S102">
        <v>2.54</v>
      </c>
      <c r="T102">
        <v>0</v>
      </c>
      <c r="U102">
        <v>2.2000000000000002</v>
      </c>
      <c r="V102" s="1" t="s">
        <v>302</v>
      </c>
      <c r="W102">
        <v>4</v>
      </c>
      <c r="X102">
        <v>0</v>
      </c>
      <c r="Y102" s="1"/>
      <c r="AA102" t="e">
        <f>Table_1__2[[#This Row],[Pts]]/Table_1__2[[#This Row],[Salary]]</f>
        <v>#DIV/0!</v>
      </c>
    </row>
    <row r="103" spans="1:27" x14ac:dyDescent="0.25">
      <c r="A103">
        <v>102</v>
      </c>
      <c r="B103" s="1" t="s">
        <v>927</v>
      </c>
      <c r="C103">
        <v>23.64</v>
      </c>
      <c r="D103">
        <v>1.478</v>
      </c>
      <c r="E103">
        <v>0.6</v>
      </c>
      <c r="F103">
        <v>0</v>
      </c>
      <c r="G103">
        <v>0</v>
      </c>
      <c r="H103" s="1" t="s">
        <v>667</v>
      </c>
      <c r="I103" s="1" t="s">
        <v>928</v>
      </c>
      <c r="J103" s="1" t="s">
        <v>900</v>
      </c>
      <c r="K103" s="1" t="s">
        <v>238</v>
      </c>
      <c r="L103" s="1" t="s">
        <v>229</v>
      </c>
      <c r="M103" s="1">
        <v>0</v>
      </c>
      <c r="N103" s="1" t="s">
        <v>359</v>
      </c>
      <c r="O103" s="1" t="s">
        <v>359</v>
      </c>
      <c r="P103">
        <v>0</v>
      </c>
      <c r="Q103" s="1" t="s">
        <v>297</v>
      </c>
      <c r="R103">
        <v>0</v>
      </c>
      <c r="S103">
        <v>2.8</v>
      </c>
      <c r="T103">
        <v>0</v>
      </c>
      <c r="U103">
        <v>0</v>
      </c>
      <c r="V103" s="1" t="s">
        <v>289</v>
      </c>
      <c r="W103">
        <v>9</v>
      </c>
      <c r="X103">
        <v>27</v>
      </c>
      <c r="Y103" s="1"/>
      <c r="AA103">
        <f>Table_1__2[[#This Row],[Pts]]/Table_1__2[[#This Row],[Salary]]</f>
        <v>0.87555555555555553</v>
      </c>
    </row>
    <row r="104" spans="1:27" x14ac:dyDescent="0.25">
      <c r="A104">
        <v>103</v>
      </c>
      <c r="B104" s="1" t="s">
        <v>929</v>
      </c>
      <c r="C104">
        <v>23.2</v>
      </c>
      <c r="D104">
        <v>23.2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>
        <v>0</v>
      </c>
      <c r="R104">
        <v>0</v>
      </c>
      <c r="S104">
        <v>0</v>
      </c>
      <c r="T104">
        <v>0</v>
      </c>
      <c r="U104">
        <v>23.2</v>
      </c>
      <c r="V104" s="1" t="s">
        <v>302</v>
      </c>
      <c r="W104">
        <v>11</v>
      </c>
      <c r="X104">
        <v>0</v>
      </c>
      <c r="Y104" s="1"/>
      <c r="AA104" t="e">
        <f>Table_1__2[[#This Row],[Pts]]/Table_1__2[[#This Row],[Salary]]</f>
        <v>#DIV/0!</v>
      </c>
    </row>
    <row r="105" spans="1:27" x14ac:dyDescent="0.25">
      <c r="A105">
        <v>104</v>
      </c>
      <c r="B105" s="1" t="s">
        <v>930</v>
      </c>
      <c r="C105">
        <v>22.64</v>
      </c>
      <c r="D105">
        <v>7.5469999999999997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 t="s">
        <v>226</v>
      </c>
      <c r="N105" s="1" t="s">
        <v>931</v>
      </c>
      <c r="O105" s="1">
        <v>0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9.4</v>
      </c>
      <c r="V105" s="1" t="s">
        <v>302</v>
      </c>
      <c r="W105">
        <v>6</v>
      </c>
      <c r="X105">
        <v>27</v>
      </c>
      <c r="Y105" s="1"/>
      <c r="AA105">
        <f>Table_1__2[[#This Row],[Pts]]/Table_1__2[[#This Row],[Salary]]</f>
        <v>0.83851851851851855</v>
      </c>
    </row>
    <row r="106" spans="1:27" x14ac:dyDescent="0.25">
      <c r="A106">
        <v>105</v>
      </c>
      <c r="B106" s="1" t="s">
        <v>932</v>
      </c>
      <c r="C106">
        <v>22.38</v>
      </c>
      <c r="D106">
        <v>1.399</v>
      </c>
      <c r="E106">
        <v>2.44</v>
      </c>
      <c r="F106">
        <v>0</v>
      </c>
      <c r="G106">
        <v>0</v>
      </c>
      <c r="H106" s="1" t="s">
        <v>359</v>
      </c>
      <c r="I106" s="1" t="s">
        <v>359</v>
      </c>
      <c r="J106" s="1" t="s">
        <v>879</v>
      </c>
      <c r="K106" s="1">
        <v>0</v>
      </c>
      <c r="L106" s="1" t="s">
        <v>359</v>
      </c>
      <c r="M106" s="1" t="s">
        <v>830</v>
      </c>
      <c r="N106" s="1" t="s">
        <v>229</v>
      </c>
      <c r="O106" s="1" t="s">
        <v>803</v>
      </c>
      <c r="P106">
        <v>-1</v>
      </c>
      <c r="Q106" s="1" t="s">
        <v>705</v>
      </c>
      <c r="R106">
        <v>3.44</v>
      </c>
      <c r="S106">
        <v>5.12</v>
      </c>
      <c r="T106">
        <v>0</v>
      </c>
      <c r="U106">
        <v>0</v>
      </c>
      <c r="V106" s="1" t="s">
        <v>302</v>
      </c>
      <c r="W106">
        <v>7</v>
      </c>
      <c r="X106">
        <v>2</v>
      </c>
      <c r="Y106" s="1"/>
      <c r="AA106">
        <f>Table_1__2[[#This Row],[Pts]]/Table_1__2[[#This Row],[Salary]]</f>
        <v>11.19</v>
      </c>
    </row>
    <row r="107" spans="1:27" x14ac:dyDescent="0.25">
      <c r="A107">
        <v>106</v>
      </c>
      <c r="B107" s="1" t="s">
        <v>933</v>
      </c>
      <c r="C107">
        <v>22.1</v>
      </c>
      <c r="D107">
        <v>1.4730000000000001</v>
      </c>
      <c r="E107">
        <v>3.82</v>
      </c>
      <c r="F107">
        <v>0</v>
      </c>
      <c r="G107">
        <v>1.1000000000000001</v>
      </c>
      <c r="H107" s="1" t="s">
        <v>900</v>
      </c>
      <c r="I107" s="1" t="s">
        <v>359</v>
      </c>
      <c r="J107" s="1" t="s">
        <v>359</v>
      </c>
      <c r="K107" s="1" t="s">
        <v>934</v>
      </c>
      <c r="L107" s="1" t="s">
        <v>714</v>
      </c>
      <c r="M107" s="1">
        <v>0</v>
      </c>
      <c r="N107" s="1" t="s">
        <v>655</v>
      </c>
      <c r="O107" s="1">
        <v>0</v>
      </c>
      <c r="P107">
        <v>0.7</v>
      </c>
      <c r="Q107" s="1" t="s">
        <v>359</v>
      </c>
      <c r="R107">
        <v>0</v>
      </c>
      <c r="S107">
        <v>0</v>
      </c>
      <c r="T107">
        <v>0</v>
      </c>
      <c r="U107">
        <v>1.82</v>
      </c>
      <c r="V107" s="1" t="s">
        <v>302</v>
      </c>
      <c r="W107">
        <v>9</v>
      </c>
      <c r="X107">
        <v>0</v>
      </c>
      <c r="Y107" s="1"/>
      <c r="AA107" t="e">
        <f>Table_1__2[[#This Row],[Pts]]/Table_1__2[[#This Row],[Salary]]</f>
        <v>#DIV/0!</v>
      </c>
    </row>
    <row r="108" spans="1:27" x14ac:dyDescent="0.25">
      <c r="A108">
        <v>107</v>
      </c>
      <c r="B108" s="1" t="s">
        <v>935</v>
      </c>
      <c r="C108">
        <v>21.4</v>
      </c>
      <c r="D108">
        <v>1.427</v>
      </c>
      <c r="E108">
        <v>0</v>
      </c>
      <c r="F108">
        <v>0</v>
      </c>
      <c r="G108">
        <v>0</v>
      </c>
      <c r="H108" s="1" t="s">
        <v>570</v>
      </c>
      <c r="I108" s="1" t="s">
        <v>359</v>
      </c>
      <c r="J108" s="1">
        <v>0</v>
      </c>
      <c r="K108" s="1" t="s">
        <v>359</v>
      </c>
      <c r="L108" s="1" t="s">
        <v>548</v>
      </c>
      <c r="M108" s="1" t="s">
        <v>936</v>
      </c>
      <c r="N108" s="1" t="s">
        <v>937</v>
      </c>
      <c r="O108" s="1" t="s">
        <v>359</v>
      </c>
      <c r="P108">
        <v>0</v>
      </c>
      <c r="Q108" s="1" t="s">
        <v>359</v>
      </c>
      <c r="R108">
        <v>0.4</v>
      </c>
      <c r="S108">
        <v>2</v>
      </c>
      <c r="T108">
        <v>0</v>
      </c>
      <c r="U108">
        <v>1.3</v>
      </c>
      <c r="V108" s="1" t="s">
        <v>302</v>
      </c>
      <c r="W108">
        <v>6</v>
      </c>
      <c r="X108">
        <v>0</v>
      </c>
      <c r="Y108" s="1"/>
      <c r="AA108" t="e">
        <f>Table_1__2[[#This Row],[Pts]]/Table_1__2[[#This Row],[Salary]]</f>
        <v>#DIV/0!</v>
      </c>
    </row>
    <row r="109" spans="1:27" x14ac:dyDescent="0.25">
      <c r="A109">
        <v>108</v>
      </c>
      <c r="B109" s="1" t="s">
        <v>938</v>
      </c>
      <c r="C109">
        <v>21.02</v>
      </c>
      <c r="D109">
        <v>1.3140000000000001</v>
      </c>
      <c r="E109">
        <v>0</v>
      </c>
      <c r="F109">
        <v>0.82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359</v>
      </c>
      <c r="L109" s="1" t="s">
        <v>879</v>
      </c>
      <c r="M109" s="1" t="s">
        <v>781</v>
      </c>
      <c r="N109" s="1" t="s">
        <v>299</v>
      </c>
      <c r="O109" s="1">
        <v>0</v>
      </c>
      <c r="P109">
        <v>2.1</v>
      </c>
      <c r="Q109" s="1" t="s">
        <v>359</v>
      </c>
      <c r="R109">
        <v>0</v>
      </c>
      <c r="S109">
        <v>0</v>
      </c>
      <c r="T109">
        <v>0.2</v>
      </c>
      <c r="U109">
        <v>0</v>
      </c>
      <c r="V109" s="1" t="s">
        <v>302</v>
      </c>
      <c r="W109">
        <v>11</v>
      </c>
      <c r="X109">
        <v>0</v>
      </c>
      <c r="Y109" s="1"/>
      <c r="AA109" t="e">
        <f>Table_1__2[[#This Row],[Pts]]/Table_1__2[[#This Row],[Salary]]</f>
        <v>#DIV/0!</v>
      </c>
    </row>
    <row r="110" spans="1:27" x14ac:dyDescent="0.25">
      <c r="A110">
        <v>109</v>
      </c>
      <c r="B110" s="1" t="s">
        <v>939</v>
      </c>
      <c r="C110">
        <v>19.82</v>
      </c>
      <c r="D110">
        <v>3.3029999999999999</v>
      </c>
      <c r="E110">
        <v>0</v>
      </c>
      <c r="F110">
        <v>0</v>
      </c>
      <c r="G110">
        <v>0</v>
      </c>
      <c r="H110" s="1">
        <v>0</v>
      </c>
      <c r="I110" s="1" t="s">
        <v>359</v>
      </c>
      <c r="J110" s="1">
        <v>0</v>
      </c>
      <c r="K110" s="1" t="s">
        <v>226</v>
      </c>
      <c r="L110" s="1" t="s">
        <v>479</v>
      </c>
      <c r="M110" s="1">
        <v>0</v>
      </c>
      <c r="N110" s="1" t="s">
        <v>359</v>
      </c>
      <c r="O110" s="1" t="s">
        <v>940</v>
      </c>
      <c r="P110">
        <v>0.82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6</v>
      </c>
      <c r="X110">
        <v>0</v>
      </c>
      <c r="Y110" s="1"/>
      <c r="AA110" t="e">
        <f>Table_1__2[[#This Row],[Pts]]/Table_1__2[[#This Row],[Salary]]</f>
        <v>#DIV/0!</v>
      </c>
    </row>
    <row r="111" spans="1:27" x14ac:dyDescent="0.25">
      <c r="A111">
        <v>110</v>
      </c>
      <c r="B111" s="1" t="s">
        <v>941</v>
      </c>
      <c r="C111">
        <v>19.600000000000001</v>
      </c>
      <c r="D111">
        <v>1.96</v>
      </c>
      <c r="E111">
        <v>0</v>
      </c>
      <c r="F111">
        <v>0</v>
      </c>
      <c r="G111">
        <v>0</v>
      </c>
      <c r="H111" s="1">
        <v>0</v>
      </c>
      <c r="I111" s="1">
        <v>0</v>
      </c>
      <c r="J111" s="1">
        <v>0</v>
      </c>
      <c r="K111" s="1" t="s">
        <v>359</v>
      </c>
      <c r="L111" s="1" t="s">
        <v>359</v>
      </c>
      <c r="M111" s="1">
        <v>0</v>
      </c>
      <c r="N111" s="1" t="s">
        <v>942</v>
      </c>
      <c r="O111" s="1" t="s">
        <v>359</v>
      </c>
      <c r="P111">
        <v>2.48</v>
      </c>
      <c r="Q111" s="1" t="s">
        <v>359</v>
      </c>
      <c r="R111">
        <v>3.84</v>
      </c>
      <c r="S111">
        <v>1</v>
      </c>
      <c r="T111">
        <v>0.8</v>
      </c>
      <c r="U111">
        <v>8.7799999999999994</v>
      </c>
      <c r="V111" s="1" t="s">
        <v>302</v>
      </c>
      <c r="W111">
        <v>9</v>
      </c>
      <c r="X111">
        <v>0</v>
      </c>
      <c r="Y111" s="1"/>
      <c r="AA111" t="e">
        <f>Table_1__2[[#This Row],[Pts]]/Table_1__2[[#This Row],[Salary]]</f>
        <v>#DIV/0!</v>
      </c>
    </row>
    <row r="112" spans="1:27" x14ac:dyDescent="0.25">
      <c r="A112">
        <v>111</v>
      </c>
      <c r="B112" s="1" t="s">
        <v>943</v>
      </c>
      <c r="C112">
        <v>19.5</v>
      </c>
      <c r="D112">
        <v>4.875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 t="s">
        <v>923</v>
      </c>
      <c r="L112" s="1">
        <v>0</v>
      </c>
      <c r="M112" s="1">
        <v>0</v>
      </c>
      <c r="N112" s="1" t="s">
        <v>238</v>
      </c>
      <c r="O112" s="1">
        <v>0</v>
      </c>
      <c r="P112">
        <v>8.9600000000000009</v>
      </c>
      <c r="Q112" s="1">
        <v>0</v>
      </c>
      <c r="R112">
        <v>8.52</v>
      </c>
      <c r="S112">
        <v>0</v>
      </c>
      <c r="T112">
        <v>0</v>
      </c>
      <c r="U112">
        <v>0</v>
      </c>
      <c r="V112" s="1" t="s">
        <v>84</v>
      </c>
      <c r="W112">
        <v>7</v>
      </c>
      <c r="X112">
        <v>5</v>
      </c>
      <c r="Y112" s="1"/>
      <c r="AA112">
        <f>Table_1__2[[#This Row],[Pts]]/Table_1__2[[#This Row],[Salary]]</f>
        <v>3.9</v>
      </c>
    </row>
    <row r="113" spans="1:27" x14ac:dyDescent="0.25">
      <c r="A113">
        <v>112</v>
      </c>
      <c r="B113" s="1" t="s">
        <v>944</v>
      </c>
      <c r="C113">
        <v>19</v>
      </c>
      <c r="D113">
        <v>3.1669999999999998</v>
      </c>
      <c r="E113">
        <v>0</v>
      </c>
      <c r="F113">
        <v>0</v>
      </c>
      <c r="G113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882</v>
      </c>
      <c r="M113" s="1" t="s">
        <v>247</v>
      </c>
      <c r="N113" s="1" t="s">
        <v>819</v>
      </c>
      <c r="O113" s="1" t="s">
        <v>694</v>
      </c>
      <c r="P113">
        <v>3.2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4</v>
      </c>
      <c r="X113">
        <v>2</v>
      </c>
      <c r="Y113" s="1"/>
      <c r="AA113">
        <f>Table_1__2[[#This Row],[Pts]]/Table_1__2[[#This Row],[Salary]]</f>
        <v>9.5</v>
      </c>
    </row>
    <row r="114" spans="1:27" x14ac:dyDescent="0.25">
      <c r="A114">
        <v>113</v>
      </c>
      <c r="B114" s="1" t="s">
        <v>945</v>
      </c>
      <c r="C114">
        <v>18.36</v>
      </c>
      <c r="D114">
        <v>6.12</v>
      </c>
      <c r="E114">
        <v>6.76</v>
      </c>
      <c r="F114">
        <v>4.5999999999999996</v>
      </c>
      <c r="G114">
        <v>7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11</v>
      </c>
      <c r="X114">
        <v>0</v>
      </c>
      <c r="Y114" s="1"/>
      <c r="AA114" t="e">
        <f>Table_1__2[[#This Row],[Pts]]/Table_1__2[[#This Row],[Salary]]</f>
        <v>#DIV/0!</v>
      </c>
    </row>
    <row r="115" spans="1:27" x14ac:dyDescent="0.25">
      <c r="A115">
        <v>114</v>
      </c>
      <c r="B115" s="1" t="s">
        <v>946</v>
      </c>
      <c r="C115">
        <v>18.12</v>
      </c>
      <c r="D115">
        <v>3.6240000000000001</v>
      </c>
      <c r="E115">
        <v>0</v>
      </c>
      <c r="F115">
        <v>0</v>
      </c>
      <c r="G115">
        <v>1.2</v>
      </c>
      <c r="H115" s="1">
        <v>0</v>
      </c>
      <c r="I115" s="1" t="s">
        <v>787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>
        <v>0</v>
      </c>
      <c r="R115">
        <v>0</v>
      </c>
      <c r="S115">
        <v>15.12</v>
      </c>
      <c r="T115">
        <v>0.4</v>
      </c>
      <c r="U115">
        <v>0</v>
      </c>
      <c r="V115" s="1" t="s">
        <v>302</v>
      </c>
      <c r="W115">
        <v>4</v>
      </c>
      <c r="X115">
        <v>0</v>
      </c>
      <c r="Y115" s="1"/>
      <c r="AA115" t="e">
        <f>Table_1__2[[#This Row],[Pts]]/Table_1__2[[#This Row],[Salary]]</f>
        <v>#DIV/0!</v>
      </c>
    </row>
    <row r="116" spans="1:27" x14ac:dyDescent="0.25">
      <c r="A116">
        <v>115</v>
      </c>
      <c r="B116" s="1" t="s">
        <v>947</v>
      </c>
      <c r="C116">
        <v>18.04</v>
      </c>
      <c r="D116">
        <v>1.127</v>
      </c>
      <c r="E116">
        <v>0</v>
      </c>
      <c r="F116">
        <v>0.96</v>
      </c>
      <c r="G116">
        <v>0.98</v>
      </c>
      <c r="H116" s="1" t="s">
        <v>631</v>
      </c>
      <c r="I116" s="1" t="s">
        <v>218</v>
      </c>
      <c r="J116" s="1" t="s">
        <v>713</v>
      </c>
      <c r="K116" s="1" t="s">
        <v>359</v>
      </c>
      <c r="L116" s="1" t="s">
        <v>359</v>
      </c>
      <c r="M116" s="1" t="s">
        <v>694</v>
      </c>
      <c r="N116" s="1">
        <v>0</v>
      </c>
      <c r="O116" s="1" t="s">
        <v>631</v>
      </c>
      <c r="P116">
        <v>0</v>
      </c>
      <c r="Q116" s="1" t="s">
        <v>359</v>
      </c>
      <c r="R116">
        <v>0.57999999999999996</v>
      </c>
      <c r="S116">
        <v>6.62</v>
      </c>
      <c r="T116">
        <v>3.24</v>
      </c>
      <c r="U116">
        <v>0</v>
      </c>
      <c r="V116" s="1" t="s">
        <v>302</v>
      </c>
      <c r="W116">
        <v>10</v>
      </c>
      <c r="X116">
        <v>0</v>
      </c>
      <c r="Y116" s="1"/>
      <c r="AA116" t="e">
        <f>Table_1__2[[#This Row],[Pts]]/Table_1__2[[#This Row],[Salary]]</f>
        <v>#DIV/0!</v>
      </c>
    </row>
    <row r="117" spans="1:27" x14ac:dyDescent="0.25">
      <c r="A117">
        <v>116</v>
      </c>
      <c r="B117" s="1" t="s">
        <v>948</v>
      </c>
      <c r="C117">
        <v>18.02</v>
      </c>
      <c r="D117">
        <v>6.0069999999999997</v>
      </c>
      <c r="E117">
        <v>0</v>
      </c>
      <c r="F117">
        <v>0</v>
      </c>
      <c r="G117">
        <v>2.1</v>
      </c>
      <c r="H117" s="1" t="s">
        <v>359</v>
      </c>
      <c r="I117" s="1" t="s">
        <v>949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11</v>
      </c>
      <c r="X117">
        <v>0</v>
      </c>
      <c r="Y117" s="1"/>
      <c r="AA117" t="e">
        <f>Table_1__2[[#This Row],[Pts]]/Table_1__2[[#This Row],[Salary]]</f>
        <v>#DIV/0!</v>
      </c>
    </row>
    <row r="118" spans="1:27" x14ac:dyDescent="0.25">
      <c r="A118">
        <v>117</v>
      </c>
      <c r="B118" s="1" t="s">
        <v>950</v>
      </c>
      <c r="C118">
        <v>17.98</v>
      </c>
      <c r="D118">
        <v>8.99</v>
      </c>
      <c r="E118">
        <v>0</v>
      </c>
      <c r="F118">
        <v>0</v>
      </c>
      <c r="G118">
        <v>1.8</v>
      </c>
      <c r="H118" s="1" t="s">
        <v>951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302</v>
      </c>
      <c r="W118">
        <v>13</v>
      </c>
      <c r="X118">
        <v>1</v>
      </c>
      <c r="Y118" s="1"/>
      <c r="AA118">
        <f>Table_1__2[[#This Row],[Pts]]/Table_1__2[[#This Row],[Salary]]</f>
        <v>17.98</v>
      </c>
    </row>
    <row r="119" spans="1:27" x14ac:dyDescent="0.25">
      <c r="A119">
        <v>118</v>
      </c>
      <c r="B119" s="1" t="s">
        <v>952</v>
      </c>
      <c r="C119">
        <v>17.899999999999999</v>
      </c>
      <c r="D119">
        <v>8.9499999999999993</v>
      </c>
      <c r="E119">
        <v>14.7</v>
      </c>
      <c r="F119">
        <v>3.2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565</v>
      </c>
      <c r="W119">
        <v>11</v>
      </c>
      <c r="X119">
        <v>46</v>
      </c>
      <c r="Y119" s="1"/>
      <c r="AA119">
        <f>Table_1__2[[#This Row],[Pts]]/Table_1__2[[#This Row],[Salary]]</f>
        <v>0.38913043478260867</v>
      </c>
    </row>
    <row r="120" spans="1:27" x14ac:dyDescent="0.25">
      <c r="A120">
        <v>119</v>
      </c>
      <c r="B120" s="1" t="s">
        <v>953</v>
      </c>
      <c r="C120">
        <v>17.82</v>
      </c>
      <c r="D120">
        <v>2.97</v>
      </c>
      <c r="E120">
        <v>-0.3</v>
      </c>
      <c r="F120">
        <v>5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13.12</v>
      </c>
      <c r="V120" s="1" t="s">
        <v>302</v>
      </c>
      <c r="W120">
        <v>6</v>
      </c>
      <c r="X120">
        <v>0</v>
      </c>
      <c r="Y120" s="1"/>
      <c r="AA120" t="e">
        <f>Table_1__2[[#This Row],[Pts]]/Table_1__2[[#This Row],[Salary]]</f>
        <v>#DIV/0!</v>
      </c>
    </row>
    <row r="121" spans="1:27" x14ac:dyDescent="0.25">
      <c r="A121">
        <v>120</v>
      </c>
      <c r="B121" s="1" t="s">
        <v>954</v>
      </c>
      <c r="C121">
        <v>15.7</v>
      </c>
      <c r="D121">
        <v>1.0469999999999999</v>
      </c>
      <c r="E121">
        <v>-0.06</v>
      </c>
      <c r="F121">
        <v>6.66</v>
      </c>
      <c r="G121">
        <v>0</v>
      </c>
      <c r="H121" s="1" t="s">
        <v>359</v>
      </c>
      <c r="I121" s="1" t="s">
        <v>923</v>
      </c>
      <c r="J121" s="1" t="s">
        <v>359</v>
      </c>
      <c r="K121" s="1">
        <v>0</v>
      </c>
      <c r="L121" s="1" t="s">
        <v>359</v>
      </c>
      <c r="M121" s="1" t="s">
        <v>359</v>
      </c>
      <c r="N121" s="1" t="s">
        <v>879</v>
      </c>
      <c r="O121" s="1" t="s">
        <v>297</v>
      </c>
      <c r="P121">
        <v>0</v>
      </c>
      <c r="Q121" s="1" t="s">
        <v>606</v>
      </c>
      <c r="R121">
        <v>0</v>
      </c>
      <c r="S121">
        <v>2.6</v>
      </c>
      <c r="T121">
        <v>0</v>
      </c>
      <c r="U121">
        <v>0</v>
      </c>
      <c r="V121" s="1" t="s">
        <v>302</v>
      </c>
      <c r="W121">
        <v>7</v>
      </c>
      <c r="X121">
        <v>0</v>
      </c>
      <c r="Y121" s="1"/>
      <c r="AA121" t="e">
        <f>Table_1__2[[#This Row],[Pts]]/Table_1__2[[#This Row],[Salary]]</f>
        <v>#DIV/0!</v>
      </c>
    </row>
    <row r="122" spans="1:27" x14ac:dyDescent="0.25">
      <c r="A122">
        <v>121</v>
      </c>
      <c r="B122" s="1" t="s">
        <v>955</v>
      </c>
      <c r="C122">
        <v>15.6</v>
      </c>
      <c r="D122">
        <v>0.97499999999999998</v>
      </c>
      <c r="E122">
        <v>0</v>
      </c>
      <c r="F122">
        <v>0</v>
      </c>
      <c r="G122">
        <v>0</v>
      </c>
      <c r="H122" s="1" t="s">
        <v>359</v>
      </c>
      <c r="I122" s="1" t="s">
        <v>229</v>
      </c>
      <c r="J122" s="1" t="s">
        <v>903</v>
      </c>
      <c r="K122" s="1">
        <v>0</v>
      </c>
      <c r="L122" s="1" t="s">
        <v>359</v>
      </c>
      <c r="M122" s="1" t="s">
        <v>359</v>
      </c>
      <c r="N122" s="1" t="s">
        <v>359</v>
      </c>
      <c r="O122" s="1" t="s">
        <v>359</v>
      </c>
      <c r="P122">
        <v>0</v>
      </c>
      <c r="Q122" s="1" t="s">
        <v>359</v>
      </c>
      <c r="R122">
        <v>2.14</v>
      </c>
      <c r="S122">
        <v>0</v>
      </c>
      <c r="T122">
        <v>6.5</v>
      </c>
      <c r="U122">
        <v>3.4</v>
      </c>
      <c r="V122" s="1" t="s">
        <v>302</v>
      </c>
      <c r="W122">
        <v>7</v>
      </c>
      <c r="X122">
        <v>0</v>
      </c>
      <c r="Y122" s="1"/>
      <c r="AA122" t="e">
        <f>Table_1__2[[#This Row],[Pts]]/Table_1__2[[#This Row],[Salary]]</f>
        <v>#DIV/0!</v>
      </c>
    </row>
    <row r="123" spans="1:27" x14ac:dyDescent="0.25">
      <c r="A123">
        <v>122</v>
      </c>
      <c r="B123" s="1" t="s">
        <v>956</v>
      </c>
      <c r="C123">
        <v>15.56</v>
      </c>
      <c r="D123">
        <v>1.111</v>
      </c>
      <c r="E123">
        <v>0.96</v>
      </c>
      <c r="F123">
        <v>1.1399999999999999</v>
      </c>
      <c r="G123">
        <v>0.2</v>
      </c>
      <c r="H123" s="1">
        <v>0</v>
      </c>
      <c r="I123" s="1" t="s">
        <v>359</v>
      </c>
      <c r="J123" s="1" t="s">
        <v>359</v>
      </c>
      <c r="K123" s="1" t="s">
        <v>402</v>
      </c>
      <c r="L123" s="1" t="s">
        <v>359</v>
      </c>
      <c r="M123" s="1" t="s">
        <v>359</v>
      </c>
      <c r="N123" s="1" t="s">
        <v>359</v>
      </c>
      <c r="O123" s="1">
        <v>0</v>
      </c>
      <c r="P123">
        <v>0</v>
      </c>
      <c r="Q123" s="1" t="s">
        <v>957</v>
      </c>
      <c r="R123">
        <v>6.28</v>
      </c>
      <c r="S123">
        <v>2.92</v>
      </c>
      <c r="T123">
        <v>0</v>
      </c>
      <c r="U123">
        <v>0</v>
      </c>
      <c r="V123" s="1" t="s">
        <v>302</v>
      </c>
      <c r="W123">
        <v>4</v>
      </c>
      <c r="X123">
        <v>0</v>
      </c>
      <c r="Y123" s="1"/>
      <c r="AA123" t="e">
        <f>Table_1__2[[#This Row],[Pts]]/Table_1__2[[#This Row],[Salary]]</f>
        <v>#DIV/0!</v>
      </c>
    </row>
    <row r="124" spans="1:27" x14ac:dyDescent="0.25">
      <c r="A124">
        <v>123</v>
      </c>
      <c r="B124" s="1" t="s">
        <v>958</v>
      </c>
      <c r="C124">
        <v>15.54</v>
      </c>
      <c r="D124">
        <v>1.9419999999999999</v>
      </c>
      <c r="E124">
        <v>3.66</v>
      </c>
      <c r="F124">
        <v>8.08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331</v>
      </c>
      <c r="M124" s="1">
        <v>0</v>
      </c>
      <c r="N124" s="1">
        <v>0</v>
      </c>
      <c r="O124" s="1">
        <v>0</v>
      </c>
      <c r="P124">
        <v>0</v>
      </c>
      <c r="Q124" s="1" t="s">
        <v>959</v>
      </c>
      <c r="R124">
        <v>0</v>
      </c>
      <c r="S124">
        <v>1.4</v>
      </c>
      <c r="T124">
        <v>1</v>
      </c>
      <c r="U124">
        <v>0</v>
      </c>
      <c r="V124" s="1" t="s">
        <v>302</v>
      </c>
      <c r="W124">
        <v>11</v>
      </c>
      <c r="X124">
        <v>0</v>
      </c>
      <c r="Y124" s="1"/>
      <c r="AA124" t="e">
        <f>Table_1__2[[#This Row],[Pts]]/Table_1__2[[#This Row],[Salary]]</f>
        <v>#DIV/0!</v>
      </c>
    </row>
    <row r="125" spans="1:27" x14ac:dyDescent="0.25">
      <c r="A125">
        <v>124</v>
      </c>
      <c r="B125" s="1" t="s">
        <v>960</v>
      </c>
      <c r="C125">
        <v>14.44</v>
      </c>
      <c r="D125">
        <v>2.407</v>
      </c>
      <c r="E125">
        <v>4.34</v>
      </c>
      <c r="F125">
        <v>0</v>
      </c>
      <c r="G125">
        <v>5.4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>
        <v>0</v>
      </c>
      <c r="Q125" s="1">
        <v>0</v>
      </c>
      <c r="R125">
        <v>0</v>
      </c>
      <c r="S125">
        <v>0.3</v>
      </c>
      <c r="T125">
        <v>4.4000000000000004</v>
      </c>
      <c r="U125">
        <v>0</v>
      </c>
      <c r="V125" s="1" t="s">
        <v>302</v>
      </c>
      <c r="W125">
        <v>5</v>
      </c>
      <c r="X125">
        <v>1</v>
      </c>
      <c r="Y125" s="1"/>
      <c r="AA125">
        <f>Table_1__2[[#This Row],[Pts]]/Table_1__2[[#This Row],[Salary]]</f>
        <v>14.44</v>
      </c>
    </row>
    <row r="126" spans="1:27" x14ac:dyDescent="0.25">
      <c r="A126">
        <v>125</v>
      </c>
      <c r="B126" s="1" t="s">
        <v>961</v>
      </c>
      <c r="C126">
        <v>13.6</v>
      </c>
      <c r="D126">
        <v>0.85</v>
      </c>
      <c r="E126">
        <v>0</v>
      </c>
      <c r="F126">
        <v>6.66</v>
      </c>
      <c r="G126">
        <v>1.46</v>
      </c>
      <c r="H126" s="1" t="s">
        <v>359</v>
      </c>
      <c r="I126" s="1">
        <v>0</v>
      </c>
      <c r="J126" s="1" t="s">
        <v>359</v>
      </c>
      <c r="K126" s="1" t="s">
        <v>962</v>
      </c>
      <c r="L126" s="1" t="s">
        <v>359</v>
      </c>
      <c r="M126" s="1" t="s">
        <v>909</v>
      </c>
      <c r="N126" s="1" t="s">
        <v>882</v>
      </c>
      <c r="O126" s="1" t="s">
        <v>359</v>
      </c>
      <c r="P126">
        <v>0</v>
      </c>
      <c r="Q126" s="1" t="s">
        <v>963</v>
      </c>
      <c r="R126">
        <v>0</v>
      </c>
      <c r="S126">
        <v>0</v>
      </c>
      <c r="T126">
        <v>0</v>
      </c>
      <c r="U126">
        <v>0</v>
      </c>
      <c r="V126" s="1" t="s">
        <v>302</v>
      </c>
      <c r="W126">
        <v>5</v>
      </c>
      <c r="X126">
        <v>0</v>
      </c>
      <c r="Y126" s="1"/>
      <c r="AA126" t="e">
        <f>Table_1__2[[#This Row],[Pts]]/Table_1__2[[#This Row],[Salary]]</f>
        <v>#DIV/0!</v>
      </c>
    </row>
    <row r="127" spans="1:27" x14ac:dyDescent="0.25">
      <c r="A127">
        <v>126</v>
      </c>
      <c r="B127" s="1" t="s">
        <v>964</v>
      </c>
      <c r="C127">
        <v>12.9</v>
      </c>
      <c r="D127">
        <v>1.075</v>
      </c>
      <c r="E127">
        <v>0</v>
      </c>
      <c r="F127">
        <v>0</v>
      </c>
      <c r="G127">
        <v>0</v>
      </c>
      <c r="H127" s="1" t="s">
        <v>359</v>
      </c>
      <c r="I127" s="1">
        <v>0</v>
      </c>
      <c r="J127" s="1" t="s">
        <v>359</v>
      </c>
      <c r="K127" s="1">
        <v>0</v>
      </c>
      <c r="L127" s="1" t="s">
        <v>359</v>
      </c>
      <c r="M127" s="1" t="s">
        <v>359</v>
      </c>
      <c r="N127" s="1" t="s">
        <v>713</v>
      </c>
      <c r="O127" s="1" t="s">
        <v>359</v>
      </c>
      <c r="P127">
        <v>6.2</v>
      </c>
      <c r="Q127" s="1" t="s">
        <v>631</v>
      </c>
      <c r="R127">
        <v>0.5</v>
      </c>
      <c r="S127">
        <v>1.78</v>
      </c>
      <c r="T127">
        <v>0</v>
      </c>
      <c r="U127">
        <v>2.2999999999999998</v>
      </c>
      <c r="V127" s="1" t="s">
        <v>302</v>
      </c>
      <c r="W127">
        <v>7</v>
      </c>
      <c r="X127">
        <v>0</v>
      </c>
      <c r="Y127" s="1"/>
      <c r="AA127" t="e">
        <f>Table_1__2[[#This Row],[Pts]]/Table_1__2[[#This Row],[Salary]]</f>
        <v>#DIV/0!</v>
      </c>
    </row>
    <row r="128" spans="1:27" x14ac:dyDescent="0.25">
      <c r="A128">
        <v>127</v>
      </c>
      <c r="B128" s="1" t="s">
        <v>965</v>
      </c>
      <c r="C128">
        <v>12.28</v>
      </c>
      <c r="D128">
        <v>1.228</v>
      </c>
      <c r="E128">
        <v>0</v>
      </c>
      <c r="F128">
        <v>0</v>
      </c>
      <c r="G128">
        <v>0.2</v>
      </c>
      <c r="H128" s="1" t="s">
        <v>359</v>
      </c>
      <c r="I128" s="1" t="s">
        <v>359</v>
      </c>
      <c r="J128" s="1" t="s">
        <v>359</v>
      </c>
      <c r="K128" s="1" t="s">
        <v>359</v>
      </c>
      <c r="L128" s="1">
        <v>0</v>
      </c>
      <c r="M128" s="1">
        <v>0</v>
      </c>
      <c r="N128" s="1" t="s">
        <v>966</v>
      </c>
      <c r="O128" s="1" t="s">
        <v>967</v>
      </c>
      <c r="P128">
        <v>6.52</v>
      </c>
      <c r="Q128" s="1">
        <v>0</v>
      </c>
      <c r="R128">
        <v>2.4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0</v>
      </c>
      <c r="Y128" s="1"/>
      <c r="AA128" t="e">
        <f>Table_1__2[[#This Row],[Pts]]/Table_1__2[[#This Row],[Salary]]</f>
        <v>#DIV/0!</v>
      </c>
    </row>
    <row r="129" spans="1:27" x14ac:dyDescent="0.25">
      <c r="A129">
        <v>128</v>
      </c>
      <c r="B129" s="1" t="s">
        <v>968</v>
      </c>
      <c r="C129">
        <v>11.42</v>
      </c>
      <c r="D129">
        <v>1.427</v>
      </c>
      <c r="E129">
        <v>0</v>
      </c>
      <c r="F129">
        <v>0</v>
      </c>
      <c r="G129">
        <v>0</v>
      </c>
      <c r="H129" s="1">
        <v>0</v>
      </c>
      <c r="I129" s="1">
        <v>0</v>
      </c>
      <c r="J129" s="1">
        <v>0</v>
      </c>
      <c r="K129" s="1" t="s">
        <v>359</v>
      </c>
      <c r="L129" s="1">
        <v>0</v>
      </c>
      <c r="M129" s="1">
        <v>0</v>
      </c>
      <c r="N129" s="1">
        <v>0</v>
      </c>
      <c r="O129" s="1" t="s">
        <v>331</v>
      </c>
      <c r="P129">
        <v>0</v>
      </c>
      <c r="Q129" s="1" t="s">
        <v>359</v>
      </c>
      <c r="R129">
        <v>6.8</v>
      </c>
      <c r="S129">
        <v>1.1399999999999999</v>
      </c>
      <c r="T129">
        <v>1.18</v>
      </c>
      <c r="U129">
        <v>0</v>
      </c>
      <c r="V129" s="1" t="s">
        <v>302</v>
      </c>
      <c r="W129">
        <v>8</v>
      </c>
      <c r="X129">
        <v>0</v>
      </c>
      <c r="Y129" s="1"/>
      <c r="AA129" t="e">
        <f>Table_1__2[[#This Row],[Pts]]/Table_1__2[[#This Row],[Salary]]</f>
        <v>#DIV/0!</v>
      </c>
    </row>
    <row r="130" spans="1:27" x14ac:dyDescent="0.25">
      <c r="A130">
        <v>129</v>
      </c>
      <c r="B130" s="1" t="s">
        <v>969</v>
      </c>
      <c r="C130">
        <v>11.38</v>
      </c>
      <c r="D130">
        <v>2.8450000000000002</v>
      </c>
      <c r="E130">
        <v>0</v>
      </c>
      <c r="F130">
        <v>0</v>
      </c>
      <c r="G130">
        <v>0</v>
      </c>
      <c r="H130" s="1" t="s">
        <v>735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 t="s">
        <v>970</v>
      </c>
      <c r="R130">
        <v>0</v>
      </c>
      <c r="S130">
        <v>-0.4</v>
      </c>
      <c r="T130">
        <v>0</v>
      </c>
      <c r="U130">
        <v>8.4</v>
      </c>
      <c r="V130" s="1" t="s">
        <v>302</v>
      </c>
      <c r="W130">
        <v>6</v>
      </c>
      <c r="X130">
        <v>0</v>
      </c>
      <c r="Y130" s="1"/>
      <c r="AA130" t="e">
        <f>Table_1__2[[#This Row],[Pts]]/Table_1__2[[#This Row],[Salary]]</f>
        <v>#DIV/0!</v>
      </c>
    </row>
    <row r="131" spans="1:27" x14ac:dyDescent="0.25">
      <c r="A131">
        <v>130</v>
      </c>
      <c r="B131" s="1" t="s">
        <v>971</v>
      </c>
      <c r="C131">
        <v>10</v>
      </c>
      <c r="D131">
        <v>2</v>
      </c>
      <c r="E131">
        <v>0</v>
      </c>
      <c r="F131">
        <v>0</v>
      </c>
      <c r="G131">
        <v>0</v>
      </c>
      <c r="H131" s="1">
        <v>0</v>
      </c>
      <c r="I131" s="1">
        <v>0</v>
      </c>
      <c r="J131" s="1" t="s">
        <v>359</v>
      </c>
      <c r="K131" s="1">
        <v>0</v>
      </c>
      <c r="L131" s="1">
        <v>0</v>
      </c>
      <c r="M131" s="1" t="s">
        <v>359</v>
      </c>
      <c r="N131" s="1" t="s">
        <v>878</v>
      </c>
      <c r="O131" s="1">
        <v>0</v>
      </c>
      <c r="P131">
        <v>0</v>
      </c>
      <c r="Q131" s="1">
        <v>0</v>
      </c>
      <c r="R131">
        <v>0</v>
      </c>
      <c r="S131">
        <v>0</v>
      </c>
      <c r="T131">
        <v>8.8000000000000007</v>
      </c>
      <c r="U131">
        <v>0</v>
      </c>
      <c r="V131" s="1" t="s">
        <v>302</v>
      </c>
      <c r="W131">
        <v>11</v>
      </c>
      <c r="X131">
        <v>0</v>
      </c>
      <c r="Y131" s="1"/>
      <c r="AA131" t="e">
        <f>Table_1__2[[#This Row],[Pts]]/Table_1__2[[#This Row],[Salary]]</f>
        <v>#DIV/0!</v>
      </c>
    </row>
    <row r="132" spans="1:27" x14ac:dyDescent="0.25">
      <c r="A132">
        <v>131</v>
      </c>
      <c r="B132" s="1" t="s">
        <v>972</v>
      </c>
      <c r="C132">
        <v>9.3000000000000007</v>
      </c>
      <c r="D132">
        <v>9.3000000000000007</v>
      </c>
      <c r="E132">
        <v>9.3000000000000007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7</v>
      </c>
      <c r="X132">
        <v>0</v>
      </c>
      <c r="Y132" s="1"/>
      <c r="AA132" t="e">
        <f>Table_1__2[[#This Row],[Pts]]/Table_1__2[[#This Row],[Salary]]</f>
        <v>#DIV/0!</v>
      </c>
    </row>
    <row r="133" spans="1:27" x14ac:dyDescent="0.25">
      <c r="A133">
        <v>132</v>
      </c>
      <c r="B133" s="1" t="s">
        <v>973</v>
      </c>
      <c r="C133">
        <v>8.98</v>
      </c>
      <c r="D133">
        <v>0.59899999999999998</v>
      </c>
      <c r="E133">
        <v>0</v>
      </c>
      <c r="F133">
        <v>0</v>
      </c>
      <c r="G133">
        <v>0</v>
      </c>
      <c r="H133" s="1" t="s">
        <v>795</v>
      </c>
      <c r="I133" s="1" t="s">
        <v>238</v>
      </c>
      <c r="J133" s="1">
        <v>0</v>
      </c>
      <c r="K133" s="1" t="s">
        <v>359</v>
      </c>
      <c r="L133" s="1" t="s">
        <v>694</v>
      </c>
      <c r="M133" s="1" t="s">
        <v>974</v>
      </c>
      <c r="N133" s="1" t="s">
        <v>359</v>
      </c>
      <c r="O133" s="1" t="s">
        <v>359</v>
      </c>
      <c r="P133">
        <v>0</v>
      </c>
      <c r="Q133" s="1" t="s">
        <v>359</v>
      </c>
      <c r="R133">
        <v>0</v>
      </c>
      <c r="S133">
        <v>1.94</v>
      </c>
      <c r="T133">
        <v>2.34</v>
      </c>
      <c r="U133">
        <v>0</v>
      </c>
      <c r="V133" s="1" t="s">
        <v>302</v>
      </c>
      <c r="W133">
        <v>6</v>
      </c>
      <c r="X133">
        <v>0</v>
      </c>
      <c r="Y133" s="1"/>
      <c r="AA133" t="e">
        <f>Table_1__2[[#This Row],[Pts]]/Table_1__2[[#This Row],[Salary]]</f>
        <v>#DIV/0!</v>
      </c>
    </row>
    <row r="134" spans="1:27" x14ac:dyDescent="0.25">
      <c r="A134">
        <v>133</v>
      </c>
      <c r="B134" s="1" t="s">
        <v>975</v>
      </c>
      <c r="C134">
        <v>8.98</v>
      </c>
      <c r="D134">
        <v>0.64100000000000001</v>
      </c>
      <c r="E134">
        <v>0</v>
      </c>
      <c r="F134">
        <v>0</v>
      </c>
      <c r="G134">
        <v>0</v>
      </c>
      <c r="H134" s="1" t="s">
        <v>359</v>
      </c>
      <c r="I134" s="1">
        <v>0</v>
      </c>
      <c r="J134" s="1">
        <v>0</v>
      </c>
      <c r="K134" s="1" t="s">
        <v>359</v>
      </c>
      <c r="L134" s="1">
        <v>0</v>
      </c>
      <c r="M134" s="1" t="s">
        <v>359</v>
      </c>
      <c r="N134" s="1" t="s">
        <v>359</v>
      </c>
      <c r="O134" s="1" t="s">
        <v>359</v>
      </c>
      <c r="P134">
        <v>0</v>
      </c>
      <c r="Q134" s="1" t="s">
        <v>359</v>
      </c>
      <c r="R134">
        <v>6.28</v>
      </c>
      <c r="S134">
        <v>2.7</v>
      </c>
      <c r="T134">
        <v>0</v>
      </c>
      <c r="U134">
        <v>0</v>
      </c>
      <c r="V134" s="1" t="s">
        <v>302</v>
      </c>
      <c r="W134">
        <v>8</v>
      </c>
      <c r="X134">
        <v>0</v>
      </c>
      <c r="Y134" s="1"/>
      <c r="AA134" t="e">
        <f>Table_1__2[[#This Row],[Pts]]/Table_1__2[[#This Row],[Salary]]</f>
        <v>#DIV/0!</v>
      </c>
    </row>
    <row r="135" spans="1:27" x14ac:dyDescent="0.25">
      <c r="A135">
        <v>134</v>
      </c>
      <c r="B135" s="1" t="s">
        <v>976</v>
      </c>
      <c r="C135">
        <v>8.4</v>
      </c>
      <c r="D135">
        <v>0.64600000000000002</v>
      </c>
      <c r="E135">
        <v>0.3</v>
      </c>
      <c r="F135">
        <v>0</v>
      </c>
      <c r="G135">
        <v>7.4</v>
      </c>
      <c r="H135" s="1" t="s">
        <v>359</v>
      </c>
      <c r="I135" s="1" t="s">
        <v>359</v>
      </c>
      <c r="J135" s="1">
        <v>0</v>
      </c>
      <c r="K135" s="1">
        <v>0</v>
      </c>
      <c r="L135" s="1">
        <v>0</v>
      </c>
      <c r="M135" s="1" t="s">
        <v>359</v>
      </c>
      <c r="N135" s="1">
        <v>0</v>
      </c>
      <c r="O135" s="1" t="s">
        <v>359</v>
      </c>
      <c r="P135">
        <v>0</v>
      </c>
      <c r="Q135" s="1" t="s">
        <v>359</v>
      </c>
      <c r="R135">
        <v>0</v>
      </c>
      <c r="S135">
        <v>0</v>
      </c>
      <c r="T135">
        <v>0</v>
      </c>
      <c r="U135">
        <v>0.7</v>
      </c>
      <c r="V135" s="1" t="s">
        <v>302</v>
      </c>
      <c r="W135">
        <v>10</v>
      </c>
      <c r="X135">
        <v>0</v>
      </c>
      <c r="Y135" s="1"/>
      <c r="AA135" t="e">
        <f>Table_1__2[[#This Row],[Pts]]/Table_1__2[[#This Row],[Salary]]</f>
        <v>#DIV/0!</v>
      </c>
    </row>
    <row r="136" spans="1:27" x14ac:dyDescent="0.25">
      <c r="A136">
        <v>135</v>
      </c>
      <c r="B136" s="1" t="s">
        <v>977</v>
      </c>
      <c r="C136">
        <v>8.36</v>
      </c>
      <c r="D136">
        <v>0.59699999999999998</v>
      </c>
      <c r="E136">
        <v>0</v>
      </c>
      <c r="F136">
        <v>0</v>
      </c>
      <c r="G136">
        <v>0</v>
      </c>
      <c r="H136" s="1">
        <v>0</v>
      </c>
      <c r="I136" s="1" t="s">
        <v>362</v>
      </c>
      <c r="J136" s="1" t="s">
        <v>505</v>
      </c>
      <c r="K136" s="1" t="s">
        <v>343</v>
      </c>
      <c r="L136" s="1" t="s">
        <v>359</v>
      </c>
      <c r="M136" s="1" t="s">
        <v>359</v>
      </c>
      <c r="N136" s="1" t="s">
        <v>359</v>
      </c>
      <c r="O136" s="1" t="s">
        <v>359</v>
      </c>
      <c r="P136">
        <v>2.66</v>
      </c>
      <c r="Q136" s="1">
        <v>0</v>
      </c>
      <c r="R136">
        <v>-0.1</v>
      </c>
      <c r="S136">
        <v>0</v>
      </c>
      <c r="T136">
        <v>0</v>
      </c>
      <c r="U136">
        <v>0</v>
      </c>
      <c r="V136" s="1" t="s">
        <v>302</v>
      </c>
      <c r="W136">
        <v>13</v>
      </c>
      <c r="X136">
        <v>0</v>
      </c>
      <c r="Y136" s="1"/>
      <c r="AA136" t="e">
        <f>Table_1__2[[#This Row],[Pts]]/Table_1__2[[#This Row],[Salary]]</f>
        <v>#DIV/0!</v>
      </c>
    </row>
    <row r="137" spans="1:27" x14ac:dyDescent="0.25">
      <c r="A137">
        <v>136</v>
      </c>
      <c r="B137" s="1" t="s">
        <v>978</v>
      </c>
      <c r="C137">
        <v>8.26</v>
      </c>
      <c r="D137">
        <v>0.59</v>
      </c>
      <c r="E137">
        <v>0</v>
      </c>
      <c r="F137">
        <v>0</v>
      </c>
      <c r="G137">
        <v>0</v>
      </c>
      <c r="H137" s="1" t="s">
        <v>359</v>
      </c>
      <c r="I137" s="1" t="s">
        <v>359</v>
      </c>
      <c r="J137" s="1" t="s">
        <v>359</v>
      </c>
      <c r="K137" s="1" t="s">
        <v>359</v>
      </c>
      <c r="L137" s="1">
        <v>0</v>
      </c>
      <c r="M137" s="1" t="s">
        <v>359</v>
      </c>
      <c r="N137" s="1" t="s">
        <v>359</v>
      </c>
      <c r="O137" s="1" t="s">
        <v>359</v>
      </c>
      <c r="P137">
        <v>0</v>
      </c>
      <c r="Q137" s="1" t="s">
        <v>359</v>
      </c>
      <c r="R137">
        <v>0</v>
      </c>
      <c r="S137">
        <v>0</v>
      </c>
      <c r="T137">
        <v>0</v>
      </c>
      <c r="U137">
        <v>8.26</v>
      </c>
      <c r="V137" s="1" t="s">
        <v>302</v>
      </c>
      <c r="W137">
        <v>8</v>
      </c>
      <c r="X137">
        <v>0</v>
      </c>
      <c r="Y137" s="1"/>
      <c r="AA137" t="e">
        <f>Table_1__2[[#This Row],[Pts]]/Table_1__2[[#This Row],[Salary]]</f>
        <v>#DIV/0!</v>
      </c>
    </row>
    <row r="138" spans="1:27" x14ac:dyDescent="0.25">
      <c r="A138">
        <v>137</v>
      </c>
      <c r="B138" s="1" t="s">
        <v>979</v>
      </c>
      <c r="C138">
        <v>8.24</v>
      </c>
      <c r="D138">
        <v>0.54900000000000004</v>
      </c>
      <c r="E138">
        <v>1.3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 t="s">
        <v>359</v>
      </c>
      <c r="L138" s="1" t="s">
        <v>297</v>
      </c>
      <c r="M138" s="1" t="s">
        <v>359</v>
      </c>
      <c r="N138" s="1" t="s">
        <v>802</v>
      </c>
      <c r="O138" s="1" t="s">
        <v>359</v>
      </c>
      <c r="P138">
        <v>3.06</v>
      </c>
      <c r="Q138" s="1" t="s">
        <v>359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4</v>
      </c>
      <c r="X138">
        <v>0</v>
      </c>
      <c r="Y138" s="1"/>
      <c r="AA138" t="e">
        <f>Table_1__2[[#This Row],[Pts]]/Table_1__2[[#This Row],[Salary]]</f>
        <v>#DIV/0!</v>
      </c>
    </row>
    <row r="139" spans="1:27" x14ac:dyDescent="0.25">
      <c r="A139">
        <v>138</v>
      </c>
      <c r="B139" s="1" t="s">
        <v>980</v>
      </c>
      <c r="C139">
        <v>6.88</v>
      </c>
      <c r="D139">
        <v>0.43</v>
      </c>
      <c r="E139">
        <v>0.3</v>
      </c>
      <c r="F139">
        <v>2.74</v>
      </c>
      <c r="G139">
        <v>0</v>
      </c>
      <c r="H139" s="1" t="s">
        <v>358</v>
      </c>
      <c r="I139" s="1" t="s">
        <v>358</v>
      </c>
      <c r="J139" s="1" t="s">
        <v>359</v>
      </c>
      <c r="K139" s="1" t="s">
        <v>694</v>
      </c>
      <c r="L139" s="1" t="s">
        <v>359</v>
      </c>
      <c r="M139" s="1" t="s">
        <v>359</v>
      </c>
      <c r="N139" s="1" t="s">
        <v>694</v>
      </c>
      <c r="O139" s="1" t="s">
        <v>359</v>
      </c>
      <c r="P139">
        <v>0</v>
      </c>
      <c r="Q139" s="1">
        <v>0</v>
      </c>
      <c r="R139">
        <v>0.5</v>
      </c>
      <c r="S139">
        <v>1.94</v>
      </c>
      <c r="T139">
        <v>0.4</v>
      </c>
      <c r="U139">
        <v>0</v>
      </c>
      <c r="V139" s="1" t="s">
        <v>302</v>
      </c>
      <c r="W139">
        <v>13</v>
      </c>
      <c r="X139">
        <v>0</v>
      </c>
      <c r="Y139" s="1"/>
      <c r="AA139" t="e">
        <f>Table_1__2[[#This Row],[Pts]]/Table_1__2[[#This Row],[Salary]]</f>
        <v>#DIV/0!</v>
      </c>
    </row>
    <row r="140" spans="1:27" x14ac:dyDescent="0.25">
      <c r="A140">
        <v>139</v>
      </c>
      <c r="B140" s="1" t="s">
        <v>981</v>
      </c>
      <c r="C140">
        <v>6.52</v>
      </c>
      <c r="D140">
        <v>0.93100000000000005</v>
      </c>
      <c r="E140">
        <v>0</v>
      </c>
      <c r="F140">
        <v>0</v>
      </c>
      <c r="G140">
        <v>0</v>
      </c>
      <c r="H140" s="1" t="s">
        <v>830</v>
      </c>
      <c r="I140" s="1" t="s">
        <v>359</v>
      </c>
      <c r="J140" s="1" t="s">
        <v>870</v>
      </c>
      <c r="K140" s="1" t="s">
        <v>359</v>
      </c>
      <c r="L140" s="1" t="s">
        <v>359</v>
      </c>
      <c r="M140" s="1">
        <v>0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8</v>
      </c>
      <c r="X140">
        <v>0</v>
      </c>
      <c r="Y140" s="1"/>
      <c r="AA140" t="e">
        <f>Table_1__2[[#This Row],[Pts]]/Table_1__2[[#This Row],[Salary]]</f>
        <v>#DIV/0!</v>
      </c>
    </row>
    <row r="141" spans="1:27" x14ac:dyDescent="0.25">
      <c r="A141">
        <v>140</v>
      </c>
      <c r="B141" s="1" t="s">
        <v>982</v>
      </c>
      <c r="C141">
        <v>6.3</v>
      </c>
      <c r="D141">
        <v>0.45</v>
      </c>
      <c r="E141">
        <v>0</v>
      </c>
      <c r="F141">
        <v>0</v>
      </c>
      <c r="G141">
        <v>0</v>
      </c>
      <c r="H141" s="1" t="s">
        <v>359</v>
      </c>
      <c r="I141" s="1" t="s">
        <v>238</v>
      </c>
      <c r="J141" s="1" t="s">
        <v>359</v>
      </c>
      <c r="K141" s="1" t="s">
        <v>359</v>
      </c>
      <c r="L141" s="1" t="s">
        <v>904</v>
      </c>
      <c r="M141" s="1" t="s">
        <v>358</v>
      </c>
      <c r="N141" s="1" t="s">
        <v>362</v>
      </c>
      <c r="O141" s="1">
        <v>0</v>
      </c>
      <c r="P141">
        <v>0</v>
      </c>
      <c r="Q141" s="1" t="s">
        <v>367</v>
      </c>
      <c r="R141">
        <v>0</v>
      </c>
      <c r="S141">
        <v>2.2400000000000002</v>
      </c>
      <c r="T141">
        <v>0</v>
      </c>
      <c r="U141">
        <v>0</v>
      </c>
      <c r="V141" s="1" t="s">
        <v>302</v>
      </c>
      <c r="W141">
        <v>11</v>
      </c>
      <c r="X141">
        <v>0</v>
      </c>
      <c r="Y141" s="1"/>
      <c r="AA141" t="e">
        <f>Table_1__2[[#This Row],[Pts]]/Table_1__2[[#This Row],[Salary]]</f>
        <v>#DIV/0!</v>
      </c>
    </row>
    <row r="142" spans="1:27" x14ac:dyDescent="0.25">
      <c r="A142">
        <v>141</v>
      </c>
      <c r="B142" s="1" t="s">
        <v>983</v>
      </c>
      <c r="C142">
        <v>5.22</v>
      </c>
      <c r="D142">
        <v>1.3049999999999999</v>
      </c>
      <c r="E142">
        <v>0</v>
      </c>
      <c r="F142">
        <v>0</v>
      </c>
      <c r="G142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 t="s">
        <v>359</v>
      </c>
      <c r="N142" s="1" t="s">
        <v>984</v>
      </c>
      <c r="O142" s="1">
        <v>0</v>
      </c>
      <c r="P142">
        <v>0</v>
      </c>
      <c r="Q142" s="1">
        <v>0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11</v>
      </c>
      <c r="X142">
        <v>0</v>
      </c>
      <c r="Y142" s="1"/>
      <c r="AA142" t="e">
        <f>Table_1__2[[#This Row],[Pts]]/Table_1__2[[#This Row],[Salary]]</f>
        <v>#DIV/0!</v>
      </c>
    </row>
    <row r="143" spans="1:27" x14ac:dyDescent="0.25">
      <c r="A143">
        <v>142</v>
      </c>
      <c r="B143" s="1" t="s">
        <v>985</v>
      </c>
      <c r="C143">
        <v>4.5</v>
      </c>
      <c r="D143">
        <v>1.5</v>
      </c>
      <c r="E143">
        <v>0</v>
      </c>
      <c r="F143">
        <v>0</v>
      </c>
      <c r="G143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0.8</v>
      </c>
      <c r="T143">
        <v>1.2</v>
      </c>
      <c r="U143">
        <v>2.5</v>
      </c>
      <c r="V143" s="1" t="s">
        <v>302</v>
      </c>
      <c r="W143">
        <v>6</v>
      </c>
      <c r="X143">
        <v>0</v>
      </c>
      <c r="Y143" s="1"/>
      <c r="AA143" t="e">
        <f>Table_1__2[[#This Row],[Pts]]/Table_1__2[[#This Row],[Salary]]</f>
        <v>#DIV/0!</v>
      </c>
    </row>
    <row r="144" spans="1:27" x14ac:dyDescent="0.25">
      <c r="A144">
        <v>143</v>
      </c>
      <c r="B144" s="1" t="s">
        <v>986</v>
      </c>
      <c r="C144">
        <v>3.96</v>
      </c>
      <c r="D144">
        <v>0.79200000000000004</v>
      </c>
      <c r="E144">
        <v>0</v>
      </c>
      <c r="F144">
        <v>0</v>
      </c>
      <c r="G144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 t="s">
        <v>359</v>
      </c>
      <c r="N144" s="1" t="s">
        <v>359</v>
      </c>
      <c r="O144" s="1" t="s">
        <v>359</v>
      </c>
      <c r="P144">
        <v>3.96</v>
      </c>
      <c r="Q144" s="1" t="s">
        <v>359</v>
      </c>
      <c r="R144">
        <v>0</v>
      </c>
      <c r="S144">
        <v>0</v>
      </c>
      <c r="T144">
        <v>0</v>
      </c>
      <c r="U144">
        <v>0</v>
      </c>
      <c r="V144" s="1" t="s">
        <v>302</v>
      </c>
      <c r="W144">
        <v>5</v>
      </c>
      <c r="X144">
        <v>0</v>
      </c>
      <c r="Y144" s="1"/>
      <c r="AA144" t="e">
        <f>Table_1__2[[#This Row],[Pts]]/Table_1__2[[#This Row],[Salary]]</f>
        <v>#DIV/0!</v>
      </c>
    </row>
    <row r="145" spans="1:27" x14ac:dyDescent="0.25">
      <c r="A145">
        <v>144</v>
      </c>
      <c r="B145" s="1" t="s">
        <v>987</v>
      </c>
      <c r="C145">
        <v>3.7</v>
      </c>
      <c r="D145">
        <v>3.7</v>
      </c>
      <c r="E145">
        <v>0</v>
      </c>
      <c r="F145">
        <v>0</v>
      </c>
      <c r="G14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 t="s">
        <v>988</v>
      </c>
      <c r="P145">
        <v>0</v>
      </c>
      <c r="Q145" s="1">
        <v>0</v>
      </c>
      <c r="R145">
        <v>0</v>
      </c>
      <c r="S145">
        <v>0</v>
      </c>
      <c r="T145">
        <v>0</v>
      </c>
      <c r="U145">
        <v>0</v>
      </c>
      <c r="V145" s="1" t="s">
        <v>302</v>
      </c>
      <c r="W145">
        <v>6</v>
      </c>
      <c r="X145">
        <v>0</v>
      </c>
      <c r="Y145" s="1"/>
      <c r="AA145" t="e">
        <f>Table_1__2[[#This Row],[Pts]]/Table_1__2[[#This Row],[Salary]]</f>
        <v>#DIV/0!</v>
      </c>
    </row>
    <row r="146" spans="1:27" x14ac:dyDescent="0.25">
      <c r="A146">
        <v>145</v>
      </c>
      <c r="B146" s="1" t="s">
        <v>989</v>
      </c>
      <c r="C146">
        <v>3.68</v>
      </c>
      <c r="D146">
        <v>0.26300000000000001</v>
      </c>
      <c r="E146">
        <v>0</v>
      </c>
      <c r="F146">
        <v>0.5</v>
      </c>
      <c r="G146">
        <v>2.58</v>
      </c>
      <c r="H146" s="1" t="s">
        <v>359</v>
      </c>
      <c r="I146" s="1" t="s">
        <v>402</v>
      </c>
      <c r="J146" s="1" t="s">
        <v>359</v>
      </c>
      <c r="K146" s="1" t="s">
        <v>359</v>
      </c>
      <c r="L146" s="1" t="s">
        <v>359</v>
      </c>
      <c r="M146" s="1">
        <v>0</v>
      </c>
      <c r="N146" s="1" t="s">
        <v>359</v>
      </c>
      <c r="O146" s="1">
        <v>0</v>
      </c>
      <c r="P146">
        <v>0</v>
      </c>
      <c r="Q146" s="1" t="s">
        <v>359</v>
      </c>
      <c r="R146">
        <v>0</v>
      </c>
      <c r="S146">
        <v>0</v>
      </c>
      <c r="T146">
        <v>0</v>
      </c>
      <c r="U146">
        <v>0</v>
      </c>
      <c r="V146" s="1" t="s">
        <v>302</v>
      </c>
      <c r="W146">
        <v>9</v>
      </c>
      <c r="X146">
        <v>0</v>
      </c>
      <c r="Y146" s="1"/>
      <c r="AA146" t="e">
        <f>Table_1__2[[#This Row],[Pts]]/Table_1__2[[#This Row],[Salary]]</f>
        <v>#DIV/0!</v>
      </c>
    </row>
    <row r="147" spans="1:27" x14ac:dyDescent="0.25">
      <c r="A147">
        <v>146</v>
      </c>
      <c r="B147" s="1" t="s">
        <v>990</v>
      </c>
      <c r="C147">
        <v>3.1</v>
      </c>
      <c r="D147">
        <v>0.20699999999999999</v>
      </c>
      <c r="E147">
        <v>0</v>
      </c>
      <c r="F147">
        <v>0</v>
      </c>
      <c r="G147">
        <v>0</v>
      </c>
      <c r="H147" s="1" t="s">
        <v>359</v>
      </c>
      <c r="I147" s="1" t="s">
        <v>359</v>
      </c>
      <c r="J147" s="1" t="s">
        <v>247</v>
      </c>
      <c r="K147" s="1" t="s">
        <v>359</v>
      </c>
      <c r="L147" s="1" t="s">
        <v>359</v>
      </c>
      <c r="M147" s="1" t="s">
        <v>359</v>
      </c>
      <c r="N147" s="1">
        <v>0</v>
      </c>
      <c r="O147" s="1" t="s">
        <v>359</v>
      </c>
      <c r="P147">
        <v>0</v>
      </c>
      <c r="Q147" s="1" t="s">
        <v>359</v>
      </c>
      <c r="R147">
        <v>0</v>
      </c>
      <c r="S147">
        <v>1.5</v>
      </c>
      <c r="T147">
        <v>0</v>
      </c>
      <c r="U147">
        <v>0</v>
      </c>
      <c r="V147" s="1" t="s">
        <v>302</v>
      </c>
      <c r="W147">
        <v>10</v>
      </c>
      <c r="X147">
        <v>0</v>
      </c>
      <c r="Y147" s="1"/>
      <c r="AA147" t="e">
        <f>Table_1__2[[#This Row],[Pts]]/Table_1__2[[#This Row],[Salary]]</f>
        <v>#DIV/0!</v>
      </c>
    </row>
    <row r="148" spans="1:27" x14ac:dyDescent="0.25">
      <c r="A148">
        <v>147</v>
      </c>
      <c r="B148" s="1" t="s">
        <v>991</v>
      </c>
      <c r="C148">
        <v>2.9</v>
      </c>
      <c r="D148">
        <v>0.57999999999999996</v>
      </c>
      <c r="E148">
        <v>0.2</v>
      </c>
      <c r="F148">
        <v>0</v>
      </c>
      <c r="G148">
        <v>0</v>
      </c>
      <c r="H148" s="1">
        <v>0</v>
      </c>
      <c r="I148" s="1">
        <v>0</v>
      </c>
      <c r="J148" s="1" t="s">
        <v>359</v>
      </c>
      <c r="K148" s="1" t="s">
        <v>735</v>
      </c>
      <c r="L148" s="1" t="s">
        <v>359</v>
      </c>
      <c r="M148" s="1">
        <v>0</v>
      </c>
      <c r="N148" s="1">
        <v>0</v>
      </c>
      <c r="O148" s="1">
        <v>0</v>
      </c>
      <c r="P148">
        <v>0</v>
      </c>
      <c r="Q148" s="1">
        <v>0</v>
      </c>
      <c r="R148">
        <v>0</v>
      </c>
      <c r="S148">
        <v>0</v>
      </c>
      <c r="T148">
        <v>0</v>
      </c>
      <c r="U148">
        <v>1.2</v>
      </c>
      <c r="V148" s="1" t="s">
        <v>302</v>
      </c>
      <c r="W148">
        <v>9</v>
      </c>
      <c r="X148">
        <v>0</v>
      </c>
      <c r="Y148" s="1"/>
      <c r="AA148" t="e">
        <f>Table_1__2[[#This Row],[Pts]]/Table_1__2[[#This Row],[Salary]]</f>
        <v>#DIV/0!</v>
      </c>
    </row>
    <row r="149" spans="1:27" x14ac:dyDescent="0.25">
      <c r="A149">
        <v>148</v>
      </c>
      <c r="B149" s="1" t="s">
        <v>992</v>
      </c>
      <c r="C149">
        <v>2.8</v>
      </c>
      <c r="D149">
        <v>0.56000000000000005</v>
      </c>
      <c r="E149">
        <v>0</v>
      </c>
      <c r="F149">
        <v>0</v>
      </c>
      <c r="G149">
        <v>0</v>
      </c>
      <c r="H149" s="1" t="s">
        <v>359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v>0</v>
      </c>
      <c r="Q149" s="1">
        <v>0</v>
      </c>
      <c r="R149">
        <v>0</v>
      </c>
      <c r="S149">
        <v>0</v>
      </c>
      <c r="T149">
        <v>2.7</v>
      </c>
      <c r="U149">
        <v>0.1</v>
      </c>
      <c r="V149" s="1" t="s">
        <v>302</v>
      </c>
      <c r="W149">
        <v>5</v>
      </c>
      <c r="X149">
        <v>0</v>
      </c>
      <c r="Y149" s="1"/>
      <c r="AA149" t="e">
        <f>Table_1__2[[#This Row],[Pts]]/Table_1__2[[#This Row],[Salary]]</f>
        <v>#DIV/0!</v>
      </c>
    </row>
    <row r="150" spans="1:27" x14ac:dyDescent="0.25">
      <c r="A150">
        <v>149</v>
      </c>
      <c r="B150" s="1" t="s">
        <v>993</v>
      </c>
      <c r="C150">
        <v>2.72</v>
      </c>
      <c r="D150">
        <v>0.34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 t="s">
        <v>359</v>
      </c>
      <c r="P150">
        <v>0</v>
      </c>
      <c r="Q150" s="1" t="s">
        <v>359</v>
      </c>
      <c r="R150">
        <v>0</v>
      </c>
      <c r="S150">
        <v>2.72</v>
      </c>
      <c r="T150">
        <v>0</v>
      </c>
      <c r="U150">
        <v>0</v>
      </c>
      <c r="V150" s="1" t="s">
        <v>302</v>
      </c>
      <c r="W150">
        <v>8</v>
      </c>
      <c r="X150">
        <v>0</v>
      </c>
      <c r="Y150" s="1"/>
      <c r="AA150" t="e">
        <f>Table_1__2[[#This Row],[Pts]]/Table_1__2[[#This Row],[Salary]]</f>
        <v>#DIV/0!</v>
      </c>
    </row>
    <row r="151" spans="1:27" x14ac:dyDescent="0.25">
      <c r="A151">
        <v>150</v>
      </c>
      <c r="B151" s="1" t="s">
        <v>994</v>
      </c>
      <c r="C151">
        <v>2.54</v>
      </c>
      <c r="D151">
        <v>0.159</v>
      </c>
      <c r="E151">
        <v>0</v>
      </c>
      <c r="F151">
        <v>0</v>
      </c>
      <c r="G151">
        <v>0</v>
      </c>
      <c r="H151" s="1" t="s">
        <v>359</v>
      </c>
      <c r="I151" s="1" t="s">
        <v>359</v>
      </c>
      <c r="J151" s="1">
        <v>0</v>
      </c>
      <c r="K151" s="1" t="s">
        <v>359</v>
      </c>
      <c r="L151" s="1" t="s">
        <v>995</v>
      </c>
      <c r="M151" s="1" t="s">
        <v>359</v>
      </c>
      <c r="N151" s="1" t="s">
        <v>359</v>
      </c>
      <c r="O151" s="1" t="s">
        <v>359</v>
      </c>
      <c r="P151">
        <v>0</v>
      </c>
      <c r="Q151" s="1" t="s">
        <v>359</v>
      </c>
      <c r="R151">
        <v>0</v>
      </c>
      <c r="S151">
        <v>0</v>
      </c>
      <c r="T151">
        <v>0</v>
      </c>
      <c r="U151">
        <v>0</v>
      </c>
      <c r="V151" s="1" t="s">
        <v>302</v>
      </c>
      <c r="W151">
        <v>6</v>
      </c>
      <c r="X151">
        <v>0</v>
      </c>
      <c r="Y151" s="1"/>
      <c r="AA151" t="e">
        <f>Table_1__2[[#This Row],[Pts]]/Table_1__2[[#This Row],[Salary]]</f>
        <v>#DIV/0!</v>
      </c>
    </row>
    <row r="152" spans="1:27" x14ac:dyDescent="0.25">
      <c r="A152">
        <v>151</v>
      </c>
      <c r="B152" s="1" t="s">
        <v>996</v>
      </c>
      <c r="C152">
        <v>2.44</v>
      </c>
      <c r="D152">
        <v>0.30499999999999999</v>
      </c>
      <c r="E152">
        <v>0</v>
      </c>
      <c r="F152">
        <v>0</v>
      </c>
      <c r="G152">
        <v>0</v>
      </c>
      <c r="H152" s="1" t="s">
        <v>713</v>
      </c>
      <c r="I152" s="1" t="s">
        <v>903</v>
      </c>
      <c r="J152" s="1" t="s">
        <v>359</v>
      </c>
      <c r="K152" s="1">
        <v>0</v>
      </c>
      <c r="L152" s="1">
        <v>0</v>
      </c>
      <c r="M152" s="1" t="s">
        <v>359</v>
      </c>
      <c r="N152" s="1">
        <v>0</v>
      </c>
      <c r="O152" s="1">
        <v>0</v>
      </c>
      <c r="P152">
        <v>0</v>
      </c>
      <c r="Q152" s="1" t="s">
        <v>359</v>
      </c>
      <c r="R152">
        <v>0</v>
      </c>
      <c r="S152">
        <v>0</v>
      </c>
      <c r="T152">
        <v>0</v>
      </c>
      <c r="U152">
        <v>0</v>
      </c>
      <c r="V152" s="1" t="s">
        <v>302</v>
      </c>
      <c r="W152">
        <v>7</v>
      </c>
      <c r="X152">
        <v>0</v>
      </c>
      <c r="Y152" s="1"/>
      <c r="AA152" t="e">
        <f>Table_1__2[[#This Row],[Pts]]/Table_1__2[[#This Row],[Salary]]</f>
        <v>#DIV/0!</v>
      </c>
    </row>
    <row r="153" spans="1:27" x14ac:dyDescent="0.25">
      <c r="A153">
        <v>152</v>
      </c>
      <c r="B153" s="1" t="s">
        <v>997</v>
      </c>
      <c r="C153">
        <v>2.2999999999999998</v>
      </c>
      <c r="D153">
        <v>0.20899999999999999</v>
      </c>
      <c r="E153">
        <v>0</v>
      </c>
      <c r="F153">
        <v>0</v>
      </c>
      <c r="G153">
        <v>0</v>
      </c>
      <c r="H153" s="1" t="s">
        <v>359</v>
      </c>
      <c r="I153" s="1" t="s">
        <v>359</v>
      </c>
      <c r="J153" s="1">
        <v>0</v>
      </c>
      <c r="K153" s="1" t="s">
        <v>359</v>
      </c>
      <c r="L153" s="1" t="s">
        <v>359</v>
      </c>
      <c r="M153" s="1" t="s">
        <v>787</v>
      </c>
      <c r="N153" s="1">
        <v>0</v>
      </c>
      <c r="O153" s="1">
        <v>0</v>
      </c>
      <c r="P153">
        <v>0.9</v>
      </c>
      <c r="Q153" s="1" t="s">
        <v>359</v>
      </c>
      <c r="R153">
        <v>0</v>
      </c>
      <c r="S153">
        <v>0</v>
      </c>
      <c r="T153">
        <v>0</v>
      </c>
      <c r="U153">
        <v>0</v>
      </c>
      <c r="V153" s="1" t="s">
        <v>302</v>
      </c>
      <c r="W153">
        <v>6</v>
      </c>
      <c r="X153">
        <v>0</v>
      </c>
      <c r="Y153" s="1"/>
      <c r="AA153" t="e">
        <f>Table_1__2[[#This Row],[Pts]]/Table_1__2[[#This Row],[Salary]]</f>
        <v>#DIV/0!</v>
      </c>
    </row>
    <row r="154" spans="1:27" x14ac:dyDescent="0.25">
      <c r="A154">
        <v>153</v>
      </c>
      <c r="B154" s="1" t="s">
        <v>998</v>
      </c>
      <c r="C154">
        <v>2.02</v>
      </c>
      <c r="D154">
        <v>0.20200000000000001</v>
      </c>
      <c r="E154">
        <v>0</v>
      </c>
      <c r="F154">
        <v>0</v>
      </c>
      <c r="G154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 t="s">
        <v>999</v>
      </c>
      <c r="N154" s="1" t="s">
        <v>359</v>
      </c>
      <c r="O154" s="1" t="s">
        <v>359</v>
      </c>
      <c r="P154">
        <v>0</v>
      </c>
      <c r="Q154" s="1" t="s">
        <v>359</v>
      </c>
      <c r="R154">
        <v>0</v>
      </c>
      <c r="S154">
        <v>0</v>
      </c>
      <c r="T154">
        <v>0.1</v>
      </c>
      <c r="U154">
        <v>0</v>
      </c>
      <c r="V154" s="1" t="s">
        <v>302</v>
      </c>
      <c r="W154">
        <v>8</v>
      </c>
      <c r="X154">
        <v>0</v>
      </c>
      <c r="Y154" s="1"/>
      <c r="AA154" t="e">
        <f>Table_1__2[[#This Row],[Pts]]/Table_1__2[[#This Row],[Salary]]</f>
        <v>#DIV/0!</v>
      </c>
    </row>
    <row r="155" spans="1:27" x14ac:dyDescent="0.25">
      <c r="A155">
        <v>154</v>
      </c>
      <c r="B155" s="1" t="s">
        <v>1000</v>
      </c>
      <c r="C155">
        <v>1.96</v>
      </c>
      <c r="D155">
        <v>1.96</v>
      </c>
      <c r="E155">
        <v>0</v>
      </c>
      <c r="F155">
        <v>0</v>
      </c>
      <c r="G155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909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0</v>
      </c>
      <c r="V155" s="1" t="s">
        <v>302</v>
      </c>
      <c r="W155">
        <v>11</v>
      </c>
      <c r="X155">
        <v>24</v>
      </c>
      <c r="Y155" s="1"/>
      <c r="AA155">
        <f>Table_1__2[[#This Row],[Pts]]/Table_1__2[[#This Row],[Salary]]</f>
        <v>8.1666666666666665E-2</v>
      </c>
    </row>
    <row r="156" spans="1:27" x14ac:dyDescent="0.25">
      <c r="A156">
        <v>155</v>
      </c>
      <c r="B156" s="1" t="s">
        <v>1001</v>
      </c>
      <c r="C156">
        <v>1.6</v>
      </c>
      <c r="D156">
        <v>1.6</v>
      </c>
      <c r="E156">
        <v>0</v>
      </c>
      <c r="F156">
        <v>0</v>
      </c>
      <c r="G156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v>0</v>
      </c>
      <c r="Q156" s="1">
        <v>0</v>
      </c>
      <c r="R156">
        <v>0</v>
      </c>
      <c r="S156">
        <v>0</v>
      </c>
      <c r="T156">
        <v>0</v>
      </c>
      <c r="U156">
        <v>1.6</v>
      </c>
      <c r="V156" s="1" t="s">
        <v>302</v>
      </c>
      <c r="W156">
        <v>6</v>
      </c>
      <c r="X156">
        <v>0</v>
      </c>
      <c r="Y156" s="1"/>
      <c r="AA156" t="e">
        <f>Table_1__2[[#This Row],[Pts]]/Table_1__2[[#This Row],[Salary]]</f>
        <v>#DIV/0!</v>
      </c>
    </row>
    <row r="157" spans="1:27" x14ac:dyDescent="0.25">
      <c r="A157">
        <v>156</v>
      </c>
      <c r="B157" s="1" t="s">
        <v>1002</v>
      </c>
      <c r="C157">
        <v>1.48</v>
      </c>
      <c r="D157">
        <v>0.74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v>0</v>
      </c>
      <c r="Q157" s="1">
        <v>0</v>
      </c>
      <c r="R157">
        <v>0</v>
      </c>
      <c r="S157">
        <v>0</v>
      </c>
      <c r="T157">
        <v>1.48</v>
      </c>
      <c r="U157">
        <v>0</v>
      </c>
      <c r="V157" s="1" t="s">
        <v>302</v>
      </c>
      <c r="W157">
        <v>8</v>
      </c>
      <c r="X157">
        <v>0</v>
      </c>
      <c r="Y157" s="1"/>
      <c r="AA157" t="e">
        <f>Table_1__2[[#This Row],[Pts]]/Table_1__2[[#This Row],[Salary]]</f>
        <v>#DIV/0!</v>
      </c>
    </row>
    <row r="158" spans="1:27" x14ac:dyDescent="0.25">
      <c r="A158">
        <v>157</v>
      </c>
      <c r="B158" s="1" t="s">
        <v>1003</v>
      </c>
      <c r="C158">
        <v>1.46</v>
      </c>
      <c r="D158">
        <v>0.20899999999999999</v>
      </c>
      <c r="E158">
        <v>0</v>
      </c>
      <c r="F158">
        <v>0</v>
      </c>
      <c r="G158">
        <v>1.46</v>
      </c>
      <c r="H158" s="1">
        <v>0</v>
      </c>
      <c r="I158" s="1" t="s">
        <v>359</v>
      </c>
      <c r="J158" s="1" t="s">
        <v>359</v>
      </c>
      <c r="K158" s="1" t="s">
        <v>359</v>
      </c>
      <c r="L158" s="1">
        <v>0</v>
      </c>
      <c r="M158" s="1" t="s">
        <v>359</v>
      </c>
      <c r="N158" s="1" t="s">
        <v>359</v>
      </c>
      <c r="O158" s="1">
        <v>0</v>
      </c>
      <c r="P158">
        <v>0</v>
      </c>
      <c r="Q158" s="1">
        <v>0</v>
      </c>
      <c r="R158">
        <v>0</v>
      </c>
      <c r="S158">
        <v>0</v>
      </c>
      <c r="T158">
        <v>0</v>
      </c>
      <c r="U158">
        <v>0</v>
      </c>
      <c r="V158" s="1" t="s">
        <v>302</v>
      </c>
      <c r="W158">
        <v>8</v>
      </c>
      <c r="X158">
        <v>0</v>
      </c>
      <c r="Y158" s="1"/>
      <c r="AA158" t="e">
        <f>Table_1__2[[#This Row],[Pts]]/Table_1__2[[#This Row],[Salary]]</f>
        <v>#DIV/0!</v>
      </c>
    </row>
    <row r="159" spans="1:27" x14ac:dyDescent="0.25">
      <c r="A159">
        <v>158</v>
      </c>
      <c r="B159" s="1" t="s">
        <v>1004</v>
      </c>
      <c r="C159">
        <v>1.1000000000000001</v>
      </c>
      <c r="D159">
        <v>0.157</v>
      </c>
      <c r="E159">
        <v>0</v>
      </c>
      <c r="F159">
        <v>1.1000000000000001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 t="s">
        <v>359</v>
      </c>
      <c r="P159">
        <v>0</v>
      </c>
      <c r="Q159" s="1" t="s">
        <v>359</v>
      </c>
      <c r="R159">
        <v>0</v>
      </c>
      <c r="S159">
        <v>0</v>
      </c>
      <c r="T159">
        <v>0</v>
      </c>
      <c r="U159">
        <v>0</v>
      </c>
      <c r="V159" s="1" t="s">
        <v>302</v>
      </c>
      <c r="W159">
        <v>4</v>
      </c>
      <c r="X159">
        <v>0</v>
      </c>
      <c r="Y159" s="1"/>
      <c r="AA159" t="e">
        <f>Table_1__2[[#This Row],[Pts]]/Table_1__2[[#This Row],[Salary]]</f>
        <v>#DIV/0!</v>
      </c>
    </row>
    <row r="160" spans="1:27" x14ac:dyDescent="0.25">
      <c r="A160">
        <v>159</v>
      </c>
      <c r="B160" s="1" t="s">
        <v>1005</v>
      </c>
      <c r="C160">
        <v>1</v>
      </c>
      <c r="D160">
        <v>0.33300000000000002</v>
      </c>
      <c r="E160">
        <v>0</v>
      </c>
      <c r="F160">
        <v>0</v>
      </c>
      <c r="G160">
        <v>0</v>
      </c>
      <c r="H160" s="1">
        <v>0</v>
      </c>
      <c r="I160" s="1">
        <v>0</v>
      </c>
      <c r="J160" s="1">
        <v>0</v>
      </c>
      <c r="K160" s="1" t="s">
        <v>359</v>
      </c>
      <c r="L160" s="1">
        <v>0</v>
      </c>
      <c r="M160" s="1" t="s">
        <v>367</v>
      </c>
      <c r="N160" s="1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 s="1" t="s">
        <v>302</v>
      </c>
      <c r="W160">
        <v>5</v>
      </c>
      <c r="X160">
        <v>0</v>
      </c>
      <c r="Y160" s="1"/>
      <c r="AA160" t="e">
        <f>Table_1__2[[#This Row],[Pts]]/Table_1__2[[#This Row],[Salary]]</f>
        <v>#DIV/0!</v>
      </c>
    </row>
    <row r="161" spans="1:27" x14ac:dyDescent="0.25">
      <c r="A161">
        <v>160</v>
      </c>
      <c r="B161" s="1" t="s">
        <v>1006</v>
      </c>
      <c r="C161">
        <v>0.7</v>
      </c>
      <c r="D161">
        <v>0.7</v>
      </c>
      <c r="E161">
        <v>0</v>
      </c>
      <c r="F161">
        <v>0</v>
      </c>
      <c r="G16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>
        <v>0.7</v>
      </c>
      <c r="Q161" s="1">
        <v>0</v>
      </c>
      <c r="R161">
        <v>0</v>
      </c>
      <c r="S161">
        <v>0</v>
      </c>
      <c r="T161">
        <v>0</v>
      </c>
      <c r="U161">
        <v>0</v>
      </c>
      <c r="V161" s="1" t="s">
        <v>302</v>
      </c>
      <c r="W161">
        <v>10</v>
      </c>
      <c r="X161">
        <v>0</v>
      </c>
      <c r="Y161" s="1"/>
      <c r="AA161" t="e">
        <f>Table_1__2[[#This Row],[Pts]]/Table_1__2[[#This Row],[Salary]]</f>
        <v>#DIV/0!</v>
      </c>
    </row>
    <row r="162" spans="1:27" x14ac:dyDescent="0.25">
      <c r="A162">
        <v>161</v>
      </c>
      <c r="B162" s="1" t="s">
        <v>1007</v>
      </c>
      <c r="C162">
        <v>0.4</v>
      </c>
      <c r="D162">
        <v>0.13300000000000001</v>
      </c>
      <c r="E162">
        <v>0</v>
      </c>
      <c r="F162">
        <v>0</v>
      </c>
      <c r="G162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238</v>
      </c>
      <c r="M162" s="1" t="s">
        <v>359</v>
      </c>
      <c r="N162" s="1">
        <v>0</v>
      </c>
      <c r="O162" s="1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10</v>
      </c>
      <c r="X162">
        <v>0</v>
      </c>
      <c r="Y162" s="1"/>
      <c r="AA162" t="e">
        <f>Table_1__2[[#This Row],[Pts]]/Table_1__2[[#This Row],[Salary]]</f>
        <v>#DIV/0!</v>
      </c>
    </row>
    <row r="163" spans="1:27" x14ac:dyDescent="0.25">
      <c r="A163">
        <v>162</v>
      </c>
      <c r="B163" s="1" t="s">
        <v>1008</v>
      </c>
      <c r="C163">
        <v>0</v>
      </c>
      <c r="D163">
        <v>0</v>
      </c>
      <c r="E163">
        <v>0</v>
      </c>
      <c r="F163">
        <v>0</v>
      </c>
      <c r="G163">
        <v>0</v>
      </c>
      <c r="H163" s="1" t="s">
        <v>359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 t="s">
        <v>359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13</v>
      </c>
      <c r="X163">
        <v>0</v>
      </c>
      <c r="Y163" s="1"/>
      <c r="AA163" t="e">
        <f>Table_1__2[[#This Row],[Pts]]/Table_1__2[[#This Row],[Salary]]</f>
        <v>#DIV/0!</v>
      </c>
    </row>
    <row r="164" spans="1:27" x14ac:dyDescent="0.25">
      <c r="A164">
        <v>163</v>
      </c>
      <c r="B164" s="1" t="s">
        <v>1009</v>
      </c>
      <c r="C164">
        <v>0</v>
      </c>
      <c r="D164">
        <v>0</v>
      </c>
      <c r="E164">
        <v>0</v>
      </c>
      <c r="F164">
        <v>0</v>
      </c>
      <c r="G164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302</v>
      </c>
      <c r="W164">
        <v>6</v>
      </c>
      <c r="X164">
        <v>0</v>
      </c>
      <c r="Y164" s="1"/>
      <c r="AA164" t="e">
        <f>Table_1__2[[#This Row],[Pts]]/Table_1__2[[#This Row],[Salary]]</f>
        <v>#DIV/0!</v>
      </c>
    </row>
    <row r="165" spans="1:27" x14ac:dyDescent="0.25">
      <c r="A165">
        <v>164</v>
      </c>
      <c r="B165" s="1" t="s">
        <v>1010</v>
      </c>
      <c r="C165">
        <v>0</v>
      </c>
      <c r="D165">
        <v>0</v>
      </c>
      <c r="E165">
        <v>0</v>
      </c>
      <c r="F165">
        <v>0</v>
      </c>
      <c r="G165">
        <v>0</v>
      </c>
      <c r="H165" s="1" t="s">
        <v>359</v>
      </c>
      <c r="I165" s="1">
        <v>0</v>
      </c>
      <c r="J165" s="1">
        <v>0</v>
      </c>
      <c r="K165" s="1" t="s">
        <v>359</v>
      </c>
      <c r="L165" s="1">
        <v>0</v>
      </c>
      <c r="M165" s="1">
        <v>0</v>
      </c>
      <c r="N165" s="1">
        <v>0</v>
      </c>
      <c r="O165" s="1">
        <v>0</v>
      </c>
      <c r="P165">
        <v>0</v>
      </c>
      <c r="Q165" s="1">
        <v>0</v>
      </c>
      <c r="R165">
        <v>0</v>
      </c>
      <c r="S165">
        <v>0</v>
      </c>
      <c r="T165">
        <v>0</v>
      </c>
      <c r="U165">
        <v>0</v>
      </c>
      <c r="V165" s="1" t="s">
        <v>302</v>
      </c>
      <c r="W165">
        <v>9</v>
      </c>
      <c r="X165">
        <v>0</v>
      </c>
      <c r="Y165" s="1"/>
      <c r="AA165" t="e">
        <f>Table_1__2[[#This Row],[Pts]]/Table_1__2[[#This Row],[Salary]]</f>
        <v>#DIV/0!</v>
      </c>
    </row>
    <row r="166" spans="1:27" x14ac:dyDescent="0.25">
      <c r="A166">
        <v>165</v>
      </c>
      <c r="B166" s="1" t="s">
        <v>1011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 t="s">
        <v>359</v>
      </c>
      <c r="P166">
        <v>0</v>
      </c>
      <c r="Q166" s="1" t="s">
        <v>359</v>
      </c>
      <c r="R166">
        <v>0</v>
      </c>
      <c r="S166">
        <v>0</v>
      </c>
      <c r="T166">
        <v>0</v>
      </c>
      <c r="U166">
        <v>0</v>
      </c>
      <c r="V166" s="1" t="s">
        <v>302</v>
      </c>
      <c r="W166">
        <v>8</v>
      </c>
      <c r="X166">
        <v>0</v>
      </c>
      <c r="Y166" s="1"/>
      <c r="AA166" t="e">
        <f>Table_1__2[[#This Row],[Pts]]/Table_1__2[[#This Row],[Salary]]</f>
        <v>#DIV/0!</v>
      </c>
    </row>
    <row r="167" spans="1:27" x14ac:dyDescent="0.25">
      <c r="A167">
        <v>166</v>
      </c>
      <c r="B167" s="1" t="s">
        <v>1012</v>
      </c>
      <c r="C167">
        <v>0</v>
      </c>
      <c r="D167">
        <v>0</v>
      </c>
      <c r="E167">
        <v>0</v>
      </c>
      <c r="F167">
        <v>0</v>
      </c>
      <c r="G167">
        <v>0</v>
      </c>
      <c r="H167" s="1">
        <v>0</v>
      </c>
      <c r="I167" s="1">
        <v>0</v>
      </c>
      <c r="J167" s="1">
        <v>0</v>
      </c>
      <c r="K167" s="1" t="s">
        <v>359</v>
      </c>
      <c r="L167" s="1" t="s">
        <v>359</v>
      </c>
      <c r="M167" s="1" t="s">
        <v>359</v>
      </c>
      <c r="N167" s="1" t="s">
        <v>359</v>
      </c>
      <c r="O167" s="1" t="s">
        <v>359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302</v>
      </c>
      <c r="W167">
        <v>5</v>
      </c>
      <c r="X167">
        <v>0</v>
      </c>
      <c r="Y167" s="1"/>
      <c r="AA167" t="e">
        <f>Table_1__2[[#This Row],[Pts]]/Table_1__2[[#This Row],[Salary]]</f>
        <v>#DIV/0!</v>
      </c>
    </row>
    <row r="168" spans="1:27" x14ac:dyDescent="0.25">
      <c r="A168">
        <v>167</v>
      </c>
      <c r="B168" s="1" t="s">
        <v>1013</v>
      </c>
      <c r="C168">
        <v>0</v>
      </c>
      <c r="D168">
        <v>0</v>
      </c>
      <c r="E168">
        <v>0</v>
      </c>
      <c r="F168">
        <v>0</v>
      </c>
      <c r="G168">
        <v>0</v>
      </c>
      <c r="H168" s="1">
        <v>0</v>
      </c>
      <c r="I168" s="1" t="s">
        <v>359</v>
      </c>
      <c r="J168" s="1">
        <v>0</v>
      </c>
      <c r="K168" s="1" t="s">
        <v>359</v>
      </c>
      <c r="L168" s="1" t="s">
        <v>359</v>
      </c>
      <c r="M168" s="1">
        <v>0</v>
      </c>
      <c r="N168" s="1" t="s">
        <v>359</v>
      </c>
      <c r="O168" s="1">
        <v>0</v>
      </c>
      <c r="P168">
        <v>0</v>
      </c>
      <c r="Q168" s="1">
        <v>0</v>
      </c>
      <c r="R168">
        <v>0</v>
      </c>
      <c r="S168">
        <v>0</v>
      </c>
      <c r="T168">
        <v>0</v>
      </c>
      <c r="U168">
        <v>0</v>
      </c>
      <c r="V168" s="1" t="s">
        <v>302</v>
      </c>
      <c r="W168">
        <v>4</v>
      </c>
      <c r="X168">
        <v>0</v>
      </c>
      <c r="Y168" s="1"/>
      <c r="AA168" t="e">
        <f>Table_1__2[[#This Row],[Pts]]/Table_1__2[[#This Row],[Salary]]</f>
        <v>#DIV/0!</v>
      </c>
    </row>
    <row r="169" spans="1:27" x14ac:dyDescent="0.25">
      <c r="A169">
        <v>168</v>
      </c>
      <c r="B169" s="1" t="s">
        <v>1014</v>
      </c>
      <c r="C169">
        <v>0</v>
      </c>
      <c r="D169">
        <v>0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 t="s">
        <v>359</v>
      </c>
      <c r="P169">
        <v>0</v>
      </c>
      <c r="Q169" s="1">
        <v>0</v>
      </c>
      <c r="R169">
        <v>0</v>
      </c>
      <c r="S169">
        <v>0</v>
      </c>
      <c r="T169">
        <v>0</v>
      </c>
      <c r="U169">
        <v>0</v>
      </c>
      <c r="V169" s="1" t="s">
        <v>302</v>
      </c>
      <c r="W169">
        <v>9</v>
      </c>
      <c r="X169">
        <v>0</v>
      </c>
      <c r="Y169" s="1"/>
      <c r="AA169" t="e">
        <f>Table_1__2[[#This Row],[Pts]]/Table_1__2[[#This Row],[Salary]]</f>
        <v>#DIV/0!</v>
      </c>
    </row>
    <row r="170" spans="1:27" x14ac:dyDescent="0.25">
      <c r="A170">
        <v>169</v>
      </c>
      <c r="B170" s="1" t="s">
        <v>1015</v>
      </c>
      <c r="C170">
        <v>0</v>
      </c>
      <c r="D170">
        <v>0</v>
      </c>
      <c r="E170">
        <v>0</v>
      </c>
      <c r="F170">
        <v>0</v>
      </c>
      <c r="G170">
        <v>0</v>
      </c>
      <c r="H170" s="1" t="s">
        <v>359</v>
      </c>
      <c r="I170" s="1" t="s">
        <v>359</v>
      </c>
      <c r="J170" s="1" t="s">
        <v>359</v>
      </c>
      <c r="K170" s="1" t="s">
        <v>359</v>
      </c>
      <c r="L170" s="1" t="s">
        <v>359</v>
      </c>
      <c r="M170" s="1">
        <v>0</v>
      </c>
      <c r="N170" s="1">
        <v>0</v>
      </c>
      <c r="O170" s="1">
        <v>0</v>
      </c>
      <c r="P170">
        <v>0</v>
      </c>
      <c r="Q170" s="1" t="s">
        <v>359</v>
      </c>
      <c r="R170">
        <v>0</v>
      </c>
      <c r="S170">
        <v>0</v>
      </c>
      <c r="T170">
        <v>0</v>
      </c>
      <c r="U170">
        <v>0</v>
      </c>
      <c r="V170" s="1" t="s">
        <v>302</v>
      </c>
      <c r="W170">
        <v>11</v>
      </c>
      <c r="X170">
        <v>0</v>
      </c>
      <c r="Y170" s="1"/>
      <c r="AA170" t="e">
        <f>Table_1__2[[#This Row],[Pts]]/Table_1__2[[#This Row],[Salary]]</f>
        <v>#DIV/0!</v>
      </c>
    </row>
    <row r="171" spans="1:27" x14ac:dyDescent="0.25">
      <c r="A171">
        <v>170</v>
      </c>
      <c r="B171" s="1" t="s">
        <v>1016</v>
      </c>
      <c r="C171">
        <v>0</v>
      </c>
      <c r="D171">
        <v>0</v>
      </c>
      <c r="E171">
        <v>0</v>
      </c>
      <c r="F171">
        <v>0</v>
      </c>
      <c r="G171">
        <v>0</v>
      </c>
      <c r="H171" s="1" t="s">
        <v>359</v>
      </c>
      <c r="I171" s="1" t="s">
        <v>359</v>
      </c>
      <c r="J171" s="1" t="s">
        <v>359</v>
      </c>
      <c r="K171" s="1">
        <v>0</v>
      </c>
      <c r="L171" s="1" t="s">
        <v>359</v>
      </c>
      <c r="M171" s="1">
        <v>0</v>
      </c>
      <c r="N171" s="1" t="s">
        <v>359</v>
      </c>
      <c r="O171" s="1" t="s">
        <v>359</v>
      </c>
      <c r="P171">
        <v>0</v>
      </c>
      <c r="Q171" s="1" t="s">
        <v>359</v>
      </c>
      <c r="R171">
        <v>0</v>
      </c>
      <c r="S171">
        <v>0</v>
      </c>
      <c r="T171">
        <v>0</v>
      </c>
      <c r="U171">
        <v>0</v>
      </c>
      <c r="V171" s="1" t="s">
        <v>302</v>
      </c>
      <c r="W171">
        <v>9</v>
      </c>
      <c r="X171">
        <v>0</v>
      </c>
      <c r="Y171" s="1"/>
      <c r="AA171" t="e">
        <f>Table_1__2[[#This Row],[Pts]]/Table_1__2[[#This Row],[Salary]]</f>
        <v>#DIV/0!</v>
      </c>
    </row>
    <row r="172" spans="1:27" x14ac:dyDescent="0.25">
      <c r="A172">
        <v>171</v>
      </c>
      <c r="B172" s="1" t="s">
        <v>1017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8</v>
      </c>
      <c r="X172">
        <v>0</v>
      </c>
      <c r="Y172" s="1"/>
      <c r="AA172" t="e">
        <f>Table_1__2[[#This Row],[Pts]]/Table_1__2[[#This Row],[Salary]]</f>
        <v>#DIV/0!</v>
      </c>
    </row>
    <row r="173" spans="1:27" x14ac:dyDescent="0.25">
      <c r="A173">
        <v>172</v>
      </c>
      <c r="B173" s="1" t="s">
        <v>1018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v>0</v>
      </c>
      <c r="Q173" s="1">
        <v>0</v>
      </c>
      <c r="R173">
        <v>0</v>
      </c>
      <c r="S173">
        <v>0</v>
      </c>
      <c r="T173">
        <v>0</v>
      </c>
      <c r="U173">
        <v>0</v>
      </c>
      <c r="V173" s="1" t="s">
        <v>302</v>
      </c>
      <c r="W173">
        <v>10</v>
      </c>
      <c r="X173">
        <v>0</v>
      </c>
      <c r="Y173" s="1"/>
      <c r="AA173" t="e">
        <f>Table_1__2[[#This Row],[Pts]]/Table_1__2[[#This Row],[Salary]]</f>
        <v>#DIV/0!</v>
      </c>
    </row>
    <row r="174" spans="1:27" x14ac:dyDescent="0.25">
      <c r="A174">
        <v>173</v>
      </c>
      <c r="B174" s="1" t="s">
        <v>1019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0</v>
      </c>
      <c r="U174">
        <v>0</v>
      </c>
      <c r="V174" s="1" t="s">
        <v>302</v>
      </c>
      <c r="W174">
        <v>4</v>
      </c>
      <c r="X174">
        <v>0</v>
      </c>
      <c r="Y174" s="1"/>
      <c r="AA174" t="e">
        <f>Table_1__2[[#This Row],[Pts]]/Table_1__2[[#This Row],[Salary]]</f>
        <v>#DIV/0!</v>
      </c>
    </row>
    <row r="175" spans="1:27" x14ac:dyDescent="0.25">
      <c r="A175">
        <v>174</v>
      </c>
      <c r="B175" s="1" t="s">
        <v>1020</v>
      </c>
      <c r="C175">
        <v>0</v>
      </c>
      <c r="D175">
        <v>0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>
        <v>0</v>
      </c>
      <c r="R175">
        <v>0</v>
      </c>
      <c r="S175">
        <v>0</v>
      </c>
      <c r="T175">
        <v>0</v>
      </c>
      <c r="U175">
        <v>0</v>
      </c>
      <c r="V175" s="1" t="s">
        <v>302</v>
      </c>
      <c r="W175">
        <v>8</v>
      </c>
      <c r="X175">
        <v>0</v>
      </c>
      <c r="Y175" s="1"/>
      <c r="AA175" t="e">
        <f>Table_1__2[[#This Row],[Pts]]/Table_1__2[[#This Row],[Salary]]</f>
        <v>#DIV/0!</v>
      </c>
    </row>
    <row r="176" spans="1:27" x14ac:dyDescent="0.25">
      <c r="A176">
        <v>175</v>
      </c>
      <c r="B176" s="1" t="s">
        <v>1021</v>
      </c>
      <c r="C176">
        <v>0</v>
      </c>
      <c r="D176">
        <v>0</v>
      </c>
      <c r="E176">
        <v>0</v>
      </c>
      <c r="F176">
        <v>0</v>
      </c>
      <c r="G176">
        <v>0</v>
      </c>
      <c r="H176" s="1">
        <v>0</v>
      </c>
      <c r="I176" s="1">
        <v>0</v>
      </c>
      <c r="J176" s="1" t="s">
        <v>359</v>
      </c>
      <c r="K176" s="1">
        <v>0</v>
      </c>
      <c r="L176" s="1">
        <v>0</v>
      </c>
      <c r="M176" s="1">
        <v>0</v>
      </c>
      <c r="N176" s="1" t="s">
        <v>359</v>
      </c>
      <c r="O176" s="1" t="s">
        <v>359</v>
      </c>
      <c r="P176">
        <v>0</v>
      </c>
      <c r="Q176" s="1" t="s">
        <v>359</v>
      </c>
      <c r="R176">
        <v>0</v>
      </c>
      <c r="S176">
        <v>0</v>
      </c>
      <c r="T176">
        <v>0</v>
      </c>
      <c r="U176">
        <v>0</v>
      </c>
      <c r="V176" s="1" t="s">
        <v>302</v>
      </c>
      <c r="W176">
        <v>4</v>
      </c>
      <c r="X176">
        <v>0</v>
      </c>
      <c r="Y176" s="1"/>
      <c r="AA176" t="e">
        <f>Table_1__2[[#This Row],[Pts]]/Table_1__2[[#This Row],[Salary]]</f>
        <v>#DIV/0!</v>
      </c>
    </row>
    <row r="177" spans="1:27" x14ac:dyDescent="0.25">
      <c r="A177">
        <v>176</v>
      </c>
      <c r="B177" s="1" t="s">
        <v>1022</v>
      </c>
      <c r="C177">
        <v>-0.28000000000000003</v>
      </c>
      <c r="D177">
        <v>-0.28000000000000003</v>
      </c>
      <c r="E177">
        <v>0</v>
      </c>
      <c r="F177">
        <v>0</v>
      </c>
      <c r="G177">
        <v>0</v>
      </c>
      <c r="H177" s="1" t="s">
        <v>1023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>
        <v>0</v>
      </c>
      <c r="Q177" s="1">
        <v>0</v>
      </c>
      <c r="R177">
        <v>0</v>
      </c>
      <c r="S177">
        <v>0</v>
      </c>
      <c r="T177">
        <v>0</v>
      </c>
      <c r="U177">
        <v>0</v>
      </c>
      <c r="V177" s="1" t="s">
        <v>302</v>
      </c>
      <c r="W177">
        <v>9</v>
      </c>
      <c r="X177">
        <v>0</v>
      </c>
      <c r="Y177" s="1"/>
      <c r="AA177" t="e">
        <f>Table_1__2[[#This Row],[Pts]]/Table_1__2[[#This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A536-67B5-48A3-A483-84D8474FC03E}">
  <dimension ref="A1:AO250"/>
  <sheetViews>
    <sheetView tabSelected="1" topLeftCell="A26" workbookViewId="0">
      <selection activeCell="X60" sqref="X60"/>
    </sheetView>
    <sheetView topLeftCell="I1" workbookViewId="1">
      <selection activeCell="X40" sqref="X40"/>
    </sheetView>
  </sheetViews>
  <sheetFormatPr defaultRowHeight="15" x14ac:dyDescent="0.25"/>
  <cols>
    <col min="1" max="1" width="4.28515625" bestFit="1" customWidth="1"/>
    <col min="2" max="2" width="32.57031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5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3090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1024</v>
      </c>
      <c r="C2">
        <v>383.34</v>
      </c>
      <c r="D2">
        <v>27.381</v>
      </c>
      <c r="E2">
        <v>43.96</v>
      </c>
      <c r="F2">
        <v>7.26</v>
      </c>
      <c r="G2">
        <v>0</v>
      </c>
      <c r="H2" s="1">
        <v>0</v>
      </c>
      <c r="I2" s="1">
        <v>0</v>
      </c>
      <c r="J2" s="1" t="s">
        <v>1025</v>
      </c>
      <c r="K2" s="1" t="s">
        <v>1026</v>
      </c>
      <c r="L2" s="1" t="s">
        <v>1027</v>
      </c>
      <c r="M2" s="1" t="s">
        <v>1028</v>
      </c>
      <c r="N2" s="1" t="s">
        <v>1029</v>
      </c>
      <c r="O2" s="1" t="s">
        <v>1030</v>
      </c>
      <c r="P2">
        <v>18.760000000000002</v>
      </c>
      <c r="Q2" s="1" t="s">
        <v>1031</v>
      </c>
      <c r="R2">
        <v>27.9</v>
      </c>
      <c r="S2">
        <v>10.220000000000001</v>
      </c>
      <c r="T2">
        <v>46.22</v>
      </c>
      <c r="U2">
        <v>16.36</v>
      </c>
      <c r="V2" s="1" t="s">
        <v>205</v>
      </c>
      <c r="W2">
        <v>5</v>
      </c>
      <c r="X2">
        <v>25</v>
      </c>
      <c r="Y2" s="1"/>
      <c r="AA2">
        <f>Table_1__3[[#This Row],[Pts]]/Table_1__3[[#This Row],[Salary]]</f>
        <v>15.333599999999999</v>
      </c>
      <c r="AC2" t="s">
        <v>2355</v>
      </c>
      <c r="AD2">
        <f>AVERAGE(C2:C129)</f>
        <v>149.70601562500002</v>
      </c>
      <c r="AE2">
        <f>AVERAGE(C2:C65)</f>
        <v>215.5567187499999</v>
      </c>
      <c r="AF2">
        <f>AVERAGE(C2:C33)</f>
        <v>263.63624999999996</v>
      </c>
      <c r="AH2" t="s">
        <v>2356</v>
      </c>
      <c r="AI2">
        <f>AD2-(3*AD3)</f>
        <v>-90.760149400282671</v>
      </c>
      <c r="AJ2">
        <f>AD2-(2*AD3)</f>
        <v>-10.604761058521774</v>
      </c>
      <c r="AK2">
        <f>AD2-(AD3)</f>
        <v>69.550627283239123</v>
      </c>
      <c r="AL2">
        <f>AD2</f>
        <v>149.70601562500002</v>
      </c>
      <c r="AM2">
        <f>AD2+AD3</f>
        <v>229.86140396676092</v>
      </c>
      <c r="AN2">
        <f>AD2+(2*AD3)</f>
        <v>310.01679230852181</v>
      </c>
      <c r="AO2">
        <f>AD2+(3*AD3)</f>
        <v>390.17218065028271</v>
      </c>
    </row>
    <row r="3" spans="1:41" x14ac:dyDescent="0.25">
      <c r="A3">
        <v>2</v>
      </c>
      <c r="B3" s="1" t="s">
        <v>1032</v>
      </c>
      <c r="C3">
        <v>363.26</v>
      </c>
      <c r="D3">
        <v>24.216999999999999</v>
      </c>
      <c r="E3">
        <v>15.86</v>
      </c>
      <c r="F3">
        <v>25.34</v>
      </c>
      <c r="G3">
        <v>23.52</v>
      </c>
      <c r="H3" s="1" t="s">
        <v>1033</v>
      </c>
      <c r="I3" s="1" t="s">
        <v>1034</v>
      </c>
      <c r="J3" s="1" t="s">
        <v>724</v>
      </c>
      <c r="K3" s="1" t="s">
        <v>745</v>
      </c>
      <c r="L3" s="1" t="s">
        <v>1035</v>
      </c>
      <c r="M3" s="1" t="s">
        <v>1036</v>
      </c>
      <c r="N3" s="1">
        <v>0</v>
      </c>
      <c r="O3" s="1" t="s">
        <v>1037</v>
      </c>
      <c r="P3">
        <v>67.540000000000006</v>
      </c>
      <c r="Q3" s="1" t="s">
        <v>1038</v>
      </c>
      <c r="R3">
        <v>29.44</v>
      </c>
      <c r="S3">
        <v>17.68</v>
      </c>
      <c r="T3">
        <v>12.4</v>
      </c>
      <c r="U3">
        <v>0</v>
      </c>
      <c r="V3" s="1" t="s">
        <v>890</v>
      </c>
      <c r="W3">
        <v>10</v>
      </c>
      <c r="X3">
        <v>17</v>
      </c>
      <c r="Y3" s="1"/>
      <c r="AA3">
        <f>Table_1__3[[#This Row],[Pts]]/Table_1__3[[#This Row],[Salary]]</f>
        <v>21.368235294117646</v>
      </c>
      <c r="AC3" t="s">
        <v>2359</v>
      </c>
      <c r="AD3">
        <f>_xlfn.STDEV.P(C2:C129)</f>
        <v>80.155388341760897</v>
      </c>
      <c r="AE3">
        <f>_xlfn.STDEV.P(C2:C65)</f>
        <v>59.624236841413214</v>
      </c>
      <c r="AF3">
        <f>_xlfn.STDEV.P(C2:C33)</f>
        <v>44.894440757598581</v>
      </c>
      <c r="AH3" t="s">
        <v>2357</v>
      </c>
      <c r="AI3">
        <f>AE2-(3*AE3)</f>
        <v>36.684008225760266</v>
      </c>
      <c r="AJ3">
        <f>AE2-(2*AE3)</f>
        <v>96.308245067173473</v>
      </c>
      <c r="AK3">
        <f>AE2-AE3</f>
        <v>155.93248190858668</v>
      </c>
      <c r="AL3">
        <f>AE2</f>
        <v>215.5567187499999</v>
      </c>
      <c r="AM3">
        <f>AE2+AE3</f>
        <v>275.18095559141312</v>
      </c>
      <c r="AN3">
        <f>AE2+(2*AE3)</f>
        <v>334.80519243282635</v>
      </c>
      <c r="AO3">
        <f>AE2+(3*AE3)</f>
        <v>394.42942927423951</v>
      </c>
    </row>
    <row r="4" spans="1:41" x14ac:dyDescent="0.25">
      <c r="A4">
        <v>3</v>
      </c>
      <c r="B4" s="1" t="s">
        <v>1039</v>
      </c>
      <c r="C4">
        <v>357.3</v>
      </c>
      <c r="D4">
        <v>22.331</v>
      </c>
      <c r="E4">
        <v>17.760000000000002</v>
      </c>
      <c r="F4">
        <v>34.479999999999997</v>
      </c>
      <c r="G4">
        <v>15.84</v>
      </c>
      <c r="H4" s="1" t="s">
        <v>1040</v>
      </c>
      <c r="I4" s="1" t="s">
        <v>1041</v>
      </c>
      <c r="J4" s="1" t="s">
        <v>1042</v>
      </c>
      <c r="K4" s="1" t="s">
        <v>1043</v>
      </c>
      <c r="L4" s="1" t="s">
        <v>1044</v>
      </c>
      <c r="M4" s="1" t="s">
        <v>1045</v>
      </c>
      <c r="N4" s="1" t="s">
        <v>1046</v>
      </c>
      <c r="O4" s="1">
        <v>0</v>
      </c>
      <c r="P4">
        <v>9.74</v>
      </c>
      <c r="Q4" s="1" t="s">
        <v>1047</v>
      </c>
      <c r="R4">
        <v>32</v>
      </c>
      <c r="S4">
        <v>29.02</v>
      </c>
      <c r="T4">
        <v>45.7</v>
      </c>
      <c r="U4">
        <v>15.66</v>
      </c>
      <c r="V4" s="1" t="s">
        <v>54</v>
      </c>
      <c r="W4">
        <v>11</v>
      </c>
      <c r="X4">
        <v>9</v>
      </c>
      <c r="Y4" s="1"/>
      <c r="AA4">
        <f>Table_1__3[[#This Row],[Pts]]/Table_1__3[[#This Row],[Salary]]</f>
        <v>39.700000000000003</v>
      </c>
      <c r="AC4" t="s">
        <v>2360</v>
      </c>
      <c r="AD4">
        <f>_xlfn.VAR.P(C2:C129)</f>
        <v>6424.8862802184995</v>
      </c>
      <c r="AE4">
        <f>_xlfn.VAR.P(C2:C65)</f>
        <v>3555.0496189209371</v>
      </c>
      <c r="AF4">
        <f>_xlfn.VAR.P(C2:C33)</f>
        <v>2015.5108109375287</v>
      </c>
      <c r="AH4" t="s">
        <v>2358</v>
      </c>
      <c r="AI4">
        <f>AF2-(3*AF3)</f>
        <v>128.95292772720421</v>
      </c>
      <c r="AJ4">
        <f>AF2-(2*AF3)</f>
        <v>173.84736848480281</v>
      </c>
      <c r="AK4">
        <f>AF2-AF3</f>
        <v>218.74180924240139</v>
      </c>
      <c r="AL4">
        <f>AF2</f>
        <v>263.63624999999996</v>
      </c>
      <c r="AM4">
        <f>AF2+AF3</f>
        <v>308.53069075759856</v>
      </c>
      <c r="AN4">
        <f>AF2+(2*AF3)</f>
        <v>353.42513151519711</v>
      </c>
      <c r="AO4">
        <f>AF2+(3*AF3)</f>
        <v>398.31957227279571</v>
      </c>
    </row>
    <row r="5" spans="1:41" x14ac:dyDescent="0.25">
      <c r="A5">
        <v>4</v>
      </c>
      <c r="B5" s="1" t="s">
        <v>1048</v>
      </c>
      <c r="C5">
        <v>318.44</v>
      </c>
      <c r="D5">
        <v>21.228999999999999</v>
      </c>
      <c r="E5">
        <v>37.299999999999997</v>
      </c>
      <c r="F5">
        <v>32.94</v>
      </c>
      <c r="G5">
        <v>20.9</v>
      </c>
      <c r="H5" s="1" t="s">
        <v>359</v>
      </c>
      <c r="I5" s="1" t="s">
        <v>1049</v>
      </c>
      <c r="J5" s="1" t="s">
        <v>1050</v>
      </c>
      <c r="K5" s="1" t="s">
        <v>445</v>
      </c>
      <c r="L5" s="1" t="s">
        <v>1051</v>
      </c>
      <c r="M5" s="1">
        <v>0</v>
      </c>
      <c r="N5" s="1">
        <v>0</v>
      </c>
      <c r="O5" s="1" t="s">
        <v>583</v>
      </c>
      <c r="P5">
        <v>17</v>
      </c>
      <c r="Q5" s="1" t="s">
        <v>722</v>
      </c>
      <c r="R5">
        <v>29.84</v>
      </c>
      <c r="S5">
        <v>37.08</v>
      </c>
      <c r="T5">
        <v>22.7</v>
      </c>
      <c r="U5">
        <v>9.82</v>
      </c>
      <c r="V5" s="1" t="s">
        <v>122</v>
      </c>
      <c r="W5">
        <v>10</v>
      </c>
      <c r="X5">
        <v>11</v>
      </c>
      <c r="Y5" s="1"/>
      <c r="AA5">
        <f>Table_1__3[[#This Row],[Pts]]/Table_1__3[[#This Row],[Salary]]</f>
        <v>28.949090909090909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64</v>
      </c>
      <c r="AL5">
        <f>COUNTIF(C2:C65,"&gt;" &amp; AL2)</f>
        <v>57</v>
      </c>
      <c r="AM5">
        <f>COUNTIF(C2:C65,"&gt;" &amp; AM2)</f>
        <v>24</v>
      </c>
      <c r="AN5">
        <f>COUNTIF(C2:C65,"&gt;" &amp; AN2)</f>
        <v>6</v>
      </c>
      <c r="AO5">
        <f>COUNTIF(C2:C65,"&gt;" &amp; AO2)</f>
        <v>0</v>
      </c>
    </row>
    <row r="6" spans="1:41" x14ac:dyDescent="0.25">
      <c r="A6">
        <v>5</v>
      </c>
      <c r="B6" s="1" t="s">
        <v>1052</v>
      </c>
      <c r="C6">
        <v>312.82</v>
      </c>
      <c r="D6">
        <v>19.550999999999998</v>
      </c>
      <c r="E6">
        <v>31.16</v>
      </c>
      <c r="F6">
        <v>20.88</v>
      </c>
      <c r="G6">
        <v>26.92</v>
      </c>
      <c r="H6" s="1" t="s">
        <v>1053</v>
      </c>
      <c r="I6" s="1" t="s">
        <v>1054</v>
      </c>
      <c r="J6" s="1" t="s">
        <v>1055</v>
      </c>
      <c r="K6" s="1" t="s">
        <v>1056</v>
      </c>
      <c r="L6" s="1">
        <v>0</v>
      </c>
      <c r="M6" s="1" t="s">
        <v>364</v>
      </c>
      <c r="N6" s="1" t="s">
        <v>1057</v>
      </c>
      <c r="O6" s="1" t="s">
        <v>1058</v>
      </c>
      <c r="P6">
        <v>11.3</v>
      </c>
      <c r="Q6" s="1" t="s">
        <v>569</v>
      </c>
      <c r="R6">
        <v>26.26</v>
      </c>
      <c r="S6">
        <v>35.74</v>
      </c>
      <c r="T6">
        <v>9.68</v>
      </c>
      <c r="U6">
        <v>7.6</v>
      </c>
      <c r="V6" s="1" t="s">
        <v>141</v>
      </c>
      <c r="W6">
        <v>8</v>
      </c>
      <c r="X6">
        <v>19</v>
      </c>
      <c r="Y6" s="1"/>
      <c r="AA6">
        <f>Table_1__3[[#This Row],[Pts]]/Table_1__3[[#This Row],[Salary]]</f>
        <v>16.464210526315789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32</v>
      </c>
      <c r="AL6">
        <f>COUNTIF(C2:C33,"&gt;" &amp; AL3)</f>
        <v>29</v>
      </c>
      <c r="AM6">
        <f>COUNTIF(C2:C33,"&gt;" &amp; AM3)</f>
        <v>9</v>
      </c>
      <c r="AN6">
        <f>COUNTIF(C2:C33,"&gt;" &amp; AN3)</f>
        <v>3</v>
      </c>
      <c r="AO6">
        <f>COUNTIF(C2:C33,"&gt;" &amp; AO3)</f>
        <v>0</v>
      </c>
    </row>
    <row r="7" spans="1:41" x14ac:dyDescent="0.25">
      <c r="A7">
        <v>6</v>
      </c>
      <c r="B7" s="1" t="s">
        <v>1059</v>
      </c>
      <c r="C7">
        <v>310.3</v>
      </c>
      <c r="D7">
        <v>19.393999999999998</v>
      </c>
      <c r="E7">
        <v>5.16</v>
      </c>
      <c r="F7">
        <v>8.5399999999999991</v>
      </c>
      <c r="G7">
        <v>37.5</v>
      </c>
      <c r="H7" s="1" t="s">
        <v>1060</v>
      </c>
      <c r="I7" s="1" t="s">
        <v>915</v>
      </c>
      <c r="J7" s="1" t="s">
        <v>1061</v>
      </c>
      <c r="K7" s="1">
        <v>0</v>
      </c>
      <c r="L7" s="1" t="s">
        <v>885</v>
      </c>
      <c r="M7" s="1" t="s">
        <v>1062</v>
      </c>
      <c r="N7" s="1" t="s">
        <v>1063</v>
      </c>
      <c r="O7" s="1" t="s">
        <v>1064</v>
      </c>
      <c r="P7">
        <v>26.7</v>
      </c>
      <c r="Q7" s="1" t="s">
        <v>1065</v>
      </c>
      <c r="R7">
        <v>9.24</v>
      </c>
      <c r="S7">
        <v>20.64</v>
      </c>
      <c r="T7">
        <v>16.600000000000001</v>
      </c>
      <c r="U7">
        <v>23.78</v>
      </c>
      <c r="V7" s="1" t="s">
        <v>103</v>
      </c>
      <c r="W7">
        <v>7</v>
      </c>
      <c r="X7">
        <v>0.75</v>
      </c>
      <c r="Y7" s="1"/>
      <c r="AA7">
        <f>Table_1__3[[#This Row],[Pts]]/Table_1__3[[#This Row],[Salary]]</f>
        <v>413.73333333333335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12</v>
      </c>
      <c r="AM7">
        <f>COUNTIF(C2:C17,"&gt;" &amp; AM4)</f>
        <v>6</v>
      </c>
      <c r="AN7">
        <f>COUNTIF(C2:C17,"&gt;" &amp; AN4)</f>
        <v>3</v>
      </c>
      <c r="AO7">
        <f>COUNTIF(C2:C17,"&gt;" &amp; AO4)</f>
        <v>0</v>
      </c>
    </row>
    <row r="8" spans="1:41" x14ac:dyDescent="0.25">
      <c r="A8">
        <v>7</v>
      </c>
      <c r="B8" s="1" t="s">
        <v>1066</v>
      </c>
      <c r="C8">
        <v>307.98</v>
      </c>
      <c r="D8">
        <v>19.248999999999999</v>
      </c>
      <c r="E8">
        <v>23.2</v>
      </c>
      <c r="F8">
        <v>22.72</v>
      </c>
      <c r="G8">
        <v>23.6</v>
      </c>
      <c r="H8" s="1" t="s">
        <v>129</v>
      </c>
      <c r="I8" s="1" t="s">
        <v>1067</v>
      </c>
      <c r="J8" s="1">
        <v>0</v>
      </c>
      <c r="K8" s="1" t="s">
        <v>877</v>
      </c>
      <c r="L8" s="1" t="s">
        <v>1068</v>
      </c>
      <c r="M8" s="1" t="s">
        <v>1069</v>
      </c>
      <c r="N8" s="1" t="s">
        <v>1070</v>
      </c>
      <c r="O8" s="1" t="s">
        <v>156</v>
      </c>
      <c r="P8">
        <v>33.32</v>
      </c>
      <c r="Q8" s="1" t="s">
        <v>1071</v>
      </c>
      <c r="R8">
        <v>18.760000000000002</v>
      </c>
      <c r="S8">
        <v>9.3800000000000008</v>
      </c>
      <c r="T8">
        <v>12.44</v>
      </c>
      <c r="U8">
        <v>4.8600000000000003</v>
      </c>
      <c r="V8" s="1" t="s">
        <v>572</v>
      </c>
      <c r="W8">
        <v>6</v>
      </c>
      <c r="X8">
        <v>7</v>
      </c>
      <c r="Y8" s="1"/>
      <c r="AA8">
        <f>Table_1__3[[#This Row],[Pts]]/Table_1__3[[#This Row],[Salary]]</f>
        <v>43.997142857142862</v>
      </c>
    </row>
    <row r="9" spans="1:41" x14ac:dyDescent="0.25">
      <c r="A9">
        <v>8</v>
      </c>
      <c r="B9" s="1" t="s">
        <v>1072</v>
      </c>
      <c r="C9">
        <v>287</v>
      </c>
      <c r="D9">
        <v>17.937999999999999</v>
      </c>
      <c r="E9">
        <v>14.34</v>
      </c>
      <c r="F9">
        <v>6.78</v>
      </c>
      <c r="G9">
        <v>30.68</v>
      </c>
      <c r="H9" s="1" t="s">
        <v>1073</v>
      </c>
      <c r="I9" s="1" t="s">
        <v>1074</v>
      </c>
      <c r="J9" s="1" t="s">
        <v>1075</v>
      </c>
      <c r="K9" s="1" t="s">
        <v>1076</v>
      </c>
      <c r="L9" s="1" t="s">
        <v>1077</v>
      </c>
      <c r="M9" s="1" t="s">
        <v>696</v>
      </c>
      <c r="N9" s="1" t="s">
        <v>1078</v>
      </c>
      <c r="O9" s="1">
        <v>0</v>
      </c>
      <c r="P9">
        <v>27.84</v>
      </c>
      <c r="Q9" s="1" t="s">
        <v>1079</v>
      </c>
      <c r="R9">
        <v>30.18</v>
      </c>
      <c r="S9">
        <v>15.28</v>
      </c>
      <c r="T9">
        <v>21.48</v>
      </c>
      <c r="U9">
        <v>6.92</v>
      </c>
      <c r="V9" s="1" t="s">
        <v>84</v>
      </c>
      <c r="W9">
        <v>11</v>
      </c>
      <c r="X9">
        <v>8</v>
      </c>
      <c r="Y9" s="1"/>
      <c r="AA9">
        <f>Table_1__3[[#This Row],[Pts]]/Table_1__3[[#This Row],[Salary]]</f>
        <v>35.875</v>
      </c>
    </row>
    <row r="10" spans="1:41" x14ac:dyDescent="0.25">
      <c r="A10">
        <v>9</v>
      </c>
      <c r="B10" s="1" t="s">
        <v>1080</v>
      </c>
      <c r="C10">
        <v>276.64</v>
      </c>
      <c r="D10">
        <v>17.29</v>
      </c>
      <c r="E10">
        <v>18.72</v>
      </c>
      <c r="F10">
        <v>20.22</v>
      </c>
      <c r="G10">
        <v>38.5</v>
      </c>
      <c r="H10" s="1" t="s">
        <v>1081</v>
      </c>
      <c r="I10" s="1" t="s">
        <v>163</v>
      </c>
      <c r="J10" s="1">
        <v>0</v>
      </c>
      <c r="K10" s="1" t="s">
        <v>1082</v>
      </c>
      <c r="L10" s="1" t="s">
        <v>1083</v>
      </c>
      <c r="M10" s="1" t="s">
        <v>765</v>
      </c>
      <c r="N10" s="1" t="s">
        <v>1084</v>
      </c>
      <c r="O10" s="1" t="s">
        <v>1085</v>
      </c>
      <c r="P10">
        <v>5.18</v>
      </c>
      <c r="Q10" s="1" t="s">
        <v>824</v>
      </c>
      <c r="R10">
        <v>10.82</v>
      </c>
      <c r="S10">
        <v>7.44</v>
      </c>
      <c r="T10">
        <v>8.5399999999999991</v>
      </c>
      <c r="U10">
        <v>32.4</v>
      </c>
      <c r="V10" s="1" t="s">
        <v>205</v>
      </c>
      <c r="W10">
        <v>6</v>
      </c>
      <c r="X10">
        <v>7</v>
      </c>
      <c r="Y10" s="1"/>
      <c r="AA10">
        <f>Table_1__3[[#This Row],[Pts]]/Table_1__3[[#This Row],[Salary]]</f>
        <v>39.519999999999996</v>
      </c>
    </row>
    <row r="11" spans="1:41" x14ac:dyDescent="0.25">
      <c r="A11">
        <v>10</v>
      </c>
      <c r="B11" s="1" t="s">
        <v>1086</v>
      </c>
      <c r="C11">
        <v>273.95999999999998</v>
      </c>
      <c r="D11">
        <v>17.122</v>
      </c>
      <c r="E11">
        <v>6.82</v>
      </c>
      <c r="F11">
        <v>26.14</v>
      </c>
      <c r="G11">
        <v>13.32</v>
      </c>
      <c r="H11" s="1" t="s">
        <v>1087</v>
      </c>
      <c r="I11" s="1" t="s">
        <v>1088</v>
      </c>
      <c r="J11" s="1" t="s">
        <v>229</v>
      </c>
      <c r="K11" s="1" t="s">
        <v>1089</v>
      </c>
      <c r="L11" s="1" t="s">
        <v>591</v>
      </c>
      <c r="M11" s="1" t="s">
        <v>1090</v>
      </c>
      <c r="N11" s="1" t="s">
        <v>277</v>
      </c>
      <c r="O11" s="1" t="s">
        <v>136</v>
      </c>
      <c r="P11">
        <v>21.5</v>
      </c>
      <c r="Q11" s="1">
        <v>0</v>
      </c>
      <c r="R11">
        <v>10.46</v>
      </c>
      <c r="S11">
        <v>20.6</v>
      </c>
      <c r="T11">
        <v>45.96</v>
      </c>
      <c r="U11">
        <v>8.86</v>
      </c>
      <c r="V11" s="1" t="s">
        <v>34</v>
      </c>
      <c r="W11">
        <v>13</v>
      </c>
      <c r="X11">
        <v>15</v>
      </c>
      <c r="Y11" s="1"/>
      <c r="AA11">
        <f>Table_1__3[[#This Row],[Pts]]/Table_1__3[[#This Row],[Salary]]</f>
        <v>18.263999999999999</v>
      </c>
    </row>
    <row r="12" spans="1:41" x14ac:dyDescent="0.25">
      <c r="A12">
        <v>11</v>
      </c>
      <c r="B12" s="1" t="s">
        <v>1091</v>
      </c>
      <c r="C12">
        <v>271.8</v>
      </c>
      <c r="D12">
        <v>18.12</v>
      </c>
      <c r="E12">
        <v>33.6</v>
      </c>
      <c r="F12">
        <v>6.46</v>
      </c>
      <c r="G12">
        <v>12.64</v>
      </c>
      <c r="H12" s="1" t="s">
        <v>457</v>
      </c>
      <c r="I12" s="1" t="s">
        <v>185</v>
      </c>
      <c r="J12" s="1" t="s">
        <v>1092</v>
      </c>
      <c r="K12" s="1">
        <v>0</v>
      </c>
      <c r="L12" s="1" t="s">
        <v>863</v>
      </c>
      <c r="M12" s="1" t="s">
        <v>648</v>
      </c>
      <c r="N12" s="1" t="s">
        <v>1093</v>
      </c>
      <c r="O12" s="1" t="s">
        <v>1094</v>
      </c>
      <c r="P12">
        <v>0</v>
      </c>
      <c r="Q12" s="1" t="s">
        <v>1095</v>
      </c>
      <c r="R12">
        <v>7.74</v>
      </c>
      <c r="S12">
        <v>8.76</v>
      </c>
      <c r="T12">
        <v>25.52</v>
      </c>
      <c r="U12">
        <v>11.12</v>
      </c>
      <c r="V12" s="1" t="s">
        <v>34</v>
      </c>
      <c r="W12">
        <v>7</v>
      </c>
      <c r="X12">
        <v>8</v>
      </c>
      <c r="Y12" s="1"/>
      <c r="AA12">
        <f>Table_1__3[[#This Row],[Pts]]/Table_1__3[[#This Row],[Salary]]</f>
        <v>33.975000000000001</v>
      </c>
    </row>
    <row r="13" spans="1:41" x14ac:dyDescent="0.25">
      <c r="A13">
        <v>12</v>
      </c>
      <c r="B13" s="1" t="s">
        <v>1096</v>
      </c>
      <c r="C13">
        <v>269</v>
      </c>
      <c r="D13">
        <v>19.213999999999999</v>
      </c>
      <c r="E13">
        <v>8.74</v>
      </c>
      <c r="F13">
        <v>0</v>
      </c>
      <c r="G13">
        <v>0</v>
      </c>
      <c r="H13" s="1">
        <v>0</v>
      </c>
      <c r="I13" s="1" t="s">
        <v>1097</v>
      </c>
      <c r="J13" s="1" t="s">
        <v>1098</v>
      </c>
      <c r="K13" s="1" t="s">
        <v>1099</v>
      </c>
      <c r="L13" s="1" t="s">
        <v>313</v>
      </c>
      <c r="M13" s="1" t="s">
        <v>1100</v>
      </c>
      <c r="N13" s="1" t="s">
        <v>702</v>
      </c>
      <c r="O13" s="1" t="s">
        <v>1101</v>
      </c>
      <c r="P13">
        <v>23.68</v>
      </c>
      <c r="Q13" s="1" t="s">
        <v>524</v>
      </c>
      <c r="R13">
        <v>27.42</v>
      </c>
      <c r="S13">
        <v>15.54</v>
      </c>
      <c r="T13">
        <v>8.8800000000000008</v>
      </c>
      <c r="U13">
        <v>35.159999999999997</v>
      </c>
      <c r="V13" s="1" t="s">
        <v>261</v>
      </c>
      <c r="W13">
        <v>4</v>
      </c>
      <c r="X13">
        <v>9</v>
      </c>
      <c r="Y13" s="1"/>
      <c r="AA13">
        <f>Table_1__3[[#This Row],[Pts]]/Table_1__3[[#This Row],[Salary]]</f>
        <v>29.888888888888889</v>
      </c>
    </row>
    <row r="14" spans="1:41" x14ac:dyDescent="0.25">
      <c r="A14">
        <v>13</v>
      </c>
      <c r="B14" s="1" t="s">
        <v>1102</v>
      </c>
      <c r="C14">
        <v>260.5</v>
      </c>
      <c r="D14">
        <v>17.367000000000001</v>
      </c>
      <c r="E14">
        <v>4.2</v>
      </c>
      <c r="F14">
        <v>17.7</v>
      </c>
      <c r="G14">
        <v>5.18</v>
      </c>
      <c r="H14" s="1" t="s">
        <v>359</v>
      </c>
      <c r="I14" s="1" t="s">
        <v>1103</v>
      </c>
      <c r="J14" s="1" t="s">
        <v>184</v>
      </c>
      <c r="K14" s="1" t="s">
        <v>1104</v>
      </c>
      <c r="L14" s="1">
        <v>0</v>
      </c>
      <c r="M14" s="1" t="s">
        <v>1105</v>
      </c>
      <c r="N14" s="1" t="s">
        <v>1106</v>
      </c>
      <c r="O14" s="1" t="s">
        <v>712</v>
      </c>
      <c r="P14">
        <v>16.100000000000001</v>
      </c>
      <c r="Q14" s="1" t="s">
        <v>575</v>
      </c>
      <c r="R14">
        <v>0</v>
      </c>
      <c r="S14">
        <v>12.44</v>
      </c>
      <c r="T14">
        <v>32.06</v>
      </c>
      <c r="U14">
        <v>44.06</v>
      </c>
      <c r="V14" s="1" t="s">
        <v>572</v>
      </c>
      <c r="W14">
        <v>8</v>
      </c>
      <c r="X14">
        <v>4</v>
      </c>
      <c r="Y14" s="1"/>
      <c r="AA14">
        <f>Table_1__3[[#This Row],[Pts]]/Table_1__3[[#This Row],[Salary]]</f>
        <v>65.125</v>
      </c>
    </row>
    <row r="15" spans="1:41" x14ac:dyDescent="0.25">
      <c r="A15">
        <v>14</v>
      </c>
      <c r="B15" s="1" t="s">
        <v>1107</v>
      </c>
      <c r="C15">
        <v>258.24</v>
      </c>
      <c r="D15">
        <v>16.14</v>
      </c>
      <c r="E15">
        <v>17.96</v>
      </c>
      <c r="F15">
        <v>19</v>
      </c>
      <c r="G15">
        <v>18.260000000000002</v>
      </c>
      <c r="H15" s="1" t="s">
        <v>1108</v>
      </c>
      <c r="I15" s="1" t="s">
        <v>860</v>
      </c>
      <c r="J15" s="1" t="s">
        <v>1109</v>
      </c>
      <c r="K15" s="1" t="s">
        <v>583</v>
      </c>
      <c r="L15" s="1" t="s">
        <v>297</v>
      </c>
      <c r="M15" s="1" t="s">
        <v>1110</v>
      </c>
      <c r="N15" s="1">
        <v>0</v>
      </c>
      <c r="O15" s="1" t="s">
        <v>167</v>
      </c>
      <c r="P15">
        <v>26.92</v>
      </c>
      <c r="Q15" s="1" t="s">
        <v>1111</v>
      </c>
      <c r="R15">
        <v>16.16</v>
      </c>
      <c r="S15">
        <v>2.1</v>
      </c>
      <c r="T15">
        <v>21.36</v>
      </c>
      <c r="U15">
        <v>9.56</v>
      </c>
      <c r="V15" s="1" t="s">
        <v>1112</v>
      </c>
      <c r="W15">
        <v>10</v>
      </c>
      <c r="X15">
        <v>11</v>
      </c>
      <c r="Y15" s="1"/>
      <c r="AA15">
        <f>Table_1__3[[#This Row],[Pts]]/Table_1__3[[#This Row],[Salary]]</f>
        <v>23.476363636363637</v>
      </c>
    </row>
    <row r="16" spans="1:41" x14ac:dyDescent="0.25">
      <c r="A16">
        <v>15</v>
      </c>
      <c r="B16" s="1" t="s">
        <v>1113</v>
      </c>
      <c r="C16">
        <v>252.66</v>
      </c>
      <c r="D16">
        <v>15.791</v>
      </c>
      <c r="E16">
        <v>21.3</v>
      </c>
      <c r="F16">
        <v>11.44</v>
      </c>
      <c r="G16">
        <v>21.64</v>
      </c>
      <c r="H16" s="1" t="s">
        <v>1114</v>
      </c>
      <c r="I16" s="1" t="s">
        <v>1115</v>
      </c>
      <c r="J16" s="1" t="s">
        <v>476</v>
      </c>
      <c r="K16" s="1" t="s">
        <v>1116</v>
      </c>
      <c r="L16" s="1" t="s">
        <v>1117</v>
      </c>
      <c r="M16" s="1">
        <v>0</v>
      </c>
      <c r="N16" s="1" t="s">
        <v>1118</v>
      </c>
      <c r="O16" s="1" t="s">
        <v>1119</v>
      </c>
      <c r="P16">
        <v>17.2</v>
      </c>
      <c r="Q16" s="1" t="s">
        <v>1120</v>
      </c>
      <c r="R16">
        <v>7.62</v>
      </c>
      <c r="S16">
        <v>22.06</v>
      </c>
      <c r="T16">
        <v>9.98</v>
      </c>
      <c r="U16">
        <v>7.76</v>
      </c>
      <c r="V16" s="1" t="s">
        <v>122</v>
      </c>
      <c r="W16">
        <v>9</v>
      </c>
      <c r="X16">
        <v>7</v>
      </c>
      <c r="Y16" s="1"/>
      <c r="AA16">
        <f>Table_1__3[[#This Row],[Pts]]/Table_1__3[[#This Row],[Salary]]</f>
        <v>36.094285714285711</v>
      </c>
    </row>
    <row r="17" spans="1:27" x14ac:dyDescent="0.25">
      <c r="A17">
        <v>16</v>
      </c>
      <c r="B17" s="1" t="s">
        <v>1121</v>
      </c>
      <c r="C17">
        <v>251.98</v>
      </c>
      <c r="D17">
        <v>16.798999999999999</v>
      </c>
      <c r="E17">
        <v>10.64</v>
      </c>
      <c r="F17">
        <v>23.2</v>
      </c>
      <c r="G17">
        <v>11.4</v>
      </c>
      <c r="H17" s="1" t="s">
        <v>1122</v>
      </c>
      <c r="I17" s="1" t="s">
        <v>1123</v>
      </c>
      <c r="J17" s="1" t="s">
        <v>1124</v>
      </c>
      <c r="K17" s="1" t="s">
        <v>1125</v>
      </c>
      <c r="L17" s="1" t="s">
        <v>819</v>
      </c>
      <c r="M17" s="1" t="s">
        <v>853</v>
      </c>
      <c r="N17" s="1" t="s">
        <v>1126</v>
      </c>
      <c r="O17" s="1" t="s">
        <v>1127</v>
      </c>
      <c r="P17">
        <v>11.76</v>
      </c>
      <c r="Q17" s="1">
        <v>0</v>
      </c>
      <c r="R17">
        <v>0</v>
      </c>
      <c r="S17">
        <v>24.16</v>
      </c>
      <c r="T17">
        <v>10.52</v>
      </c>
      <c r="U17">
        <v>18.66</v>
      </c>
      <c r="V17" s="1" t="s">
        <v>103</v>
      </c>
      <c r="W17">
        <v>13</v>
      </c>
      <c r="X17">
        <v>9</v>
      </c>
      <c r="Y17" s="1"/>
      <c r="AA17">
        <f>Table_1__3[[#This Row],[Pts]]/Table_1__3[[#This Row],[Salary]]</f>
        <v>27.997777777777777</v>
      </c>
    </row>
    <row r="18" spans="1:27" x14ac:dyDescent="0.25">
      <c r="A18">
        <v>17</v>
      </c>
      <c r="B18" s="1" t="s">
        <v>1128</v>
      </c>
      <c r="C18">
        <v>251.32</v>
      </c>
      <c r="D18">
        <v>17.951000000000001</v>
      </c>
      <c r="E18">
        <v>7.92</v>
      </c>
      <c r="F18">
        <v>16.86</v>
      </c>
      <c r="G18">
        <v>31.62</v>
      </c>
      <c r="H18" s="1" t="s">
        <v>1129</v>
      </c>
      <c r="I18" s="1" t="s">
        <v>1130</v>
      </c>
      <c r="J18" s="1">
        <v>0</v>
      </c>
      <c r="K18" s="1" t="s">
        <v>52</v>
      </c>
      <c r="L18" s="1" t="s">
        <v>1131</v>
      </c>
      <c r="M18" s="1" t="s">
        <v>1132</v>
      </c>
      <c r="N18" s="1" t="s">
        <v>284</v>
      </c>
      <c r="O18" s="1" t="s">
        <v>1133</v>
      </c>
      <c r="P18">
        <v>15.4</v>
      </c>
      <c r="Q18" s="1" t="s">
        <v>1134</v>
      </c>
      <c r="R18">
        <v>18.82</v>
      </c>
      <c r="S18">
        <v>3.22</v>
      </c>
      <c r="T18">
        <v>0</v>
      </c>
      <c r="U18">
        <v>0</v>
      </c>
      <c r="V18" s="1" t="s">
        <v>151</v>
      </c>
      <c r="W18">
        <v>6</v>
      </c>
      <c r="X18">
        <v>2</v>
      </c>
      <c r="Y18" s="1"/>
      <c r="AA18">
        <f>Table_1__3[[#This Row],[Pts]]/Table_1__3[[#This Row],[Salary]]</f>
        <v>125.66</v>
      </c>
    </row>
    <row r="19" spans="1:27" x14ac:dyDescent="0.25">
      <c r="A19">
        <v>18</v>
      </c>
      <c r="B19" s="1" t="s">
        <v>1135</v>
      </c>
      <c r="C19">
        <v>248.48</v>
      </c>
      <c r="D19">
        <v>15.53</v>
      </c>
      <c r="E19">
        <v>10.8</v>
      </c>
      <c r="F19">
        <v>11.68</v>
      </c>
      <c r="G19">
        <v>9.66</v>
      </c>
      <c r="H19" s="1" t="s">
        <v>937</v>
      </c>
      <c r="I19" s="1">
        <v>0</v>
      </c>
      <c r="J19" s="1" t="s">
        <v>715</v>
      </c>
      <c r="K19" s="1" t="s">
        <v>1071</v>
      </c>
      <c r="L19" s="1" t="s">
        <v>1136</v>
      </c>
      <c r="M19" s="1" t="s">
        <v>496</v>
      </c>
      <c r="N19" s="1" t="s">
        <v>1137</v>
      </c>
      <c r="O19" s="1" t="s">
        <v>520</v>
      </c>
      <c r="P19">
        <v>10.68</v>
      </c>
      <c r="Q19" s="1" t="s">
        <v>1138</v>
      </c>
      <c r="R19">
        <v>9.68</v>
      </c>
      <c r="S19">
        <v>28.92</v>
      </c>
      <c r="T19">
        <v>4.54</v>
      </c>
      <c r="U19">
        <v>44.8</v>
      </c>
      <c r="V19" s="1" t="s">
        <v>94</v>
      </c>
      <c r="W19">
        <v>5</v>
      </c>
      <c r="X19">
        <v>1</v>
      </c>
      <c r="Y19" s="1"/>
      <c r="AA19">
        <f>Table_1__3[[#This Row],[Pts]]/Table_1__3[[#This Row],[Salary]]</f>
        <v>248.48</v>
      </c>
    </row>
    <row r="20" spans="1:27" x14ac:dyDescent="0.25">
      <c r="A20">
        <v>19</v>
      </c>
      <c r="B20" s="1" t="s">
        <v>1139</v>
      </c>
      <c r="C20">
        <v>247.58</v>
      </c>
      <c r="D20">
        <v>16.504999999999999</v>
      </c>
      <c r="E20">
        <v>12.26</v>
      </c>
      <c r="F20">
        <v>29.5</v>
      </c>
      <c r="G20">
        <v>15.68</v>
      </c>
      <c r="H20" s="1" t="s">
        <v>1140</v>
      </c>
      <c r="I20" s="1" t="s">
        <v>885</v>
      </c>
      <c r="J20" s="1" t="s">
        <v>1141</v>
      </c>
      <c r="K20" s="1" t="s">
        <v>1142</v>
      </c>
      <c r="L20" s="1">
        <v>0</v>
      </c>
      <c r="M20" s="1" t="s">
        <v>448</v>
      </c>
      <c r="N20" s="1" t="s">
        <v>1143</v>
      </c>
      <c r="O20" s="1" t="s">
        <v>453</v>
      </c>
      <c r="P20">
        <v>18.22</v>
      </c>
      <c r="Q20" s="1" t="s">
        <v>779</v>
      </c>
      <c r="R20">
        <v>4.84</v>
      </c>
      <c r="S20">
        <v>15.82</v>
      </c>
      <c r="T20">
        <v>0</v>
      </c>
      <c r="U20">
        <v>15.9</v>
      </c>
      <c r="V20" s="1" t="s">
        <v>74</v>
      </c>
      <c r="W20">
        <v>8</v>
      </c>
      <c r="X20">
        <v>5</v>
      </c>
      <c r="Y20" s="1"/>
      <c r="AA20">
        <f>Table_1__3[[#This Row],[Pts]]/Table_1__3[[#This Row],[Salary]]</f>
        <v>49.516000000000005</v>
      </c>
    </row>
    <row r="21" spans="1:27" x14ac:dyDescent="0.25">
      <c r="A21">
        <v>20</v>
      </c>
      <c r="B21" s="1" t="s">
        <v>1144</v>
      </c>
      <c r="C21">
        <v>241.76</v>
      </c>
      <c r="D21">
        <v>15.11</v>
      </c>
      <c r="E21">
        <v>28.24</v>
      </c>
      <c r="F21">
        <v>19.940000000000001</v>
      </c>
      <c r="G21">
        <v>11.3</v>
      </c>
      <c r="H21" s="1" t="s">
        <v>1145</v>
      </c>
      <c r="I21" s="1" t="s">
        <v>1146</v>
      </c>
      <c r="J21" s="1" t="s">
        <v>1147</v>
      </c>
      <c r="K21" s="1" t="s">
        <v>431</v>
      </c>
      <c r="L21" s="1" t="s">
        <v>1134</v>
      </c>
      <c r="M21" s="1" t="s">
        <v>609</v>
      </c>
      <c r="N21" s="1" t="s">
        <v>1148</v>
      </c>
      <c r="O21" s="1" t="s">
        <v>1149</v>
      </c>
      <c r="P21">
        <v>23.04</v>
      </c>
      <c r="Q21" s="1">
        <v>0</v>
      </c>
      <c r="R21">
        <v>18.940000000000001</v>
      </c>
      <c r="S21">
        <v>4.3600000000000003</v>
      </c>
      <c r="T21">
        <v>15.74</v>
      </c>
      <c r="U21">
        <v>7.9</v>
      </c>
      <c r="V21" s="1" t="s">
        <v>196</v>
      </c>
      <c r="W21">
        <v>13</v>
      </c>
      <c r="X21">
        <v>0.5</v>
      </c>
      <c r="Y21" s="1"/>
      <c r="AA21">
        <f>Table_1__3[[#This Row],[Pts]]/Table_1__3[[#This Row],[Salary]]</f>
        <v>483.52</v>
      </c>
    </row>
    <row r="22" spans="1:27" x14ac:dyDescent="0.25">
      <c r="A22">
        <v>21</v>
      </c>
      <c r="B22" s="1" t="s">
        <v>1150</v>
      </c>
      <c r="C22">
        <v>237.88</v>
      </c>
      <c r="D22">
        <v>15.859</v>
      </c>
      <c r="E22">
        <v>12.12</v>
      </c>
      <c r="F22">
        <v>26.72</v>
      </c>
      <c r="G22">
        <v>1</v>
      </c>
      <c r="H22" s="1">
        <v>0</v>
      </c>
      <c r="I22" s="1" t="s">
        <v>966</v>
      </c>
      <c r="J22" s="1">
        <v>0</v>
      </c>
      <c r="K22" s="1" t="s">
        <v>1151</v>
      </c>
      <c r="L22" s="1" t="s">
        <v>903</v>
      </c>
      <c r="M22" s="1" t="s">
        <v>1152</v>
      </c>
      <c r="N22" s="1" t="s">
        <v>57</v>
      </c>
      <c r="O22" s="1" t="s">
        <v>634</v>
      </c>
      <c r="P22">
        <v>9.36</v>
      </c>
      <c r="Q22" s="1" t="s">
        <v>621</v>
      </c>
      <c r="R22">
        <v>8.4</v>
      </c>
      <c r="S22">
        <v>19.440000000000001</v>
      </c>
      <c r="T22">
        <v>24.54</v>
      </c>
      <c r="U22">
        <v>16.86</v>
      </c>
      <c r="V22" s="1" t="s">
        <v>179</v>
      </c>
      <c r="W22">
        <v>4</v>
      </c>
      <c r="X22">
        <v>0.5</v>
      </c>
      <c r="Y22" s="1"/>
      <c r="AA22">
        <f>Table_1__3[[#This Row],[Pts]]/Table_1__3[[#This Row],[Salary]]</f>
        <v>475.76</v>
      </c>
    </row>
    <row r="23" spans="1:27" x14ac:dyDescent="0.25">
      <c r="A23">
        <v>22</v>
      </c>
      <c r="B23" s="1" t="s">
        <v>1153</v>
      </c>
      <c r="C23">
        <v>235.28</v>
      </c>
      <c r="D23">
        <v>14.705</v>
      </c>
      <c r="E23">
        <v>8.14</v>
      </c>
      <c r="F23">
        <v>21.58</v>
      </c>
      <c r="G23">
        <v>2.34</v>
      </c>
      <c r="H23" s="1">
        <v>0</v>
      </c>
      <c r="I23" s="1" t="s">
        <v>1154</v>
      </c>
      <c r="J23" s="1" t="s">
        <v>434</v>
      </c>
      <c r="K23" s="1" t="s">
        <v>966</v>
      </c>
      <c r="L23" s="1" t="s">
        <v>1155</v>
      </c>
      <c r="M23" s="1" t="s">
        <v>567</v>
      </c>
      <c r="N23" s="1" t="s">
        <v>1156</v>
      </c>
      <c r="O23" s="1" t="s">
        <v>109</v>
      </c>
      <c r="P23">
        <v>11.32</v>
      </c>
      <c r="Q23" s="1" t="s">
        <v>648</v>
      </c>
      <c r="R23">
        <v>3.9</v>
      </c>
      <c r="S23">
        <v>9.64</v>
      </c>
      <c r="T23">
        <v>10.64</v>
      </c>
      <c r="U23">
        <v>24.66</v>
      </c>
      <c r="V23" s="1" t="s">
        <v>161</v>
      </c>
      <c r="W23">
        <v>4</v>
      </c>
      <c r="X23">
        <v>10</v>
      </c>
      <c r="Y23" s="1"/>
      <c r="AA23">
        <f>Table_1__3[[#This Row],[Pts]]/Table_1__3[[#This Row],[Salary]]</f>
        <v>23.527999999999999</v>
      </c>
    </row>
    <row r="24" spans="1:27" x14ac:dyDescent="0.25">
      <c r="A24">
        <v>23</v>
      </c>
      <c r="B24" s="1" t="s">
        <v>1157</v>
      </c>
      <c r="C24">
        <v>234.46</v>
      </c>
      <c r="D24">
        <v>14.654</v>
      </c>
      <c r="E24">
        <v>28.04</v>
      </c>
      <c r="F24">
        <v>11.18</v>
      </c>
      <c r="G24">
        <v>15.88</v>
      </c>
      <c r="H24" s="1">
        <v>0</v>
      </c>
      <c r="I24" s="1" t="s">
        <v>1158</v>
      </c>
      <c r="J24" s="1" t="s">
        <v>909</v>
      </c>
      <c r="K24" s="1" t="s">
        <v>1159</v>
      </c>
      <c r="L24" s="1" t="s">
        <v>1160</v>
      </c>
      <c r="M24" s="1" t="s">
        <v>1140</v>
      </c>
      <c r="N24" s="1" t="s">
        <v>516</v>
      </c>
      <c r="O24" s="1" t="s">
        <v>637</v>
      </c>
      <c r="P24">
        <v>13.92</v>
      </c>
      <c r="Q24" s="1" t="s">
        <v>1161</v>
      </c>
      <c r="R24">
        <v>19.8</v>
      </c>
      <c r="S24">
        <v>1.9</v>
      </c>
      <c r="T24">
        <v>23.86</v>
      </c>
      <c r="U24">
        <v>19.399999999999999</v>
      </c>
      <c r="V24" s="1" t="s">
        <v>196</v>
      </c>
      <c r="W24">
        <v>4</v>
      </c>
      <c r="X24">
        <v>9</v>
      </c>
      <c r="Y24" s="1"/>
      <c r="AA24">
        <f>Table_1__3[[#This Row],[Pts]]/Table_1__3[[#This Row],[Salary]]</f>
        <v>26.051111111111112</v>
      </c>
    </row>
    <row r="25" spans="1:27" x14ac:dyDescent="0.25">
      <c r="A25">
        <v>24</v>
      </c>
      <c r="B25" s="1" t="s">
        <v>1162</v>
      </c>
      <c r="C25">
        <v>232.64</v>
      </c>
      <c r="D25">
        <v>14.54</v>
      </c>
      <c r="E25">
        <v>11.94</v>
      </c>
      <c r="F25">
        <v>20.96</v>
      </c>
      <c r="G25">
        <v>13.1</v>
      </c>
      <c r="H25" s="1" t="s">
        <v>1163</v>
      </c>
      <c r="I25" s="1" t="s">
        <v>1164</v>
      </c>
      <c r="J25" s="1" t="s">
        <v>1165</v>
      </c>
      <c r="K25" s="1" t="s">
        <v>694</v>
      </c>
      <c r="L25" s="1" t="s">
        <v>641</v>
      </c>
      <c r="M25" s="1" t="s">
        <v>1166</v>
      </c>
      <c r="N25" s="1">
        <v>0</v>
      </c>
      <c r="O25" s="1" t="s">
        <v>539</v>
      </c>
      <c r="P25">
        <v>4.7</v>
      </c>
      <c r="Q25" s="1" t="s">
        <v>666</v>
      </c>
      <c r="R25">
        <v>9.9600000000000009</v>
      </c>
      <c r="S25">
        <v>16.100000000000001</v>
      </c>
      <c r="T25">
        <v>25.9</v>
      </c>
      <c r="U25">
        <v>9.7799999999999994</v>
      </c>
      <c r="V25" s="1" t="s">
        <v>161</v>
      </c>
      <c r="W25">
        <v>10</v>
      </c>
      <c r="X25">
        <v>1</v>
      </c>
      <c r="Y25" s="1"/>
      <c r="AA25">
        <f>Table_1__3[[#This Row],[Pts]]/Table_1__3[[#This Row],[Salary]]</f>
        <v>232.64</v>
      </c>
    </row>
    <row r="26" spans="1:27" x14ac:dyDescent="0.25">
      <c r="A26">
        <v>25</v>
      </c>
      <c r="B26" s="1" t="s">
        <v>1167</v>
      </c>
      <c r="C26">
        <v>228.76</v>
      </c>
      <c r="D26">
        <v>15.250999999999999</v>
      </c>
      <c r="E26">
        <v>9.18</v>
      </c>
      <c r="F26">
        <v>6.08</v>
      </c>
      <c r="G26">
        <v>10.3</v>
      </c>
      <c r="H26" s="1" t="s">
        <v>1168</v>
      </c>
      <c r="I26" s="1" t="s">
        <v>647</v>
      </c>
      <c r="J26" s="1">
        <v>0</v>
      </c>
      <c r="K26" s="1" t="s">
        <v>1169</v>
      </c>
      <c r="L26" s="1" t="s">
        <v>1170</v>
      </c>
      <c r="M26" s="1" t="s">
        <v>1171</v>
      </c>
      <c r="N26" s="1" t="s">
        <v>299</v>
      </c>
      <c r="O26" s="1" t="s">
        <v>1172</v>
      </c>
      <c r="P26">
        <v>14.62</v>
      </c>
      <c r="Q26" s="1">
        <v>0</v>
      </c>
      <c r="R26">
        <v>16.78</v>
      </c>
      <c r="S26">
        <v>9.52</v>
      </c>
      <c r="T26">
        <v>25.36</v>
      </c>
      <c r="U26">
        <v>22.98</v>
      </c>
      <c r="V26" s="1" t="s">
        <v>196</v>
      </c>
      <c r="W26">
        <v>13</v>
      </c>
      <c r="X26">
        <v>1</v>
      </c>
      <c r="Y26" s="1"/>
      <c r="AA26">
        <f>Table_1__3[[#This Row],[Pts]]/Table_1__3[[#This Row],[Salary]]</f>
        <v>228.76</v>
      </c>
    </row>
    <row r="27" spans="1:27" x14ac:dyDescent="0.25">
      <c r="A27">
        <v>26</v>
      </c>
      <c r="B27" s="1" t="s">
        <v>1173</v>
      </c>
      <c r="C27">
        <v>226.72</v>
      </c>
      <c r="D27">
        <v>15.115</v>
      </c>
      <c r="E27">
        <v>11.28</v>
      </c>
      <c r="F27">
        <v>13.7</v>
      </c>
      <c r="G27">
        <v>19</v>
      </c>
      <c r="H27" s="1" t="s">
        <v>553</v>
      </c>
      <c r="I27" s="1" t="s">
        <v>1174</v>
      </c>
      <c r="J27" s="1" t="s">
        <v>1175</v>
      </c>
      <c r="K27" s="1" t="s">
        <v>1176</v>
      </c>
      <c r="L27" s="1" t="s">
        <v>1177</v>
      </c>
      <c r="M27" s="1" t="s">
        <v>653</v>
      </c>
      <c r="N27" s="1" t="s">
        <v>1178</v>
      </c>
      <c r="O27" s="1">
        <v>0</v>
      </c>
      <c r="P27">
        <v>12</v>
      </c>
      <c r="Q27" s="1" t="s">
        <v>1179</v>
      </c>
      <c r="R27">
        <v>9.06</v>
      </c>
      <c r="S27">
        <v>21.92</v>
      </c>
      <c r="T27">
        <v>4.22</v>
      </c>
      <c r="U27">
        <v>0</v>
      </c>
      <c r="V27" s="1" t="s">
        <v>1180</v>
      </c>
      <c r="W27">
        <v>11</v>
      </c>
      <c r="X27">
        <v>19</v>
      </c>
      <c r="Y27" s="1"/>
      <c r="AA27">
        <f>Table_1__3[[#This Row],[Pts]]/Table_1__3[[#This Row],[Salary]]</f>
        <v>11.932631578947369</v>
      </c>
    </row>
    <row r="28" spans="1:27" x14ac:dyDescent="0.25">
      <c r="A28">
        <v>27</v>
      </c>
      <c r="B28" s="1" t="s">
        <v>1181</v>
      </c>
      <c r="C28">
        <v>223.54</v>
      </c>
      <c r="D28">
        <v>14.903</v>
      </c>
      <c r="E28">
        <v>8.4</v>
      </c>
      <c r="F28">
        <v>17.559999999999999</v>
      </c>
      <c r="G28">
        <v>27.62</v>
      </c>
      <c r="H28" s="1" t="s">
        <v>1182</v>
      </c>
      <c r="I28" s="1" t="s">
        <v>1084</v>
      </c>
      <c r="J28" s="1" t="s">
        <v>838</v>
      </c>
      <c r="K28" s="1" t="s">
        <v>804</v>
      </c>
      <c r="L28" s="1" t="s">
        <v>1183</v>
      </c>
      <c r="M28" s="1">
        <v>0</v>
      </c>
      <c r="N28" s="1" t="s">
        <v>1184</v>
      </c>
      <c r="O28" s="1" t="s">
        <v>115</v>
      </c>
      <c r="P28">
        <v>7.56</v>
      </c>
      <c r="Q28" s="1" t="s">
        <v>1185</v>
      </c>
      <c r="R28">
        <v>13.78</v>
      </c>
      <c r="S28">
        <v>8.74</v>
      </c>
      <c r="T28">
        <v>14.56</v>
      </c>
      <c r="U28">
        <v>0</v>
      </c>
      <c r="V28" s="1" t="s">
        <v>112</v>
      </c>
      <c r="W28">
        <v>9</v>
      </c>
      <c r="X28">
        <v>7</v>
      </c>
      <c r="Y28" s="1"/>
      <c r="AA28">
        <f>Table_1__3[[#This Row],[Pts]]/Table_1__3[[#This Row],[Salary]]</f>
        <v>31.934285714285714</v>
      </c>
    </row>
    <row r="29" spans="1:27" x14ac:dyDescent="0.25">
      <c r="A29">
        <v>28</v>
      </c>
      <c r="B29" s="1" t="s">
        <v>1186</v>
      </c>
      <c r="C29">
        <v>217.94</v>
      </c>
      <c r="D29">
        <v>15.567</v>
      </c>
      <c r="E29">
        <v>19.66</v>
      </c>
      <c r="F29">
        <v>13.26</v>
      </c>
      <c r="G29">
        <v>13.54</v>
      </c>
      <c r="H29" s="1">
        <v>0</v>
      </c>
      <c r="I29" s="1">
        <v>0</v>
      </c>
      <c r="J29" s="1">
        <v>0</v>
      </c>
      <c r="K29" s="1" t="s">
        <v>695</v>
      </c>
      <c r="L29" s="1" t="s">
        <v>1187</v>
      </c>
      <c r="M29" s="1" t="s">
        <v>359</v>
      </c>
      <c r="N29" s="1" t="s">
        <v>1155</v>
      </c>
      <c r="O29" s="1" t="s">
        <v>825</v>
      </c>
      <c r="P29">
        <v>12.7</v>
      </c>
      <c r="Q29" s="1" t="s">
        <v>1188</v>
      </c>
      <c r="R29">
        <v>4.9400000000000004</v>
      </c>
      <c r="S29">
        <v>25.6</v>
      </c>
      <c r="T29">
        <v>0</v>
      </c>
      <c r="U29">
        <v>8.74</v>
      </c>
      <c r="V29" s="1" t="s">
        <v>289</v>
      </c>
      <c r="W29">
        <v>4</v>
      </c>
      <c r="X29">
        <v>0.5</v>
      </c>
      <c r="Y29" s="1"/>
      <c r="AA29">
        <f>Table_1__3[[#This Row],[Pts]]/Table_1__3[[#This Row],[Salary]]</f>
        <v>435.88</v>
      </c>
    </row>
    <row r="30" spans="1:27" x14ac:dyDescent="0.25">
      <c r="A30">
        <v>29</v>
      </c>
      <c r="B30" s="1" t="s">
        <v>1189</v>
      </c>
      <c r="C30">
        <v>216.08</v>
      </c>
      <c r="D30">
        <v>13.505000000000001</v>
      </c>
      <c r="E30">
        <v>0</v>
      </c>
      <c r="F30">
        <v>7.1</v>
      </c>
      <c r="G30">
        <v>20.9</v>
      </c>
      <c r="H30" s="1" t="s">
        <v>1190</v>
      </c>
      <c r="I30" s="1" t="s">
        <v>524</v>
      </c>
      <c r="J30" s="1" t="s">
        <v>732</v>
      </c>
      <c r="K30" s="1" t="s">
        <v>759</v>
      </c>
      <c r="L30" s="1" t="s">
        <v>1191</v>
      </c>
      <c r="M30" s="1">
        <v>0</v>
      </c>
      <c r="N30" s="1" t="s">
        <v>1192</v>
      </c>
      <c r="O30" s="1" t="s">
        <v>885</v>
      </c>
      <c r="P30">
        <v>15.54</v>
      </c>
      <c r="Q30" s="1" t="s">
        <v>647</v>
      </c>
      <c r="R30">
        <v>10.34</v>
      </c>
      <c r="S30">
        <v>6.46</v>
      </c>
      <c r="T30">
        <v>24.84</v>
      </c>
      <c r="U30">
        <v>0</v>
      </c>
      <c r="V30" s="1" t="s">
        <v>112</v>
      </c>
      <c r="W30">
        <v>9</v>
      </c>
      <c r="X30">
        <v>17</v>
      </c>
      <c r="Y30" s="1"/>
      <c r="AA30">
        <f>Table_1__3[[#This Row],[Pts]]/Table_1__3[[#This Row],[Salary]]</f>
        <v>12.710588235294118</v>
      </c>
    </row>
    <row r="31" spans="1:27" x14ac:dyDescent="0.25">
      <c r="A31">
        <v>30</v>
      </c>
      <c r="B31" s="1" t="s">
        <v>1193</v>
      </c>
      <c r="C31">
        <v>215.36</v>
      </c>
      <c r="D31">
        <v>13.46</v>
      </c>
      <c r="E31">
        <v>10.18</v>
      </c>
      <c r="F31">
        <v>3.54</v>
      </c>
      <c r="G31">
        <v>6.12</v>
      </c>
      <c r="H31" s="1" t="s">
        <v>1194</v>
      </c>
      <c r="I31" s="1" t="s">
        <v>1044</v>
      </c>
      <c r="J31" s="1">
        <v>0</v>
      </c>
      <c r="K31" s="1" t="s">
        <v>1127</v>
      </c>
      <c r="L31" s="1" t="s">
        <v>359</v>
      </c>
      <c r="M31" s="1" t="s">
        <v>227</v>
      </c>
      <c r="N31" s="1" t="s">
        <v>803</v>
      </c>
      <c r="O31" s="1" t="s">
        <v>1195</v>
      </c>
      <c r="P31">
        <v>11.14</v>
      </c>
      <c r="Q31" s="1" t="s">
        <v>1196</v>
      </c>
      <c r="R31">
        <v>24.5</v>
      </c>
      <c r="S31">
        <v>9.84</v>
      </c>
      <c r="T31">
        <v>33.299999999999997</v>
      </c>
      <c r="U31">
        <v>9.6199999999999992</v>
      </c>
      <c r="V31" s="1" t="s">
        <v>84</v>
      </c>
      <c r="W31">
        <v>6</v>
      </c>
      <c r="X31">
        <v>1</v>
      </c>
      <c r="Y31" s="1"/>
      <c r="AA31">
        <f>Table_1__3[[#This Row],[Pts]]/Table_1__3[[#This Row],[Salary]]</f>
        <v>215.36</v>
      </c>
    </row>
    <row r="32" spans="1:27" x14ac:dyDescent="0.25">
      <c r="A32">
        <v>31</v>
      </c>
      <c r="B32" s="1" t="s">
        <v>1197</v>
      </c>
      <c r="C32">
        <v>215.24</v>
      </c>
      <c r="D32">
        <v>19.567</v>
      </c>
      <c r="E32">
        <v>21.92</v>
      </c>
      <c r="F32">
        <v>0.1</v>
      </c>
      <c r="G32">
        <v>16.64</v>
      </c>
      <c r="H32" s="1" t="s">
        <v>1198</v>
      </c>
      <c r="I32" s="1" t="s">
        <v>1169</v>
      </c>
      <c r="J32" s="1" t="s">
        <v>1199</v>
      </c>
      <c r="K32" s="1" t="s">
        <v>1104</v>
      </c>
      <c r="L32" s="1">
        <v>0</v>
      </c>
      <c r="M32" s="1" t="s">
        <v>165</v>
      </c>
      <c r="N32" s="1" t="s">
        <v>1200</v>
      </c>
      <c r="O32" s="1" t="s">
        <v>227</v>
      </c>
      <c r="P32">
        <v>42.36</v>
      </c>
      <c r="Q32" s="1">
        <v>0</v>
      </c>
      <c r="R32">
        <v>0</v>
      </c>
      <c r="S32">
        <v>0</v>
      </c>
      <c r="T32">
        <v>0</v>
      </c>
      <c r="U32">
        <v>0</v>
      </c>
      <c r="V32" s="1" t="s">
        <v>44</v>
      </c>
      <c r="W32">
        <v>8</v>
      </c>
      <c r="X32">
        <v>4</v>
      </c>
      <c r="Y32" s="1"/>
      <c r="AA32">
        <f>Table_1__3[[#This Row],[Pts]]/Table_1__3[[#This Row],[Salary]]</f>
        <v>53.81</v>
      </c>
    </row>
    <row r="33" spans="1:27" x14ac:dyDescent="0.25">
      <c r="A33">
        <v>32</v>
      </c>
      <c r="B33" s="1" t="s">
        <v>1201</v>
      </c>
      <c r="C33">
        <v>208.1</v>
      </c>
      <c r="D33">
        <v>13.872999999999999</v>
      </c>
      <c r="E33">
        <v>12.26</v>
      </c>
      <c r="F33">
        <v>8.86</v>
      </c>
      <c r="G33">
        <v>7.76</v>
      </c>
      <c r="H33" s="1" t="s">
        <v>1202</v>
      </c>
      <c r="I33" s="1" t="s">
        <v>1203</v>
      </c>
      <c r="J33" s="1" t="s">
        <v>754</v>
      </c>
      <c r="K33" s="1" t="s">
        <v>1204</v>
      </c>
      <c r="L33" s="1" t="s">
        <v>1205</v>
      </c>
      <c r="M33" s="1">
        <v>0</v>
      </c>
      <c r="N33" s="1" t="s">
        <v>1206</v>
      </c>
      <c r="O33" s="1" t="s">
        <v>287</v>
      </c>
      <c r="P33">
        <v>32.880000000000003</v>
      </c>
      <c r="Q33" s="1" t="s">
        <v>1207</v>
      </c>
      <c r="R33">
        <v>14.52</v>
      </c>
      <c r="S33">
        <v>19.260000000000002</v>
      </c>
      <c r="T33">
        <v>0</v>
      </c>
      <c r="U33">
        <v>17.059999999999999</v>
      </c>
      <c r="V33" s="1" t="s">
        <v>74</v>
      </c>
      <c r="W33">
        <v>9</v>
      </c>
      <c r="X33">
        <v>5</v>
      </c>
      <c r="Y33" s="1"/>
      <c r="AA33">
        <f>Table_1__3[[#This Row],[Pts]]/Table_1__3[[#This Row],[Salary]]</f>
        <v>41.62</v>
      </c>
    </row>
    <row r="34" spans="1:27" x14ac:dyDescent="0.25">
      <c r="A34">
        <v>33</v>
      </c>
      <c r="B34" s="1" t="s">
        <v>1208</v>
      </c>
      <c r="C34">
        <v>206.9</v>
      </c>
      <c r="D34">
        <v>17.242000000000001</v>
      </c>
      <c r="E34">
        <v>15.64</v>
      </c>
      <c r="F34">
        <v>0</v>
      </c>
      <c r="G34">
        <v>18.739999999999998</v>
      </c>
      <c r="H34" s="1">
        <v>0</v>
      </c>
      <c r="I34" s="1">
        <v>0</v>
      </c>
      <c r="J34" s="1" t="s">
        <v>1134</v>
      </c>
      <c r="K34" s="1" t="s">
        <v>1209</v>
      </c>
      <c r="L34" s="1">
        <v>0</v>
      </c>
      <c r="M34" s="1" t="s">
        <v>1210</v>
      </c>
      <c r="N34" s="1" t="s">
        <v>1044</v>
      </c>
      <c r="O34" s="1" t="s">
        <v>1211</v>
      </c>
      <c r="P34">
        <v>19.52</v>
      </c>
      <c r="Q34" s="1">
        <v>0</v>
      </c>
      <c r="R34">
        <v>5</v>
      </c>
      <c r="S34">
        <v>11.76</v>
      </c>
      <c r="T34">
        <v>21.94</v>
      </c>
      <c r="U34">
        <v>35.78</v>
      </c>
      <c r="V34" s="1" t="s">
        <v>122</v>
      </c>
      <c r="W34">
        <v>13</v>
      </c>
      <c r="X34">
        <v>13</v>
      </c>
      <c r="Y34" s="1"/>
      <c r="AA34">
        <f>Table_1__3[[#This Row],[Pts]]/Table_1__3[[#This Row],[Salary]]</f>
        <v>15.915384615384616</v>
      </c>
    </row>
    <row r="35" spans="1:27" x14ac:dyDescent="0.25">
      <c r="A35">
        <v>34</v>
      </c>
      <c r="B35" s="1" t="s">
        <v>1212</v>
      </c>
      <c r="C35">
        <v>202.48</v>
      </c>
      <c r="D35">
        <v>16.873000000000001</v>
      </c>
      <c r="E35">
        <v>0</v>
      </c>
      <c r="F35">
        <v>4.3600000000000003</v>
      </c>
      <c r="G35">
        <v>23.1</v>
      </c>
      <c r="H35" s="1" t="s">
        <v>1213</v>
      </c>
      <c r="I35" s="1" t="s">
        <v>1214</v>
      </c>
      <c r="J35" s="1" t="s">
        <v>808</v>
      </c>
      <c r="K35" s="1" t="s">
        <v>1040</v>
      </c>
      <c r="L35" s="1" t="s">
        <v>1215</v>
      </c>
      <c r="M35" s="1">
        <v>0</v>
      </c>
      <c r="N35" s="1" t="s">
        <v>511</v>
      </c>
      <c r="O35" s="1">
        <v>0</v>
      </c>
      <c r="P35">
        <v>0</v>
      </c>
      <c r="Q35" s="1" t="s">
        <v>1216</v>
      </c>
      <c r="R35">
        <v>24.04</v>
      </c>
      <c r="S35">
        <v>22.18</v>
      </c>
      <c r="T35">
        <v>4.5999999999999996</v>
      </c>
      <c r="U35">
        <v>0</v>
      </c>
      <c r="V35" s="1" t="s">
        <v>1217</v>
      </c>
      <c r="W35">
        <v>11</v>
      </c>
      <c r="X35">
        <v>25</v>
      </c>
      <c r="Y35" s="1"/>
      <c r="AA35">
        <f>Table_1__3[[#This Row],[Pts]]/Table_1__3[[#This Row],[Salary]]</f>
        <v>8.0991999999999997</v>
      </c>
    </row>
    <row r="36" spans="1:27" x14ac:dyDescent="0.25">
      <c r="A36">
        <v>35</v>
      </c>
      <c r="B36" s="1" t="s">
        <v>1218</v>
      </c>
      <c r="C36">
        <v>201.86</v>
      </c>
      <c r="D36">
        <v>13.457000000000001</v>
      </c>
      <c r="E36">
        <v>7.28</v>
      </c>
      <c r="F36">
        <v>21.02</v>
      </c>
      <c r="G36">
        <v>25</v>
      </c>
      <c r="H36" s="1" t="s">
        <v>478</v>
      </c>
      <c r="I36" s="1" t="s">
        <v>93</v>
      </c>
      <c r="J36" s="1" t="s">
        <v>1062</v>
      </c>
      <c r="K36" s="1" t="s">
        <v>1219</v>
      </c>
      <c r="L36" s="1" t="s">
        <v>1131</v>
      </c>
      <c r="M36" s="1">
        <v>0</v>
      </c>
      <c r="N36" s="1" t="s">
        <v>1168</v>
      </c>
      <c r="O36" s="1" t="s">
        <v>1159</v>
      </c>
      <c r="P36">
        <v>3.9</v>
      </c>
      <c r="Q36" s="1" t="s">
        <v>1220</v>
      </c>
      <c r="R36">
        <v>9.3800000000000008</v>
      </c>
      <c r="S36">
        <v>0</v>
      </c>
      <c r="T36">
        <v>0</v>
      </c>
      <c r="U36">
        <v>1.86</v>
      </c>
      <c r="V36" s="1" t="s">
        <v>161</v>
      </c>
      <c r="W36">
        <v>9</v>
      </c>
      <c r="X36">
        <v>4</v>
      </c>
      <c r="Y36" s="1"/>
      <c r="AA36">
        <f>Table_1__3[[#This Row],[Pts]]/Table_1__3[[#This Row],[Salary]]</f>
        <v>50.465000000000003</v>
      </c>
    </row>
    <row r="37" spans="1:27" x14ac:dyDescent="0.25">
      <c r="A37">
        <v>36</v>
      </c>
      <c r="B37" s="1" t="s">
        <v>1221</v>
      </c>
      <c r="C37">
        <v>200.24</v>
      </c>
      <c r="D37">
        <v>12.515000000000001</v>
      </c>
      <c r="E37">
        <v>18.66</v>
      </c>
      <c r="F37">
        <v>9.2200000000000006</v>
      </c>
      <c r="G37">
        <v>3.08</v>
      </c>
      <c r="H37" s="1" t="s">
        <v>1222</v>
      </c>
      <c r="I37" s="1" t="s">
        <v>1223</v>
      </c>
      <c r="J37" s="1" t="s">
        <v>1224</v>
      </c>
      <c r="K37" s="1">
        <v>0</v>
      </c>
      <c r="L37" s="1" t="s">
        <v>1225</v>
      </c>
      <c r="M37" s="1" t="s">
        <v>646</v>
      </c>
      <c r="N37" s="1" t="s">
        <v>779</v>
      </c>
      <c r="O37" s="1" t="s">
        <v>359</v>
      </c>
      <c r="P37">
        <v>21.6</v>
      </c>
      <c r="Q37" s="1" t="s">
        <v>1226</v>
      </c>
      <c r="R37">
        <v>15</v>
      </c>
      <c r="S37">
        <v>18.68</v>
      </c>
      <c r="T37">
        <v>12</v>
      </c>
      <c r="U37">
        <v>21.06</v>
      </c>
      <c r="V37" s="1" t="s">
        <v>141</v>
      </c>
      <c r="W37">
        <v>7</v>
      </c>
      <c r="X37">
        <v>3</v>
      </c>
      <c r="Y37" s="1"/>
      <c r="AA37">
        <f>Table_1__3[[#This Row],[Pts]]/Table_1__3[[#This Row],[Salary]]</f>
        <v>66.74666666666667</v>
      </c>
    </row>
    <row r="38" spans="1:27" x14ac:dyDescent="0.25">
      <c r="A38">
        <v>37</v>
      </c>
      <c r="B38" s="1" t="s">
        <v>1227</v>
      </c>
      <c r="C38">
        <v>194.41</v>
      </c>
      <c r="D38">
        <v>12.151</v>
      </c>
      <c r="E38">
        <v>22.74</v>
      </c>
      <c r="F38">
        <v>15.96</v>
      </c>
      <c r="G38">
        <v>5.16</v>
      </c>
      <c r="H38" s="1" t="s">
        <v>823</v>
      </c>
      <c r="I38" s="1" t="s">
        <v>811</v>
      </c>
      <c r="J38" s="1" t="s">
        <v>602</v>
      </c>
      <c r="K38" s="1" t="s">
        <v>1130</v>
      </c>
      <c r="L38" s="1" t="s">
        <v>693</v>
      </c>
      <c r="M38" s="1" t="s">
        <v>606</v>
      </c>
      <c r="N38" s="1">
        <v>0</v>
      </c>
      <c r="O38" s="1" t="s">
        <v>1228</v>
      </c>
      <c r="P38">
        <v>6.94</v>
      </c>
      <c r="Q38" s="1" t="s">
        <v>1229</v>
      </c>
      <c r="R38">
        <v>23.57</v>
      </c>
      <c r="S38">
        <v>19.38</v>
      </c>
      <c r="T38">
        <v>5.68</v>
      </c>
      <c r="U38">
        <v>26.26</v>
      </c>
      <c r="V38" s="1" t="s">
        <v>302</v>
      </c>
      <c r="W38">
        <v>10</v>
      </c>
      <c r="X38">
        <v>0.25</v>
      </c>
      <c r="Y38" s="1"/>
      <c r="AA38">
        <f>Table_1__3[[#This Row],[Pts]]/Table_1__3[[#This Row],[Salary]]</f>
        <v>777.64</v>
      </c>
    </row>
    <row r="39" spans="1:27" x14ac:dyDescent="0.25">
      <c r="A39">
        <v>38</v>
      </c>
      <c r="B39" s="1" t="s">
        <v>1230</v>
      </c>
      <c r="C39">
        <v>194.38</v>
      </c>
      <c r="D39">
        <v>12.148999999999999</v>
      </c>
      <c r="E39">
        <v>9.5</v>
      </c>
      <c r="F39">
        <v>10.28</v>
      </c>
      <c r="G39">
        <v>31.08</v>
      </c>
      <c r="H39" s="1" t="s">
        <v>902</v>
      </c>
      <c r="I39" s="1" t="s">
        <v>1231</v>
      </c>
      <c r="J39" s="1" t="s">
        <v>877</v>
      </c>
      <c r="K39" s="1" t="s">
        <v>359</v>
      </c>
      <c r="L39" s="1" t="s">
        <v>1232</v>
      </c>
      <c r="M39" s="1" t="s">
        <v>704</v>
      </c>
      <c r="N39" s="1">
        <v>0</v>
      </c>
      <c r="O39" s="1" t="s">
        <v>902</v>
      </c>
      <c r="P39">
        <v>9.56</v>
      </c>
      <c r="Q39" s="1" t="s">
        <v>1233</v>
      </c>
      <c r="R39">
        <v>4.68</v>
      </c>
      <c r="S39">
        <v>11.66</v>
      </c>
      <c r="T39">
        <v>34.36</v>
      </c>
      <c r="U39">
        <v>9.84</v>
      </c>
      <c r="V39" s="1" t="s">
        <v>302</v>
      </c>
      <c r="W39">
        <v>10</v>
      </c>
      <c r="X39">
        <v>2.25</v>
      </c>
      <c r="Y39" s="1"/>
      <c r="AA39">
        <f>Table_1__3[[#This Row],[Pts]]/Table_1__3[[#This Row],[Salary]]</f>
        <v>86.391111111111115</v>
      </c>
    </row>
    <row r="40" spans="1:27" x14ac:dyDescent="0.25">
      <c r="A40">
        <v>39</v>
      </c>
      <c r="B40" s="1" t="s">
        <v>1234</v>
      </c>
      <c r="C40">
        <v>186.99</v>
      </c>
      <c r="D40">
        <v>15.583</v>
      </c>
      <c r="E40">
        <v>27.9</v>
      </c>
      <c r="F40">
        <v>0</v>
      </c>
      <c r="G40">
        <v>0</v>
      </c>
      <c r="H40" s="1" t="s">
        <v>1235</v>
      </c>
      <c r="I40" s="1" t="s">
        <v>1138</v>
      </c>
      <c r="J40" s="1" t="s">
        <v>842</v>
      </c>
      <c r="K40" s="1">
        <v>0</v>
      </c>
      <c r="L40" s="1">
        <v>0</v>
      </c>
      <c r="M40" s="1" t="s">
        <v>792</v>
      </c>
      <c r="N40" s="1">
        <v>0</v>
      </c>
      <c r="O40" s="1" t="s">
        <v>1236</v>
      </c>
      <c r="P40">
        <v>6.46</v>
      </c>
      <c r="Q40" s="1" t="s">
        <v>1237</v>
      </c>
      <c r="R40">
        <v>2.12</v>
      </c>
      <c r="S40">
        <v>13.56</v>
      </c>
      <c r="T40">
        <v>33.869999999999997</v>
      </c>
      <c r="U40">
        <v>6.96</v>
      </c>
      <c r="V40" s="1" t="s">
        <v>141</v>
      </c>
      <c r="W40">
        <v>10</v>
      </c>
      <c r="X40">
        <v>0.25</v>
      </c>
      <c r="Y40" s="1"/>
      <c r="AA40">
        <f>Table_1__3[[#This Row],[Pts]]/Table_1__3[[#This Row],[Salary]]</f>
        <v>747.96</v>
      </c>
    </row>
    <row r="41" spans="1:27" x14ac:dyDescent="0.25">
      <c r="A41">
        <v>40</v>
      </c>
      <c r="B41" s="1" t="s">
        <v>1238</v>
      </c>
      <c r="C41">
        <v>180.92</v>
      </c>
      <c r="D41">
        <v>12.061</v>
      </c>
      <c r="E41">
        <v>10.48</v>
      </c>
      <c r="F41">
        <v>5.98</v>
      </c>
      <c r="G41">
        <v>9.82</v>
      </c>
      <c r="H41" s="1" t="s">
        <v>1206</v>
      </c>
      <c r="I41" s="1" t="s">
        <v>1239</v>
      </c>
      <c r="J41" s="1" t="s">
        <v>904</v>
      </c>
      <c r="K41" s="1">
        <v>0</v>
      </c>
      <c r="L41" s="1" t="s">
        <v>1240</v>
      </c>
      <c r="M41" s="1">
        <v>0</v>
      </c>
      <c r="N41" s="1" t="s">
        <v>765</v>
      </c>
      <c r="O41" s="1" t="s">
        <v>704</v>
      </c>
      <c r="P41">
        <v>20.96</v>
      </c>
      <c r="Q41" s="1" t="s">
        <v>1241</v>
      </c>
      <c r="R41">
        <v>28.26</v>
      </c>
      <c r="S41">
        <v>13.36</v>
      </c>
      <c r="T41">
        <v>11.1</v>
      </c>
      <c r="U41">
        <v>12.82</v>
      </c>
      <c r="V41" s="1" t="s">
        <v>122</v>
      </c>
      <c r="W41">
        <v>7</v>
      </c>
      <c r="X41">
        <v>1</v>
      </c>
      <c r="Y41" s="1"/>
      <c r="AA41">
        <f>Table_1__3[[#This Row],[Pts]]/Table_1__3[[#This Row],[Salary]]</f>
        <v>180.92</v>
      </c>
    </row>
    <row r="42" spans="1:27" x14ac:dyDescent="0.25">
      <c r="A42">
        <v>41</v>
      </c>
      <c r="B42" s="1" t="s">
        <v>1242</v>
      </c>
      <c r="C42">
        <v>180.38</v>
      </c>
      <c r="D42">
        <v>12.884</v>
      </c>
      <c r="E42">
        <v>9.52</v>
      </c>
      <c r="F42">
        <v>16.98</v>
      </c>
      <c r="G42">
        <v>13.54</v>
      </c>
      <c r="H42" s="1" t="s">
        <v>1243</v>
      </c>
      <c r="I42" s="1" t="s">
        <v>1079</v>
      </c>
      <c r="J42" s="1" t="s">
        <v>727</v>
      </c>
      <c r="K42" s="1">
        <v>0</v>
      </c>
      <c r="L42" s="1" t="s">
        <v>1225</v>
      </c>
      <c r="M42" s="1" t="s">
        <v>1244</v>
      </c>
      <c r="N42" s="1" t="s">
        <v>669</v>
      </c>
      <c r="O42" s="1" t="s">
        <v>615</v>
      </c>
      <c r="P42">
        <v>21.04</v>
      </c>
      <c r="Q42" s="1" t="s">
        <v>1245</v>
      </c>
      <c r="R42">
        <v>0</v>
      </c>
      <c r="S42">
        <v>0</v>
      </c>
      <c r="T42">
        <v>0</v>
      </c>
      <c r="U42">
        <v>22.06</v>
      </c>
      <c r="V42" s="1" t="s">
        <v>44</v>
      </c>
      <c r="W42">
        <v>7</v>
      </c>
      <c r="X42">
        <v>1</v>
      </c>
      <c r="Y42" s="1"/>
      <c r="AA42">
        <f>Table_1__3[[#This Row],[Pts]]/Table_1__3[[#This Row],[Salary]]</f>
        <v>180.38</v>
      </c>
    </row>
    <row r="43" spans="1:27" x14ac:dyDescent="0.25">
      <c r="A43">
        <v>42</v>
      </c>
      <c r="B43" s="1" t="s">
        <v>1246</v>
      </c>
      <c r="C43">
        <v>180.22</v>
      </c>
      <c r="D43">
        <v>12.015000000000001</v>
      </c>
      <c r="E43">
        <v>6.64</v>
      </c>
      <c r="F43">
        <v>4.84</v>
      </c>
      <c r="G43">
        <v>14.88</v>
      </c>
      <c r="H43" s="1" t="s">
        <v>1247</v>
      </c>
      <c r="I43" s="1">
        <v>0</v>
      </c>
      <c r="J43" s="1" t="s">
        <v>883</v>
      </c>
      <c r="K43" s="1" t="s">
        <v>1214</v>
      </c>
      <c r="L43" s="1">
        <v>0</v>
      </c>
      <c r="M43" s="1" t="s">
        <v>1248</v>
      </c>
      <c r="N43" s="1" t="s">
        <v>1249</v>
      </c>
      <c r="O43" s="1" t="s">
        <v>1250</v>
      </c>
      <c r="P43">
        <v>0</v>
      </c>
      <c r="Q43" s="1" t="s">
        <v>118</v>
      </c>
      <c r="R43">
        <v>13.26</v>
      </c>
      <c r="S43">
        <v>3.74</v>
      </c>
      <c r="T43">
        <v>7.74</v>
      </c>
      <c r="U43">
        <v>8.36</v>
      </c>
      <c r="V43" s="1" t="s">
        <v>1251</v>
      </c>
      <c r="W43">
        <v>5</v>
      </c>
      <c r="X43">
        <v>20</v>
      </c>
      <c r="Y43" s="1"/>
      <c r="AA43">
        <f>Table_1__3[[#This Row],[Pts]]/Table_1__3[[#This Row],[Salary]]</f>
        <v>9.0109999999999992</v>
      </c>
    </row>
    <row r="44" spans="1:27" x14ac:dyDescent="0.25">
      <c r="A44">
        <v>43</v>
      </c>
      <c r="B44" s="1" t="s">
        <v>1252</v>
      </c>
      <c r="C44">
        <v>177.96</v>
      </c>
      <c r="D44">
        <v>11.122999999999999</v>
      </c>
      <c r="E44">
        <v>8.9600000000000009</v>
      </c>
      <c r="F44">
        <v>11.92</v>
      </c>
      <c r="G44">
        <v>11.3</v>
      </c>
      <c r="H44" s="1" t="s">
        <v>1253</v>
      </c>
      <c r="I44" s="1">
        <v>0</v>
      </c>
      <c r="J44" s="1" t="s">
        <v>1254</v>
      </c>
      <c r="K44" s="1" t="s">
        <v>882</v>
      </c>
      <c r="L44" s="1" t="s">
        <v>1231</v>
      </c>
      <c r="M44" s="1" t="s">
        <v>1255</v>
      </c>
      <c r="N44" s="1" t="s">
        <v>924</v>
      </c>
      <c r="O44" s="1" t="s">
        <v>1256</v>
      </c>
      <c r="P44">
        <v>0</v>
      </c>
      <c r="Q44" s="1" t="s">
        <v>297</v>
      </c>
      <c r="R44">
        <v>7.72</v>
      </c>
      <c r="S44">
        <v>3.54</v>
      </c>
      <c r="T44">
        <v>12.76</v>
      </c>
      <c r="U44">
        <v>31.9</v>
      </c>
      <c r="V44" s="1" t="s">
        <v>54</v>
      </c>
      <c r="W44">
        <v>5</v>
      </c>
      <c r="X44">
        <v>3</v>
      </c>
      <c r="Y44" s="1"/>
      <c r="AA44">
        <f>Table_1__3[[#This Row],[Pts]]/Table_1__3[[#This Row],[Salary]]</f>
        <v>59.32</v>
      </c>
    </row>
    <row r="45" spans="1:27" x14ac:dyDescent="0.25">
      <c r="A45">
        <v>44</v>
      </c>
      <c r="B45" s="1" t="s">
        <v>1257</v>
      </c>
      <c r="C45">
        <v>177.16</v>
      </c>
      <c r="D45">
        <v>11.811</v>
      </c>
      <c r="E45">
        <v>13.04</v>
      </c>
      <c r="F45">
        <v>3.24</v>
      </c>
      <c r="G45">
        <v>5.22</v>
      </c>
      <c r="H45" s="1">
        <v>0</v>
      </c>
      <c r="I45" s="1" t="s">
        <v>1258</v>
      </c>
      <c r="J45" s="1">
        <v>0</v>
      </c>
      <c r="K45" s="1" t="s">
        <v>631</v>
      </c>
      <c r="L45" s="1" t="s">
        <v>1259</v>
      </c>
      <c r="M45" s="1" t="s">
        <v>1260</v>
      </c>
      <c r="N45" s="1" t="s">
        <v>648</v>
      </c>
      <c r="O45" s="1" t="s">
        <v>1261</v>
      </c>
      <c r="P45">
        <v>5.66</v>
      </c>
      <c r="Q45" s="1" t="s">
        <v>652</v>
      </c>
      <c r="R45">
        <v>0</v>
      </c>
      <c r="S45">
        <v>4.5199999999999996</v>
      </c>
      <c r="T45">
        <v>10.64</v>
      </c>
      <c r="U45">
        <v>26.28</v>
      </c>
      <c r="V45" s="1" t="s">
        <v>151</v>
      </c>
      <c r="W45">
        <v>6</v>
      </c>
      <c r="X45">
        <v>0.5</v>
      </c>
      <c r="Y45" s="1"/>
      <c r="AA45">
        <f>Table_1__3[[#This Row],[Pts]]/Table_1__3[[#This Row],[Salary]]</f>
        <v>354.32</v>
      </c>
    </row>
    <row r="46" spans="1:27" x14ac:dyDescent="0.25">
      <c r="A46">
        <v>45</v>
      </c>
      <c r="B46" s="1" t="s">
        <v>1262</v>
      </c>
      <c r="C46">
        <v>175.96</v>
      </c>
      <c r="D46">
        <v>12.569000000000001</v>
      </c>
      <c r="E46">
        <v>9.9</v>
      </c>
      <c r="F46">
        <v>3.38</v>
      </c>
      <c r="G46">
        <v>16.96</v>
      </c>
      <c r="H46" s="1" t="s">
        <v>1263</v>
      </c>
      <c r="I46" s="1" t="s">
        <v>687</v>
      </c>
      <c r="J46" s="1">
        <v>0</v>
      </c>
      <c r="K46" s="1">
        <v>0</v>
      </c>
      <c r="L46" s="1">
        <v>0</v>
      </c>
      <c r="M46" s="1" t="s">
        <v>1264</v>
      </c>
      <c r="N46" s="1" t="s">
        <v>297</v>
      </c>
      <c r="O46" s="1" t="s">
        <v>1265</v>
      </c>
      <c r="P46">
        <v>1.1399999999999999</v>
      </c>
      <c r="Q46" s="1" t="s">
        <v>881</v>
      </c>
      <c r="R46">
        <v>15.18</v>
      </c>
      <c r="S46">
        <v>14.16</v>
      </c>
      <c r="T46">
        <v>16.579999999999998</v>
      </c>
      <c r="U46">
        <v>20.58</v>
      </c>
      <c r="V46" s="1" t="s">
        <v>161</v>
      </c>
      <c r="W46">
        <v>6</v>
      </c>
      <c r="X46">
        <v>3</v>
      </c>
      <c r="Y46" s="1"/>
      <c r="AA46">
        <f>Table_1__3[[#This Row],[Pts]]/Table_1__3[[#This Row],[Salary]]</f>
        <v>58.653333333333336</v>
      </c>
    </row>
    <row r="47" spans="1:27" x14ac:dyDescent="0.25">
      <c r="A47">
        <v>46</v>
      </c>
      <c r="B47" s="1" t="s">
        <v>1266</v>
      </c>
      <c r="C47">
        <v>169.46</v>
      </c>
      <c r="D47">
        <v>13.035</v>
      </c>
      <c r="E47">
        <v>11.5</v>
      </c>
      <c r="F47">
        <v>15.44</v>
      </c>
      <c r="G47">
        <v>0</v>
      </c>
      <c r="H47" s="1" t="s">
        <v>1267</v>
      </c>
      <c r="I47" s="1" t="s">
        <v>843</v>
      </c>
      <c r="J47" s="1" t="s">
        <v>338</v>
      </c>
      <c r="K47" s="1" t="s">
        <v>675</v>
      </c>
      <c r="L47" s="1">
        <v>0</v>
      </c>
      <c r="M47" s="1" t="s">
        <v>1268</v>
      </c>
      <c r="N47" s="1" t="s">
        <v>699</v>
      </c>
      <c r="O47" s="1" t="s">
        <v>585</v>
      </c>
      <c r="P47">
        <v>0</v>
      </c>
      <c r="Q47" s="1" t="s">
        <v>582</v>
      </c>
      <c r="R47">
        <v>3.56</v>
      </c>
      <c r="S47">
        <v>10.48</v>
      </c>
      <c r="T47">
        <v>17.920000000000002</v>
      </c>
      <c r="U47">
        <v>0</v>
      </c>
      <c r="V47" s="1" t="s">
        <v>222</v>
      </c>
      <c r="W47">
        <v>8</v>
      </c>
      <c r="X47">
        <v>7</v>
      </c>
      <c r="Y47" s="1"/>
      <c r="AA47">
        <f>Table_1__3[[#This Row],[Pts]]/Table_1__3[[#This Row],[Salary]]</f>
        <v>24.208571428571428</v>
      </c>
    </row>
    <row r="48" spans="1:27" x14ac:dyDescent="0.25">
      <c r="A48">
        <v>47</v>
      </c>
      <c r="B48" s="1" t="s">
        <v>1269</v>
      </c>
      <c r="C48">
        <v>168.46</v>
      </c>
      <c r="D48">
        <v>14.038</v>
      </c>
      <c r="E48">
        <v>10.52</v>
      </c>
      <c r="F48">
        <v>6.34</v>
      </c>
      <c r="G48">
        <v>0</v>
      </c>
      <c r="H48" s="1">
        <v>0</v>
      </c>
      <c r="I48" s="1">
        <v>0</v>
      </c>
      <c r="J48" s="1">
        <v>0</v>
      </c>
      <c r="K48" s="1" t="s">
        <v>1270</v>
      </c>
      <c r="L48" s="1" t="s">
        <v>1271</v>
      </c>
      <c r="M48" s="1" t="s">
        <v>1272</v>
      </c>
      <c r="N48" s="1" t="s">
        <v>1273</v>
      </c>
      <c r="O48" s="1">
        <v>0</v>
      </c>
      <c r="P48">
        <v>14.24</v>
      </c>
      <c r="Q48" s="1" t="s">
        <v>864</v>
      </c>
      <c r="R48">
        <v>7.1</v>
      </c>
      <c r="S48">
        <v>9.9600000000000009</v>
      </c>
      <c r="T48">
        <v>22.82</v>
      </c>
      <c r="U48">
        <v>36.520000000000003</v>
      </c>
      <c r="V48" s="1" t="s">
        <v>196</v>
      </c>
      <c r="W48">
        <v>11</v>
      </c>
      <c r="X48">
        <v>1</v>
      </c>
      <c r="Y48" s="1"/>
      <c r="AA48">
        <f>Table_1__3[[#This Row],[Pts]]/Table_1__3[[#This Row],[Salary]]</f>
        <v>168.46</v>
      </c>
    </row>
    <row r="49" spans="1:27" x14ac:dyDescent="0.25">
      <c r="A49">
        <v>48</v>
      </c>
      <c r="B49" s="1" t="s">
        <v>1274</v>
      </c>
      <c r="C49">
        <v>166.86</v>
      </c>
      <c r="D49">
        <v>18.54</v>
      </c>
      <c r="E49">
        <v>29.62</v>
      </c>
      <c r="F49">
        <v>4.84</v>
      </c>
      <c r="G49">
        <v>0</v>
      </c>
      <c r="H49" s="1" t="s">
        <v>829</v>
      </c>
      <c r="I49" s="1">
        <v>0</v>
      </c>
      <c r="J49" s="1" t="s">
        <v>1275</v>
      </c>
      <c r="K49" s="1" t="s">
        <v>1261</v>
      </c>
      <c r="L49" s="1" t="s">
        <v>1276</v>
      </c>
      <c r="M49" s="1" t="s">
        <v>1277</v>
      </c>
      <c r="N49" s="1">
        <v>0</v>
      </c>
      <c r="O49" s="1" t="s">
        <v>1081</v>
      </c>
      <c r="P49">
        <v>0</v>
      </c>
      <c r="Q49" s="1" t="s">
        <v>1278</v>
      </c>
      <c r="R49">
        <v>0</v>
      </c>
      <c r="S49">
        <v>0</v>
      </c>
      <c r="T49">
        <v>0</v>
      </c>
      <c r="U49">
        <v>0</v>
      </c>
      <c r="V49" s="1" t="s">
        <v>1279</v>
      </c>
      <c r="W49">
        <v>10</v>
      </c>
      <c r="X49">
        <v>17</v>
      </c>
      <c r="Y49" s="1"/>
      <c r="AA49">
        <f>Table_1__3[[#This Row],[Pts]]/Table_1__3[[#This Row],[Salary]]</f>
        <v>9.8152941176470598</v>
      </c>
    </row>
    <row r="50" spans="1:27" x14ac:dyDescent="0.25">
      <c r="A50">
        <v>49</v>
      </c>
      <c r="B50" s="1" t="s">
        <v>1280</v>
      </c>
      <c r="C50">
        <v>165.9</v>
      </c>
      <c r="D50">
        <v>11.85</v>
      </c>
      <c r="E50">
        <v>14.62</v>
      </c>
      <c r="F50">
        <v>11.3</v>
      </c>
      <c r="G50">
        <v>7.98</v>
      </c>
      <c r="H50" s="1" t="s">
        <v>529</v>
      </c>
      <c r="I50" s="1" t="s">
        <v>210</v>
      </c>
      <c r="J50" s="1" t="s">
        <v>870</v>
      </c>
      <c r="K50" s="1" t="s">
        <v>1281</v>
      </c>
      <c r="L50" s="1">
        <v>0</v>
      </c>
      <c r="M50" s="1" t="s">
        <v>1282</v>
      </c>
      <c r="N50" s="1">
        <v>0</v>
      </c>
      <c r="O50" s="1">
        <v>0</v>
      </c>
      <c r="P50">
        <v>7.16</v>
      </c>
      <c r="Q50" s="1" t="s">
        <v>190</v>
      </c>
      <c r="R50">
        <v>11.14</v>
      </c>
      <c r="S50">
        <v>9.68</v>
      </c>
      <c r="T50">
        <v>16.18</v>
      </c>
      <c r="U50">
        <v>25.78</v>
      </c>
      <c r="V50" s="1" t="s">
        <v>74</v>
      </c>
      <c r="W50">
        <v>8</v>
      </c>
      <c r="X50">
        <v>8</v>
      </c>
      <c r="Y50" s="1"/>
      <c r="AA50">
        <f>Table_1__3[[#This Row],[Pts]]/Table_1__3[[#This Row],[Salary]]</f>
        <v>20.737500000000001</v>
      </c>
    </row>
    <row r="51" spans="1:27" x14ac:dyDescent="0.25">
      <c r="A51">
        <v>50</v>
      </c>
      <c r="B51" s="1" t="s">
        <v>1283</v>
      </c>
      <c r="C51">
        <v>162.6</v>
      </c>
      <c r="D51">
        <v>10.163</v>
      </c>
      <c r="E51">
        <v>23.36</v>
      </c>
      <c r="F51">
        <v>11.74</v>
      </c>
      <c r="G51">
        <v>1.3</v>
      </c>
      <c r="H51" s="1" t="s">
        <v>251</v>
      </c>
      <c r="I51" s="1">
        <v>0</v>
      </c>
      <c r="J51" s="1" t="s">
        <v>1284</v>
      </c>
      <c r="K51" s="1" t="s">
        <v>367</v>
      </c>
      <c r="L51" s="1" t="s">
        <v>714</v>
      </c>
      <c r="M51" s="1" t="s">
        <v>1285</v>
      </c>
      <c r="N51" s="1" t="s">
        <v>1286</v>
      </c>
      <c r="O51" s="1" t="s">
        <v>1287</v>
      </c>
      <c r="P51">
        <v>0</v>
      </c>
      <c r="Q51" s="1" t="s">
        <v>1288</v>
      </c>
      <c r="R51">
        <v>22.6</v>
      </c>
      <c r="S51">
        <v>0</v>
      </c>
      <c r="T51">
        <v>0</v>
      </c>
      <c r="U51">
        <v>21.42</v>
      </c>
      <c r="V51" s="1" t="s">
        <v>302</v>
      </c>
      <c r="W51">
        <v>5</v>
      </c>
      <c r="X51">
        <v>0.25</v>
      </c>
      <c r="Y51" s="1"/>
      <c r="AA51">
        <f>Table_1__3[[#This Row],[Pts]]/Table_1__3[[#This Row],[Salary]]</f>
        <v>650.4</v>
      </c>
    </row>
    <row r="52" spans="1:27" x14ac:dyDescent="0.25">
      <c r="A52">
        <v>51</v>
      </c>
      <c r="B52" s="1" t="s">
        <v>1289</v>
      </c>
      <c r="C52">
        <v>161.26</v>
      </c>
      <c r="D52">
        <v>10.079000000000001</v>
      </c>
      <c r="E52">
        <v>31.32</v>
      </c>
      <c r="F52">
        <v>6.78</v>
      </c>
      <c r="G52">
        <v>7.98</v>
      </c>
      <c r="H52" s="1" t="s">
        <v>1290</v>
      </c>
      <c r="I52" s="1" t="s">
        <v>601</v>
      </c>
      <c r="J52" s="1" t="s">
        <v>480</v>
      </c>
      <c r="K52" s="1" t="s">
        <v>877</v>
      </c>
      <c r="L52" s="1" t="s">
        <v>647</v>
      </c>
      <c r="M52" s="1" t="s">
        <v>1291</v>
      </c>
      <c r="N52" s="1" t="s">
        <v>1124</v>
      </c>
      <c r="O52" s="1">
        <v>0</v>
      </c>
      <c r="P52">
        <v>0</v>
      </c>
      <c r="Q52" s="1" t="s">
        <v>1292</v>
      </c>
      <c r="R52">
        <v>6.46</v>
      </c>
      <c r="S52">
        <v>13.84</v>
      </c>
      <c r="T52">
        <v>5.16</v>
      </c>
      <c r="U52">
        <v>4.5199999999999996</v>
      </c>
      <c r="V52" s="1" t="s">
        <v>54</v>
      </c>
      <c r="W52">
        <v>11</v>
      </c>
      <c r="X52">
        <v>2</v>
      </c>
      <c r="Y52" s="1"/>
      <c r="AA52">
        <f>Table_1__3[[#This Row],[Pts]]/Table_1__3[[#This Row],[Salary]]</f>
        <v>80.63</v>
      </c>
    </row>
    <row r="53" spans="1:27" x14ac:dyDescent="0.25">
      <c r="A53">
        <v>52</v>
      </c>
      <c r="B53" s="1" t="s">
        <v>1293</v>
      </c>
      <c r="C53">
        <v>160.52000000000001</v>
      </c>
      <c r="D53">
        <v>10.032999999999999</v>
      </c>
      <c r="E53">
        <v>16.02</v>
      </c>
      <c r="F53">
        <v>18.28</v>
      </c>
      <c r="G53">
        <v>8.8800000000000008</v>
      </c>
      <c r="H53" s="1" t="s">
        <v>1294</v>
      </c>
      <c r="I53" s="1" t="s">
        <v>1295</v>
      </c>
      <c r="J53" s="1" t="s">
        <v>1046</v>
      </c>
      <c r="K53" s="1" t="s">
        <v>892</v>
      </c>
      <c r="L53" s="1">
        <v>0</v>
      </c>
      <c r="M53" s="1" t="s">
        <v>903</v>
      </c>
      <c r="N53" s="1" t="s">
        <v>438</v>
      </c>
      <c r="O53" s="1" t="s">
        <v>1296</v>
      </c>
      <c r="P53">
        <v>8.5399999999999991</v>
      </c>
      <c r="Q53" s="1" t="s">
        <v>923</v>
      </c>
      <c r="R53">
        <v>20.22</v>
      </c>
      <c r="S53">
        <v>4.5199999999999996</v>
      </c>
      <c r="T53">
        <v>5.66</v>
      </c>
      <c r="U53">
        <v>5.18</v>
      </c>
      <c r="V53" s="1" t="s">
        <v>84</v>
      </c>
      <c r="W53">
        <v>8</v>
      </c>
      <c r="X53">
        <v>1</v>
      </c>
      <c r="Y53" s="1"/>
      <c r="AA53">
        <f>Table_1__3[[#This Row],[Pts]]/Table_1__3[[#This Row],[Salary]]</f>
        <v>160.52000000000001</v>
      </c>
    </row>
    <row r="54" spans="1:27" x14ac:dyDescent="0.25">
      <c r="A54">
        <v>53</v>
      </c>
      <c r="B54" s="1" t="s">
        <v>1297</v>
      </c>
      <c r="C54">
        <v>160.38999999999999</v>
      </c>
      <c r="D54">
        <v>11.456</v>
      </c>
      <c r="E54">
        <v>0</v>
      </c>
      <c r="F54">
        <v>1.62</v>
      </c>
      <c r="G54">
        <v>0</v>
      </c>
      <c r="H54" s="1">
        <v>0</v>
      </c>
      <c r="I54" s="1">
        <v>0</v>
      </c>
      <c r="J54" s="1">
        <v>0</v>
      </c>
      <c r="K54" s="1" t="s">
        <v>1298</v>
      </c>
      <c r="L54" s="1" t="s">
        <v>1299</v>
      </c>
      <c r="M54" s="1" t="s">
        <v>1300</v>
      </c>
      <c r="N54" s="1" t="s">
        <v>1301</v>
      </c>
      <c r="O54" s="1" t="s">
        <v>646</v>
      </c>
      <c r="P54">
        <v>10.82</v>
      </c>
      <c r="Q54" s="1" t="s">
        <v>544</v>
      </c>
      <c r="R54">
        <v>9.52</v>
      </c>
      <c r="S54">
        <v>19.260000000000002</v>
      </c>
      <c r="T54">
        <v>9.1999999999999993</v>
      </c>
      <c r="U54">
        <v>21.63</v>
      </c>
      <c r="V54" s="1" t="s">
        <v>94</v>
      </c>
      <c r="W54">
        <v>5</v>
      </c>
      <c r="X54">
        <v>1</v>
      </c>
      <c r="Y54" s="1"/>
      <c r="AA54">
        <f>Table_1__3[[#This Row],[Pts]]/Table_1__3[[#This Row],[Salary]]</f>
        <v>160.38999999999999</v>
      </c>
    </row>
    <row r="55" spans="1:27" x14ac:dyDescent="0.25">
      <c r="A55">
        <v>54</v>
      </c>
      <c r="B55" s="1" t="s">
        <v>1302</v>
      </c>
      <c r="C55">
        <v>159.86000000000001</v>
      </c>
      <c r="D55">
        <v>11.419</v>
      </c>
      <c r="E55">
        <v>0.5</v>
      </c>
      <c r="F55">
        <v>10.52</v>
      </c>
      <c r="G55">
        <v>0</v>
      </c>
      <c r="H55" s="1" t="s">
        <v>1303</v>
      </c>
      <c r="I55" s="1" t="s">
        <v>661</v>
      </c>
      <c r="J55" s="1" t="s">
        <v>1304</v>
      </c>
      <c r="K55" s="1" t="s">
        <v>1305</v>
      </c>
      <c r="L55" s="1">
        <v>0</v>
      </c>
      <c r="M55" s="1" t="s">
        <v>1306</v>
      </c>
      <c r="N55" s="1" t="s">
        <v>756</v>
      </c>
      <c r="O55" s="1" t="s">
        <v>665</v>
      </c>
      <c r="P55">
        <v>4.6399999999999997</v>
      </c>
      <c r="Q55" s="1" t="s">
        <v>879</v>
      </c>
      <c r="R55">
        <v>3.74</v>
      </c>
      <c r="S55">
        <v>6.78</v>
      </c>
      <c r="T55">
        <v>15.66</v>
      </c>
      <c r="U55">
        <v>0</v>
      </c>
      <c r="V55" s="1" t="s">
        <v>302</v>
      </c>
      <c r="W55">
        <v>8</v>
      </c>
      <c r="X55">
        <v>0.25</v>
      </c>
      <c r="Y55" s="1"/>
      <c r="AA55">
        <f>Table_1__3[[#This Row],[Pts]]/Table_1__3[[#This Row],[Salary]]</f>
        <v>639.44000000000005</v>
      </c>
    </row>
    <row r="56" spans="1:27" x14ac:dyDescent="0.25">
      <c r="A56">
        <v>55</v>
      </c>
      <c r="B56" s="1" t="s">
        <v>1307</v>
      </c>
      <c r="C56">
        <v>158.86000000000001</v>
      </c>
      <c r="D56">
        <v>9.9290000000000003</v>
      </c>
      <c r="E56">
        <v>7.58</v>
      </c>
      <c r="F56">
        <v>13.26</v>
      </c>
      <c r="G56">
        <v>4.04</v>
      </c>
      <c r="H56" s="1" t="s">
        <v>636</v>
      </c>
      <c r="I56" s="1" t="s">
        <v>544</v>
      </c>
      <c r="J56" s="1" t="s">
        <v>704</v>
      </c>
      <c r="K56" s="1" t="s">
        <v>754</v>
      </c>
      <c r="L56" s="1" t="s">
        <v>1308</v>
      </c>
      <c r="M56" s="1" t="s">
        <v>774</v>
      </c>
      <c r="N56" s="1" t="s">
        <v>795</v>
      </c>
      <c r="O56" s="1">
        <v>0</v>
      </c>
      <c r="P56">
        <v>7.94</v>
      </c>
      <c r="Q56" s="1" t="s">
        <v>652</v>
      </c>
      <c r="R56">
        <v>11.12</v>
      </c>
      <c r="S56">
        <v>17.54</v>
      </c>
      <c r="T56">
        <v>8.5399999999999991</v>
      </c>
      <c r="U56">
        <v>20.38</v>
      </c>
      <c r="V56" s="1" t="s">
        <v>231</v>
      </c>
      <c r="W56">
        <v>11</v>
      </c>
      <c r="X56">
        <v>0.25</v>
      </c>
      <c r="Y56" s="1"/>
      <c r="AA56">
        <f>Table_1__3[[#This Row],[Pts]]/Table_1__3[[#This Row],[Salary]]</f>
        <v>635.44000000000005</v>
      </c>
    </row>
    <row r="57" spans="1:27" x14ac:dyDescent="0.25">
      <c r="A57">
        <v>56</v>
      </c>
      <c r="B57" s="1" t="s">
        <v>1309</v>
      </c>
      <c r="C57">
        <v>155.44</v>
      </c>
      <c r="D57">
        <v>9.7149999999999999</v>
      </c>
      <c r="E57">
        <v>3.56</v>
      </c>
      <c r="F57">
        <v>7.56</v>
      </c>
      <c r="G57">
        <v>14.96</v>
      </c>
      <c r="H57" s="1" t="s">
        <v>1058</v>
      </c>
      <c r="I57" s="1" t="s">
        <v>1310</v>
      </c>
      <c r="J57" s="1" t="s">
        <v>923</v>
      </c>
      <c r="K57" s="1" t="s">
        <v>904</v>
      </c>
      <c r="L57" s="1" t="s">
        <v>359</v>
      </c>
      <c r="M57" s="1" t="s">
        <v>1311</v>
      </c>
      <c r="N57" s="1" t="s">
        <v>359</v>
      </c>
      <c r="O57" s="1">
        <v>0</v>
      </c>
      <c r="P57">
        <v>20.14</v>
      </c>
      <c r="Q57" s="1" t="s">
        <v>1312</v>
      </c>
      <c r="R57">
        <v>10.54</v>
      </c>
      <c r="S57">
        <v>3.88</v>
      </c>
      <c r="T57">
        <v>6.78</v>
      </c>
      <c r="U57">
        <v>24.12</v>
      </c>
      <c r="V57" s="1" t="s">
        <v>302</v>
      </c>
      <c r="W57">
        <v>11</v>
      </c>
      <c r="X57">
        <v>0.25</v>
      </c>
      <c r="Y57" s="1"/>
      <c r="AA57">
        <f>Table_1__3[[#This Row],[Pts]]/Table_1__3[[#This Row],[Salary]]</f>
        <v>621.76</v>
      </c>
    </row>
    <row r="58" spans="1:27" x14ac:dyDescent="0.25">
      <c r="A58">
        <v>57</v>
      </c>
      <c r="B58" s="1" t="s">
        <v>1313</v>
      </c>
      <c r="C58">
        <v>152.24</v>
      </c>
      <c r="D58">
        <v>9.5150000000000006</v>
      </c>
      <c r="E58">
        <v>3.88</v>
      </c>
      <c r="F58">
        <v>10.54</v>
      </c>
      <c r="G58">
        <v>6.44</v>
      </c>
      <c r="H58" s="1" t="s">
        <v>494</v>
      </c>
      <c r="I58" s="1" t="s">
        <v>544</v>
      </c>
      <c r="J58" s="1" t="s">
        <v>1314</v>
      </c>
      <c r="K58" s="1">
        <v>0</v>
      </c>
      <c r="L58" s="1" t="s">
        <v>1315</v>
      </c>
      <c r="M58" s="1" t="s">
        <v>1295</v>
      </c>
      <c r="N58" s="1" t="s">
        <v>1083</v>
      </c>
      <c r="O58" s="1" t="s">
        <v>509</v>
      </c>
      <c r="P58">
        <v>4.18</v>
      </c>
      <c r="Q58" s="1" t="s">
        <v>904</v>
      </c>
      <c r="R58">
        <v>4.82</v>
      </c>
      <c r="S58">
        <v>27.14</v>
      </c>
      <c r="T58">
        <v>17.739999999999998</v>
      </c>
      <c r="U58">
        <v>7.56</v>
      </c>
      <c r="V58" s="1" t="s">
        <v>302</v>
      </c>
      <c r="W58">
        <v>7</v>
      </c>
      <c r="X58">
        <v>7</v>
      </c>
      <c r="Y58" s="1"/>
      <c r="AA58">
        <f>Table_1__3[[#This Row],[Pts]]/Table_1__3[[#This Row],[Salary]]</f>
        <v>21.748571428571431</v>
      </c>
    </row>
    <row r="59" spans="1:27" x14ac:dyDescent="0.25">
      <c r="A59">
        <v>58</v>
      </c>
      <c r="B59" s="1" t="s">
        <v>1316</v>
      </c>
      <c r="C59">
        <v>144.22</v>
      </c>
      <c r="D59">
        <v>9.6150000000000002</v>
      </c>
      <c r="E59">
        <v>6.44</v>
      </c>
      <c r="F59">
        <v>12.72</v>
      </c>
      <c r="G59">
        <v>12.08</v>
      </c>
      <c r="H59" s="1" t="s">
        <v>645</v>
      </c>
      <c r="I59" s="1" t="s">
        <v>433</v>
      </c>
      <c r="J59" s="1" t="s">
        <v>328</v>
      </c>
      <c r="K59" s="1" t="s">
        <v>359</v>
      </c>
      <c r="L59" s="1" t="s">
        <v>536</v>
      </c>
      <c r="M59" s="1">
        <v>0</v>
      </c>
      <c r="N59" s="1" t="s">
        <v>1317</v>
      </c>
      <c r="O59" s="1">
        <v>0</v>
      </c>
      <c r="P59">
        <v>6.94</v>
      </c>
      <c r="Q59" s="1" t="s">
        <v>1245</v>
      </c>
      <c r="R59">
        <v>9.2200000000000006</v>
      </c>
      <c r="S59">
        <v>21.76</v>
      </c>
      <c r="T59">
        <v>3.06</v>
      </c>
      <c r="U59">
        <v>14.66</v>
      </c>
      <c r="V59" s="1" t="s">
        <v>302</v>
      </c>
      <c r="W59">
        <v>11</v>
      </c>
      <c r="X59">
        <v>0.25</v>
      </c>
      <c r="Y59" s="1"/>
      <c r="AA59">
        <f>Table_1__3[[#This Row],[Pts]]/Table_1__3[[#This Row],[Salary]]</f>
        <v>576.88</v>
      </c>
    </row>
    <row r="60" spans="1:27" x14ac:dyDescent="0.25">
      <c r="A60">
        <v>59</v>
      </c>
      <c r="B60" s="1" t="s">
        <v>1318</v>
      </c>
      <c r="C60">
        <v>142.96</v>
      </c>
      <c r="D60">
        <v>8.9350000000000005</v>
      </c>
      <c r="E60">
        <v>4.3600000000000003</v>
      </c>
      <c r="F60">
        <v>7.42</v>
      </c>
      <c r="G60">
        <v>22.44</v>
      </c>
      <c r="H60" s="1" t="s">
        <v>1319</v>
      </c>
      <c r="I60" s="1" t="s">
        <v>1320</v>
      </c>
      <c r="J60" s="1">
        <v>0</v>
      </c>
      <c r="K60" s="1" t="s">
        <v>93</v>
      </c>
      <c r="L60" s="1" t="s">
        <v>1321</v>
      </c>
      <c r="M60" s="1" t="s">
        <v>1322</v>
      </c>
      <c r="N60" s="1" t="s">
        <v>577</v>
      </c>
      <c r="O60" s="1" t="s">
        <v>1089</v>
      </c>
      <c r="P60">
        <v>15.18</v>
      </c>
      <c r="Q60" s="1" t="s">
        <v>1323</v>
      </c>
      <c r="R60">
        <v>6.58</v>
      </c>
      <c r="S60">
        <v>1.1399999999999999</v>
      </c>
      <c r="T60">
        <v>7.94</v>
      </c>
      <c r="U60">
        <v>5.34</v>
      </c>
      <c r="V60" s="1" t="s">
        <v>302</v>
      </c>
      <c r="W60">
        <v>6</v>
      </c>
      <c r="X60">
        <v>0</v>
      </c>
      <c r="Y60" s="1"/>
      <c r="AA60" t="e">
        <f>Table_1__3[[#This Row],[Pts]]/Table_1__3[[#This Row],[Salary]]</f>
        <v>#DIV/0!</v>
      </c>
    </row>
    <row r="61" spans="1:27" x14ac:dyDescent="0.25">
      <c r="A61">
        <v>60</v>
      </c>
      <c r="B61" s="1" t="s">
        <v>1324</v>
      </c>
      <c r="C61">
        <v>137.28</v>
      </c>
      <c r="D61">
        <v>8.58</v>
      </c>
      <c r="E61">
        <v>3.22</v>
      </c>
      <c r="F61">
        <v>6.28</v>
      </c>
      <c r="G61">
        <v>13.4</v>
      </c>
      <c r="H61" s="1" t="s">
        <v>1325</v>
      </c>
      <c r="I61" s="1" t="s">
        <v>607</v>
      </c>
      <c r="J61" s="1" t="s">
        <v>1326</v>
      </c>
      <c r="K61" s="1" t="s">
        <v>474</v>
      </c>
      <c r="L61" s="1" t="s">
        <v>163</v>
      </c>
      <c r="M61" s="1">
        <v>0</v>
      </c>
      <c r="N61" s="1" t="s">
        <v>1327</v>
      </c>
      <c r="O61" s="1" t="s">
        <v>1284</v>
      </c>
      <c r="P61">
        <v>8.9</v>
      </c>
      <c r="Q61" s="1" t="s">
        <v>702</v>
      </c>
      <c r="R61">
        <v>1.46</v>
      </c>
      <c r="S61">
        <v>2.44</v>
      </c>
      <c r="T61">
        <v>14</v>
      </c>
      <c r="U61">
        <v>6.64</v>
      </c>
      <c r="V61" s="1" t="s">
        <v>151</v>
      </c>
      <c r="W61">
        <v>9</v>
      </c>
      <c r="X61">
        <v>0</v>
      </c>
      <c r="Y61" s="1"/>
      <c r="AA61" t="e">
        <f>Table_1__3[[#This Row],[Pts]]/Table_1__3[[#This Row],[Salary]]</f>
        <v>#DIV/0!</v>
      </c>
    </row>
    <row r="62" spans="1:27" x14ac:dyDescent="0.25">
      <c r="A62">
        <v>61</v>
      </c>
      <c r="B62" s="1" t="s">
        <v>1328</v>
      </c>
      <c r="C62">
        <v>136.6</v>
      </c>
      <c r="D62">
        <v>8.5380000000000003</v>
      </c>
      <c r="E62">
        <v>1.46</v>
      </c>
      <c r="F62">
        <v>7.2</v>
      </c>
      <c r="G62">
        <v>20.96</v>
      </c>
      <c r="H62" s="1" t="s">
        <v>1329</v>
      </c>
      <c r="I62" s="1" t="s">
        <v>1330</v>
      </c>
      <c r="J62" s="1" t="s">
        <v>359</v>
      </c>
      <c r="K62" s="1" t="s">
        <v>541</v>
      </c>
      <c r="L62" s="1" t="s">
        <v>1331</v>
      </c>
      <c r="M62" s="1" t="s">
        <v>1290</v>
      </c>
      <c r="N62" s="1">
        <v>0</v>
      </c>
      <c r="O62" s="1" t="s">
        <v>1236</v>
      </c>
      <c r="P62">
        <v>5.18</v>
      </c>
      <c r="Q62" s="1" t="s">
        <v>733</v>
      </c>
      <c r="R62">
        <v>5.9</v>
      </c>
      <c r="S62">
        <v>10.62</v>
      </c>
      <c r="T62">
        <v>7.44</v>
      </c>
      <c r="U62">
        <v>5</v>
      </c>
      <c r="V62" s="1" t="s">
        <v>54</v>
      </c>
      <c r="W62">
        <v>10</v>
      </c>
      <c r="X62">
        <v>0</v>
      </c>
      <c r="Y62" s="1"/>
      <c r="AA62" t="e">
        <f>Table_1__3[[#This Row],[Pts]]/Table_1__3[[#This Row],[Salary]]</f>
        <v>#DIV/0!</v>
      </c>
    </row>
    <row r="63" spans="1:27" x14ac:dyDescent="0.25">
      <c r="A63">
        <v>62</v>
      </c>
      <c r="B63" s="1" t="s">
        <v>1332</v>
      </c>
      <c r="C63">
        <v>134.13999999999999</v>
      </c>
      <c r="D63">
        <v>10.318</v>
      </c>
      <c r="E63">
        <v>1.94</v>
      </c>
      <c r="F63">
        <v>0</v>
      </c>
      <c r="G63">
        <v>0</v>
      </c>
      <c r="H63" s="1">
        <v>0</v>
      </c>
      <c r="I63" s="1" t="s">
        <v>1333</v>
      </c>
      <c r="J63" s="1" t="s">
        <v>1200</v>
      </c>
      <c r="K63" s="1" t="s">
        <v>1334</v>
      </c>
      <c r="L63" s="1" t="s">
        <v>1292</v>
      </c>
      <c r="M63" s="1">
        <v>0</v>
      </c>
      <c r="N63" s="1" t="s">
        <v>1290</v>
      </c>
      <c r="O63" s="1" t="s">
        <v>1298</v>
      </c>
      <c r="P63">
        <v>2.9</v>
      </c>
      <c r="Q63" s="1" t="s">
        <v>1335</v>
      </c>
      <c r="R63">
        <v>15.68</v>
      </c>
      <c r="S63">
        <v>14.16</v>
      </c>
      <c r="T63">
        <v>0</v>
      </c>
      <c r="U63">
        <v>9.8000000000000007</v>
      </c>
      <c r="V63" s="1" t="s">
        <v>302</v>
      </c>
      <c r="W63">
        <v>9</v>
      </c>
      <c r="X63">
        <v>0</v>
      </c>
      <c r="Y63" s="1"/>
      <c r="AA63" t="e">
        <f>Table_1__3[[#This Row],[Pts]]/Table_1__3[[#This Row],[Salary]]</f>
        <v>#DIV/0!</v>
      </c>
    </row>
    <row r="64" spans="1:27" x14ac:dyDescent="0.25">
      <c r="A64">
        <v>63</v>
      </c>
      <c r="B64" s="1" t="s">
        <v>1336</v>
      </c>
      <c r="C64">
        <v>131.24</v>
      </c>
      <c r="D64">
        <v>10.095000000000001</v>
      </c>
      <c r="E64">
        <v>0</v>
      </c>
      <c r="F64">
        <v>0</v>
      </c>
      <c r="G64">
        <v>0</v>
      </c>
      <c r="H64" s="1" t="s">
        <v>1337</v>
      </c>
      <c r="I64" s="1" t="s">
        <v>1338</v>
      </c>
      <c r="J64" s="1" t="s">
        <v>685</v>
      </c>
      <c r="K64" s="1" t="s">
        <v>1339</v>
      </c>
      <c r="L64" s="1" t="s">
        <v>1285</v>
      </c>
      <c r="M64" s="1">
        <v>0</v>
      </c>
      <c r="N64" s="1" t="s">
        <v>803</v>
      </c>
      <c r="O64" s="1" t="s">
        <v>803</v>
      </c>
      <c r="P64">
        <v>3.56</v>
      </c>
      <c r="Q64" s="1" t="s">
        <v>359</v>
      </c>
      <c r="R64">
        <v>0</v>
      </c>
      <c r="S64">
        <v>7.8</v>
      </c>
      <c r="T64">
        <v>5.32</v>
      </c>
      <c r="U64">
        <v>2.9</v>
      </c>
      <c r="V64" s="1" t="s">
        <v>572</v>
      </c>
      <c r="W64">
        <v>9</v>
      </c>
      <c r="X64">
        <v>1</v>
      </c>
      <c r="Y64" s="1"/>
      <c r="AA64">
        <f>Table_1__3[[#This Row],[Pts]]/Table_1__3[[#This Row],[Salary]]</f>
        <v>131.24</v>
      </c>
    </row>
    <row r="65" spans="1:27" x14ac:dyDescent="0.25">
      <c r="A65">
        <v>64</v>
      </c>
      <c r="B65" s="1" t="s">
        <v>1340</v>
      </c>
      <c r="C65">
        <v>131.12</v>
      </c>
      <c r="D65">
        <v>8.1950000000000003</v>
      </c>
      <c r="E65">
        <v>9.2799999999999994</v>
      </c>
      <c r="F65">
        <v>15.18</v>
      </c>
      <c r="G65">
        <v>0.82</v>
      </c>
      <c r="H65" s="1" t="s">
        <v>1341</v>
      </c>
      <c r="I65" s="1" t="s">
        <v>359</v>
      </c>
      <c r="J65" s="1">
        <v>0</v>
      </c>
      <c r="K65" s="1" t="s">
        <v>1342</v>
      </c>
      <c r="L65" s="1" t="s">
        <v>1343</v>
      </c>
      <c r="M65" s="1" t="s">
        <v>1115</v>
      </c>
      <c r="N65" s="1" t="s">
        <v>702</v>
      </c>
      <c r="O65" s="1" t="s">
        <v>686</v>
      </c>
      <c r="P65">
        <v>6.74</v>
      </c>
      <c r="Q65" s="1" t="s">
        <v>903</v>
      </c>
      <c r="R65">
        <v>11.7</v>
      </c>
      <c r="S65">
        <v>3.2</v>
      </c>
      <c r="T65">
        <v>7.7</v>
      </c>
      <c r="U65">
        <v>1.3</v>
      </c>
      <c r="V65" s="1" t="s">
        <v>302</v>
      </c>
      <c r="W65">
        <v>6</v>
      </c>
      <c r="X65">
        <v>0</v>
      </c>
      <c r="Y65" s="1"/>
      <c r="AA65" t="e">
        <f>Table_1__3[[#This Row],[Pts]]/Table_1__3[[#This Row],[Salary]]</f>
        <v>#DIV/0!</v>
      </c>
    </row>
    <row r="66" spans="1:27" x14ac:dyDescent="0.25">
      <c r="A66">
        <v>65</v>
      </c>
      <c r="B66" s="1" t="s">
        <v>1344</v>
      </c>
      <c r="C66">
        <v>129.09</v>
      </c>
      <c r="D66">
        <v>8.0679999999999996</v>
      </c>
      <c r="E66">
        <v>7.46</v>
      </c>
      <c r="F66">
        <v>1.3</v>
      </c>
      <c r="G66">
        <v>21.02</v>
      </c>
      <c r="H66" s="1" t="s">
        <v>1196</v>
      </c>
      <c r="I66" s="1" t="s">
        <v>1321</v>
      </c>
      <c r="J66" s="1" t="s">
        <v>1345</v>
      </c>
      <c r="K66" s="1" t="s">
        <v>1346</v>
      </c>
      <c r="L66" s="1" t="s">
        <v>544</v>
      </c>
      <c r="M66" s="1">
        <v>0</v>
      </c>
      <c r="N66" s="1" t="s">
        <v>881</v>
      </c>
      <c r="O66" s="1" t="s">
        <v>673</v>
      </c>
      <c r="P66">
        <v>0.98</v>
      </c>
      <c r="Q66" s="1" t="s">
        <v>467</v>
      </c>
      <c r="R66">
        <v>4.2</v>
      </c>
      <c r="S66">
        <v>16.399999999999999</v>
      </c>
      <c r="T66">
        <v>5.32</v>
      </c>
      <c r="U66">
        <v>2.21</v>
      </c>
      <c r="V66" s="1" t="s">
        <v>302</v>
      </c>
      <c r="W66">
        <v>9</v>
      </c>
      <c r="X66">
        <v>0</v>
      </c>
      <c r="Y66" s="1"/>
      <c r="AA66" t="e">
        <f>Table_1__3[[#This Row],[Pts]]/Table_1__3[[#This Row],[Salary]]</f>
        <v>#DIV/0!</v>
      </c>
    </row>
    <row r="67" spans="1:27" x14ac:dyDescent="0.25">
      <c r="A67">
        <v>66</v>
      </c>
      <c r="B67" s="1" t="s">
        <v>1347</v>
      </c>
      <c r="C67">
        <v>123.84</v>
      </c>
      <c r="D67">
        <v>7.74</v>
      </c>
      <c r="E67">
        <v>0</v>
      </c>
      <c r="F67">
        <v>14.52</v>
      </c>
      <c r="G67">
        <v>5.82</v>
      </c>
      <c r="H67" s="1" t="s">
        <v>1071</v>
      </c>
      <c r="I67" s="1">
        <v>0</v>
      </c>
      <c r="J67" s="1" t="s">
        <v>1348</v>
      </c>
      <c r="K67" s="1" t="s">
        <v>1236</v>
      </c>
      <c r="L67" s="1" t="s">
        <v>653</v>
      </c>
      <c r="M67" s="1" t="s">
        <v>575</v>
      </c>
      <c r="N67" s="1" t="s">
        <v>359</v>
      </c>
      <c r="O67" s="1" t="s">
        <v>1349</v>
      </c>
      <c r="P67">
        <v>6.78</v>
      </c>
      <c r="Q67" s="1" t="s">
        <v>811</v>
      </c>
      <c r="R67">
        <v>10.18</v>
      </c>
      <c r="S67">
        <v>5.34</v>
      </c>
      <c r="T67">
        <v>1.62</v>
      </c>
      <c r="U67">
        <v>0.12</v>
      </c>
      <c r="V67" s="1" t="s">
        <v>302</v>
      </c>
      <c r="W67">
        <v>5</v>
      </c>
      <c r="X67">
        <v>0</v>
      </c>
      <c r="Y67" s="1"/>
      <c r="AA67" t="e">
        <f>Table_1__3[[#This Row],[Pts]]/Table_1__3[[#This Row],[Salary]]</f>
        <v>#DIV/0!</v>
      </c>
    </row>
    <row r="68" spans="1:27" x14ac:dyDescent="0.25">
      <c r="A68">
        <v>67</v>
      </c>
      <c r="B68" s="1" t="s">
        <v>1350</v>
      </c>
      <c r="C68">
        <v>123.78</v>
      </c>
      <c r="D68">
        <v>15.472</v>
      </c>
      <c r="E68">
        <v>0</v>
      </c>
      <c r="F68">
        <v>0</v>
      </c>
      <c r="G68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 t="s">
        <v>1351</v>
      </c>
      <c r="N68" s="1" t="s">
        <v>620</v>
      </c>
      <c r="O68" s="1" t="s">
        <v>1352</v>
      </c>
      <c r="P68">
        <v>2.76</v>
      </c>
      <c r="Q68" s="1">
        <v>0</v>
      </c>
      <c r="R68">
        <v>10.34</v>
      </c>
      <c r="S68">
        <v>23.38</v>
      </c>
      <c r="T68">
        <v>13.6</v>
      </c>
      <c r="U68">
        <v>39.58</v>
      </c>
      <c r="V68" s="1" t="s">
        <v>94</v>
      </c>
      <c r="W68">
        <v>13</v>
      </c>
      <c r="X68">
        <v>12</v>
      </c>
      <c r="Y68" s="1"/>
      <c r="AA68">
        <f>Table_1__3[[#This Row],[Pts]]/Table_1__3[[#This Row],[Salary]]</f>
        <v>10.315</v>
      </c>
    </row>
    <row r="69" spans="1:27" x14ac:dyDescent="0.25">
      <c r="A69">
        <v>68</v>
      </c>
      <c r="B69" s="1" t="s">
        <v>1353</v>
      </c>
      <c r="C69">
        <v>119.62</v>
      </c>
      <c r="D69">
        <v>8.5440000000000005</v>
      </c>
      <c r="E69">
        <v>15.46</v>
      </c>
      <c r="F69">
        <v>4.3600000000000003</v>
      </c>
      <c r="G69">
        <v>3.38</v>
      </c>
      <c r="H69" s="1" t="s">
        <v>501</v>
      </c>
      <c r="I69" s="1">
        <v>0</v>
      </c>
      <c r="J69" s="1" t="s">
        <v>669</v>
      </c>
      <c r="K69" s="1" t="s">
        <v>1354</v>
      </c>
      <c r="L69" s="1" t="s">
        <v>509</v>
      </c>
      <c r="M69" s="1" t="s">
        <v>1337</v>
      </c>
      <c r="N69" s="1" t="s">
        <v>818</v>
      </c>
      <c r="O69" s="1">
        <v>0</v>
      </c>
      <c r="P69">
        <v>0</v>
      </c>
      <c r="Q69" s="1" t="s">
        <v>1354</v>
      </c>
      <c r="R69">
        <v>13.56</v>
      </c>
      <c r="S69">
        <v>4.7</v>
      </c>
      <c r="T69">
        <v>8.42</v>
      </c>
      <c r="U69">
        <v>1.46</v>
      </c>
      <c r="V69" s="1" t="s">
        <v>302</v>
      </c>
      <c r="W69">
        <v>5</v>
      </c>
      <c r="X69">
        <v>0</v>
      </c>
      <c r="Y69" s="1"/>
      <c r="AA69" t="e">
        <f>Table_1__3[[#This Row],[Pts]]/Table_1__3[[#This Row],[Salary]]</f>
        <v>#DIV/0!</v>
      </c>
    </row>
    <row r="70" spans="1:27" x14ac:dyDescent="0.25">
      <c r="A70">
        <v>69</v>
      </c>
      <c r="B70" s="1" t="s">
        <v>1355</v>
      </c>
      <c r="C70">
        <v>119.18</v>
      </c>
      <c r="D70">
        <v>7.4489999999999998</v>
      </c>
      <c r="E70">
        <v>10.66</v>
      </c>
      <c r="F70">
        <v>6.14</v>
      </c>
      <c r="G70">
        <v>8.26</v>
      </c>
      <c r="H70" s="1" t="s">
        <v>713</v>
      </c>
      <c r="I70" s="1" t="s">
        <v>359</v>
      </c>
      <c r="J70" s="1" t="s">
        <v>1115</v>
      </c>
      <c r="K70" s="1" t="s">
        <v>467</v>
      </c>
      <c r="L70" s="1" t="s">
        <v>714</v>
      </c>
      <c r="M70" s="1">
        <v>0</v>
      </c>
      <c r="N70" s="1" t="s">
        <v>359</v>
      </c>
      <c r="O70" s="1" t="s">
        <v>455</v>
      </c>
      <c r="P70">
        <v>0</v>
      </c>
      <c r="Q70" s="1" t="s">
        <v>359</v>
      </c>
      <c r="R70">
        <v>18.920000000000002</v>
      </c>
      <c r="S70">
        <v>7.4</v>
      </c>
      <c r="T70">
        <v>12.24</v>
      </c>
      <c r="U70">
        <v>0</v>
      </c>
      <c r="V70" s="1" t="s">
        <v>302</v>
      </c>
      <c r="W70">
        <v>9</v>
      </c>
      <c r="X70">
        <v>0</v>
      </c>
      <c r="Y70" s="1"/>
      <c r="AA70" t="e">
        <f>Table_1__3[[#This Row],[Pts]]/Table_1__3[[#This Row],[Salary]]</f>
        <v>#DIV/0!</v>
      </c>
    </row>
    <row r="71" spans="1:27" x14ac:dyDescent="0.25">
      <c r="A71">
        <v>70</v>
      </c>
      <c r="B71" s="1" t="s">
        <v>1356</v>
      </c>
      <c r="C71">
        <v>117.5</v>
      </c>
      <c r="D71">
        <v>7.3440000000000003</v>
      </c>
      <c r="E71">
        <v>20.16</v>
      </c>
      <c r="F71">
        <v>0</v>
      </c>
      <c r="G71">
        <v>18.559999999999999</v>
      </c>
      <c r="H71" s="1" t="s">
        <v>843</v>
      </c>
      <c r="I71" s="1" t="s">
        <v>1158</v>
      </c>
      <c r="J71" s="1" t="s">
        <v>1357</v>
      </c>
      <c r="K71" s="1" t="s">
        <v>664</v>
      </c>
      <c r="L71" s="1" t="s">
        <v>1185</v>
      </c>
      <c r="M71" s="1" t="s">
        <v>1358</v>
      </c>
      <c r="N71" s="1" t="s">
        <v>1070</v>
      </c>
      <c r="O71" s="1">
        <v>0</v>
      </c>
      <c r="P71">
        <v>5.98</v>
      </c>
      <c r="Q71" s="1" t="s">
        <v>1359</v>
      </c>
      <c r="R71">
        <v>3.56</v>
      </c>
      <c r="S71">
        <v>2.58</v>
      </c>
      <c r="T71">
        <v>2.6</v>
      </c>
      <c r="U71">
        <v>3.08</v>
      </c>
      <c r="V71" s="1" t="s">
        <v>302</v>
      </c>
      <c r="W71">
        <v>11</v>
      </c>
      <c r="X71">
        <v>0</v>
      </c>
      <c r="Y71" s="1"/>
      <c r="AA71" t="e">
        <f>Table_1__3[[#This Row],[Pts]]/Table_1__3[[#This Row],[Salary]]</f>
        <v>#DIV/0!</v>
      </c>
    </row>
    <row r="72" spans="1:27" x14ac:dyDescent="0.25">
      <c r="A72">
        <v>71</v>
      </c>
      <c r="B72" s="1" t="s">
        <v>1360</v>
      </c>
      <c r="C72">
        <v>116.36</v>
      </c>
      <c r="D72">
        <v>7.2729999999999997</v>
      </c>
      <c r="E72">
        <v>14.88</v>
      </c>
      <c r="F72">
        <v>2.96</v>
      </c>
      <c r="G72">
        <v>14.78</v>
      </c>
      <c r="H72" s="1" t="s">
        <v>1034</v>
      </c>
      <c r="I72" s="1" t="s">
        <v>359</v>
      </c>
      <c r="J72" s="1" t="s">
        <v>903</v>
      </c>
      <c r="K72" s="1" t="s">
        <v>1361</v>
      </c>
      <c r="L72" s="1" t="s">
        <v>754</v>
      </c>
      <c r="M72" s="1" t="s">
        <v>229</v>
      </c>
      <c r="N72" s="1" t="s">
        <v>631</v>
      </c>
      <c r="O72" s="1" t="s">
        <v>359</v>
      </c>
      <c r="P72">
        <v>0</v>
      </c>
      <c r="Q72" s="1">
        <v>0</v>
      </c>
      <c r="R72">
        <v>14.18</v>
      </c>
      <c r="S72">
        <v>4.7</v>
      </c>
      <c r="T72">
        <v>1.62</v>
      </c>
      <c r="U72">
        <v>2.42</v>
      </c>
      <c r="V72" s="1" t="s">
        <v>302</v>
      </c>
      <c r="W72">
        <v>13</v>
      </c>
      <c r="X72">
        <v>0</v>
      </c>
      <c r="Y72" s="1"/>
      <c r="AA72" t="e">
        <f>Table_1__3[[#This Row],[Pts]]/Table_1__3[[#This Row],[Salary]]</f>
        <v>#DIV/0!</v>
      </c>
    </row>
    <row r="73" spans="1:27" x14ac:dyDescent="0.25">
      <c r="A73">
        <v>72</v>
      </c>
      <c r="B73" s="1" t="s">
        <v>1362</v>
      </c>
      <c r="C73">
        <v>115.96</v>
      </c>
      <c r="D73">
        <v>7.2480000000000002</v>
      </c>
      <c r="E73">
        <v>3.06</v>
      </c>
      <c r="F73">
        <v>8.74</v>
      </c>
      <c r="G73">
        <v>4.68</v>
      </c>
      <c r="H73" s="1" t="s">
        <v>1363</v>
      </c>
      <c r="I73" s="1" t="s">
        <v>328</v>
      </c>
      <c r="J73" s="1">
        <v>0</v>
      </c>
      <c r="K73" s="1" t="s">
        <v>1364</v>
      </c>
      <c r="L73" s="1" t="s">
        <v>713</v>
      </c>
      <c r="M73" s="1" t="s">
        <v>937</v>
      </c>
      <c r="N73" s="1" t="s">
        <v>833</v>
      </c>
      <c r="O73" s="1" t="s">
        <v>631</v>
      </c>
      <c r="P73">
        <v>6.78</v>
      </c>
      <c r="Q73" s="1" t="s">
        <v>648</v>
      </c>
      <c r="R73">
        <v>3.78</v>
      </c>
      <c r="S73">
        <v>17.059999999999999</v>
      </c>
      <c r="T73">
        <v>8.3800000000000008</v>
      </c>
      <c r="U73">
        <v>0</v>
      </c>
      <c r="V73" s="1" t="s">
        <v>302</v>
      </c>
      <c r="W73">
        <v>6</v>
      </c>
      <c r="X73">
        <v>0</v>
      </c>
      <c r="Y73" s="1"/>
      <c r="AA73" t="e">
        <f>Table_1__3[[#This Row],[Pts]]/Table_1__3[[#This Row],[Salary]]</f>
        <v>#DIV/0!</v>
      </c>
    </row>
    <row r="74" spans="1:27" x14ac:dyDescent="0.25">
      <c r="A74">
        <v>73</v>
      </c>
      <c r="B74" s="1" t="s">
        <v>1365</v>
      </c>
      <c r="C74">
        <v>115.08</v>
      </c>
      <c r="D74">
        <v>8.2200000000000006</v>
      </c>
      <c r="E74">
        <v>1.1399999999999999</v>
      </c>
      <c r="F74">
        <v>16.260000000000002</v>
      </c>
      <c r="G74">
        <v>8.7200000000000006</v>
      </c>
      <c r="H74" s="1" t="s">
        <v>601</v>
      </c>
      <c r="I74" s="1" t="s">
        <v>715</v>
      </c>
      <c r="J74" s="1">
        <v>0</v>
      </c>
      <c r="K74" s="1" t="s">
        <v>1342</v>
      </c>
      <c r="L74" s="1" t="s">
        <v>774</v>
      </c>
      <c r="M74" s="1" t="s">
        <v>881</v>
      </c>
      <c r="N74" s="1" t="s">
        <v>359</v>
      </c>
      <c r="O74" s="1" t="s">
        <v>359</v>
      </c>
      <c r="P74">
        <v>3.06</v>
      </c>
      <c r="Q74" s="1" t="s">
        <v>532</v>
      </c>
      <c r="R74">
        <v>11.1</v>
      </c>
      <c r="S74">
        <v>4.5</v>
      </c>
      <c r="T74">
        <v>0</v>
      </c>
      <c r="U74">
        <v>0</v>
      </c>
      <c r="V74" s="1" t="s">
        <v>302</v>
      </c>
      <c r="W74">
        <v>6</v>
      </c>
      <c r="X74">
        <v>0</v>
      </c>
      <c r="Y74" s="1"/>
      <c r="AA74" t="e">
        <f>Table_1__3[[#This Row],[Pts]]/Table_1__3[[#This Row],[Salary]]</f>
        <v>#DIV/0!</v>
      </c>
    </row>
    <row r="75" spans="1:27" x14ac:dyDescent="0.25">
      <c r="A75">
        <v>74</v>
      </c>
      <c r="B75" s="1" t="s">
        <v>1366</v>
      </c>
      <c r="C75">
        <v>114.5</v>
      </c>
      <c r="D75">
        <v>9.5419999999999998</v>
      </c>
      <c r="E75">
        <v>4.22</v>
      </c>
      <c r="F75">
        <v>2.92</v>
      </c>
      <c r="G75">
        <v>0</v>
      </c>
      <c r="H75" s="1">
        <v>0</v>
      </c>
      <c r="I75" s="1">
        <v>0</v>
      </c>
      <c r="J75" s="1" t="s">
        <v>524</v>
      </c>
      <c r="K75" s="1" t="s">
        <v>1367</v>
      </c>
      <c r="L75" s="1">
        <v>0</v>
      </c>
      <c r="M75" s="1" t="s">
        <v>1368</v>
      </c>
      <c r="N75" s="1">
        <v>0</v>
      </c>
      <c r="O75" s="1" t="s">
        <v>716</v>
      </c>
      <c r="P75">
        <v>14.64</v>
      </c>
      <c r="Q75" s="1" t="s">
        <v>1369</v>
      </c>
      <c r="R75">
        <v>5.66</v>
      </c>
      <c r="S75">
        <v>3.86</v>
      </c>
      <c r="T75">
        <v>0.7</v>
      </c>
      <c r="U75">
        <v>14.94</v>
      </c>
      <c r="V75" s="1" t="s">
        <v>302</v>
      </c>
      <c r="W75">
        <v>10</v>
      </c>
      <c r="X75">
        <v>0</v>
      </c>
      <c r="Y75" s="1"/>
      <c r="AA75" t="e">
        <f>Table_1__3[[#This Row],[Pts]]/Table_1__3[[#This Row],[Salary]]</f>
        <v>#DIV/0!</v>
      </c>
    </row>
    <row r="76" spans="1:27" x14ac:dyDescent="0.25">
      <c r="A76">
        <v>75</v>
      </c>
      <c r="B76" s="1" t="s">
        <v>1370</v>
      </c>
      <c r="C76">
        <v>113.06</v>
      </c>
      <c r="D76">
        <v>7.0659999999999998</v>
      </c>
      <c r="E76">
        <v>4.7</v>
      </c>
      <c r="F76">
        <v>5.98</v>
      </c>
      <c r="G76">
        <v>0</v>
      </c>
      <c r="H76" s="1" t="s">
        <v>359</v>
      </c>
      <c r="I76" s="1" t="s">
        <v>1371</v>
      </c>
      <c r="J76" s="1" t="s">
        <v>1372</v>
      </c>
      <c r="K76" s="1" t="s">
        <v>631</v>
      </c>
      <c r="L76" s="1" t="s">
        <v>1373</v>
      </c>
      <c r="M76" s="1" t="s">
        <v>106</v>
      </c>
      <c r="N76" s="1">
        <v>0</v>
      </c>
      <c r="O76" s="1" t="s">
        <v>503</v>
      </c>
      <c r="P76">
        <v>8.26</v>
      </c>
      <c r="Q76" s="1" t="s">
        <v>1081</v>
      </c>
      <c r="R76">
        <v>2.58</v>
      </c>
      <c r="S76">
        <v>5.32</v>
      </c>
      <c r="T76">
        <v>11.64</v>
      </c>
      <c r="U76">
        <v>12.28</v>
      </c>
      <c r="V76" s="1" t="s">
        <v>302</v>
      </c>
      <c r="W76">
        <v>10</v>
      </c>
      <c r="X76">
        <v>0</v>
      </c>
      <c r="Y76" s="1"/>
      <c r="AA76" t="e">
        <f>Table_1__3[[#This Row],[Pts]]/Table_1__3[[#This Row],[Salary]]</f>
        <v>#DIV/0!</v>
      </c>
    </row>
    <row r="77" spans="1:27" x14ac:dyDescent="0.25">
      <c r="A77">
        <v>76</v>
      </c>
      <c r="B77" s="1" t="s">
        <v>1374</v>
      </c>
      <c r="C77">
        <v>109.38</v>
      </c>
      <c r="D77">
        <v>8.4139999999999997</v>
      </c>
      <c r="E77">
        <v>2.6</v>
      </c>
      <c r="F77">
        <v>7.92</v>
      </c>
      <c r="G77">
        <v>5.66</v>
      </c>
      <c r="H77" s="1">
        <v>0</v>
      </c>
      <c r="I77" s="1">
        <v>0</v>
      </c>
      <c r="J77" s="1">
        <v>0</v>
      </c>
      <c r="K77" s="1">
        <v>0</v>
      </c>
      <c r="L77" s="1" t="s">
        <v>903</v>
      </c>
      <c r="M77" s="1" t="s">
        <v>699</v>
      </c>
      <c r="N77" s="1" t="s">
        <v>1375</v>
      </c>
      <c r="O77" s="1" t="s">
        <v>1376</v>
      </c>
      <c r="P77">
        <v>5.48</v>
      </c>
      <c r="Q77" s="1" t="s">
        <v>1377</v>
      </c>
      <c r="R77">
        <v>8.1199999999999992</v>
      </c>
      <c r="S77">
        <v>4.04</v>
      </c>
      <c r="T77">
        <v>7.58</v>
      </c>
      <c r="U77">
        <v>5.78</v>
      </c>
      <c r="V77" s="1" t="s">
        <v>572</v>
      </c>
      <c r="W77">
        <v>7</v>
      </c>
      <c r="X77">
        <v>1</v>
      </c>
      <c r="Y77" s="1"/>
      <c r="AA77">
        <f>Table_1__3[[#This Row],[Pts]]/Table_1__3[[#This Row],[Salary]]</f>
        <v>109.38</v>
      </c>
    </row>
    <row r="78" spans="1:27" x14ac:dyDescent="0.25">
      <c r="A78">
        <v>77</v>
      </c>
      <c r="B78" s="1" t="s">
        <v>1378</v>
      </c>
      <c r="C78">
        <v>108.56</v>
      </c>
      <c r="D78">
        <v>10.856</v>
      </c>
      <c r="E78">
        <v>20.079999999999998</v>
      </c>
      <c r="F78">
        <v>8.6999999999999993</v>
      </c>
      <c r="G78">
        <v>32.26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 t="s">
        <v>853</v>
      </c>
      <c r="P78">
        <v>11.68</v>
      </c>
      <c r="Q78" s="1" t="s">
        <v>1379</v>
      </c>
      <c r="R78">
        <v>4.04</v>
      </c>
      <c r="S78">
        <v>11.46</v>
      </c>
      <c r="T78">
        <v>3.24</v>
      </c>
      <c r="U78">
        <v>3.72</v>
      </c>
      <c r="V78" s="1" t="s">
        <v>205</v>
      </c>
      <c r="W78">
        <v>5</v>
      </c>
      <c r="X78">
        <v>0</v>
      </c>
      <c r="Y78" s="1"/>
      <c r="AA78" t="e">
        <f>Table_1__3[[#This Row],[Pts]]/Table_1__3[[#This Row],[Salary]]</f>
        <v>#DIV/0!</v>
      </c>
    </row>
    <row r="79" spans="1:27" x14ac:dyDescent="0.25">
      <c r="A79">
        <v>78</v>
      </c>
      <c r="B79" s="1" t="s">
        <v>1380</v>
      </c>
      <c r="C79">
        <v>107.78</v>
      </c>
      <c r="D79">
        <v>11.976000000000001</v>
      </c>
      <c r="E79">
        <v>20.2</v>
      </c>
      <c r="F79">
        <v>21.12</v>
      </c>
      <c r="G79">
        <v>0</v>
      </c>
      <c r="H79" s="1" t="s">
        <v>93</v>
      </c>
      <c r="I79" s="1">
        <v>0</v>
      </c>
      <c r="J79" s="1" t="s">
        <v>359</v>
      </c>
      <c r="K79" s="1">
        <v>0</v>
      </c>
      <c r="L79" s="1" t="s">
        <v>702</v>
      </c>
      <c r="M79" s="1" t="s">
        <v>1145</v>
      </c>
      <c r="N79" s="1" t="s">
        <v>603</v>
      </c>
      <c r="O79" s="1">
        <v>0</v>
      </c>
      <c r="P79">
        <v>0</v>
      </c>
      <c r="Q79" s="1">
        <v>0</v>
      </c>
      <c r="R79">
        <v>0</v>
      </c>
      <c r="S79">
        <v>0</v>
      </c>
      <c r="T79">
        <v>0</v>
      </c>
      <c r="U79">
        <v>19.52</v>
      </c>
      <c r="V79" s="1" t="s">
        <v>103</v>
      </c>
      <c r="W79">
        <v>11</v>
      </c>
      <c r="X79">
        <v>0</v>
      </c>
      <c r="Y79" s="1"/>
      <c r="AA79" t="e">
        <f>Table_1__3[[#This Row],[Pts]]/Table_1__3[[#This Row],[Salary]]</f>
        <v>#DIV/0!</v>
      </c>
    </row>
    <row r="80" spans="1:27" x14ac:dyDescent="0.25">
      <c r="A80">
        <v>79</v>
      </c>
      <c r="B80" s="1" t="s">
        <v>1381</v>
      </c>
      <c r="C80">
        <v>107.72</v>
      </c>
      <c r="D80">
        <v>6.7320000000000002</v>
      </c>
      <c r="E80">
        <v>12.44</v>
      </c>
      <c r="F80">
        <v>5.0199999999999996</v>
      </c>
      <c r="G80">
        <v>8.26</v>
      </c>
      <c r="H80" s="1">
        <v>0</v>
      </c>
      <c r="I80" s="1" t="s">
        <v>148</v>
      </c>
      <c r="J80" s="1" t="s">
        <v>80</v>
      </c>
      <c r="K80" s="1" t="s">
        <v>359</v>
      </c>
      <c r="L80" s="1" t="s">
        <v>359</v>
      </c>
      <c r="M80" s="1" t="s">
        <v>219</v>
      </c>
      <c r="N80" s="1" t="s">
        <v>577</v>
      </c>
      <c r="O80" s="1" t="s">
        <v>892</v>
      </c>
      <c r="P80">
        <v>4.04</v>
      </c>
      <c r="Q80" s="1" t="s">
        <v>1382</v>
      </c>
      <c r="R80">
        <v>12.14</v>
      </c>
      <c r="S80">
        <v>0</v>
      </c>
      <c r="T80">
        <v>4.2</v>
      </c>
      <c r="U80">
        <v>0</v>
      </c>
      <c r="V80" s="1" t="s">
        <v>302</v>
      </c>
      <c r="W80">
        <v>4</v>
      </c>
      <c r="X80">
        <v>10</v>
      </c>
      <c r="Y80" s="1"/>
      <c r="AA80">
        <f>Table_1__3[[#This Row],[Pts]]/Table_1__3[[#This Row],[Salary]]</f>
        <v>10.772</v>
      </c>
    </row>
    <row r="81" spans="1:27" x14ac:dyDescent="0.25">
      <c r="A81">
        <v>80</v>
      </c>
      <c r="B81" s="1" t="s">
        <v>1383</v>
      </c>
      <c r="C81">
        <v>107.16</v>
      </c>
      <c r="D81">
        <v>10.715999999999999</v>
      </c>
      <c r="E81">
        <v>4.68</v>
      </c>
      <c r="F81">
        <v>11.94</v>
      </c>
      <c r="G81">
        <v>23.2</v>
      </c>
      <c r="H81" s="1" t="s">
        <v>1384</v>
      </c>
      <c r="I81" s="1" t="s">
        <v>1273</v>
      </c>
      <c r="J81" s="1" t="s">
        <v>1385</v>
      </c>
      <c r="K81" s="1" t="s">
        <v>1311</v>
      </c>
      <c r="L81" s="1">
        <v>0</v>
      </c>
      <c r="M81" s="1" t="s">
        <v>608</v>
      </c>
      <c r="N81" s="1" t="s">
        <v>1210</v>
      </c>
      <c r="O81" s="1" t="s">
        <v>1386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8</v>
      </c>
      <c r="X81">
        <v>0</v>
      </c>
      <c r="Y81" s="1"/>
      <c r="AA81" t="e">
        <f>Table_1__3[[#This Row],[Pts]]/Table_1__3[[#This Row],[Salary]]</f>
        <v>#DIV/0!</v>
      </c>
    </row>
    <row r="82" spans="1:27" x14ac:dyDescent="0.25">
      <c r="A82">
        <v>81</v>
      </c>
      <c r="B82" s="1" t="s">
        <v>1387</v>
      </c>
      <c r="C82">
        <v>105.36</v>
      </c>
      <c r="D82">
        <v>7.024</v>
      </c>
      <c r="E82">
        <v>1.46</v>
      </c>
      <c r="F82">
        <v>9.68</v>
      </c>
      <c r="G82">
        <v>6.94</v>
      </c>
      <c r="H82" s="1" t="s">
        <v>1214</v>
      </c>
      <c r="I82" s="1" t="s">
        <v>1388</v>
      </c>
      <c r="J82" s="1" t="s">
        <v>903</v>
      </c>
      <c r="K82" s="1" t="s">
        <v>1075</v>
      </c>
      <c r="L82" s="1">
        <v>0</v>
      </c>
      <c r="M82" s="1" t="s">
        <v>1389</v>
      </c>
      <c r="N82" s="1" t="s">
        <v>652</v>
      </c>
      <c r="O82" s="1" t="s">
        <v>802</v>
      </c>
      <c r="P82">
        <v>0</v>
      </c>
      <c r="Q82" s="1" t="s">
        <v>1390</v>
      </c>
      <c r="R82">
        <v>0</v>
      </c>
      <c r="S82">
        <v>8.58</v>
      </c>
      <c r="T82">
        <v>5.82</v>
      </c>
      <c r="U82">
        <v>17.420000000000002</v>
      </c>
      <c r="V82" s="1" t="s">
        <v>302</v>
      </c>
      <c r="W82">
        <v>8</v>
      </c>
      <c r="X82">
        <v>1</v>
      </c>
      <c r="Y82" s="1"/>
      <c r="AA82">
        <f>Table_1__3[[#This Row],[Pts]]/Table_1__3[[#This Row],[Salary]]</f>
        <v>105.36</v>
      </c>
    </row>
    <row r="83" spans="1:27" x14ac:dyDescent="0.25">
      <c r="A83">
        <v>82</v>
      </c>
      <c r="B83" s="1" t="s">
        <v>1391</v>
      </c>
      <c r="C83">
        <v>102.74</v>
      </c>
      <c r="D83">
        <v>6.4210000000000003</v>
      </c>
      <c r="E83">
        <v>0</v>
      </c>
      <c r="F83">
        <v>18.440000000000001</v>
      </c>
      <c r="G83">
        <v>18.239999999999998</v>
      </c>
      <c r="H83" s="1" t="s">
        <v>359</v>
      </c>
      <c r="I83" s="1" t="s">
        <v>787</v>
      </c>
      <c r="J83" s="1" t="s">
        <v>849</v>
      </c>
      <c r="K83" s="1" t="s">
        <v>1245</v>
      </c>
      <c r="L83" s="1" t="s">
        <v>800</v>
      </c>
      <c r="M83" s="1" t="s">
        <v>802</v>
      </c>
      <c r="N83" s="1">
        <v>0</v>
      </c>
      <c r="O83" s="1" t="s">
        <v>359</v>
      </c>
      <c r="P83">
        <v>0</v>
      </c>
      <c r="Q83" s="1" t="s">
        <v>1392</v>
      </c>
      <c r="R83">
        <v>9.34</v>
      </c>
      <c r="S83">
        <v>2.44</v>
      </c>
      <c r="T83">
        <v>17.100000000000001</v>
      </c>
      <c r="U83">
        <v>6.5</v>
      </c>
      <c r="V83" s="1" t="s">
        <v>302</v>
      </c>
      <c r="W83">
        <v>10</v>
      </c>
      <c r="X83">
        <v>0</v>
      </c>
      <c r="Y83" s="1"/>
      <c r="AA83" t="e">
        <f>Table_1__3[[#This Row],[Pts]]/Table_1__3[[#This Row],[Salary]]</f>
        <v>#DIV/0!</v>
      </c>
    </row>
    <row r="84" spans="1:27" x14ac:dyDescent="0.25">
      <c r="A84">
        <v>83</v>
      </c>
      <c r="B84" s="1" t="s">
        <v>1393</v>
      </c>
      <c r="C84">
        <v>101.62</v>
      </c>
      <c r="D84">
        <v>7.8170000000000002</v>
      </c>
      <c r="E84">
        <v>18.239999999999998</v>
      </c>
      <c r="F84">
        <v>5.64</v>
      </c>
      <c r="G84">
        <v>1.64</v>
      </c>
      <c r="H84" s="1" t="s">
        <v>882</v>
      </c>
      <c r="I84" s="1" t="s">
        <v>359</v>
      </c>
      <c r="J84" s="1" t="s">
        <v>940</v>
      </c>
      <c r="K84" s="1">
        <v>0</v>
      </c>
      <c r="L84" s="1" t="s">
        <v>1394</v>
      </c>
      <c r="M84" s="1" t="s">
        <v>1395</v>
      </c>
      <c r="N84" s="1" t="s">
        <v>1396</v>
      </c>
      <c r="O84" s="1" t="s">
        <v>915</v>
      </c>
      <c r="P84">
        <v>0</v>
      </c>
      <c r="Q84" s="1">
        <v>0</v>
      </c>
      <c r="R84">
        <v>6.14</v>
      </c>
      <c r="S84">
        <v>0</v>
      </c>
      <c r="T84">
        <v>4.84</v>
      </c>
      <c r="U84">
        <v>0</v>
      </c>
      <c r="V84" s="1" t="s">
        <v>302</v>
      </c>
      <c r="W84">
        <v>7</v>
      </c>
      <c r="X84">
        <v>0</v>
      </c>
      <c r="Y84" s="1"/>
      <c r="AA84" t="e">
        <f>Table_1__3[[#This Row],[Pts]]/Table_1__3[[#This Row],[Salary]]</f>
        <v>#DIV/0!</v>
      </c>
    </row>
    <row r="85" spans="1:27" x14ac:dyDescent="0.25">
      <c r="A85">
        <v>84</v>
      </c>
      <c r="B85" s="1" t="s">
        <v>1397</v>
      </c>
      <c r="C85">
        <v>101.12</v>
      </c>
      <c r="D85">
        <v>7.7779999999999996</v>
      </c>
      <c r="E85">
        <v>11.6</v>
      </c>
      <c r="F85">
        <v>1.1399999999999999</v>
      </c>
      <c r="G85">
        <v>0</v>
      </c>
      <c r="H85" s="1">
        <v>0</v>
      </c>
      <c r="I85" s="1" t="s">
        <v>1046</v>
      </c>
      <c r="J85" s="1">
        <v>0</v>
      </c>
      <c r="K85" s="1" t="s">
        <v>1398</v>
      </c>
      <c r="L85" s="1" t="s">
        <v>1399</v>
      </c>
      <c r="M85" s="1" t="s">
        <v>365</v>
      </c>
      <c r="N85" s="1" t="s">
        <v>1351</v>
      </c>
      <c r="O85" s="1" t="s">
        <v>799</v>
      </c>
      <c r="P85">
        <v>12.36</v>
      </c>
      <c r="Q85" s="1" t="s">
        <v>1400</v>
      </c>
      <c r="R85">
        <v>4.38</v>
      </c>
      <c r="S85">
        <v>0</v>
      </c>
      <c r="T85">
        <v>0.8</v>
      </c>
      <c r="U85">
        <v>5.68</v>
      </c>
      <c r="V85" s="1" t="s">
        <v>1112</v>
      </c>
      <c r="W85">
        <v>6</v>
      </c>
      <c r="X85">
        <v>0</v>
      </c>
      <c r="Y85" s="1"/>
      <c r="AA85" t="e">
        <f>Table_1__3[[#This Row],[Pts]]/Table_1__3[[#This Row],[Salary]]</f>
        <v>#DIV/0!</v>
      </c>
    </row>
    <row r="86" spans="1:27" x14ac:dyDescent="0.25">
      <c r="A86">
        <v>85</v>
      </c>
      <c r="B86" s="1" t="s">
        <v>1401</v>
      </c>
      <c r="C86">
        <v>100.92</v>
      </c>
      <c r="D86">
        <v>6.3070000000000004</v>
      </c>
      <c r="E86">
        <v>0</v>
      </c>
      <c r="F86">
        <v>0</v>
      </c>
      <c r="G86">
        <v>0</v>
      </c>
      <c r="H86" s="1" t="s">
        <v>851</v>
      </c>
      <c r="I86" s="1" t="s">
        <v>359</v>
      </c>
      <c r="J86" s="1" t="s">
        <v>594</v>
      </c>
      <c r="K86" s="1" t="s">
        <v>1369</v>
      </c>
      <c r="L86" s="1">
        <v>0</v>
      </c>
      <c r="M86" s="1" t="s">
        <v>514</v>
      </c>
      <c r="N86" s="1" t="s">
        <v>1248</v>
      </c>
      <c r="O86" s="1" t="s">
        <v>882</v>
      </c>
      <c r="P86">
        <v>0</v>
      </c>
      <c r="Q86" s="1" t="s">
        <v>1402</v>
      </c>
      <c r="R86">
        <v>2.38</v>
      </c>
      <c r="S86">
        <v>6.66</v>
      </c>
      <c r="T86">
        <v>11.58</v>
      </c>
      <c r="U86">
        <v>9.3800000000000008</v>
      </c>
      <c r="V86" s="1" t="s">
        <v>302</v>
      </c>
      <c r="W86">
        <v>8</v>
      </c>
      <c r="X86">
        <v>0</v>
      </c>
      <c r="Y86" s="1"/>
      <c r="AA86" t="e">
        <f>Table_1__3[[#This Row],[Pts]]/Table_1__3[[#This Row],[Salary]]</f>
        <v>#DIV/0!</v>
      </c>
    </row>
    <row r="87" spans="1:27" x14ac:dyDescent="0.25">
      <c r="A87">
        <v>86</v>
      </c>
      <c r="B87" s="1" t="s">
        <v>1403</v>
      </c>
      <c r="C87">
        <v>98.62</v>
      </c>
      <c r="D87">
        <v>6.1639999999999997</v>
      </c>
      <c r="E87">
        <v>4.22</v>
      </c>
      <c r="F87">
        <v>8.52</v>
      </c>
      <c r="G87">
        <v>1.96</v>
      </c>
      <c r="H87" s="1" t="s">
        <v>877</v>
      </c>
      <c r="I87" s="1" t="s">
        <v>1404</v>
      </c>
      <c r="J87" s="1" t="s">
        <v>631</v>
      </c>
      <c r="K87" s="1" t="s">
        <v>1405</v>
      </c>
      <c r="L87" s="1" t="s">
        <v>359</v>
      </c>
      <c r="M87" s="1" t="s">
        <v>338</v>
      </c>
      <c r="N87" s="1" t="s">
        <v>1256</v>
      </c>
      <c r="O87" s="1">
        <v>0</v>
      </c>
      <c r="P87">
        <v>0</v>
      </c>
      <c r="Q87" s="1" t="s">
        <v>1406</v>
      </c>
      <c r="R87">
        <v>2.42</v>
      </c>
      <c r="S87">
        <v>1.78</v>
      </c>
      <c r="T87">
        <v>6.86</v>
      </c>
      <c r="U87">
        <v>25.6</v>
      </c>
      <c r="V87" s="1" t="s">
        <v>302</v>
      </c>
      <c r="W87">
        <v>11</v>
      </c>
      <c r="X87">
        <v>0</v>
      </c>
      <c r="Y87" s="1"/>
      <c r="AA87" t="e">
        <f>Table_1__3[[#This Row],[Pts]]/Table_1__3[[#This Row],[Salary]]</f>
        <v>#DIV/0!</v>
      </c>
    </row>
    <row r="88" spans="1:27" x14ac:dyDescent="0.25">
      <c r="A88">
        <v>87</v>
      </c>
      <c r="B88" s="1" t="s">
        <v>1407</v>
      </c>
      <c r="C88">
        <v>98.44</v>
      </c>
      <c r="D88">
        <v>7.5720000000000001</v>
      </c>
      <c r="E88">
        <v>7.44</v>
      </c>
      <c r="F88">
        <v>11.5</v>
      </c>
      <c r="G88">
        <v>0.5</v>
      </c>
      <c r="H88" s="1" t="s">
        <v>1408</v>
      </c>
      <c r="I88" s="1" t="s">
        <v>1245</v>
      </c>
      <c r="J88" s="1" t="s">
        <v>864</v>
      </c>
      <c r="K88" s="1" t="s">
        <v>1129</v>
      </c>
      <c r="L88" s="1">
        <v>0</v>
      </c>
      <c r="M88" s="1" t="s">
        <v>1342</v>
      </c>
      <c r="N88" s="1" t="s">
        <v>783</v>
      </c>
      <c r="O88" s="1" t="s">
        <v>1129</v>
      </c>
      <c r="P88">
        <v>0</v>
      </c>
      <c r="Q88" s="1">
        <v>0</v>
      </c>
      <c r="R88">
        <v>2.6</v>
      </c>
      <c r="S88">
        <v>13.1</v>
      </c>
      <c r="T88">
        <v>7.48</v>
      </c>
      <c r="U88">
        <v>0</v>
      </c>
      <c r="V88" s="1" t="s">
        <v>231</v>
      </c>
      <c r="W88">
        <v>8</v>
      </c>
      <c r="X88">
        <v>0</v>
      </c>
      <c r="Y88" s="1"/>
      <c r="AA88" t="e">
        <f>Table_1__3[[#This Row],[Pts]]/Table_1__3[[#This Row],[Salary]]</f>
        <v>#DIV/0!</v>
      </c>
    </row>
    <row r="89" spans="1:27" x14ac:dyDescent="0.25">
      <c r="A89">
        <v>88</v>
      </c>
      <c r="B89" s="1" t="s">
        <v>1409</v>
      </c>
      <c r="C89">
        <v>96.86</v>
      </c>
      <c r="D89">
        <v>7.4509999999999996</v>
      </c>
      <c r="E89">
        <v>0</v>
      </c>
      <c r="F89">
        <v>10.18</v>
      </c>
      <c r="G89">
        <v>6.2</v>
      </c>
      <c r="H89" s="1" t="s">
        <v>359</v>
      </c>
      <c r="I89" s="1">
        <v>0</v>
      </c>
      <c r="J89" s="1">
        <v>0</v>
      </c>
      <c r="K89" s="1" t="s">
        <v>872</v>
      </c>
      <c r="L89" s="1" t="s">
        <v>1410</v>
      </c>
      <c r="M89" s="1" t="s">
        <v>742</v>
      </c>
      <c r="N89" s="1" t="s">
        <v>665</v>
      </c>
      <c r="O89" s="1" t="s">
        <v>1245</v>
      </c>
      <c r="P89">
        <v>-0.6</v>
      </c>
      <c r="Q89" s="1" t="s">
        <v>914</v>
      </c>
      <c r="R89">
        <v>26.76</v>
      </c>
      <c r="S89">
        <v>1.1399999999999999</v>
      </c>
      <c r="T89">
        <v>0.4</v>
      </c>
      <c r="U89">
        <v>0</v>
      </c>
      <c r="V89" s="1" t="s">
        <v>231</v>
      </c>
      <c r="W89">
        <v>5</v>
      </c>
      <c r="X89">
        <v>0</v>
      </c>
      <c r="Y89" s="1"/>
      <c r="AA89" t="e">
        <f>Table_1__3[[#This Row],[Pts]]/Table_1__3[[#This Row],[Salary]]</f>
        <v>#DIV/0!</v>
      </c>
    </row>
    <row r="90" spans="1:27" x14ac:dyDescent="0.25">
      <c r="A90">
        <v>89</v>
      </c>
      <c r="B90" s="1" t="s">
        <v>1411</v>
      </c>
      <c r="C90">
        <v>94.94</v>
      </c>
      <c r="D90">
        <v>13.563000000000001</v>
      </c>
      <c r="E90">
        <v>5.0199999999999996</v>
      </c>
      <c r="F90">
        <v>19.84</v>
      </c>
      <c r="G90">
        <v>11.44</v>
      </c>
      <c r="H90" s="1" t="s">
        <v>1412</v>
      </c>
      <c r="I90" s="1" t="s">
        <v>1055</v>
      </c>
      <c r="J90" s="1" t="s">
        <v>693</v>
      </c>
      <c r="K90" s="1" t="s">
        <v>359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0</v>
      </c>
      <c r="U90">
        <v>0</v>
      </c>
      <c r="V90" s="1" t="s">
        <v>231</v>
      </c>
      <c r="W90">
        <v>9</v>
      </c>
      <c r="X90">
        <v>0</v>
      </c>
      <c r="Y90" s="1"/>
      <c r="AA90" t="e">
        <f>Table_1__3[[#This Row],[Pts]]/Table_1__3[[#This Row],[Salary]]</f>
        <v>#DIV/0!</v>
      </c>
    </row>
    <row r="91" spans="1:27" x14ac:dyDescent="0.25">
      <c r="A91">
        <v>90</v>
      </c>
      <c r="B91" s="1" t="s">
        <v>1413</v>
      </c>
      <c r="C91">
        <v>93.86</v>
      </c>
      <c r="D91">
        <v>9.3859999999999992</v>
      </c>
      <c r="E91">
        <v>23.02</v>
      </c>
      <c r="F91">
        <v>2.2599999999999998</v>
      </c>
      <c r="G91">
        <v>13.42</v>
      </c>
      <c r="H91" s="1" t="s">
        <v>1414</v>
      </c>
      <c r="I91" s="1" t="s">
        <v>671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>
        <v>8.08</v>
      </c>
      <c r="Q91" s="1" t="s">
        <v>1245</v>
      </c>
      <c r="R91">
        <v>9.32</v>
      </c>
      <c r="S91">
        <v>11.6</v>
      </c>
      <c r="T91">
        <v>0.84</v>
      </c>
      <c r="U91">
        <v>0</v>
      </c>
      <c r="V91" s="1" t="s">
        <v>890</v>
      </c>
      <c r="W91">
        <v>10</v>
      </c>
      <c r="X91">
        <v>0</v>
      </c>
      <c r="Y91" s="1"/>
      <c r="AA91" t="e">
        <f>Table_1__3[[#This Row],[Pts]]/Table_1__3[[#This Row],[Salary]]</f>
        <v>#DIV/0!</v>
      </c>
    </row>
    <row r="92" spans="1:27" x14ac:dyDescent="0.25">
      <c r="A92">
        <v>91</v>
      </c>
      <c r="B92" s="1" t="s">
        <v>1415</v>
      </c>
      <c r="C92">
        <v>93.68</v>
      </c>
      <c r="D92">
        <v>7.8070000000000004</v>
      </c>
      <c r="E92">
        <v>0</v>
      </c>
      <c r="F92">
        <v>0</v>
      </c>
      <c r="G92">
        <v>0</v>
      </c>
      <c r="H92" s="1" t="s">
        <v>661</v>
      </c>
      <c r="I92" s="1" t="s">
        <v>343</v>
      </c>
      <c r="J92" s="1">
        <v>0</v>
      </c>
      <c r="K92" s="1" t="s">
        <v>878</v>
      </c>
      <c r="L92" s="1">
        <v>0</v>
      </c>
      <c r="M92" s="1" t="s">
        <v>746</v>
      </c>
      <c r="N92" s="1" t="s">
        <v>359</v>
      </c>
      <c r="O92" s="1" t="s">
        <v>709</v>
      </c>
      <c r="P92">
        <v>11.08</v>
      </c>
      <c r="Q92" s="1" t="s">
        <v>963</v>
      </c>
      <c r="R92">
        <v>17.8</v>
      </c>
      <c r="S92">
        <v>17.260000000000002</v>
      </c>
      <c r="T92">
        <v>5.66</v>
      </c>
      <c r="U92">
        <v>6.6</v>
      </c>
      <c r="V92" s="1" t="s">
        <v>302</v>
      </c>
      <c r="W92">
        <v>6</v>
      </c>
      <c r="X92">
        <v>0</v>
      </c>
      <c r="Y92" s="1"/>
      <c r="AA92" t="e">
        <f>Table_1__3[[#This Row],[Pts]]/Table_1__3[[#This Row],[Salary]]</f>
        <v>#DIV/0!</v>
      </c>
    </row>
    <row r="93" spans="1:27" x14ac:dyDescent="0.25">
      <c r="A93">
        <v>92</v>
      </c>
      <c r="B93" s="1" t="s">
        <v>1416</v>
      </c>
      <c r="C93">
        <v>92.08</v>
      </c>
      <c r="D93">
        <v>7.673</v>
      </c>
      <c r="E93">
        <v>0</v>
      </c>
      <c r="F93">
        <v>10.02</v>
      </c>
      <c r="G93">
        <v>8.26</v>
      </c>
      <c r="H93" s="1" t="s">
        <v>1417</v>
      </c>
      <c r="I93" s="1" t="s">
        <v>93</v>
      </c>
      <c r="J93" s="1" t="s">
        <v>904</v>
      </c>
      <c r="K93" s="1" t="s">
        <v>1418</v>
      </c>
      <c r="L93" s="1" t="s">
        <v>656</v>
      </c>
      <c r="M93" s="1">
        <v>0</v>
      </c>
      <c r="N93" s="1" t="s">
        <v>328</v>
      </c>
      <c r="O93" s="1">
        <v>0</v>
      </c>
      <c r="P93">
        <v>7.36</v>
      </c>
      <c r="Q93" s="1" t="s">
        <v>627</v>
      </c>
      <c r="R93">
        <v>6.74</v>
      </c>
      <c r="S93">
        <v>3.08</v>
      </c>
      <c r="T93">
        <v>0</v>
      </c>
      <c r="U93">
        <v>0</v>
      </c>
      <c r="V93" s="1" t="s">
        <v>1217</v>
      </c>
      <c r="W93">
        <v>11</v>
      </c>
      <c r="X93">
        <v>0</v>
      </c>
      <c r="Y93" s="1"/>
      <c r="AA93" t="e">
        <f>Table_1__3[[#This Row],[Pts]]/Table_1__3[[#This Row],[Salary]]</f>
        <v>#DIV/0!</v>
      </c>
    </row>
    <row r="94" spans="1:27" x14ac:dyDescent="0.25">
      <c r="A94">
        <v>93</v>
      </c>
      <c r="B94" s="1" t="s">
        <v>1419</v>
      </c>
      <c r="C94">
        <v>90.86</v>
      </c>
      <c r="D94">
        <v>8.26</v>
      </c>
      <c r="E94">
        <v>9.3000000000000007</v>
      </c>
      <c r="F94">
        <v>8.56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1249</v>
      </c>
      <c r="M94" s="1">
        <v>0</v>
      </c>
      <c r="N94" s="1" t="s">
        <v>1323</v>
      </c>
      <c r="O94" s="1" t="s">
        <v>1205</v>
      </c>
      <c r="P94">
        <v>3.26</v>
      </c>
      <c r="Q94" s="1" t="s">
        <v>709</v>
      </c>
      <c r="R94">
        <v>10.36</v>
      </c>
      <c r="S94">
        <v>9.44</v>
      </c>
      <c r="T94">
        <v>6.3</v>
      </c>
      <c r="U94">
        <v>2.9</v>
      </c>
      <c r="V94" s="1" t="s">
        <v>231</v>
      </c>
      <c r="W94">
        <v>9</v>
      </c>
      <c r="X94">
        <v>0</v>
      </c>
      <c r="Y94" s="1"/>
      <c r="AA94" t="e">
        <f>Table_1__3[[#This Row],[Pts]]/Table_1__3[[#This Row],[Salary]]</f>
        <v>#DIV/0!</v>
      </c>
    </row>
    <row r="95" spans="1:27" x14ac:dyDescent="0.25">
      <c r="A95">
        <v>94</v>
      </c>
      <c r="B95" s="1" t="s">
        <v>1420</v>
      </c>
      <c r="C95">
        <v>90.28</v>
      </c>
      <c r="D95">
        <v>12.897</v>
      </c>
      <c r="E95">
        <v>4.22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 t="s">
        <v>1058</v>
      </c>
      <c r="N95" s="1" t="s">
        <v>1367</v>
      </c>
      <c r="O95" s="1" t="s">
        <v>1421</v>
      </c>
      <c r="P95">
        <v>10.199999999999999</v>
      </c>
      <c r="Q95" s="1" t="s">
        <v>1422</v>
      </c>
      <c r="R95">
        <v>17.440000000000001</v>
      </c>
      <c r="S95">
        <v>0</v>
      </c>
      <c r="T95">
        <v>0</v>
      </c>
      <c r="U95">
        <v>0</v>
      </c>
      <c r="V95" s="1" t="s">
        <v>112</v>
      </c>
      <c r="W95">
        <v>6</v>
      </c>
      <c r="X95">
        <v>29</v>
      </c>
      <c r="Y95" s="1"/>
      <c r="AA95">
        <f>Table_1__3[[#This Row],[Pts]]/Table_1__3[[#This Row],[Salary]]</f>
        <v>3.1131034482758619</v>
      </c>
    </row>
    <row r="96" spans="1:27" x14ac:dyDescent="0.25">
      <c r="A96">
        <v>95</v>
      </c>
      <c r="B96" s="1" t="s">
        <v>1423</v>
      </c>
      <c r="C96">
        <v>89.5</v>
      </c>
      <c r="D96">
        <v>11.188000000000001</v>
      </c>
      <c r="E96">
        <v>0</v>
      </c>
      <c r="F96">
        <v>-3.24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 t="s">
        <v>1424</v>
      </c>
      <c r="P96">
        <v>4.72</v>
      </c>
      <c r="Q96" s="1" t="s">
        <v>1425</v>
      </c>
      <c r="R96">
        <v>11.34</v>
      </c>
      <c r="S96">
        <v>14.98</v>
      </c>
      <c r="T96">
        <v>9.14</v>
      </c>
      <c r="U96">
        <v>17.399999999999999</v>
      </c>
      <c r="V96" s="1" t="s">
        <v>205</v>
      </c>
      <c r="W96">
        <v>8</v>
      </c>
      <c r="X96">
        <v>1</v>
      </c>
      <c r="Y96" s="1"/>
      <c r="AA96">
        <f>Table_1__3[[#This Row],[Pts]]/Table_1__3[[#This Row],[Salary]]</f>
        <v>89.5</v>
      </c>
    </row>
    <row r="97" spans="1:27" x14ac:dyDescent="0.25">
      <c r="A97">
        <v>96</v>
      </c>
      <c r="B97" s="1" t="s">
        <v>1426</v>
      </c>
      <c r="C97">
        <v>88.46</v>
      </c>
      <c r="D97">
        <v>12.637</v>
      </c>
      <c r="E97">
        <v>0</v>
      </c>
      <c r="F97">
        <v>0</v>
      </c>
      <c r="G97">
        <v>0</v>
      </c>
      <c r="H97" s="1" t="s">
        <v>778</v>
      </c>
      <c r="I97" s="1" t="s">
        <v>677</v>
      </c>
      <c r="J97" s="1" t="s">
        <v>1427</v>
      </c>
      <c r="K97" s="1" t="s">
        <v>1428</v>
      </c>
      <c r="L97" s="1">
        <v>0</v>
      </c>
      <c r="M97" s="1">
        <v>0</v>
      </c>
      <c r="N97" s="1">
        <v>0</v>
      </c>
      <c r="O97" s="1">
        <v>0</v>
      </c>
      <c r="P97">
        <v>26.78</v>
      </c>
      <c r="Q97" s="1" t="s">
        <v>1429</v>
      </c>
      <c r="R97">
        <v>1</v>
      </c>
      <c r="S97">
        <v>0</v>
      </c>
      <c r="T97">
        <v>0</v>
      </c>
      <c r="U97">
        <v>0</v>
      </c>
      <c r="V97" s="1" t="s">
        <v>1251</v>
      </c>
      <c r="W97">
        <v>11</v>
      </c>
      <c r="X97">
        <v>3</v>
      </c>
      <c r="Y97" s="1"/>
      <c r="AA97">
        <f>Table_1__3[[#This Row],[Pts]]/Table_1__3[[#This Row],[Salary]]</f>
        <v>29.486666666666665</v>
      </c>
    </row>
    <row r="98" spans="1:27" x14ac:dyDescent="0.25">
      <c r="A98">
        <v>97</v>
      </c>
      <c r="B98" s="1" t="s">
        <v>1430</v>
      </c>
      <c r="C98">
        <v>87.98</v>
      </c>
      <c r="D98">
        <v>6.2839999999999998</v>
      </c>
      <c r="E98">
        <v>5.5</v>
      </c>
      <c r="F98">
        <v>0.82</v>
      </c>
      <c r="G98">
        <v>6.54</v>
      </c>
      <c r="H98" s="1" t="s">
        <v>704</v>
      </c>
      <c r="I98" s="1" t="s">
        <v>1431</v>
      </c>
      <c r="J98" s="1" t="s">
        <v>1432</v>
      </c>
      <c r="K98" s="1">
        <v>0</v>
      </c>
      <c r="L98" s="1" t="s">
        <v>733</v>
      </c>
      <c r="M98" s="1" t="s">
        <v>1245</v>
      </c>
      <c r="N98" s="1" t="s">
        <v>485</v>
      </c>
      <c r="O98" s="1" t="s">
        <v>1433</v>
      </c>
      <c r="P98">
        <v>3.4</v>
      </c>
      <c r="Q98" s="1" t="s">
        <v>1434</v>
      </c>
      <c r="R98">
        <v>6.62</v>
      </c>
      <c r="S98">
        <v>0</v>
      </c>
      <c r="T98">
        <v>9.3800000000000008</v>
      </c>
      <c r="U98">
        <v>0</v>
      </c>
      <c r="V98" s="1" t="s">
        <v>231</v>
      </c>
      <c r="W98">
        <v>7</v>
      </c>
      <c r="X98">
        <v>0</v>
      </c>
      <c r="Y98" s="1"/>
      <c r="AA98" t="e">
        <f>Table_1__3[[#This Row],[Pts]]/Table_1__3[[#This Row],[Salary]]</f>
        <v>#DIV/0!</v>
      </c>
    </row>
    <row r="99" spans="1:27" x14ac:dyDescent="0.25">
      <c r="A99">
        <v>98</v>
      </c>
      <c r="B99" s="1" t="s">
        <v>1435</v>
      </c>
      <c r="C99">
        <v>81.08</v>
      </c>
      <c r="D99">
        <v>10.135</v>
      </c>
      <c r="E99">
        <v>7.56</v>
      </c>
      <c r="F99">
        <v>5.66</v>
      </c>
      <c r="G99">
        <v>8.1199999999999992</v>
      </c>
      <c r="H99" s="1" t="s">
        <v>659</v>
      </c>
      <c r="I99" s="1" t="s">
        <v>1436</v>
      </c>
      <c r="J99" s="1" t="s">
        <v>1078</v>
      </c>
      <c r="K99" s="1">
        <v>0</v>
      </c>
      <c r="L99" s="1" t="s">
        <v>544</v>
      </c>
      <c r="M99" s="1" t="s">
        <v>1437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1112</v>
      </c>
      <c r="W99">
        <v>7</v>
      </c>
      <c r="X99">
        <v>6</v>
      </c>
      <c r="Y99" s="1"/>
      <c r="AA99">
        <f>Table_1__3[[#This Row],[Pts]]/Table_1__3[[#This Row],[Salary]]</f>
        <v>13.513333333333334</v>
      </c>
    </row>
    <row r="100" spans="1:27" x14ac:dyDescent="0.25">
      <c r="A100">
        <v>99</v>
      </c>
      <c r="B100" s="1" t="s">
        <v>1438</v>
      </c>
      <c r="C100">
        <v>80.540000000000006</v>
      </c>
      <c r="D100">
        <v>7.3220000000000001</v>
      </c>
      <c r="E100">
        <v>0</v>
      </c>
      <c r="F100">
        <v>0</v>
      </c>
      <c r="G100">
        <v>0</v>
      </c>
      <c r="H100" s="1">
        <v>0</v>
      </c>
      <c r="I100" s="1">
        <v>0</v>
      </c>
      <c r="J100" s="1" t="s">
        <v>359</v>
      </c>
      <c r="K100" s="1" t="s">
        <v>359</v>
      </c>
      <c r="L100" s="1">
        <v>0</v>
      </c>
      <c r="M100" s="1" t="s">
        <v>1439</v>
      </c>
      <c r="N100" s="1" t="s">
        <v>885</v>
      </c>
      <c r="O100" s="1">
        <v>0</v>
      </c>
      <c r="P100">
        <v>5.14</v>
      </c>
      <c r="Q100" s="1" t="s">
        <v>359</v>
      </c>
      <c r="R100">
        <v>6.78</v>
      </c>
      <c r="S100">
        <v>10.96</v>
      </c>
      <c r="T100">
        <v>0</v>
      </c>
      <c r="U100">
        <v>12.06</v>
      </c>
      <c r="V100" s="1" t="s">
        <v>302</v>
      </c>
      <c r="W100">
        <v>11</v>
      </c>
      <c r="X100">
        <v>0</v>
      </c>
      <c r="Y100" s="1"/>
      <c r="AA100" t="e">
        <f>Table_1__3[[#This Row],[Pts]]/Table_1__3[[#This Row],[Salary]]</f>
        <v>#DIV/0!</v>
      </c>
    </row>
    <row r="101" spans="1:27" x14ac:dyDescent="0.25">
      <c r="A101">
        <v>100</v>
      </c>
      <c r="B101" s="1" t="s">
        <v>1440</v>
      </c>
      <c r="C101">
        <v>77.84</v>
      </c>
      <c r="D101">
        <v>5.9880000000000004</v>
      </c>
      <c r="E101">
        <v>8.3800000000000008</v>
      </c>
      <c r="F101">
        <v>10.14</v>
      </c>
      <c r="G101">
        <v>0</v>
      </c>
      <c r="H101" s="1" t="s">
        <v>359</v>
      </c>
      <c r="I101" s="1">
        <v>0</v>
      </c>
      <c r="J101" s="1">
        <v>0</v>
      </c>
      <c r="K101" s="1">
        <v>0</v>
      </c>
      <c r="L101" s="1">
        <v>0</v>
      </c>
      <c r="M101" s="1" t="s">
        <v>669</v>
      </c>
      <c r="N101" s="1" t="s">
        <v>229</v>
      </c>
      <c r="O101" s="1" t="s">
        <v>937</v>
      </c>
      <c r="P101">
        <v>5.32</v>
      </c>
      <c r="Q101" s="1" t="s">
        <v>785</v>
      </c>
      <c r="R101">
        <v>3.56</v>
      </c>
      <c r="S101">
        <v>6.26</v>
      </c>
      <c r="T101">
        <v>1.94</v>
      </c>
      <c r="U101">
        <v>15.16</v>
      </c>
      <c r="V101" s="1" t="s">
        <v>302</v>
      </c>
      <c r="W101">
        <v>5</v>
      </c>
      <c r="X101">
        <v>0</v>
      </c>
      <c r="Y101" s="1"/>
      <c r="AA101" t="e">
        <f>Table_1__3[[#This Row],[Pts]]/Table_1__3[[#This Row],[Salary]]</f>
        <v>#DIV/0!</v>
      </c>
    </row>
    <row r="102" spans="1:27" x14ac:dyDescent="0.25">
      <c r="A102">
        <v>101</v>
      </c>
      <c r="B102" s="1" t="s">
        <v>1441</v>
      </c>
      <c r="C102">
        <v>76.14</v>
      </c>
      <c r="D102">
        <v>5.4390000000000001</v>
      </c>
      <c r="E102">
        <v>6.74</v>
      </c>
      <c r="F102">
        <v>15.52</v>
      </c>
      <c r="G102">
        <v>6.74</v>
      </c>
      <c r="H102" s="1" t="s">
        <v>1149</v>
      </c>
      <c r="I102" s="1">
        <v>0</v>
      </c>
      <c r="J102" s="1" t="s">
        <v>359</v>
      </c>
      <c r="K102" s="1" t="s">
        <v>903</v>
      </c>
      <c r="L102" s="1">
        <v>0</v>
      </c>
      <c r="M102" s="1">
        <v>0</v>
      </c>
      <c r="N102" s="1" t="s">
        <v>359</v>
      </c>
      <c r="O102" s="1" t="s">
        <v>1114</v>
      </c>
      <c r="P102">
        <v>-0.1</v>
      </c>
      <c r="Q102" s="1" t="s">
        <v>812</v>
      </c>
      <c r="R102">
        <v>9.34</v>
      </c>
      <c r="S102">
        <v>2.42</v>
      </c>
      <c r="T102">
        <v>0.98</v>
      </c>
      <c r="U102">
        <v>3.72</v>
      </c>
      <c r="V102" s="1" t="s">
        <v>302</v>
      </c>
      <c r="W102">
        <v>5</v>
      </c>
      <c r="X102">
        <v>0</v>
      </c>
      <c r="Y102" s="1"/>
      <c r="AA102" t="e">
        <f>Table_1__3[[#This Row],[Pts]]/Table_1__3[[#This Row],[Salary]]</f>
        <v>#DIV/0!</v>
      </c>
    </row>
    <row r="103" spans="1:27" x14ac:dyDescent="0.25">
      <c r="A103">
        <v>102</v>
      </c>
      <c r="B103" s="1" t="s">
        <v>1442</v>
      </c>
      <c r="C103">
        <v>76.08</v>
      </c>
      <c r="D103">
        <v>15.215999999999999</v>
      </c>
      <c r="E103">
        <v>0</v>
      </c>
      <c r="F103">
        <v>0</v>
      </c>
      <c r="G103">
        <v>18.12</v>
      </c>
      <c r="H103" s="1" t="s">
        <v>1101</v>
      </c>
      <c r="I103" s="1">
        <v>0</v>
      </c>
      <c r="J103" s="1" t="s">
        <v>1443</v>
      </c>
      <c r="K103" s="1" t="s">
        <v>595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>
        <v>0</v>
      </c>
      <c r="R103">
        <v>0</v>
      </c>
      <c r="S103">
        <v>0</v>
      </c>
      <c r="T103">
        <v>0</v>
      </c>
      <c r="U103">
        <v>0</v>
      </c>
      <c r="V103" s="1" t="s">
        <v>1444</v>
      </c>
      <c r="W103">
        <v>5</v>
      </c>
      <c r="X103">
        <v>15</v>
      </c>
      <c r="Y103" s="1"/>
      <c r="AA103">
        <f>Table_1__3[[#This Row],[Pts]]/Table_1__3[[#This Row],[Salary]]</f>
        <v>5.0720000000000001</v>
      </c>
    </row>
    <row r="104" spans="1:27" x14ac:dyDescent="0.25">
      <c r="A104">
        <v>103</v>
      </c>
      <c r="B104" s="1" t="s">
        <v>1445</v>
      </c>
      <c r="C104">
        <v>76.06</v>
      </c>
      <c r="D104">
        <v>4.7539999999999996</v>
      </c>
      <c r="E104">
        <v>7.42</v>
      </c>
      <c r="F104">
        <v>8.08</v>
      </c>
      <c r="G104">
        <v>1.78</v>
      </c>
      <c r="H104" s="1" t="s">
        <v>1070</v>
      </c>
      <c r="I104" s="1" t="s">
        <v>359</v>
      </c>
      <c r="J104" s="1" t="s">
        <v>904</v>
      </c>
      <c r="K104" s="1">
        <v>0</v>
      </c>
      <c r="L104" s="1" t="s">
        <v>1446</v>
      </c>
      <c r="M104" s="1" t="s">
        <v>904</v>
      </c>
      <c r="N104" s="1" t="s">
        <v>359</v>
      </c>
      <c r="O104" s="1" t="s">
        <v>359</v>
      </c>
      <c r="P104">
        <v>0</v>
      </c>
      <c r="Q104" s="1" t="s">
        <v>1447</v>
      </c>
      <c r="R104">
        <v>2.9</v>
      </c>
      <c r="S104">
        <v>7.14</v>
      </c>
      <c r="T104">
        <v>2.58</v>
      </c>
      <c r="U104">
        <v>13.38</v>
      </c>
      <c r="V104" s="1" t="s">
        <v>302</v>
      </c>
      <c r="W104">
        <v>7</v>
      </c>
      <c r="X104">
        <v>0</v>
      </c>
      <c r="Y104" s="1"/>
      <c r="AA104" t="e">
        <f>Table_1__3[[#This Row],[Pts]]/Table_1__3[[#This Row],[Salary]]</f>
        <v>#DIV/0!</v>
      </c>
    </row>
    <row r="105" spans="1:27" x14ac:dyDescent="0.25">
      <c r="A105">
        <v>104</v>
      </c>
      <c r="B105" s="1" t="s">
        <v>1448</v>
      </c>
      <c r="C105">
        <v>70.38</v>
      </c>
      <c r="D105">
        <v>4.399</v>
      </c>
      <c r="E105">
        <v>3.38</v>
      </c>
      <c r="F105">
        <v>1.3</v>
      </c>
      <c r="G105">
        <v>0</v>
      </c>
      <c r="H105" s="1" t="s">
        <v>937</v>
      </c>
      <c r="I105" s="1">
        <v>0</v>
      </c>
      <c r="J105" s="1" t="s">
        <v>359</v>
      </c>
      <c r="K105" s="1" t="s">
        <v>1296</v>
      </c>
      <c r="L105" s="1" t="s">
        <v>1449</v>
      </c>
      <c r="M105" s="1" t="s">
        <v>700</v>
      </c>
      <c r="N105" s="1" t="s">
        <v>1450</v>
      </c>
      <c r="O105" s="1" t="s">
        <v>359</v>
      </c>
      <c r="P105">
        <v>0</v>
      </c>
      <c r="Q105" s="1" t="s">
        <v>359</v>
      </c>
      <c r="R105">
        <v>2.58</v>
      </c>
      <c r="S105">
        <v>0</v>
      </c>
      <c r="T105">
        <v>14.82</v>
      </c>
      <c r="U105">
        <v>3.88</v>
      </c>
      <c r="V105" s="1" t="s">
        <v>302</v>
      </c>
      <c r="W105">
        <v>5</v>
      </c>
      <c r="X105">
        <v>3</v>
      </c>
      <c r="Y105" s="1"/>
      <c r="AA105">
        <f>Table_1__3[[#This Row],[Pts]]/Table_1__3[[#This Row],[Salary]]</f>
        <v>23.459999999999997</v>
      </c>
    </row>
    <row r="106" spans="1:27" x14ac:dyDescent="0.25">
      <c r="A106">
        <v>105</v>
      </c>
      <c r="B106" s="1" t="s">
        <v>1451</v>
      </c>
      <c r="C106">
        <v>69.62</v>
      </c>
      <c r="D106">
        <v>7.7359999999999998</v>
      </c>
      <c r="E106">
        <v>0</v>
      </c>
      <c r="F106">
        <v>0</v>
      </c>
      <c r="G106">
        <v>0</v>
      </c>
      <c r="H106" s="1">
        <v>0</v>
      </c>
      <c r="I106" s="1">
        <v>0</v>
      </c>
      <c r="J106" s="1">
        <v>0</v>
      </c>
      <c r="K106" s="1" t="s">
        <v>93</v>
      </c>
      <c r="L106" s="1" t="s">
        <v>1434</v>
      </c>
      <c r="M106" s="1" t="s">
        <v>524</v>
      </c>
      <c r="N106" s="1">
        <v>0</v>
      </c>
      <c r="O106" s="1" t="s">
        <v>656</v>
      </c>
      <c r="P106">
        <v>12.72</v>
      </c>
      <c r="Q106" s="1" t="s">
        <v>765</v>
      </c>
      <c r="R106">
        <v>0</v>
      </c>
      <c r="S106">
        <v>4.38</v>
      </c>
      <c r="T106">
        <v>0</v>
      </c>
      <c r="U106">
        <v>2.9</v>
      </c>
      <c r="V106" s="1" t="s">
        <v>231</v>
      </c>
      <c r="W106">
        <v>10</v>
      </c>
      <c r="X106">
        <v>0</v>
      </c>
      <c r="Y106" s="1"/>
      <c r="AA106" t="e">
        <f>Table_1__3[[#This Row],[Pts]]/Table_1__3[[#This Row],[Salary]]</f>
        <v>#DIV/0!</v>
      </c>
    </row>
    <row r="107" spans="1:27" x14ac:dyDescent="0.25">
      <c r="A107">
        <v>106</v>
      </c>
      <c r="B107" s="1" t="s">
        <v>1452</v>
      </c>
      <c r="C107">
        <v>69.52</v>
      </c>
      <c r="D107">
        <v>5.7930000000000001</v>
      </c>
      <c r="E107">
        <v>4.66</v>
      </c>
      <c r="F107">
        <v>10.34</v>
      </c>
      <c r="G107">
        <v>0</v>
      </c>
      <c r="H107" s="1" t="s">
        <v>359</v>
      </c>
      <c r="I107" s="1">
        <v>0</v>
      </c>
      <c r="J107" s="1" t="s">
        <v>717</v>
      </c>
      <c r="K107" s="1" t="s">
        <v>359</v>
      </c>
      <c r="L107" s="1" t="s">
        <v>1453</v>
      </c>
      <c r="M107" s="1" t="s">
        <v>1454</v>
      </c>
      <c r="N107" s="1" t="s">
        <v>1253</v>
      </c>
      <c r="O107" s="1" t="s">
        <v>843</v>
      </c>
      <c r="P107">
        <v>3.56</v>
      </c>
      <c r="Q107" s="1">
        <v>0</v>
      </c>
      <c r="R107">
        <v>0</v>
      </c>
      <c r="S107">
        <v>0</v>
      </c>
      <c r="T107">
        <v>2.42</v>
      </c>
      <c r="U107">
        <v>0</v>
      </c>
      <c r="V107" s="1" t="s">
        <v>302</v>
      </c>
      <c r="W107">
        <v>9</v>
      </c>
      <c r="X107">
        <v>0</v>
      </c>
      <c r="Y107" s="1"/>
      <c r="AA107" t="e">
        <f>Table_1__3[[#This Row],[Pts]]/Table_1__3[[#This Row],[Salary]]</f>
        <v>#DIV/0!</v>
      </c>
    </row>
    <row r="108" spans="1:27" x14ac:dyDescent="0.25">
      <c r="A108">
        <v>107</v>
      </c>
      <c r="B108" s="1" t="s">
        <v>1455</v>
      </c>
      <c r="C108">
        <v>69.22</v>
      </c>
      <c r="D108">
        <v>4.3259999999999996</v>
      </c>
      <c r="E108">
        <v>4.72</v>
      </c>
      <c r="F108">
        <v>5.48</v>
      </c>
      <c r="G108">
        <v>1.7</v>
      </c>
      <c r="H108" s="1" t="s">
        <v>297</v>
      </c>
      <c r="I108" s="1" t="s">
        <v>1200</v>
      </c>
      <c r="J108" s="1" t="s">
        <v>1456</v>
      </c>
      <c r="K108" s="1" t="s">
        <v>836</v>
      </c>
      <c r="L108" s="1" t="s">
        <v>717</v>
      </c>
      <c r="M108" s="1" t="s">
        <v>1395</v>
      </c>
      <c r="N108" s="1" t="s">
        <v>590</v>
      </c>
      <c r="O108" s="1">
        <v>0</v>
      </c>
      <c r="P108">
        <v>1</v>
      </c>
      <c r="Q108" s="1" t="s">
        <v>1239</v>
      </c>
      <c r="R108">
        <v>3.2</v>
      </c>
      <c r="S108">
        <v>1.54</v>
      </c>
      <c r="T108">
        <v>0</v>
      </c>
      <c r="U108">
        <v>2.2000000000000002</v>
      </c>
      <c r="V108" s="1" t="s">
        <v>302</v>
      </c>
      <c r="W108">
        <v>11</v>
      </c>
      <c r="X108">
        <v>0</v>
      </c>
      <c r="Y108" s="1"/>
      <c r="AA108" t="e">
        <f>Table_1__3[[#This Row],[Pts]]/Table_1__3[[#This Row],[Salary]]</f>
        <v>#DIV/0!</v>
      </c>
    </row>
    <row r="109" spans="1:27" x14ac:dyDescent="0.25">
      <c r="A109">
        <v>108</v>
      </c>
      <c r="B109" s="1" t="s">
        <v>1457</v>
      </c>
      <c r="C109">
        <v>68.64</v>
      </c>
      <c r="D109">
        <v>5.72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 t="s">
        <v>359</v>
      </c>
      <c r="K109" s="1" t="s">
        <v>696</v>
      </c>
      <c r="L109" s="1" t="s">
        <v>359</v>
      </c>
      <c r="M109" s="1">
        <v>0</v>
      </c>
      <c r="N109" s="1" t="s">
        <v>811</v>
      </c>
      <c r="O109" s="1" t="s">
        <v>359</v>
      </c>
      <c r="P109">
        <v>0</v>
      </c>
      <c r="Q109" s="1" t="s">
        <v>1458</v>
      </c>
      <c r="R109">
        <v>14.34</v>
      </c>
      <c r="S109">
        <v>10.3</v>
      </c>
      <c r="T109">
        <v>0</v>
      </c>
      <c r="U109">
        <v>2.2599999999999998</v>
      </c>
      <c r="V109" s="1" t="s">
        <v>302</v>
      </c>
      <c r="W109">
        <v>9</v>
      </c>
      <c r="X109">
        <v>0</v>
      </c>
      <c r="Y109" s="1"/>
      <c r="AA109" t="e">
        <f>Table_1__3[[#This Row],[Pts]]/Table_1__3[[#This Row],[Salary]]</f>
        <v>#DIV/0!</v>
      </c>
    </row>
    <row r="110" spans="1:27" x14ac:dyDescent="0.25">
      <c r="A110">
        <v>109</v>
      </c>
      <c r="B110" s="1" t="s">
        <v>1459</v>
      </c>
      <c r="C110">
        <v>65.52</v>
      </c>
      <c r="D110">
        <v>4.68</v>
      </c>
      <c r="E110">
        <v>2.74</v>
      </c>
      <c r="F110">
        <v>0</v>
      </c>
      <c r="G110">
        <v>0.98</v>
      </c>
      <c r="H110" s="1" t="s">
        <v>359</v>
      </c>
      <c r="I110" s="1" t="s">
        <v>1460</v>
      </c>
      <c r="J110" s="1" t="s">
        <v>359</v>
      </c>
      <c r="K110" s="1" t="s">
        <v>802</v>
      </c>
      <c r="L110" s="1">
        <v>0</v>
      </c>
      <c r="M110" s="1" t="s">
        <v>937</v>
      </c>
      <c r="N110" s="1" t="s">
        <v>359</v>
      </c>
      <c r="O110" s="1" t="s">
        <v>359</v>
      </c>
      <c r="P110">
        <v>23.36</v>
      </c>
      <c r="Q110" s="1" t="s">
        <v>1461</v>
      </c>
      <c r="R110">
        <v>6.28</v>
      </c>
      <c r="S110">
        <v>1.78</v>
      </c>
      <c r="T110">
        <v>0</v>
      </c>
      <c r="U110">
        <v>0</v>
      </c>
      <c r="V110" s="1" t="s">
        <v>231</v>
      </c>
      <c r="W110">
        <v>8</v>
      </c>
      <c r="X110">
        <v>0</v>
      </c>
      <c r="Y110" s="1"/>
      <c r="AA110" t="e">
        <f>Table_1__3[[#This Row],[Pts]]/Table_1__3[[#This Row],[Salary]]</f>
        <v>#DIV/0!</v>
      </c>
    </row>
    <row r="111" spans="1:27" x14ac:dyDescent="0.25">
      <c r="A111">
        <v>110</v>
      </c>
      <c r="B111" s="1" t="s">
        <v>1462</v>
      </c>
      <c r="C111">
        <v>65.2</v>
      </c>
      <c r="D111">
        <v>10.867000000000001</v>
      </c>
      <c r="E111">
        <v>14.02</v>
      </c>
      <c r="F111">
        <v>32.64</v>
      </c>
      <c r="G111">
        <v>4.68</v>
      </c>
      <c r="H111" s="1" t="s">
        <v>727</v>
      </c>
      <c r="I111" s="1">
        <v>0</v>
      </c>
      <c r="J111" s="1" t="s">
        <v>1463</v>
      </c>
      <c r="K111" s="1" t="s">
        <v>802</v>
      </c>
      <c r="L111" s="1">
        <v>0</v>
      </c>
      <c r="M111" s="1">
        <v>0</v>
      </c>
      <c r="N111" s="1">
        <v>0</v>
      </c>
      <c r="O111" s="1">
        <v>0</v>
      </c>
      <c r="P111">
        <v>0</v>
      </c>
      <c r="Q111" s="1">
        <v>0</v>
      </c>
      <c r="R111">
        <v>0</v>
      </c>
      <c r="S111">
        <v>0</v>
      </c>
      <c r="T111">
        <v>0</v>
      </c>
      <c r="U111">
        <v>0</v>
      </c>
      <c r="V111" s="1" t="s">
        <v>1464</v>
      </c>
      <c r="W111">
        <v>5</v>
      </c>
      <c r="X111">
        <v>3</v>
      </c>
      <c r="Y111" s="1"/>
      <c r="AA111">
        <f>Table_1__3[[#This Row],[Pts]]/Table_1__3[[#This Row],[Salary]]</f>
        <v>21.733333333333334</v>
      </c>
    </row>
    <row r="112" spans="1:27" x14ac:dyDescent="0.25">
      <c r="A112">
        <v>111</v>
      </c>
      <c r="B112" s="1" t="s">
        <v>1465</v>
      </c>
      <c r="C112">
        <v>63.8</v>
      </c>
      <c r="D112">
        <v>5.3170000000000002</v>
      </c>
      <c r="E112">
        <v>11.5</v>
      </c>
      <c r="F112">
        <v>9.98</v>
      </c>
      <c r="G112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 t="s">
        <v>631</v>
      </c>
      <c r="N112" s="1" t="s">
        <v>108</v>
      </c>
      <c r="O112" s="1" t="s">
        <v>1410</v>
      </c>
      <c r="P112">
        <v>1.78</v>
      </c>
      <c r="Q112" s="1" t="s">
        <v>839</v>
      </c>
      <c r="R112">
        <v>1.3</v>
      </c>
      <c r="S112">
        <v>2.2599999999999998</v>
      </c>
      <c r="T112">
        <v>6.32</v>
      </c>
      <c r="U112">
        <v>5.36</v>
      </c>
      <c r="V112" s="1" t="s">
        <v>302</v>
      </c>
      <c r="W112">
        <v>8</v>
      </c>
      <c r="X112">
        <v>0</v>
      </c>
      <c r="Y112" s="1"/>
      <c r="AA112" t="e">
        <f>Table_1__3[[#This Row],[Pts]]/Table_1__3[[#This Row],[Salary]]</f>
        <v>#DIV/0!</v>
      </c>
    </row>
    <row r="113" spans="1:27" x14ac:dyDescent="0.25">
      <c r="A113">
        <v>112</v>
      </c>
      <c r="B113" s="1" t="s">
        <v>1466</v>
      </c>
      <c r="C113">
        <v>59.94</v>
      </c>
      <c r="D113">
        <v>5.4489999999999998</v>
      </c>
      <c r="E113">
        <v>0</v>
      </c>
      <c r="F113">
        <v>2.1</v>
      </c>
      <c r="G113">
        <v>8.56</v>
      </c>
      <c r="H113" s="1" t="s">
        <v>1467</v>
      </c>
      <c r="I113" s="1" t="s">
        <v>802</v>
      </c>
      <c r="J113" s="1" t="s">
        <v>359</v>
      </c>
      <c r="K113" s="1" t="s">
        <v>362</v>
      </c>
      <c r="L113" s="1" t="s">
        <v>359</v>
      </c>
      <c r="M113" s="1" t="s">
        <v>1468</v>
      </c>
      <c r="N113" s="1">
        <v>0</v>
      </c>
      <c r="O113" s="1" t="s">
        <v>229</v>
      </c>
      <c r="P113">
        <v>2.2599999999999998</v>
      </c>
      <c r="Q113" s="1">
        <v>0</v>
      </c>
      <c r="R113">
        <v>0</v>
      </c>
      <c r="S113">
        <v>0</v>
      </c>
      <c r="T113">
        <v>0</v>
      </c>
      <c r="U113">
        <v>0</v>
      </c>
      <c r="V113" s="1" t="s">
        <v>231</v>
      </c>
      <c r="W113">
        <v>10</v>
      </c>
      <c r="X113">
        <v>0</v>
      </c>
      <c r="Y113" s="1"/>
      <c r="AA113" t="e">
        <f>Table_1__3[[#This Row],[Pts]]/Table_1__3[[#This Row],[Salary]]</f>
        <v>#DIV/0!</v>
      </c>
    </row>
    <row r="114" spans="1:27" x14ac:dyDescent="0.25">
      <c r="A114">
        <v>113</v>
      </c>
      <c r="B114" s="1" t="s">
        <v>1469</v>
      </c>
      <c r="C114">
        <v>59.84</v>
      </c>
      <c r="D114">
        <v>4.6029999999999998</v>
      </c>
      <c r="E114">
        <v>0</v>
      </c>
      <c r="F114">
        <v>11.72</v>
      </c>
      <c r="G114">
        <v>21.02</v>
      </c>
      <c r="H114" s="1" t="s">
        <v>795</v>
      </c>
      <c r="I114" s="1" t="s">
        <v>577</v>
      </c>
      <c r="J114" s="1" t="s">
        <v>359</v>
      </c>
      <c r="K114" s="1" t="s">
        <v>923</v>
      </c>
      <c r="L114" s="1">
        <v>0</v>
      </c>
      <c r="M114" s="1" t="s">
        <v>908</v>
      </c>
      <c r="N114" s="1" t="s">
        <v>1292</v>
      </c>
      <c r="O114" s="1" t="s">
        <v>903</v>
      </c>
      <c r="P114">
        <v>7.28</v>
      </c>
      <c r="Q114" s="1" t="s">
        <v>773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8</v>
      </c>
      <c r="X114">
        <v>0</v>
      </c>
      <c r="Y114" s="1"/>
      <c r="AA114" t="e">
        <f>Table_1__3[[#This Row],[Pts]]/Table_1__3[[#This Row],[Salary]]</f>
        <v>#DIV/0!</v>
      </c>
    </row>
    <row r="115" spans="1:27" x14ac:dyDescent="0.25">
      <c r="A115">
        <v>114</v>
      </c>
      <c r="B115" s="1" t="s">
        <v>1470</v>
      </c>
      <c r="C115">
        <v>58.98</v>
      </c>
      <c r="D115">
        <v>8.4260000000000002</v>
      </c>
      <c r="E115">
        <v>10.52</v>
      </c>
      <c r="F115">
        <v>16.18</v>
      </c>
      <c r="G115">
        <v>7.56</v>
      </c>
      <c r="H115" s="1">
        <v>0</v>
      </c>
      <c r="I115" s="1">
        <v>0</v>
      </c>
      <c r="J115" s="1" t="s">
        <v>1471</v>
      </c>
      <c r="K115" s="1" t="s">
        <v>330</v>
      </c>
      <c r="L115" s="1" t="s">
        <v>359</v>
      </c>
      <c r="M115" s="1">
        <v>0</v>
      </c>
      <c r="N115" s="1">
        <v>0</v>
      </c>
      <c r="O115" s="1">
        <v>0</v>
      </c>
      <c r="P115">
        <v>0</v>
      </c>
      <c r="Q115" s="1" t="s">
        <v>937</v>
      </c>
      <c r="R115">
        <v>0</v>
      </c>
      <c r="S115">
        <v>0</v>
      </c>
      <c r="T115">
        <v>0</v>
      </c>
      <c r="U115">
        <v>0</v>
      </c>
      <c r="V115" s="1" t="s">
        <v>231</v>
      </c>
      <c r="W115">
        <v>4</v>
      </c>
      <c r="X115">
        <v>0</v>
      </c>
      <c r="Y115" s="1"/>
      <c r="AA115" t="e">
        <f>Table_1__3[[#This Row],[Pts]]/Table_1__3[[#This Row],[Salary]]</f>
        <v>#DIV/0!</v>
      </c>
    </row>
    <row r="116" spans="1:27" x14ac:dyDescent="0.25">
      <c r="A116">
        <v>115</v>
      </c>
      <c r="B116" s="1" t="s">
        <v>1472</v>
      </c>
      <c r="C116">
        <v>58.16</v>
      </c>
      <c r="D116">
        <v>5.8159999999999998</v>
      </c>
      <c r="E116">
        <v>3.08</v>
      </c>
      <c r="F116">
        <v>15.66</v>
      </c>
      <c r="G116">
        <v>3.24</v>
      </c>
      <c r="H116" s="1" t="s">
        <v>1432</v>
      </c>
      <c r="I116" s="1" t="s">
        <v>877</v>
      </c>
      <c r="J116" s="1" t="s">
        <v>359</v>
      </c>
      <c r="K116" s="1">
        <v>0</v>
      </c>
      <c r="L116" s="1" t="s">
        <v>229</v>
      </c>
      <c r="M116" s="1">
        <v>0</v>
      </c>
      <c r="N116" s="1">
        <v>0</v>
      </c>
      <c r="O116" s="1">
        <v>0</v>
      </c>
      <c r="P116">
        <v>0</v>
      </c>
      <c r="Q116" s="1">
        <v>0</v>
      </c>
      <c r="R116">
        <v>0</v>
      </c>
      <c r="S116">
        <v>4.38</v>
      </c>
      <c r="T116">
        <v>7.92</v>
      </c>
      <c r="U116">
        <v>7.42</v>
      </c>
      <c r="V116" s="1" t="s">
        <v>302</v>
      </c>
      <c r="W116">
        <v>7</v>
      </c>
      <c r="X116">
        <v>0</v>
      </c>
      <c r="Y116" s="1"/>
      <c r="AA116" t="e">
        <f>Table_1__3[[#This Row],[Pts]]/Table_1__3[[#This Row],[Salary]]</f>
        <v>#DIV/0!</v>
      </c>
    </row>
    <row r="117" spans="1:27" x14ac:dyDescent="0.25">
      <c r="A117">
        <v>116</v>
      </c>
      <c r="B117" s="1" t="s">
        <v>1473</v>
      </c>
      <c r="C117">
        <v>56.99</v>
      </c>
      <c r="D117">
        <v>3.5619999999999998</v>
      </c>
      <c r="E117">
        <v>0</v>
      </c>
      <c r="F117">
        <v>0</v>
      </c>
      <c r="G117">
        <v>31.62</v>
      </c>
      <c r="H117" s="1" t="s">
        <v>1474</v>
      </c>
      <c r="I117" s="1" t="s">
        <v>1475</v>
      </c>
      <c r="J117" s="1" t="s">
        <v>799</v>
      </c>
      <c r="K117" s="1" t="s">
        <v>359</v>
      </c>
      <c r="L117" s="1" t="s">
        <v>959</v>
      </c>
      <c r="M117" s="1" t="s">
        <v>903</v>
      </c>
      <c r="N117" s="1">
        <v>0</v>
      </c>
      <c r="O117" s="1" t="s">
        <v>923</v>
      </c>
      <c r="P117">
        <v>0</v>
      </c>
      <c r="Q117" s="1" t="s">
        <v>359</v>
      </c>
      <c r="R117">
        <v>0</v>
      </c>
      <c r="S117">
        <v>0.6</v>
      </c>
      <c r="T117">
        <v>0</v>
      </c>
      <c r="U117">
        <v>0.98</v>
      </c>
      <c r="V117" s="1" t="s">
        <v>302</v>
      </c>
      <c r="W117">
        <v>10</v>
      </c>
      <c r="X117">
        <v>0</v>
      </c>
      <c r="Y117" s="1"/>
      <c r="AA117" t="e">
        <f>Table_1__3[[#This Row],[Pts]]/Table_1__3[[#This Row],[Salary]]</f>
        <v>#DIV/0!</v>
      </c>
    </row>
    <row r="118" spans="1:27" x14ac:dyDescent="0.25">
      <c r="A118">
        <v>117</v>
      </c>
      <c r="B118" s="1" t="s">
        <v>1476</v>
      </c>
      <c r="C118">
        <v>54.16</v>
      </c>
      <c r="D118">
        <v>3.8690000000000002</v>
      </c>
      <c r="E118">
        <v>0</v>
      </c>
      <c r="F118">
        <v>0</v>
      </c>
      <c r="G118">
        <v>1.62</v>
      </c>
      <c r="H118" s="1" t="s">
        <v>359</v>
      </c>
      <c r="I118" s="1" t="s">
        <v>904</v>
      </c>
      <c r="J118" s="1" t="s">
        <v>783</v>
      </c>
      <c r="K118" s="1">
        <v>0</v>
      </c>
      <c r="L118" s="1" t="s">
        <v>1236</v>
      </c>
      <c r="M118" s="1" t="s">
        <v>359</v>
      </c>
      <c r="N118" s="1" t="s">
        <v>811</v>
      </c>
      <c r="O118" s="1" t="s">
        <v>359</v>
      </c>
      <c r="P118">
        <v>19.579999999999998</v>
      </c>
      <c r="Q118" s="1" t="s">
        <v>799</v>
      </c>
      <c r="R118">
        <v>0</v>
      </c>
      <c r="S118">
        <v>4.3600000000000003</v>
      </c>
      <c r="T118">
        <v>0</v>
      </c>
      <c r="U118">
        <v>14.04</v>
      </c>
      <c r="V118" s="1" t="s">
        <v>302</v>
      </c>
      <c r="W118">
        <v>7</v>
      </c>
      <c r="X118">
        <v>0</v>
      </c>
      <c r="Y118" s="1"/>
      <c r="AA118" t="e">
        <f>Table_1__3[[#This Row],[Pts]]/Table_1__3[[#This Row],[Salary]]</f>
        <v>#DIV/0!</v>
      </c>
    </row>
    <row r="119" spans="1:27" x14ac:dyDescent="0.25">
      <c r="A119">
        <v>118</v>
      </c>
      <c r="B119" s="1" t="s">
        <v>1477</v>
      </c>
      <c r="C119">
        <v>52.26</v>
      </c>
      <c r="D119">
        <v>10.452</v>
      </c>
      <c r="E119">
        <v>0</v>
      </c>
      <c r="F119">
        <v>0</v>
      </c>
      <c r="G119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v>0</v>
      </c>
      <c r="Q119" s="1" t="s">
        <v>1478</v>
      </c>
      <c r="R119">
        <v>12.46</v>
      </c>
      <c r="S119">
        <v>15.8</v>
      </c>
      <c r="T119">
        <v>1.78</v>
      </c>
      <c r="U119">
        <v>3.56</v>
      </c>
      <c r="V119" s="1" t="s">
        <v>302</v>
      </c>
      <c r="W119">
        <v>8</v>
      </c>
      <c r="X119">
        <v>0</v>
      </c>
      <c r="Y119" s="1"/>
      <c r="AA119" t="e">
        <f>Table_1__3[[#This Row],[Pts]]/Table_1__3[[#This Row],[Salary]]</f>
        <v>#DIV/0!</v>
      </c>
    </row>
    <row r="120" spans="1:27" x14ac:dyDescent="0.25">
      <c r="A120">
        <v>119</v>
      </c>
      <c r="B120" s="1" t="s">
        <v>1479</v>
      </c>
      <c r="C120">
        <v>52.06</v>
      </c>
      <c r="D120">
        <v>10.412000000000001</v>
      </c>
      <c r="E120">
        <v>8.36</v>
      </c>
      <c r="F120">
        <v>13.24</v>
      </c>
      <c r="G120">
        <v>2.76</v>
      </c>
      <c r="H120" s="1">
        <v>0</v>
      </c>
      <c r="I120" s="1">
        <v>0</v>
      </c>
      <c r="J120" s="1">
        <v>0</v>
      </c>
      <c r="K120" s="1" t="s">
        <v>519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 s="1">
        <v>0</v>
      </c>
      <c r="R120">
        <v>0</v>
      </c>
      <c r="S120">
        <v>0</v>
      </c>
      <c r="T120">
        <v>19.46</v>
      </c>
      <c r="U120">
        <v>0</v>
      </c>
      <c r="V120" s="1" t="s">
        <v>231</v>
      </c>
      <c r="W120">
        <v>9</v>
      </c>
      <c r="X120">
        <v>0</v>
      </c>
      <c r="Y120" s="1"/>
      <c r="AA120" t="e">
        <f>Table_1__3[[#This Row],[Pts]]/Table_1__3[[#This Row],[Salary]]</f>
        <v>#DIV/0!</v>
      </c>
    </row>
    <row r="121" spans="1:27" x14ac:dyDescent="0.25">
      <c r="A121">
        <v>120</v>
      </c>
      <c r="B121" s="1" t="s">
        <v>1480</v>
      </c>
      <c r="C121">
        <v>51.46</v>
      </c>
      <c r="D121">
        <v>5.718</v>
      </c>
      <c r="E121">
        <v>4.22</v>
      </c>
      <c r="F121">
        <v>6.38</v>
      </c>
      <c r="G121">
        <v>1.8</v>
      </c>
      <c r="H121" s="1" t="s">
        <v>870</v>
      </c>
      <c r="I121" s="1">
        <v>0</v>
      </c>
      <c r="J121" s="1">
        <v>0</v>
      </c>
      <c r="K121" s="1" t="s">
        <v>1481</v>
      </c>
      <c r="L121" s="1" t="s">
        <v>677</v>
      </c>
      <c r="M121" s="1" t="s">
        <v>339</v>
      </c>
      <c r="N121" s="1" t="s">
        <v>833</v>
      </c>
      <c r="O121" s="1" t="s">
        <v>830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231</v>
      </c>
      <c r="W121">
        <v>6</v>
      </c>
      <c r="X121">
        <v>0</v>
      </c>
      <c r="Y121" s="1"/>
      <c r="AA121" t="e">
        <f>Table_1__3[[#This Row],[Pts]]/Table_1__3[[#This Row],[Salary]]</f>
        <v>#DIV/0!</v>
      </c>
    </row>
    <row r="122" spans="1:27" x14ac:dyDescent="0.25">
      <c r="A122">
        <v>121</v>
      </c>
      <c r="B122" s="1" t="s">
        <v>1482</v>
      </c>
      <c r="C122">
        <v>50.52</v>
      </c>
      <c r="D122">
        <v>3.609</v>
      </c>
      <c r="E122">
        <v>0</v>
      </c>
      <c r="F122">
        <v>0</v>
      </c>
      <c r="G122">
        <v>6.54</v>
      </c>
      <c r="H122" s="1" t="s">
        <v>550</v>
      </c>
      <c r="I122" s="1" t="s">
        <v>967</v>
      </c>
      <c r="J122" s="1" t="s">
        <v>550</v>
      </c>
      <c r="K122" s="1">
        <v>0</v>
      </c>
      <c r="L122" s="1">
        <v>0</v>
      </c>
      <c r="M122" s="1" t="s">
        <v>1287</v>
      </c>
      <c r="N122" s="1" t="s">
        <v>1483</v>
      </c>
      <c r="O122" s="1" t="s">
        <v>923</v>
      </c>
      <c r="P122">
        <v>0</v>
      </c>
      <c r="Q122" s="1" t="s">
        <v>297</v>
      </c>
      <c r="R122">
        <v>1.54</v>
      </c>
      <c r="S122">
        <v>3.4</v>
      </c>
      <c r="T122">
        <v>0</v>
      </c>
      <c r="U122">
        <v>0</v>
      </c>
      <c r="V122" s="1" t="s">
        <v>302</v>
      </c>
      <c r="W122">
        <v>8</v>
      </c>
      <c r="X122">
        <v>0</v>
      </c>
      <c r="Y122" s="1"/>
      <c r="AA122" t="e">
        <f>Table_1__3[[#This Row],[Pts]]/Table_1__3[[#This Row],[Salary]]</f>
        <v>#DIV/0!</v>
      </c>
    </row>
    <row r="123" spans="1:27" x14ac:dyDescent="0.25">
      <c r="A123">
        <v>122</v>
      </c>
      <c r="B123" s="1" t="s">
        <v>1484</v>
      </c>
      <c r="C123">
        <v>49.56</v>
      </c>
      <c r="D123">
        <v>3.097</v>
      </c>
      <c r="E123">
        <v>2.42</v>
      </c>
      <c r="F123">
        <v>3.54</v>
      </c>
      <c r="G123">
        <v>2.12</v>
      </c>
      <c r="H123" s="1" t="s">
        <v>631</v>
      </c>
      <c r="I123" s="1" t="s">
        <v>1485</v>
      </c>
      <c r="J123" s="1" t="s">
        <v>1351</v>
      </c>
      <c r="K123" s="1">
        <v>0</v>
      </c>
      <c r="L123" s="1" t="s">
        <v>1486</v>
      </c>
      <c r="M123" s="1" t="s">
        <v>359</v>
      </c>
      <c r="N123" s="1" t="s">
        <v>580</v>
      </c>
      <c r="O123" s="1" t="s">
        <v>297</v>
      </c>
      <c r="P123">
        <v>4.7</v>
      </c>
      <c r="Q123" s="1" t="s">
        <v>879</v>
      </c>
      <c r="R123">
        <v>0</v>
      </c>
      <c r="S123">
        <v>0</v>
      </c>
      <c r="T123">
        <v>1.3</v>
      </c>
      <c r="U123">
        <v>2.2999999999999998</v>
      </c>
      <c r="V123" s="1" t="s">
        <v>302</v>
      </c>
      <c r="W123">
        <v>7</v>
      </c>
      <c r="X123">
        <v>0</v>
      </c>
      <c r="Y123" s="1"/>
      <c r="AA123" t="e">
        <f>Table_1__3[[#This Row],[Pts]]/Table_1__3[[#This Row],[Salary]]</f>
        <v>#DIV/0!</v>
      </c>
    </row>
    <row r="124" spans="1:27" x14ac:dyDescent="0.25">
      <c r="A124">
        <v>123</v>
      </c>
      <c r="B124" s="1" t="s">
        <v>1487</v>
      </c>
      <c r="C124">
        <v>47.8</v>
      </c>
      <c r="D124">
        <v>4.3449999999999998</v>
      </c>
      <c r="E124">
        <v>0</v>
      </c>
      <c r="F124">
        <v>0</v>
      </c>
      <c r="G124">
        <v>0</v>
      </c>
      <c r="H124" s="1" t="s">
        <v>1488</v>
      </c>
      <c r="I124" s="1" t="s">
        <v>1489</v>
      </c>
      <c r="J124" s="1" t="s">
        <v>722</v>
      </c>
      <c r="K124" s="1">
        <v>0</v>
      </c>
      <c r="L124" s="1" t="s">
        <v>1081</v>
      </c>
      <c r="M124" s="1" t="s">
        <v>779</v>
      </c>
      <c r="N124" s="1" t="s">
        <v>359</v>
      </c>
      <c r="O124" s="1" t="s">
        <v>1292</v>
      </c>
      <c r="P124">
        <v>0</v>
      </c>
      <c r="Q124" s="1" t="s">
        <v>359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  <c r="AA124" t="e">
        <f>Table_1__3[[#This Row],[Pts]]/Table_1__3[[#This Row],[Salary]]</f>
        <v>#DIV/0!</v>
      </c>
    </row>
    <row r="125" spans="1:27" x14ac:dyDescent="0.25">
      <c r="A125">
        <v>124</v>
      </c>
      <c r="B125" s="1" t="s">
        <v>1490</v>
      </c>
      <c r="C125">
        <v>47.6</v>
      </c>
      <c r="D125">
        <v>2.9750000000000001</v>
      </c>
      <c r="E125">
        <v>5.46</v>
      </c>
      <c r="F125">
        <v>9.1999999999999993</v>
      </c>
      <c r="G125">
        <v>-3.1</v>
      </c>
      <c r="H125" s="1" t="s">
        <v>359</v>
      </c>
      <c r="I125" s="1" t="s">
        <v>359</v>
      </c>
      <c r="J125" s="1" t="s">
        <v>803</v>
      </c>
      <c r="K125" s="1" t="s">
        <v>1292</v>
      </c>
      <c r="L125" s="1" t="s">
        <v>877</v>
      </c>
      <c r="M125" s="1">
        <v>0</v>
      </c>
      <c r="N125" s="1" t="s">
        <v>733</v>
      </c>
      <c r="O125" s="1" t="s">
        <v>1491</v>
      </c>
      <c r="P125">
        <v>0</v>
      </c>
      <c r="Q125" s="1" t="s">
        <v>756</v>
      </c>
      <c r="R125">
        <v>0</v>
      </c>
      <c r="S125">
        <v>0</v>
      </c>
      <c r="T125">
        <v>0</v>
      </c>
      <c r="U125">
        <v>10</v>
      </c>
      <c r="V125" s="1" t="s">
        <v>302</v>
      </c>
      <c r="W125">
        <v>9</v>
      </c>
      <c r="X125">
        <v>0</v>
      </c>
      <c r="Y125" s="1"/>
      <c r="AA125" t="e">
        <f>Table_1__3[[#This Row],[Pts]]/Table_1__3[[#This Row],[Salary]]</f>
        <v>#DIV/0!</v>
      </c>
    </row>
    <row r="126" spans="1:27" x14ac:dyDescent="0.25">
      <c r="A126">
        <v>125</v>
      </c>
      <c r="B126" s="1" t="s">
        <v>1492</v>
      </c>
      <c r="C126">
        <v>45.94</v>
      </c>
      <c r="D126">
        <v>2.871</v>
      </c>
      <c r="E126">
        <v>3.22</v>
      </c>
      <c r="F126">
        <v>9.86</v>
      </c>
      <c r="G126">
        <v>2.58</v>
      </c>
      <c r="H126" s="1" t="s">
        <v>1254</v>
      </c>
      <c r="I126" s="1" t="s">
        <v>779</v>
      </c>
      <c r="J126" s="1">
        <v>0</v>
      </c>
      <c r="K126" s="1" t="s">
        <v>359</v>
      </c>
      <c r="L126" s="1" t="s">
        <v>359</v>
      </c>
      <c r="M126" s="1" t="s">
        <v>359</v>
      </c>
      <c r="N126" s="1" t="s">
        <v>1256</v>
      </c>
      <c r="O126" s="1" t="s">
        <v>359</v>
      </c>
      <c r="P126">
        <v>0</v>
      </c>
      <c r="Q126" s="1" t="s">
        <v>866</v>
      </c>
      <c r="R126">
        <v>10.52</v>
      </c>
      <c r="S126">
        <v>0.98</v>
      </c>
      <c r="T126">
        <v>0</v>
      </c>
      <c r="U126">
        <v>0</v>
      </c>
      <c r="V126" s="1" t="s">
        <v>302</v>
      </c>
      <c r="W126">
        <v>6</v>
      </c>
      <c r="X126">
        <v>0</v>
      </c>
      <c r="Y126" s="1"/>
      <c r="AA126" t="e">
        <f>Table_1__3[[#This Row],[Pts]]/Table_1__3[[#This Row],[Salary]]</f>
        <v>#DIV/0!</v>
      </c>
    </row>
    <row r="127" spans="1:27" x14ac:dyDescent="0.25">
      <c r="A127">
        <v>126</v>
      </c>
      <c r="B127" s="1" t="s">
        <v>1493</v>
      </c>
      <c r="C127">
        <v>45.82</v>
      </c>
      <c r="D127">
        <v>4.5819999999999999</v>
      </c>
      <c r="E127">
        <v>0</v>
      </c>
      <c r="F127">
        <v>0</v>
      </c>
      <c r="G127">
        <v>1.94</v>
      </c>
      <c r="H127" s="1" t="s">
        <v>359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 t="s">
        <v>359</v>
      </c>
      <c r="P127">
        <v>14.12</v>
      </c>
      <c r="Q127" s="1" t="s">
        <v>1384</v>
      </c>
      <c r="R127">
        <v>6.92</v>
      </c>
      <c r="S127">
        <v>8.08</v>
      </c>
      <c r="T127">
        <v>4.5199999999999996</v>
      </c>
      <c r="U127">
        <v>3.48</v>
      </c>
      <c r="V127" s="1" t="s">
        <v>302</v>
      </c>
      <c r="W127">
        <v>5</v>
      </c>
      <c r="X127">
        <v>1</v>
      </c>
      <c r="Y127" s="1"/>
      <c r="AA127">
        <f>Table_1__3[[#This Row],[Pts]]/Table_1__3[[#This Row],[Salary]]</f>
        <v>45.82</v>
      </c>
    </row>
    <row r="128" spans="1:27" x14ac:dyDescent="0.25">
      <c r="A128">
        <v>127</v>
      </c>
      <c r="B128" s="1" t="s">
        <v>1494</v>
      </c>
      <c r="C128">
        <v>45.08</v>
      </c>
      <c r="D128">
        <v>4.508</v>
      </c>
      <c r="E128">
        <v>4.3600000000000003</v>
      </c>
      <c r="F128">
        <v>3.72</v>
      </c>
      <c r="G128">
        <v>17.579999999999998</v>
      </c>
      <c r="H128" s="1" t="s">
        <v>1495</v>
      </c>
      <c r="I128" s="1" t="s">
        <v>966</v>
      </c>
      <c r="J128" s="1" t="s">
        <v>847</v>
      </c>
      <c r="K128" s="1" t="s">
        <v>359</v>
      </c>
      <c r="L128" s="1">
        <v>0</v>
      </c>
      <c r="M128" s="1">
        <v>0</v>
      </c>
      <c r="N128" s="1">
        <v>0</v>
      </c>
      <c r="O128" s="1">
        <v>0</v>
      </c>
      <c r="P128">
        <v>2.9</v>
      </c>
      <c r="Q128" s="1" t="s">
        <v>359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8</v>
      </c>
      <c r="X128">
        <v>1</v>
      </c>
      <c r="Y128" s="1"/>
      <c r="AA128">
        <f>Table_1__3[[#This Row],[Pts]]/Table_1__3[[#This Row],[Salary]]</f>
        <v>45.08</v>
      </c>
    </row>
    <row r="129" spans="1:27" x14ac:dyDescent="0.25">
      <c r="A129">
        <v>128</v>
      </c>
      <c r="B129" s="1" t="s">
        <v>1496</v>
      </c>
      <c r="C129">
        <v>45.04</v>
      </c>
      <c r="D129">
        <v>3.2170000000000001</v>
      </c>
      <c r="E129">
        <v>0</v>
      </c>
      <c r="F129">
        <v>0</v>
      </c>
      <c r="G129">
        <v>0</v>
      </c>
      <c r="H129" s="1" t="s">
        <v>359</v>
      </c>
      <c r="I129" s="1" t="s">
        <v>1249</v>
      </c>
      <c r="J129" s="1" t="s">
        <v>1491</v>
      </c>
      <c r="K129" s="1" t="s">
        <v>1497</v>
      </c>
      <c r="L129" s="1" t="s">
        <v>655</v>
      </c>
      <c r="M129" s="1" t="s">
        <v>904</v>
      </c>
      <c r="N129" s="1" t="s">
        <v>359</v>
      </c>
      <c r="O129" s="1" t="s">
        <v>359</v>
      </c>
      <c r="P129">
        <v>0</v>
      </c>
      <c r="Q129" s="1">
        <v>0</v>
      </c>
      <c r="R129">
        <v>0</v>
      </c>
      <c r="S129">
        <v>0</v>
      </c>
      <c r="T129">
        <v>6.1</v>
      </c>
      <c r="U129">
        <v>3.06</v>
      </c>
      <c r="V129" s="1" t="s">
        <v>302</v>
      </c>
      <c r="W129">
        <v>13</v>
      </c>
      <c r="X129">
        <v>0</v>
      </c>
      <c r="Y129" s="1"/>
      <c r="AA129" t="e">
        <f>Table_1__3[[#This Row],[Pts]]/Table_1__3[[#This Row],[Salary]]</f>
        <v>#DIV/0!</v>
      </c>
    </row>
    <row r="130" spans="1:27" x14ac:dyDescent="0.25">
      <c r="A130">
        <v>129</v>
      </c>
      <c r="B130" s="1" t="s">
        <v>1498</v>
      </c>
      <c r="C130">
        <v>44.58</v>
      </c>
      <c r="D130">
        <v>4.0529999999999999</v>
      </c>
      <c r="E130">
        <v>0</v>
      </c>
      <c r="F130">
        <v>0</v>
      </c>
      <c r="G130">
        <v>0</v>
      </c>
      <c r="H130" s="1" t="s">
        <v>1236</v>
      </c>
      <c r="I130" s="1" t="s">
        <v>442</v>
      </c>
      <c r="J130" s="1">
        <v>0</v>
      </c>
      <c r="K130" s="1" t="s">
        <v>484</v>
      </c>
      <c r="L130" s="1">
        <v>0</v>
      </c>
      <c r="M130" s="1" t="s">
        <v>606</v>
      </c>
      <c r="N130" s="1" t="s">
        <v>359</v>
      </c>
      <c r="O130" s="1" t="s">
        <v>359</v>
      </c>
      <c r="P130">
        <v>0</v>
      </c>
      <c r="Q130" s="1">
        <v>0</v>
      </c>
      <c r="R130">
        <v>0</v>
      </c>
      <c r="S130">
        <v>0</v>
      </c>
      <c r="T130">
        <v>5.66</v>
      </c>
      <c r="U130">
        <v>9.66</v>
      </c>
      <c r="V130" s="1" t="s">
        <v>302</v>
      </c>
      <c r="W130">
        <v>6</v>
      </c>
      <c r="X130">
        <v>0</v>
      </c>
      <c r="Y130" s="1"/>
      <c r="AA130" t="e">
        <f>Table_1__3[[#This Row],[Pts]]/Table_1__3[[#This Row],[Salary]]</f>
        <v>#DIV/0!</v>
      </c>
    </row>
    <row r="131" spans="1:27" x14ac:dyDescent="0.25">
      <c r="A131">
        <v>130</v>
      </c>
      <c r="B131" s="1" t="s">
        <v>1499</v>
      </c>
      <c r="C131">
        <v>42.38</v>
      </c>
      <c r="D131">
        <v>3.532</v>
      </c>
      <c r="E131">
        <v>1.94</v>
      </c>
      <c r="F131">
        <v>7.72</v>
      </c>
      <c r="G131">
        <v>8.68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 t="s">
        <v>359</v>
      </c>
      <c r="N131" s="1" t="s">
        <v>1236</v>
      </c>
      <c r="O131" s="1" t="s">
        <v>963</v>
      </c>
      <c r="P131">
        <v>2.9</v>
      </c>
      <c r="Q131" s="1" t="s">
        <v>359</v>
      </c>
      <c r="R131">
        <v>0</v>
      </c>
      <c r="S131">
        <v>0</v>
      </c>
      <c r="T131">
        <v>2.2599999999999998</v>
      </c>
      <c r="U131">
        <v>15.16</v>
      </c>
      <c r="V131" s="1" t="s">
        <v>302</v>
      </c>
      <c r="W131">
        <v>6</v>
      </c>
      <c r="X131">
        <v>0</v>
      </c>
      <c r="Y131" s="1"/>
      <c r="AA131" t="e">
        <f>Table_1__3[[#This Row],[Pts]]/Table_1__3[[#This Row],[Salary]]</f>
        <v>#DIV/0!</v>
      </c>
    </row>
    <row r="132" spans="1:27" x14ac:dyDescent="0.25">
      <c r="A132">
        <v>131</v>
      </c>
      <c r="B132" s="1" t="s">
        <v>1500</v>
      </c>
      <c r="C132">
        <v>40.159999999999997</v>
      </c>
      <c r="D132">
        <v>2.5099999999999998</v>
      </c>
      <c r="E132">
        <v>0</v>
      </c>
      <c r="F132">
        <v>0</v>
      </c>
      <c r="G132">
        <v>0</v>
      </c>
      <c r="H132" s="1" t="s">
        <v>359</v>
      </c>
      <c r="I132" s="1" t="s">
        <v>359</v>
      </c>
      <c r="J132" s="1" t="s">
        <v>359</v>
      </c>
      <c r="K132" s="1">
        <v>0</v>
      </c>
      <c r="L132" s="1" t="s">
        <v>359</v>
      </c>
      <c r="M132" s="1" t="s">
        <v>1501</v>
      </c>
      <c r="N132" s="1" t="s">
        <v>963</v>
      </c>
      <c r="O132" s="1" t="s">
        <v>937</v>
      </c>
      <c r="P132">
        <v>4.04</v>
      </c>
      <c r="Q132" s="1" t="s">
        <v>923</v>
      </c>
      <c r="R132">
        <v>13.06</v>
      </c>
      <c r="S132">
        <v>3.88</v>
      </c>
      <c r="T132">
        <v>7.72</v>
      </c>
      <c r="U132">
        <v>-1.02</v>
      </c>
      <c r="V132" s="1" t="s">
        <v>302</v>
      </c>
      <c r="W132">
        <v>7</v>
      </c>
      <c r="X132">
        <v>0</v>
      </c>
      <c r="Y132" s="1"/>
      <c r="AA132" t="e">
        <f>Table_1__3[[#This Row],[Pts]]/Table_1__3[[#This Row],[Salary]]</f>
        <v>#DIV/0!</v>
      </c>
    </row>
    <row r="133" spans="1:27" x14ac:dyDescent="0.25">
      <c r="A133">
        <v>132</v>
      </c>
      <c r="B133" s="1" t="s">
        <v>1502</v>
      </c>
      <c r="C133">
        <v>39.090000000000003</v>
      </c>
      <c r="D133">
        <v>2.4430000000000001</v>
      </c>
      <c r="E133">
        <v>0</v>
      </c>
      <c r="F133">
        <v>8.9</v>
      </c>
      <c r="G133">
        <v>6.62</v>
      </c>
      <c r="H133" s="1" t="s">
        <v>829</v>
      </c>
      <c r="I133" s="1" t="s">
        <v>879</v>
      </c>
      <c r="J133" s="1">
        <v>0</v>
      </c>
      <c r="K133" s="1" t="s">
        <v>359</v>
      </c>
      <c r="L133" s="1" t="s">
        <v>359</v>
      </c>
      <c r="M133" s="1" t="s">
        <v>359</v>
      </c>
      <c r="N133" s="1" t="s">
        <v>903</v>
      </c>
      <c r="O133" s="1" t="s">
        <v>849</v>
      </c>
      <c r="P133">
        <v>0.98</v>
      </c>
      <c r="Q133" s="1" t="s">
        <v>359</v>
      </c>
      <c r="R133">
        <v>1.45</v>
      </c>
      <c r="S133">
        <v>1.94</v>
      </c>
      <c r="T133">
        <v>0</v>
      </c>
      <c r="U133">
        <v>6.42</v>
      </c>
      <c r="V133" s="1" t="s">
        <v>302</v>
      </c>
      <c r="W133">
        <v>6</v>
      </c>
      <c r="X133">
        <v>6</v>
      </c>
      <c r="Y133" s="1"/>
      <c r="AA133">
        <f>Table_1__3[[#This Row],[Pts]]/Table_1__3[[#This Row],[Salary]]</f>
        <v>6.5150000000000006</v>
      </c>
    </row>
    <row r="134" spans="1:27" x14ac:dyDescent="0.25">
      <c r="A134">
        <v>133</v>
      </c>
      <c r="B134" s="1" t="s">
        <v>1503</v>
      </c>
      <c r="C134">
        <v>38.24</v>
      </c>
      <c r="D134">
        <v>2.39</v>
      </c>
      <c r="E134">
        <v>10.46</v>
      </c>
      <c r="F134">
        <v>4.34</v>
      </c>
      <c r="G134">
        <v>0</v>
      </c>
      <c r="H134" s="1" t="s">
        <v>359</v>
      </c>
      <c r="I134" s="1" t="s">
        <v>802</v>
      </c>
      <c r="J134" s="1" t="s">
        <v>359</v>
      </c>
      <c r="K134" s="1">
        <v>0</v>
      </c>
      <c r="L134" s="1" t="s">
        <v>359</v>
      </c>
      <c r="M134" s="1" t="s">
        <v>359</v>
      </c>
      <c r="N134" s="1" t="s">
        <v>359</v>
      </c>
      <c r="O134" s="1" t="s">
        <v>937</v>
      </c>
      <c r="P134">
        <v>16.34</v>
      </c>
      <c r="Q134" s="1" t="s">
        <v>359</v>
      </c>
      <c r="R134">
        <v>0</v>
      </c>
      <c r="S134">
        <v>0</v>
      </c>
      <c r="T134">
        <v>2.58</v>
      </c>
      <c r="U134">
        <v>0</v>
      </c>
      <c r="V134" s="1" t="s">
        <v>302</v>
      </c>
      <c r="W134">
        <v>7</v>
      </c>
      <c r="X134">
        <v>0</v>
      </c>
      <c r="Y134" s="1"/>
      <c r="AA134" t="e">
        <f>Table_1__3[[#This Row],[Pts]]/Table_1__3[[#This Row],[Salary]]</f>
        <v>#DIV/0!</v>
      </c>
    </row>
    <row r="135" spans="1:27" x14ac:dyDescent="0.25">
      <c r="A135">
        <v>134</v>
      </c>
      <c r="B135" s="1" t="s">
        <v>1504</v>
      </c>
      <c r="C135">
        <v>38.1</v>
      </c>
      <c r="D135">
        <v>2.931</v>
      </c>
      <c r="E135">
        <v>0</v>
      </c>
      <c r="F135">
        <v>0</v>
      </c>
      <c r="G135">
        <v>0</v>
      </c>
      <c r="H135" s="1" t="s">
        <v>359</v>
      </c>
      <c r="I135" s="1" t="s">
        <v>1463</v>
      </c>
      <c r="J135" s="1" t="s">
        <v>607</v>
      </c>
      <c r="K135" s="1" t="s">
        <v>359</v>
      </c>
      <c r="L135" s="1" t="s">
        <v>864</v>
      </c>
      <c r="M135" s="1" t="s">
        <v>359</v>
      </c>
      <c r="N135" s="1">
        <v>0</v>
      </c>
      <c r="O135" s="1" t="s">
        <v>859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16.32</v>
      </c>
      <c r="V135" s="1" t="s">
        <v>302</v>
      </c>
      <c r="W135">
        <v>10</v>
      </c>
      <c r="X135">
        <v>0</v>
      </c>
      <c r="Y135" s="1"/>
      <c r="AA135" t="e">
        <f>Table_1__3[[#This Row],[Pts]]/Table_1__3[[#This Row],[Salary]]</f>
        <v>#DIV/0!</v>
      </c>
    </row>
    <row r="136" spans="1:27" x14ac:dyDescent="0.25">
      <c r="A136">
        <v>135</v>
      </c>
      <c r="B136" s="1" t="s">
        <v>1505</v>
      </c>
      <c r="C136">
        <v>35.18</v>
      </c>
      <c r="D136">
        <v>4.3970000000000002</v>
      </c>
      <c r="E136">
        <v>0</v>
      </c>
      <c r="F136">
        <v>0</v>
      </c>
      <c r="G136">
        <v>4.84</v>
      </c>
      <c r="H136" s="1">
        <v>0</v>
      </c>
      <c r="I136" s="1" t="s">
        <v>297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1.62</v>
      </c>
      <c r="Q136" s="1" t="s">
        <v>756</v>
      </c>
      <c r="R136">
        <v>1.94</v>
      </c>
      <c r="S136">
        <v>7.08</v>
      </c>
      <c r="T136">
        <v>9</v>
      </c>
      <c r="U136">
        <v>3.08</v>
      </c>
      <c r="V136" s="1" t="s">
        <v>302</v>
      </c>
      <c r="W136">
        <v>8</v>
      </c>
      <c r="X136">
        <v>0</v>
      </c>
      <c r="Y136" s="1"/>
      <c r="AA136" t="e">
        <f>Table_1__3[[#This Row],[Pts]]/Table_1__3[[#This Row],[Salary]]</f>
        <v>#DIV/0!</v>
      </c>
    </row>
    <row r="137" spans="1:27" x14ac:dyDescent="0.25">
      <c r="A137">
        <v>136</v>
      </c>
      <c r="B137" s="1" t="s">
        <v>1506</v>
      </c>
      <c r="C137">
        <v>34.54</v>
      </c>
      <c r="D137">
        <v>3.4540000000000002</v>
      </c>
      <c r="E137">
        <v>0</v>
      </c>
      <c r="F137">
        <v>3.56</v>
      </c>
      <c r="G137">
        <v>7.1</v>
      </c>
      <c r="H137" s="1" t="s">
        <v>1244</v>
      </c>
      <c r="I137" s="1" t="s">
        <v>1292</v>
      </c>
      <c r="J137" s="1" t="s">
        <v>359</v>
      </c>
      <c r="K137" s="1" t="s">
        <v>483</v>
      </c>
      <c r="L137" s="1">
        <v>0</v>
      </c>
      <c r="M137" s="1" t="s">
        <v>359</v>
      </c>
      <c r="N137" s="1" t="s">
        <v>903</v>
      </c>
      <c r="O137" s="1" t="s">
        <v>359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8</v>
      </c>
      <c r="X137">
        <v>2</v>
      </c>
      <c r="Y137" s="1"/>
      <c r="AA137">
        <f>Table_1__3[[#This Row],[Pts]]/Table_1__3[[#This Row],[Salary]]</f>
        <v>17.27</v>
      </c>
    </row>
    <row r="138" spans="1:27" x14ac:dyDescent="0.25">
      <c r="A138">
        <v>137</v>
      </c>
      <c r="B138" s="1" t="s">
        <v>1507</v>
      </c>
      <c r="C138">
        <v>34.299999999999997</v>
      </c>
      <c r="D138">
        <v>3.8109999999999999</v>
      </c>
      <c r="E138">
        <v>2.42</v>
      </c>
      <c r="F138">
        <v>7.24</v>
      </c>
      <c r="G138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359</v>
      </c>
      <c r="M138" s="1">
        <v>0</v>
      </c>
      <c r="N138" s="1" t="s">
        <v>359</v>
      </c>
      <c r="O138" s="1" t="s">
        <v>1508</v>
      </c>
      <c r="P138">
        <v>6.46</v>
      </c>
      <c r="Q138" s="1">
        <v>0</v>
      </c>
      <c r="R138">
        <v>0</v>
      </c>
      <c r="S138">
        <v>0</v>
      </c>
      <c r="T138">
        <v>0</v>
      </c>
      <c r="U138">
        <v>5</v>
      </c>
      <c r="V138" s="1" t="s">
        <v>302</v>
      </c>
      <c r="W138">
        <v>9</v>
      </c>
      <c r="X138">
        <v>0</v>
      </c>
      <c r="Y138" s="1"/>
      <c r="AA138" t="e">
        <f>Table_1__3[[#This Row],[Pts]]/Table_1__3[[#This Row],[Salary]]</f>
        <v>#DIV/0!</v>
      </c>
    </row>
    <row r="139" spans="1:27" x14ac:dyDescent="0.25">
      <c r="A139">
        <v>138</v>
      </c>
      <c r="B139" s="1" t="s">
        <v>1509</v>
      </c>
      <c r="C139">
        <v>34.22</v>
      </c>
      <c r="D139">
        <v>2.2810000000000001</v>
      </c>
      <c r="E139">
        <v>0</v>
      </c>
      <c r="F139">
        <v>0</v>
      </c>
      <c r="G139">
        <v>20.18</v>
      </c>
      <c r="H139" s="1">
        <v>0</v>
      </c>
      <c r="I139" s="1" t="s">
        <v>1296</v>
      </c>
      <c r="J139" s="1" t="s">
        <v>1284</v>
      </c>
      <c r="K139" s="1" t="s">
        <v>359</v>
      </c>
      <c r="L139" s="1" t="s">
        <v>904</v>
      </c>
      <c r="M139" s="1" t="s">
        <v>359</v>
      </c>
      <c r="N139" s="1" t="s">
        <v>359</v>
      </c>
      <c r="O139" s="1" t="s">
        <v>359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4</v>
      </c>
      <c r="X139">
        <v>0</v>
      </c>
      <c r="Y139" s="1"/>
      <c r="AA139" t="e">
        <f>Table_1__3[[#This Row],[Pts]]/Table_1__3[[#This Row],[Salary]]</f>
        <v>#DIV/0!</v>
      </c>
    </row>
    <row r="140" spans="1:27" x14ac:dyDescent="0.25">
      <c r="A140">
        <v>139</v>
      </c>
      <c r="B140" s="1" t="s">
        <v>1510</v>
      </c>
      <c r="C140">
        <v>33.58</v>
      </c>
      <c r="D140">
        <v>2.798</v>
      </c>
      <c r="E140">
        <v>0</v>
      </c>
      <c r="F140">
        <v>0</v>
      </c>
      <c r="G140">
        <v>0</v>
      </c>
      <c r="H140" s="1" t="s">
        <v>696</v>
      </c>
      <c r="I140" s="1" t="s">
        <v>330</v>
      </c>
      <c r="J140" s="1" t="s">
        <v>803</v>
      </c>
      <c r="K140" s="1" t="s">
        <v>359</v>
      </c>
      <c r="L140" s="1" t="s">
        <v>1206</v>
      </c>
      <c r="M140" s="1" t="s">
        <v>359</v>
      </c>
      <c r="N140" s="1">
        <v>0</v>
      </c>
      <c r="O140" s="1" t="s">
        <v>297</v>
      </c>
      <c r="P140">
        <v>1.62</v>
      </c>
      <c r="Q140" s="1">
        <v>0</v>
      </c>
      <c r="R140">
        <v>2.74</v>
      </c>
      <c r="S140">
        <v>0</v>
      </c>
      <c r="T140">
        <v>0</v>
      </c>
      <c r="U140">
        <v>0</v>
      </c>
      <c r="V140" s="1" t="s">
        <v>231</v>
      </c>
      <c r="W140">
        <v>10</v>
      </c>
      <c r="X140">
        <v>0</v>
      </c>
      <c r="Y140" s="1"/>
      <c r="AA140" t="e">
        <f>Table_1__3[[#This Row],[Pts]]/Table_1__3[[#This Row],[Salary]]</f>
        <v>#DIV/0!</v>
      </c>
    </row>
    <row r="141" spans="1:27" x14ac:dyDescent="0.25">
      <c r="A141">
        <v>140</v>
      </c>
      <c r="B141" s="1" t="s">
        <v>1511</v>
      </c>
      <c r="C141">
        <v>32.92</v>
      </c>
      <c r="D141">
        <v>2.532</v>
      </c>
      <c r="E141">
        <v>0.18</v>
      </c>
      <c r="F141">
        <v>0</v>
      </c>
      <c r="G141">
        <v>4.04</v>
      </c>
      <c r="H141" s="1" t="s">
        <v>176</v>
      </c>
      <c r="I141" s="1" t="s">
        <v>1512</v>
      </c>
      <c r="J141" s="1" t="s">
        <v>746</v>
      </c>
      <c r="K141" s="1" t="s">
        <v>1358</v>
      </c>
      <c r="L141" s="1" t="s">
        <v>359</v>
      </c>
      <c r="M141" s="1">
        <v>0</v>
      </c>
      <c r="N141" s="1" t="s">
        <v>359</v>
      </c>
      <c r="O141" s="1" t="s">
        <v>359</v>
      </c>
      <c r="P141">
        <v>0.66</v>
      </c>
      <c r="Q141" s="1" t="s">
        <v>359</v>
      </c>
      <c r="R141">
        <v>0</v>
      </c>
      <c r="S141">
        <v>0</v>
      </c>
      <c r="T141">
        <v>0</v>
      </c>
      <c r="U141">
        <v>0.2</v>
      </c>
      <c r="V141" s="1" t="s">
        <v>302</v>
      </c>
      <c r="W141">
        <v>9</v>
      </c>
      <c r="X141">
        <v>0</v>
      </c>
      <c r="Y141" s="1"/>
      <c r="AA141" t="e">
        <f>Table_1__3[[#This Row],[Pts]]/Table_1__3[[#This Row],[Salary]]</f>
        <v>#DIV/0!</v>
      </c>
    </row>
    <row r="142" spans="1:27" x14ac:dyDescent="0.25">
      <c r="A142">
        <v>141</v>
      </c>
      <c r="B142" s="1" t="s">
        <v>1513</v>
      </c>
      <c r="C142">
        <v>32.14</v>
      </c>
      <c r="D142">
        <v>2.0089999999999999</v>
      </c>
      <c r="E142">
        <v>0</v>
      </c>
      <c r="F142">
        <v>5.48</v>
      </c>
      <c r="G142">
        <v>1.94</v>
      </c>
      <c r="H142" s="1" t="s">
        <v>652</v>
      </c>
      <c r="I142" s="1" t="s">
        <v>359</v>
      </c>
      <c r="J142" s="1" t="s">
        <v>544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903</v>
      </c>
      <c r="P142">
        <v>0</v>
      </c>
      <c r="Q142" s="1" t="s">
        <v>754</v>
      </c>
      <c r="R142">
        <v>0</v>
      </c>
      <c r="S142">
        <v>3.08</v>
      </c>
      <c r="T142">
        <v>0</v>
      </c>
      <c r="U142">
        <v>0</v>
      </c>
      <c r="V142" s="1" t="s">
        <v>231</v>
      </c>
      <c r="W142">
        <v>10</v>
      </c>
      <c r="X142">
        <v>0</v>
      </c>
      <c r="Y142" s="1"/>
      <c r="AA142" t="e">
        <f>Table_1__3[[#This Row],[Pts]]/Table_1__3[[#This Row],[Salary]]</f>
        <v>#DIV/0!</v>
      </c>
    </row>
    <row r="143" spans="1:27" x14ac:dyDescent="0.25">
      <c r="A143">
        <v>142</v>
      </c>
      <c r="B143" s="1" t="s">
        <v>1514</v>
      </c>
      <c r="C143">
        <v>31</v>
      </c>
      <c r="D143">
        <v>3.444</v>
      </c>
      <c r="E143">
        <v>0</v>
      </c>
      <c r="F143">
        <v>0</v>
      </c>
      <c r="G143">
        <v>5.64</v>
      </c>
      <c r="H143" s="1" t="s">
        <v>733</v>
      </c>
      <c r="I143" s="1" t="s">
        <v>892</v>
      </c>
      <c r="J143" s="1">
        <v>0</v>
      </c>
      <c r="K143" s="1" t="s">
        <v>359</v>
      </c>
      <c r="L143" s="1" t="s">
        <v>1428</v>
      </c>
      <c r="M143" s="1">
        <v>0</v>
      </c>
      <c r="N143" s="1" t="s">
        <v>1177</v>
      </c>
      <c r="O143" s="1" t="s">
        <v>297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231</v>
      </c>
      <c r="W143">
        <v>9</v>
      </c>
      <c r="X143">
        <v>0</v>
      </c>
      <c r="Y143" s="1"/>
      <c r="AA143" t="e">
        <f>Table_1__3[[#This Row],[Pts]]/Table_1__3[[#This Row],[Salary]]</f>
        <v>#DIV/0!</v>
      </c>
    </row>
    <row r="144" spans="1:27" x14ac:dyDescent="0.25">
      <c r="A144">
        <v>143</v>
      </c>
      <c r="B144" s="1" t="s">
        <v>1515</v>
      </c>
      <c r="C144">
        <v>29.9</v>
      </c>
      <c r="D144">
        <v>2.492</v>
      </c>
      <c r="E144">
        <v>0</v>
      </c>
      <c r="F144">
        <v>6.36</v>
      </c>
      <c r="G144">
        <v>0</v>
      </c>
      <c r="H144" s="1">
        <v>0</v>
      </c>
      <c r="I144" s="1">
        <v>0</v>
      </c>
      <c r="J144" s="1" t="s">
        <v>802</v>
      </c>
      <c r="K144" s="1">
        <v>0</v>
      </c>
      <c r="L144" s="1">
        <v>0</v>
      </c>
      <c r="M144" s="1" t="s">
        <v>903</v>
      </c>
      <c r="N144" s="1" t="s">
        <v>715</v>
      </c>
      <c r="O144" s="1" t="s">
        <v>608</v>
      </c>
      <c r="P144">
        <v>0.6</v>
      </c>
      <c r="Q144" s="1" t="s">
        <v>1516</v>
      </c>
      <c r="R144">
        <v>0</v>
      </c>
      <c r="S144">
        <v>0</v>
      </c>
      <c r="T144">
        <v>2.42</v>
      </c>
      <c r="U144">
        <v>0</v>
      </c>
      <c r="V144" s="1" t="s">
        <v>302</v>
      </c>
      <c r="W144">
        <v>4</v>
      </c>
      <c r="X144">
        <v>0</v>
      </c>
      <c r="Y144" s="1"/>
      <c r="AA144" t="e">
        <f>Table_1__3[[#This Row],[Pts]]/Table_1__3[[#This Row],[Salary]]</f>
        <v>#DIV/0!</v>
      </c>
    </row>
    <row r="145" spans="1:27" x14ac:dyDescent="0.25">
      <c r="A145">
        <v>144</v>
      </c>
      <c r="B145" s="1" t="s">
        <v>1517</v>
      </c>
      <c r="C145">
        <v>29.22</v>
      </c>
      <c r="D145">
        <v>1.8260000000000001</v>
      </c>
      <c r="E145">
        <v>0</v>
      </c>
      <c r="F145">
        <v>0</v>
      </c>
      <c r="G145">
        <v>0</v>
      </c>
      <c r="H145" s="1">
        <v>0</v>
      </c>
      <c r="I145" s="1" t="s">
        <v>1518</v>
      </c>
      <c r="J145" s="1" t="s">
        <v>359</v>
      </c>
      <c r="K145" s="1" t="s">
        <v>1519</v>
      </c>
      <c r="L145" s="1" t="s">
        <v>903</v>
      </c>
      <c r="M145" s="1" t="s">
        <v>811</v>
      </c>
      <c r="N145" s="1" t="s">
        <v>1408</v>
      </c>
      <c r="O145" s="1" t="s">
        <v>1520</v>
      </c>
      <c r="P145">
        <v>1.78</v>
      </c>
      <c r="Q145" s="1" t="s">
        <v>1408</v>
      </c>
      <c r="R145">
        <v>0</v>
      </c>
      <c r="S145">
        <v>0.18</v>
      </c>
      <c r="T145">
        <v>0</v>
      </c>
      <c r="U145">
        <v>0.52</v>
      </c>
      <c r="V145" s="1" t="s">
        <v>302</v>
      </c>
      <c r="W145">
        <v>4</v>
      </c>
      <c r="X145">
        <v>0</v>
      </c>
      <c r="Y145" s="1"/>
      <c r="AA145" t="e">
        <f>Table_1__3[[#This Row],[Pts]]/Table_1__3[[#This Row],[Salary]]</f>
        <v>#DIV/0!</v>
      </c>
    </row>
    <row r="146" spans="1:27" x14ac:dyDescent="0.25">
      <c r="A146">
        <v>145</v>
      </c>
      <c r="B146" s="1" t="s">
        <v>1521</v>
      </c>
      <c r="C146">
        <v>29.06</v>
      </c>
      <c r="D146">
        <v>1.8160000000000001</v>
      </c>
      <c r="E146">
        <v>0</v>
      </c>
      <c r="F146">
        <v>0</v>
      </c>
      <c r="G146">
        <v>0</v>
      </c>
      <c r="H146" s="1" t="s">
        <v>500</v>
      </c>
      <c r="I146" s="1" t="s">
        <v>359</v>
      </c>
      <c r="J146" s="1" t="s">
        <v>297</v>
      </c>
      <c r="K146" s="1" t="s">
        <v>359</v>
      </c>
      <c r="L146" s="1" t="s">
        <v>779</v>
      </c>
      <c r="M146" s="1" t="s">
        <v>1351</v>
      </c>
      <c r="N146" s="1">
        <v>0</v>
      </c>
      <c r="O146" s="1" t="s">
        <v>1070</v>
      </c>
      <c r="P146">
        <v>3.22</v>
      </c>
      <c r="Q146" s="1" t="s">
        <v>359</v>
      </c>
      <c r="R146">
        <v>0</v>
      </c>
      <c r="S146">
        <v>0.34</v>
      </c>
      <c r="T146">
        <v>0</v>
      </c>
      <c r="U146">
        <v>0</v>
      </c>
      <c r="V146" s="1" t="s">
        <v>302</v>
      </c>
      <c r="W146">
        <v>10</v>
      </c>
      <c r="X146">
        <v>0</v>
      </c>
      <c r="Y146" s="1"/>
      <c r="AA146" t="e">
        <f>Table_1__3[[#This Row],[Pts]]/Table_1__3[[#This Row],[Salary]]</f>
        <v>#DIV/0!</v>
      </c>
    </row>
    <row r="147" spans="1:27" x14ac:dyDescent="0.25">
      <c r="A147">
        <v>146</v>
      </c>
      <c r="B147" s="1" t="s">
        <v>1522</v>
      </c>
      <c r="C147">
        <v>29.02</v>
      </c>
      <c r="D147">
        <v>2.4180000000000001</v>
      </c>
      <c r="E147">
        <v>0</v>
      </c>
      <c r="F147">
        <v>0</v>
      </c>
      <c r="G147">
        <v>0</v>
      </c>
      <c r="H147" s="1">
        <v>0</v>
      </c>
      <c r="I147" s="1">
        <v>0</v>
      </c>
      <c r="J147" s="1" t="s">
        <v>359</v>
      </c>
      <c r="K147" s="1" t="s">
        <v>359</v>
      </c>
      <c r="L147" s="1" t="s">
        <v>892</v>
      </c>
      <c r="M147" s="1" t="s">
        <v>359</v>
      </c>
      <c r="N147" s="1" t="s">
        <v>359</v>
      </c>
      <c r="O147" s="1" t="s">
        <v>1463</v>
      </c>
      <c r="P147">
        <v>8.0399999999999991</v>
      </c>
      <c r="Q147" s="1" t="s">
        <v>923</v>
      </c>
      <c r="R147">
        <v>2.9</v>
      </c>
      <c r="S147">
        <v>0</v>
      </c>
      <c r="T147">
        <v>9.86</v>
      </c>
      <c r="U147">
        <v>0</v>
      </c>
      <c r="V147" s="1" t="s">
        <v>302</v>
      </c>
      <c r="W147">
        <v>5</v>
      </c>
      <c r="X147">
        <v>0</v>
      </c>
      <c r="Y147" s="1"/>
      <c r="AA147" t="e">
        <f>Table_1__3[[#This Row],[Pts]]/Table_1__3[[#This Row],[Salary]]</f>
        <v>#DIV/0!</v>
      </c>
    </row>
    <row r="148" spans="1:27" x14ac:dyDescent="0.25">
      <c r="A148">
        <v>147</v>
      </c>
      <c r="B148" s="1" t="s">
        <v>1523</v>
      </c>
      <c r="C148">
        <v>27.94</v>
      </c>
      <c r="D148">
        <v>1.863</v>
      </c>
      <c r="E148">
        <v>0</v>
      </c>
      <c r="F148">
        <v>0</v>
      </c>
      <c r="G148">
        <v>5.82</v>
      </c>
      <c r="H148" s="1" t="s">
        <v>359</v>
      </c>
      <c r="I148" s="1" t="s">
        <v>359</v>
      </c>
      <c r="J148" s="1" t="s">
        <v>359</v>
      </c>
      <c r="K148" s="1" t="s">
        <v>631</v>
      </c>
      <c r="L148" s="1" t="s">
        <v>359</v>
      </c>
      <c r="M148" s="1" t="s">
        <v>1524</v>
      </c>
      <c r="N148" s="1">
        <v>0</v>
      </c>
      <c r="O148" s="1" t="s">
        <v>238</v>
      </c>
      <c r="P148">
        <v>7.64</v>
      </c>
      <c r="Q148" s="1" t="s">
        <v>937</v>
      </c>
      <c r="R148">
        <v>1.94</v>
      </c>
      <c r="S148">
        <v>1.8</v>
      </c>
      <c r="T148">
        <v>-1.18</v>
      </c>
      <c r="U148">
        <v>0</v>
      </c>
      <c r="V148" s="1" t="s">
        <v>231</v>
      </c>
      <c r="W148">
        <v>10</v>
      </c>
      <c r="X148">
        <v>0</v>
      </c>
      <c r="Y148" s="1"/>
      <c r="AA148" t="e">
        <f>Table_1__3[[#This Row],[Pts]]/Table_1__3[[#This Row],[Salary]]</f>
        <v>#DIV/0!</v>
      </c>
    </row>
    <row r="149" spans="1:27" x14ac:dyDescent="0.25">
      <c r="A149">
        <v>148</v>
      </c>
      <c r="B149" s="1" t="s">
        <v>1525</v>
      </c>
      <c r="C149">
        <v>27.82</v>
      </c>
      <c r="D149">
        <v>1.9870000000000001</v>
      </c>
      <c r="E149">
        <v>3.72</v>
      </c>
      <c r="F149">
        <v>12.96</v>
      </c>
      <c r="G149">
        <v>2.44</v>
      </c>
      <c r="H149" s="1" t="s">
        <v>297</v>
      </c>
      <c r="I149" s="1" t="s">
        <v>1526</v>
      </c>
      <c r="J149" s="1" t="s">
        <v>229</v>
      </c>
      <c r="K149" s="1" t="s">
        <v>1527</v>
      </c>
      <c r="L149" s="1" t="s">
        <v>359</v>
      </c>
      <c r="M149" s="1">
        <v>0</v>
      </c>
      <c r="N149" s="1" t="s">
        <v>359</v>
      </c>
      <c r="O149" s="1">
        <v>0</v>
      </c>
      <c r="P149">
        <v>0</v>
      </c>
      <c r="Q149" s="1" t="s">
        <v>359</v>
      </c>
      <c r="R149">
        <v>0</v>
      </c>
      <c r="S149">
        <v>0</v>
      </c>
      <c r="T149">
        <v>0</v>
      </c>
      <c r="U149">
        <v>0</v>
      </c>
      <c r="V149" s="1" t="s">
        <v>302</v>
      </c>
      <c r="W149">
        <v>9</v>
      </c>
      <c r="X149">
        <v>0</v>
      </c>
      <c r="Y149" s="1"/>
      <c r="AA149" t="e">
        <f>Table_1__3[[#This Row],[Pts]]/Table_1__3[[#This Row],[Salary]]</f>
        <v>#DIV/0!</v>
      </c>
    </row>
    <row r="150" spans="1:27" x14ac:dyDescent="0.25">
      <c r="A150">
        <v>149</v>
      </c>
      <c r="B150" s="1" t="s">
        <v>1528</v>
      </c>
      <c r="C150">
        <v>27.4</v>
      </c>
      <c r="D150">
        <v>3.9140000000000001</v>
      </c>
      <c r="E150">
        <v>0</v>
      </c>
      <c r="F150">
        <v>0</v>
      </c>
      <c r="G150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 t="s">
        <v>359</v>
      </c>
      <c r="O150" s="1" t="s">
        <v>359</v>
      </c>
      <c r="P150">
        <v>3.4</v>
      </c>
      <c r="Q150" s="1" t="s">
        <v>359</v>
      </c>
      <c r="R150">
        <v>8.9</v>
      </c>
      <c r="S150">
        <v>11.08</v>
      </c>
      <c r="T150">
        <v>4.0199999999999996</v>
      </c>
      <c r="U150">
        <v>0</v>
      </c>
      <c r="V150" s="1" t="s">
        <v>302</v>
      </c>
      <c r="W150">
        <v>9</v>
      </c>
      <c r="X150">
        <v>0</v>
      </c>
      <c r="Y150" s="1"/>
      <c r="AA150" t="e">
        <f>Table_1__3[[#This Row],[Pts]]/Table_1__3[[#This Row],[Salary]]</f>
        <v>#DIV/0!</v>
      </c>
    </row>
    <row r="151" spans="1:27" x14ac:dyDescent="0.25">
      <c r="A151">
        <v>150</v>
      </c>
      <c r="B151" s="1" t="s">
        <v>1529</v>
      </c>
      <c r="C151">
        <v>27.04</v>
      </c>
      <c r="D151">
        <v>1.69</v>
      </c>
      <c r="E151">
        <v>0</v>
      </c>
      <c r="F151">
        <v>0</v>
      </c>
      <c r="G151">
        <v>0</v>
      </c>
      <c r="H151" s="1" t="s">
        <v>1292</v>
      </c>
      <c r="I151" s="1" t="s">
        <v>359</v>
      </c>
      <c r="J151" s="1" t="s">
        <v>359</v>
      </c>
      <c r="K151" s="1" t="s">
        <v>359</v>
      </c>
      <c r="L151" s="1" t="s">
        <v>359</v>
      </c>
      <c r="M151" s="1">
        <v>0</v>
      </c>
      <c r="N151" s="1" t="s">
        <v>359</v>
      </c>
      <c r="O151" s="1" t="s">
        <v>1530</v>
      </c>
      <c r="P151">
        <v>-0.3</v>
      </c>
      <c r="Q151" s="1" t="s">
        <v>851</v>
      </c>
      <c r="R151">
        <v>0.04</v>
      </c>
      <c r="S151">
        <v>0</v>
      </c>
      <c r="T151">
        <v>16.68</v>
      </c>
      <c r="U151">
        <v>2.08</v>
      </c>
      <c r="V151" s="1" t="s">
        <v>302</v>
      </c>
      <c r="W151">
        <v>9</v>
      </c>
      <c r="X151">
        <v>1</v>
      </c>
      <c r="Y151" s="1"/>
      <c r="AA151">
        <f>Table_1__3[[#This Row],[Pts]]/Table_1__3[[#This Row],[Salary]]</f>
        <v>27.04</v>
      </c>
    </row>
    <row r="152" spans="1:27" x14ac:dyDescent="0.25">
      <c r="A152">
        <v>151</v>
      </c>
      <c r="B152" s="1" t="s">
        <v>1531</v>
      </c>
      <c r="C152">
        <v>26.46</v>
      </c>
      <c r="D152">
        <v>4.41</v>
      </c>
      <c r="E152">
        <v>0</v>
      </c>
      <c r="F152">
        <v>0</v>
      </c>
      <c r="G152">
        <v>0</v>
      </c>
      <c r="H152" s="1">
        <v>0</v>
      </c>
      <c r="I152" s="1" t="s">
        <v>359</v>
      </c>
      <c r="J152" s="1" t="s">
        <v>359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>
        <v>0</v>
      </c>
      <c r="Q152" s="1">
        <v>0</v>
      </c>
      <c r="R152">
        <v>0.98</v>
      </c>
      <c r="S152">
        <v>13.9</v>
      </c>
      <c r="T152">
        <v>10.119999999999999</v>
      </c>
      <c r="U152">
        <v>1.46</v>
      </c>
      <c r="V152" s="1" t="s">
        <v>302</v>
      </c>
      <c r="W152">
        <v>9</v>
      </c>
      <c r="X152">
        <v>0</v>
      </c>
      <c r="Y152" s="1"/>
      <c r="AA152" t="e">
        <f>Table_1__3[[#This Row],[Pts]]/Table_1__3[[#This Row],[Salary]]</f>
        <v>#DIV/0!</v>
      </c>
    </row>
    <row r="153" spans="1:27" x14ac:dyDescent="0.25">
      <c r="A153">
        <v>152</v>
      </c>
      <c r="B153" s="1" t="s">
        <v>1532</v>
      </c>
      <c r="C153">
        <v>26.24</v>
      </c>
      <c r="D153">
        <v>1.8740000000000001</v>
      </c>
      <c r="E153">
        <v>0</v>
      </c>
      <c r="F153">
        <v>0.5</v>
      </c>
      <c r="G153">
        <v>4.5</v>
      </c>
      <c r="H153" s="1" t="s">
        <v>873</v>
      </c>
      <c r="I153" s="1">
        <v>0</v>
      </c>
      <c r="J153" s="1" t="s">
        <v>851</v>
      </c>
      <c r="K153" s="1" t="s">
        <v>359</v>
      </c>
      <c r="L153" s="1" t="s">
        <v>657</v>
      </c>
      <c r="M153" s="1">
        <v>0</v>
      </c>
      <c r="N153" s="1">
        <v>0</v>
      </c>
      <c r="O153" s="1" t="s">
        <v>818</v>
      </c>
      <c r="P153">
        <v>-0.4</v>
      </c>
      <c r="Q153" s="1" t="s">
        <v>1533</v>
      </c>
      <c r="R153">
        <v>2.34</v>
      </c>
      <c r="S153">
        <v>3.38</v>
      </c>
      <c r="T153">
        <v>0</v>
      </c>
      <c r="U153">
        <v>0</v>
      </c>
      <c r="V153" s="1" t="s">
        <v>302</v>
      </c>
      <c r="W153">
        <v>5</v>
      </c>
      <c r="X153">
        <v>0</v>
      </c>
      <c r="Y153" s="1"/>
      <c r="AA153" t="e">
        <f>Table_1__3[[#This Row],[Pts]]/Table_1__3[[#This Row],[Salary]]</f>
        <v>#DIV/0!</v>
      </c>
    </row>
    <row r="154" spans="1:27" x14ac:dyDescent="0.25">
      <c r="A154">
        <v>153</v>
      </c>
      <c r="B154" s="1" t="s">
        <v>1534</v>
      </c>
      <c r="C154">
        <v>25.88</v>
      </c>
      <c r="D154">
        <v>5.1760000000000002</v>
      </c>
      <c r="E154">
        <v>0.5</v>
      </c>
      <c r="F154">
        <v>15</v>
      </c>
      <c r="G154">
        <v>0</v>
      </c>
      <c r="H154" s="1" t="s">
        <v>856</v>
      </c>
      <c r="I154" s="1" t="s">
        <v>664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>
        <v>0</v>
      </c>
      <c r="Q154" s="1">
        <v>0</v>
      </c>
      <c r="R154">
        <v>0</v>
      </c>
      <c r="S154">
        <v>0</v>
      </c>
      <c r="T154">
        <v>0</v>
      </c>
      <c r="U154">
        <v>0</v>
      </c>
      <c r="V154" s="1" t="s">
        <v>302</v>
      </c>
      <c r="W154">
        <v>10</v>
      </c>
      <c r="X154">
        <v>0</v>
      </c>
      <c r="Y154" s="1"/>
      <c r="AA154" t="e">
        <f>Table_1__3[[#This Row],[Pts]]/Table_1__3[[#This Row],[Salary]]</f>
        <v>#DIV/0!</v>
      </c>
    </row>
    <row r="155" spans="1:27" x14ac:dyDescent="0.25">
      <c r="A155">
        <v>154</v>
      </c>
      <c r="B155" s="1" t="s">
        <v>1535</v>
      </c>
      <c r="C155">
        <v>24.6</v>
      </c>
      <c r="D155">
        <v>3.0750000000000002</v>
      </c>
      <c r="E155">
        <v>0</v>
      </c>
      <c r="F155">
        <v>0</v>
      </c>
      <c r="G155">
        <v>0</v>
      </c>
      <c r="H155" s="1">
        <v>0</v>
      </c>
      <c r="I155" s="1" t="s">
        <v>534</v>
      </c>
      <c r="J155" s="1" t="s">
        <v>1330</v>
      </c>
      <c r="K155" s="1" t="s">
        <v>803</v>
      </c>
      <c r="L155" s="1" t="s">
        <v>359</v>
      </c>
      <c r="M155" s="1">
        <v>0</v>
      </c>
      <c r="N155" s="1">
        <v>0</v>
      </c>
      <c r="O155" s="1">
        <v>0</v>
      </c>
      <c r="P155">
        <v>0</v>
      </c>
      <c r="Q155" s="1">
        <v>0</v>
      </c>
      <c r="R155">
        <v>0</v>
      </c>
      <c r="S155">
        <v>0</v>
      </c>
      <c r="T155">
        <v>0</v>
      </c>
      <c r="U155">
        <v>7.4</v>
      </c>
      <c r="V155" s="1" t="s">
        <v>302</v>
      </c>
      <c r="W155">
        <v>9</v>
      </c>
      <c r="X155">
        <v>0</v>
      </c>
      <c r="Y155" s="1"/>
      <c r="AA155" t="e">
        <f>Table_1__3[[#This Row],[Pts]]/Table_1__3[[#This Row],[Salary]]</f>
        <v>#DIV/0!</v>
      </c>
    </row>
    <row r="156" spans="1:27" x14ac:dyDescent="0.25">
      <c r="A156">
        <v>155</v>
      </c>
      <c r="B156" s="1" t="s">
        <v>1536</v>
      </c>
      <c r="C156">
        <v>23.22</v>
      </c>
      <c r="D156">
        <v>1.786</v>
      </c>
      <c r="E156">
        <v>0</v>
      </c>
      <c r="F156">
        <v>0</v>
      </c>
      <c r="G156">
        <v>0</v>
      </c>
      <c r="H156" s="1" t="s">
        <v>904</v>
      </c>
      <c r="I156" s="1">
        <v>0</v>
      </c>
      <c r="J156" s="1" t="s">
        <v>359</v>
      </c>
      <c r="K156" s="1" t="s">
        <v>866</v>
      </c>
      <c r="L156" s="1" t="s">
        <v>226</v>
      </c>
      <c r="M156" s="1" t="s">
        <v>1405</v>
      </c>
      <c r="N156" s="1" t="s">
        <v>359</v>
      </c>
      <c r="O156" s="1" t="s">
        <v>359</v>
      </c>
      <c r="P156">
        <v>0.2</v>
      </c>
      <c r="Q156" s="1" t="s">
        <v>1447</v>
      </c>
      <c r="R156">
        <v>0</v>
      </c>
      <c r="S156">
        <v>0</v>
      </c>
      <c r="T156">
        <v>0</v>
      </c>
      <c r="U156">
        <v>3.24</v>
      </c>
      <c r="V156" s="1" t="s">
        <v>302</v>
      </c>
      <c r="W156">
        <v>5</v>
      </c>
      <c r="X156">
        <v>0</v>
      </c>
      <c r="Y156" s="1"/>
      <c r="AA156" t="e">
        <f>Table_1__3[[#This Row],[Pts]]/Table_1__3[[#This Row],[Salary]]</f>
        <v>#DIV/0!</v>
      </c>
    </row>
    <row r="157" spans="1:27" x14ac:dyDescent="0.25">
      <c r="A157">
        <v>156</v>
      </c>
      <c r="B157" s="1" t="s">
        <v>1537</v>
      </c>
      <c r="C157">
        <v>22.84</v>
      </c>
      <c r="D157">
        <v>3.2629999999999999</v>
      </c>
      <c r="E157">
        <v>0</v>
      </c>
      <c r="F157">
        <v>0</v>
      </c>
      <c r="G157">
        <v>0</v>
      </c>
      <c r="H157" s="1">
        <v>0</v>
      </c>
      <c r="I157" s="1">
        <v>0</v>
      </c>
      <c r="J157" s="1" t="s">
        <v>1206</v>
      </c>
      <c r="K157" s="1">
        <v>0</v>
      </c>
      <c r="L157" s="1">
        <v>0</v>
      </c>
      <c r="M157" s="1" t="s">
        <v>1538</v>
      </c>
      <c r="N157" s="1" t="s">
        <v>702</v>
      </c>
      <c r="O157" s="1" t="s">
        <v>606</v>
      </c>
      <c r="P157">
        <v>0.96</v>
      </c>
      <c r="Q157" s="1" t="s">
        <v>921</v>
      </c>
      <c r="R157">
        <v>0</v>
      </c>
      <c r="S157">
        <v>0</v>
      </c>
      <c r="T157">
        <v>0</v>
      </c>
      <c r="U157">
        <v>0</v>
      </c>
      <c r="V157" s="1" t="s">
        <v>302</v>
      </c>
      <c r="W157">
        <v>7</v>
      </c>
      <c r="X157">
        <v>0</v>
      </c>
      <c r="Y157" s="1"/>
      <c r="AA157" t="e">
        <f>Table_1__3[[#This Row],[Pts]]/Table_1__3[[#This Row],[Salary]]</f>
        <v>#DIV/0!</v>
      </c>
    </row>
    <row r="158" spans="1:27" x14ac:dyDescent="0.25">
      <c r="A158">
        <v>157</v>
      </c>
      <c r="B158" s="1" t="s">
        <v>1539</v>
      </c>
      <c r="C158">
        <v>22.84</v>
      </c>
      <c r="D158">
        <v>4.5679999999999996</v>
      </c>
      <c r="E158">
        <v>0</v>
      </c>
      <c r="F158">
        <v>0</v>
      </c>
      <c r="G158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>
        <v>0</v>
      </c>
      <c r="Q158" s="1" t="s">
        <v>359</v>
      </c>
      <c r="R158">
        <v>7.94</v>
      </c>
      <c r="S158">
        <v>2.74</v>
      </c>
      <c r="T158">
        <v>8.76</v>
      </c>
      <c r="U158">
        <v>3.4</v>
      </c>
      <c r="V158" s="1" t="s">
        <v>302</v>
      </c>
      <c r="W158">
        <v>10</v>
      </c>
      <c r="X158">
        <v>0</v>
      </c>
      <c r="Y158" s="1"/>
      <c r="AA158" t="e">
        <f>Table_1__3[[#This Row],[Pts]]/Table_1__3[[#This Row],[Salary]]</f>
        <v>#DIV/0!</v>
      </c>
    </row>
    <row r="159" spans="1:27" x14ac:dyDescent="0.25">
      <c r="A159">
        <v>158</v>
      </c>
      <c r="B159" s="1" t="s">
        <v>1540</v>
      </c>
      <c r="C159">
        <v>22.52</v>
      </c>
      <c r="D159">
        <v>3.7530000000000001</v>
      </c>
      <c r="E159">
        <v>0</v>
      </c>
      <c r="F159">
        <v>0</v>
      </c>
      <c r="G159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 t="s">
        <v>359</v>
      </c>
      <c r="N159" s="1">
        <v>0</v>
      </c>
      <c r="O159" s="1" t="s">
        <v>1158</v>
      </c>
      <c r="P159">
        <v>0</v>
      </c>
      <c r="Q159" s="1">
        <v>0</v>
      </c>
      <c r="R159">
        <v>0</v>
      </c>
      <c r="S159">
        <v>8.26</v>
      </c>
      <c r="T159">
        <v>7.78</v>
      </c>
      <c r="U159">
        <v>0</v>
      </c>
      <c r="V159" s="1" t="s">
        <v>302</v>
      </c>
      <c r="W159">
        <v>7</v>
      </c>
      <c r="X159">
        <v>0</v>
      </c>
      <c r="Y159" s="1"/>
      <c r="AA159" t="e">
        <f>Table_1__3[[#This Row],[Pts]]/Table_1__3[[#This Row],[Salary]]</f>
        <v>#DIV/0!</v>
      </c>
    </row>
    <row r="160" spans="1:27" x14ac:dyDescent="0.25">
      <c r="A160">
        <v>159</v>
      </c>
      <c r="B160" s="1" t="s">
        <v>1541</v>
      </c>
      <c r="C160">
        <v>22.06</v>
      </c>
      <c r="D160">
        <v>1.5760000000000001</v>
      </c>
      <c r="E160">
        <v>3.72</v>
      </c>
      <c r="F160">
        <v>6.62</v>
      </c>
      <c r="G160">
        <v>1.94</v>
      </c>
      <c r="H160" s="1" t="s">
        <v>238</v>
      </c>
      <c r="I160" s="1" t="s">
        <v>359</v>
      </c>
      <c r="J160" s="1" t="s">
        <v>803</v>
      </c>
      <c r="K160" s="1">
        <v>0</v>
      </c>
      <c r="L160" s="1">
        <v>0</v>
      </c>
      <c r="M160" s="1" t="s">
        <v>229</v>
      </c>
      <c r="N160" s="1" t="s">
        <v>359</v>
      </c>
      <c r="O160" s="1">
        <v>0</v>
      </c>
      <c r="P160">
        <v>2.2599999999999998</v>
      </c>
      <c r="Q160" s="1" t="s">
        <v>966</v>
      </c>
      <c r="R160">
        <v>0</v>
      </c>
      <c r="S160">
        <v>0</v>
      </c>
      <c r="T160">
        <v>3.06</v>
      </c>
      <c r="U160">
        <v>0</v>
      </c>
      <c r="V160" s="1" t="s">
        <v>302</v>
      </c>
      <c r="W160">
        <v>11</v>
      </c>
      <c r="X160">
        <v>0</v>
      </c>
      <c r="Y160" s="1"/>
      <c r="AA160" t="e">
        <f>Table_1__3[[#This Row],[Pts]]/Table_1__3[[#This Row],[Salary]]</f>
        <v>#DIV/0!</v>
      </c>
    </row>
    <row r="161" spans="1:27" x14ac:dyDescent="0.25">
      <c r="A161">
        <v>160</v>
      </c>
      <c r="B161" s="1" t="s">
        <v>1542</v>
      </c>
      <c r="C161">
        <v>20.16</v>
      </c>
      <c r="D161">
        <v>2.88</v>
      </c>
      <c r="E161">
        <v>0</v>
      </c>
      <c r="F161">
        <v>0</v>
      </c>
      <c r="G161">
        <v>0</v>
      </c>
      <c r="H161" s="1" t="s">
        <v>359</v>
      </c>
      <c r="I161" s="1">
        <v>0</v>
      </c>
      <c r="J161" s="1">
        <v>0</v>
      </c>
      <c r="K161" s="1">
        <v>0</v>
      </c>
      <c r="L161" s="1" t="s">
        <v>359</v>
      </c>
      <c r="M161" s="1">
        <v>0</v>
      </c>
      <c r="N161" s="1">
        <v>0</v>
      </c>
      <c r="O161" s="1">
        <v>0</v>
      </c>
      <c r="P161">
        <v>0</v>
      </c>
      <c r="Q161" s="1">
        <v>0</v>
      </c>
      <c r="R161">
        <v>0</v>
      </c>
      <c r="S161">
        <v>0</v>
      </c>
      <c r="T161">
        <v>6.28</v>
      </c>
      <c r="U161">
        <v>13.88</v>
      </c>
      <c r="V161" s="1" t="s">
        <v>302</v>
      </c>
      <c r="W161">
        <v>11</v>
      </c>
      <c r="X161">
        <v>0</v>
      </c>
      <c r="Y161" s="1"/>
      <c r="AA161" t="e">
        <f>Table_1__3[[#This Row],[Pts]]/Table_1__3[[#This Row],[Salary]]</f>
        <v>#DIV/0!</v>
      </c>
    </row>
    <row r="162" spans="1:27" x14ac:dyDescent="0.25">
      <c r="A162">
        <v>161</v>
      </c>
      <c r="B162" s="1" t="s">
        <v>1543</v>
      </c>
      <c r="C162">
        <v>20.059999999999999</v>
      </c>
      <c r="D162">
        <v>1.337</v>
      </c>
      <c r="E162">
        <v>0</v>
      </c>
      <c r="F162">
        <v>0</v>
      </c>
      <c r="G162">
        <v>0</v>
      </c>
      <c r="H162" s="1" t="s">
        <v>988</v>
      </c>
      <c r="I162" s="1">
        <v>0</v>
      </c>
      <c r="J162" s="1" t="s">
        <v>359</v>
      </c>
      <c r="K162" s="1" t="s">
        <v>1544</v>
      </c>
      <c r="L162" s="1" t="s">
        <v>675</v>
      </c>
      <c r="M162" s="1" t="s">
        <v>367</v>
      </c>
      <c r="N162" s="1" t="s">
        <v>359</v>
      </c>
      <c r="O162" s="1" t="s">
        <v>359</v>
      </c>
      <c r="P162">
        <v>0</v>
      </c>
      <c r="Q162" s="1" t="s">
        <v>1292</v>
      </c>
      <c r="R162">
        <v>0</v>
      </c>
      <c r="S162">
        <v>0</v>
      </c>
      <c r="T162">
        <v>0</v>
      </c>
      <c r="U162">
        <v>0</v>
      </c>
      <c r="V162" s="1" t="s">
        <v>302</v>
      </c>
      <c r="W162">
        <v>5</v>
      </c>
      <c r="X162">
        <v>0</v>
      </c>
      <c r="Y162" s="1"/>
      <c r="AA162" t="e">
        <f>Table_1__3[[#This Row],[Pts]]/Table_1__3[[#This Row],[Salary]]</f>
        <v>#DIV/0!</v>
      </c>
    </row>
    <row r="163" spans="1:27" x14ac:dyDescent="0.25">
      <c r="A163">
        <v>162</v>
      </c>
      <c r="B163" s="1" t="s">
        <v>1545</v>
      </c>
      <c r="C163">
        <v>18.760000000000002</v>
      </c>
      <c r="D163">
        <v>1.5629999999999999</v>
      </c>
      <c r="E163">
        <v>2.12</v>
      </c>
      <c r="F163">
        <v>2.6</v>
      </c>
      <c r="G163">
        <v>3.7</v>
      </c>
      <c r="H163" s="1" t="s">
        <v>359</v>
      </c>
      <c r="I163" s="1" t="s">
        <v>359</v>
      </c>
      <c r="J163" s="1" t="s">
        <v>803</v>
      </c>
      <c r="K163" s="1" t="s">
        <v>359</v>
      </c>
      <c r="L163" s="1" t="s">
        <v>1284</v>
      </c>
      <c r="M163" s="1" t="s">
        <v>937</v>
      </c>
      <c r="N163" s="1" t="s">
        <v>359</v>
      </c>
      <c r="O163" s="1">
        <v>0</v>
      </c>
      <c r="P163">
        <v>0</v>
      </c>
      <c r="Q163" s="1">
        <v>0</v>
      </c>
      <c r="R163">
        <v>0</v>
      </c>
      <c r="S163">
        <v>0</v>
      </c>
      <c r="T163">
        <v>0</v>
      </c>
      <c r="U163">
        <v>0</v>
      </c>
      <c r="V163" s="1" t="s">
        <v>302</v>
      </c>
      <c r="W163">
        <v>11</v>
      </c>
      <c r="X163">
        <v>0</v>
      </c>
      <c r="Y163" s="1"/>
      <c r="AA163" t="e">
        <f>Table_1__3[[#This Row],[Pts]]/Table_1__3[[#This Row],[Salary]]</f>
        <v>#DIV/0!</v>
      </c>
    </row>
    <row r="164" spans="1:27" x14ac:dyDescent="0.25">
      <c r="A164">
        <v>163</v>
      </c>
      <c r="B164" s="1" t="s">
        <v>1546</v>
      </c>
      <c r="C164">
        <v>18.54</v>
      </c>
      <c r="D164">
        <v>1.6850000000000001</v>
      </c>
      <c r="E164">
        <v>1.46</v>
      </c>
      <c r="F164">
        <v>8.68</v>
      </c>
      <c r="G164">
        <v>0</v>
      </c>
      <c r="H164" s="1" t="s">
        <v>765</v>
      </c>
      <c r="I164" s="1">
        <v>0</v>
      </c>
      <c r="J164" s="1" t="s">
        <v>359</v>
      </c>
      <c r="K164" s="1" t="s">
        <v>359</v>
      </c>
      <c r="L164" s="1" t="s">
        <v>359</v>
      </c>
      <c r="M164" s="1">
        <v>0</v>
      </c>
      <c r="N164" s="1" t="s">
        <v>359</v>
      </c>
      <c r="O164" s="1" t="s">
        <v>359</v>
      </c>
      <c r="P164">
        <v>0</v>
      </c>
      <c r="Q164" s="1">
        <v>0</v>
      </c>
      <c r="R164">
        <v>0</v>
      </c>
      <c r="S164">
        <v>0</v>
      </c>
      <c r="T164">
        <v>0</v>
      </c>
      <c r="U164">
        <v>0</v>
      </c>
      <c r="V164" s="1" t="s">
        <v>1547</v>
      </c>
      <c r="W164">
        <v>13</v>
      </c>
      <c r="X164">
        <v>0</v>
      </c>
      <c r="Y164" s="1"/>
      <c r="AA164" t="e">
        <f>Table_1__3[[#This Row],[Pts]]/Table_1__3[[#This Row],[Salary]]</f>
        <v>#DIV/0!</v>
      </c>
    </row>
    <row r="165" spans="1:27" x14ac:dyDescent="0.25">
      <c r="A165">
        <v>164</v>
      </c>
      <c r="B165" s="1" t="s">
        <v>1548</v>
      </c>
      <c r="C165">
        <v>18.059999999999999</v>
      </c>
      <c r="D165">
        <v>1.6419999999999999</v>
      </c>
      <c r="E165">
        <v>0</v>
      </c>
      <c r="F165">
        <v>0</v>
      </c>
      <c r="G165">
        <v>0</v>
      </c>
      <c r="H165" s="1">
        <v>0</v>
      </c>
      <c r="I165" s="1">
        <v>0</v>
      </c>
      <c r="J165" s="1" t="s">
        <v>963</v>
      </c>
      <c r="K165" s="1" t="s">
        <v>359</v>
      </c>
      <c r="L165" s="1" t="s">
        <v>359</v>
      </c>
      <c r="M165" s="1" t="s">
        <v>1549</v>
      </c>
      <c r="N165" s="1" t="s">
        <v>937</v>
      </c>
      <c r="O165" s="1">
        <v>0</v>
      </c>
      <c r="P165">
        <v>0</v>
      </c>
      <c r="Q165" s="1" t="s">
        <v>359</v>
      </c>
      <c r="R165">
        <v>0</v>
      </c>
      <c r="S165">
        <v>0</v>
      </c>
      <c r="T165">
        <v>0</v>
      </c>
      <c r="U165">
        <v>1.94</v>
      </c>
      <c r="V165" s="1" t="s">
        <v>302</v>
      </c>
      <c r="W165">
        <v>11</v>
      </c>
      <c r="X165">
        <v>0</v>
      </c>
      <c r="Y165" s="1"/>
      <c r="AA165" t="e">
        <f>Table_1__3[[#This Row],[Pts]]/Table_1__3[[#This Row],[Salary]]</f>
        <v>#DIV/0!</v>
      </c>
    </row>
    <row r="166" spans="1:27" x14ac:dyDescent="0.25">
      <c r="A166">
        <v>165</v>
      </c>
      <c r="B166" s="1" t="s">
        <v>1550</v>
      </c>
      <c r="C166">
        <v>16.98</v>
      </c>
      <c r="D166">
        <v>1.306</v>
      </c>
      <c r="E166">
        <v>6.66</v>
      </c>
      <c r="F166">
        <v>3.72</v>
      </c>
      <c r="G166">
        <v>0</v>
      </c>
      <c r="H166" s="1" t="s">
        <v>359</v>
      </c>
      <c r="I166" s="1" t="s">
        <v>359</v>
      </c>
      <c r="J166" s="1" t="s">
        <v>359</v>
      </c>
      <c r="K166" s="1" t="s">
        <v>803</v>
      </c>
      <c r="L166" s="1" t="s">
        <v>937</v>
      </c>
      <c r="M166" s="1">
        <v>0</v>
      </c>
      <c r="N166" s="1">
        <v>0</v>
      </c>
      <c r="O166" s="1">
        <v>0</v>
      </c>
      <c r="P166">
        <v>0</v>
      </c>
      <c r="Q166" s="1" t="s">
        <v>802</v>
      </c>
      <c r="R166">
        <v>0.3</v>
      </c>
      <c r="S166">
        <v>0</v>
      </c>
      <c r="T166">
        <v>0</v>
      </c>
      <c r="U166">
        <v>0</v>
      </c>
      <c r="V166" s="1" t="s">
        <v>302</v>
      </c>
      <c r="W166">
        <v>11</v>
      </c>
      <c r="X166">
        <v>0</v>
      </c>
      <c r="Y166" s="1"/>
      <c r="AA166" t="e">
        <f>Table_1__3[[#This Row],[Pts]]/Table_1__3[[#This Row],[Salary]]</f>
        <v>#DIV/0!</v>
      </c>
    </row>
    <row r="167" spans="1:27" x14ac:dyDescent="0.25">
      <c r="A167">
        <v>166</v>
      </c>
      <c r="B167" s="1" t="s">
        <v>1551</v>
      </c>
      <c r="C167">
        <v>16.16</v>
      </c>
      <c r="D167">
        <v>8.08</v>
      </c>
      <c r="E167">
        <v>15.36</v>
      </c>
      <c r="F167">
        <v>0.8</v>
      </c>
      <c r="G167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>
        <v>0</v>
      </c>
      <c r="Q167" s="1">
        <v>0</v>
      </c>
      <c r="R167">
        <v>0</v>
      </c>
      <c r="S167">
        <v>0</v>
      </c>
      <c r="T167">
        <v>0</v>
      </c>
      <c r="U167">
        <v>0</v>
      </c>
      <c r="V167" s="1" t="s">
        <v>231</v>
      </c>
      <c r="W167">
        <v>7</v>
      </c>
      <c r="X167">
        <v>0</v>
      </c>
      <c r="Y167" s="1"/>
      <c r="AA167" t="e">
        <f>Table_1__3[[#This Row],[Pts]]/Table_1__3[[#This Row],[Salary]]</f>
        <v>#DIV/0!</v>
      </c>
    </row>
    <row r="168" spans="1:27" x14ac:dyDescent="0.25">
      <c r="A168">
        <v>167</v>
      </c>
      <c r="B168" s="1" t="s">
        <v>1552</v>
      </c>
      <c r="C168">
        <v>15.18</v>
      </c>
      <c r="D168">
        <v>1.012</v>
      </c>
      <c r="E168">
        <v>0</v>
      </c>
      <c r="F168">
        <v>0</v>
      </c>
      <c r="G168">
        <v>2.9</v>
      </c>
      <c r="H168" s="1" t="s">
        <v>359</v>
      </c>
      <c r="I168" s="1" t="s">
        <v>803</v>
      </c>
      <c r="J168" s="1">
        <v>0</v>
      </c>
      <c r="K168" s="1">
        <v>0</v>
      </c>
      <c r="L168" s="1" t="s">
        <v>359</v>
      </c>
      <c r="M168" s="1" t="s">
        <v>359</v>
      </c>
      <c r="N168" s="1" t="s">
        <v>359</v>
      </c>
      <c r="O168" s="1" t="s">
        <v>359</v>
      </c>
      <c r="P168">
        <v>0</v>
      </c>
      <c r="Q168" s="1" t="s">
        <v>923</v>
      </c>
      <c r="R168">
        <v>1.1399999999999999</v>
      </c>
      <c r="S168">
        <v>7.74</v>
      </c>
      <c r="T168">
        <v>0</v>
      </c>
      <c r="U168">
        <v>0</v>
      </c>
      <c r="V168" s="1" t="s">
        <v>302</v>
      </c>
      <c r="W168">
        <v>6</v>
      </c>
      <c r="X168">
        <v>0</v>
      </c>
      <c r="Y168" s="1"/>
      <c r="AA168" t="e">
        <f>Table_1__3[[#This Row],[Pts]]/Table_1__3[[#This Row],[Salary]]</f>
        <v>#DIV/0!</v>
      </c>
    </row>
    <row r="169" spans="1:27" x14ac:dyDescent="0.25">
      <c r="A169">
        <v>168</v>
      </c>
      <c r="B169" s="1" t="s">
        <v>1553</v>
      </c>
      <c r="C169">
        <v>14.86</v>
      </c>
      <c r="D169">
        <v>4.9530000000000003</v>
      </c>
      <c r="E169">
        <v>0</v>
      </c>
      <c r="F169">
        <v>0</v>
      </c>
      <c r="G169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>
        <v>0</v>
      </c>
      <c r="Q169" s="1">
        <v>0</v>
      </c>
      <c r="R169">
        <v>0</v>
      </c>
      <c r="S169">
        <v>11.64</v>
      </c>
      <c r="T169">
        <v>0</v>
      </c>
      <c r="U169">
        <v>3.22</v>
      </c>
      <c r="V169" s="1" t="s">
        <v>302</v>
      </c>
      <c r="W169">
        <v>6</v>
      </c>
      <c r="X169">
        <v>0</v>
      </c>
      <c r="Y169" s="1"/>
      <c r="AA169" t="e">
        <f>Table_1__3[[#This Row],[Pts]]/Table_1__3[[#This Row],[Salary]]</f>
        <v>#DIV/0!</v>
      </c>
    </row>
    <row r="170" spans="1:27" x14ac:dyDescent="0.25">
      <c r="A170">
        <v>169</v>
      </c>
      <c r="B170" s="1" t="s">
        <v>1554</v>
      </c>
      <c r="C170">
        <v>14.18</v>
      </c>
      <c r="D170">
        <v>0.88600000000000001</v>
      </c>
      <c r="E170">
        <v>0</v>
      </c>
      <c r="F170">
        <v>0</v>
      </c>
      <c r="G170">
        <v>0</v>
      </c>
      <c r="H170" s="1" t="s">
        <v>359</v>
      </c>
      <c r="I170" s="1" t="s">
        <v>892</v>
      </c>
      <c r="J170" s="1" t="s">
        <v>359</v>
      </c>
      <c r="K170" s="1" t="s">
        <v>359</v>
      </c>
      <c r="L170" s="1" t="s">
        <v>359</v>
      </c>
      <c r="M170" s="1" t="s">
        <v>359</v>
      </c>
      <c r="N170" s="1" t="s">
        <v>359</v>
      </c>
      <c r="O170" s="1" t="s">
        <v>359</v>
      </c>
      <c r="P170">
        <v>0</v>
      </c>
      <c r="Q170" s="1">
        <v>0</v>
      </c>
      <c r="R170">
        <v>9.82</v>
      </c>
      <c r="S170">
        <v>0</v>
      </c>
      <c r="T170">
        <v>0</v>
      </c>
      <c r="U170">
        <v>1.94</v>
      </c>
      <c r="V170" s="1" t="s">
        <v>302</v>
      </c>
      <c r="W170">
        <v>13</v>
      </c>
      <c r="X170">
        <v>0</v>
      </c>
      <c r="Y170" s="1"/>
      <c r="AA170" t="e">
        <f>Table_1__3[[#This Row],[Pts]]/Table_1__3[[#This Row],[Salary]]</f>
        <v>#DIV/0!</v>
      </c>
    </row>
    <row r="171" spans="1:27" x14ac:dyDescent="0.25">
      <c r="A171">
        <v>170</v>
      </c>
      <c r="B171" s="1" t="s">
        <v>1555</v>
      </c>
      <c r="C171">
        <v>13.08</v>
      </c>
      <c r="D171">
        <v>1.3080000000000001</v>
      </c>
      <c r="E171">
        <v>1.62</v>
      </c>
      <c r="F171">
        <v>0</v>
      </c>
      <c r="G171">
        <v>0</v>
      </c>
      <c r="H171" s="1" t="s">
        <v>359</v>
      </c>
      <c r="I171" s="1">
        <v>0</v>
      </c>
      <c r="J171" s="1" t="s">
        <v>359</v>
      </c>
      <c r="K171" s="1" t="s">
        <v>359</v>
      </c>
      <c r="L171" s="1" t="s">
        <v>359</v>
      </c>
      <c r="M171" s="1" t="s">
        <v>359</v>
      </c>
      <c r="N171" s="1">
        <v>0</v>
      </c>
      <c r="O171" s="1">
        <v>0</v>
      </c>
      <c r="P171">
        <v>0</v>
      </c>
      <c r="Q171" s="1" t="s">
        <v>904</v>
      </c>
      <c r="R171">
        <v>0</v>
      </c>
      <c r="S171">
        <v>0</v>
      </c>
      <c r="T171">
        <v>0</v>
      </c>
      <c r="U171">
        <v>9.1999999999999993</v>
      </c>
      <c r="V171" s="1" t="s">
        <v>302</v>
      </c>
      <c r="W171">
        <v>5</v>
      </c>
      <c r="X171">
        <v>0</v>
      </c>
      <c r="Y171" s="1"/>
      <c r="AA171" t="e">
        <f>Table_1__3[[#This Row],[Pts]]/Table_1__3[[#This Row],[Salary]]</f>
        <v>#DIV/0!</v>
      </c>
    </row>
    <row r="172" spans="1:27" x14ac:dyDescent="0.25">
      <c r="A172">
        <v>171</v>
      </c>
      <c r="B172" s="1" t="s">
        <v>1556</v>
      </c>
      <c r="C172">
        <v>12.78</v>
      </c>
      <c r="D172">
        <v>1.278</v>
      </c>
      <c r="E172">
        <v>0</v>
      </c>
      <c r="F172">
        <v>0</v>
      </c>
      <c r="G172">
        <v>0</v>
      </c>
      <c r="H172" s="1" t="s">
        <v>359</v>
      </c>
      <c r="I172" s="1" t="s">
        <v>176</v>
      </c>
      <c r="J172" s="1" t="s">
        <v>359</v>
      </c>
      <c r="K172" s="1" t="s">
        <v>359</v>
      </c>
      <c r="L172" s="1" t="s">
        <v>1501</v>
      </c>
      <c r="M172" s="1" t="s">
        <v>359</v>
      </c>
      <c r="N172" s="1">
        <v>0</v>
      </c>
      <c r="O172" s="1">
        <v>0</v>
      </c>
      <c r="P172">
        <v>0</v>
      </c>
      <c r="Q172" s="1">
        <v>0</v>
      </c>
      <c r="R172">
        <v>0</v>
      </c>
      <c r="S172">
        <v>0</v>
      </c>
      <c r="T172">
        <v>0</v>
      </c>
      <c r="U172">
        <v>0</v>
      </c>
      <c r="V172" s="1" t="s">
        <v>302</v>
      </c>
      <c r="W172">
        <v>13</v>
      </c>
      <c r="X172">
        <v>0</v>
      </c>
      <c r="Y172" s="1"/>
      <c r="AA172" t="e">
        <f>Table_1__3[[#This Row],[Pts]]/Table_1__3[[#This Row],[Salary]]</f>
        <v>#DIV/0!</v>
      </c>
    </row>
    <row r="173" spans="1:27" x14ac:dyDescent="0.25">
      <c r="A173">
        <v>172</v>
      </c>
      <c r="B173" s="1" t="s">
        <v>1557</v>
      </c>
      <c r="C173">
        <v>12.5</v>
      </c>
      <c r="D173">
        <v>0.83299999999999996</v>
      </c>
      <c r="E173">
        <v>0</v>
      </c>
      <c r="F173">
        <v>0</v>
      </c>
      <c r="G173">
        <v>0</v>
      </c>
      <c r="H173" s="1" t="s">
        <v>359</v>
      </c>
      <c r="I173" s="1" t="s">
        <v>903</v>
      </c>
      <c r="J173" s="1" t="s">
        <v>359</v>
      </c>
      <c r="K173" s="1" t="s">
        <v>359</v>
      </c>
      <c r="L173" s="1">
        <v>0</v>
      </c>
      <c r="M173" s="1" t="s">
        <v>359</v>
      </c>
      <c r="N173" s="1" t="s">
        <v>359</v>
      </c>
      <c r="O173" s="1" t="s">
        <v>359</v>
      </c>
      <c r="P173">
        <v>0</v>
      </c>
      <c r="Q173" s="1" t="s">
        <v>359</v>
      </c>
      <c r="R173">
        <v>0</v>
      </c>
      <c r="S173">
        <v>0</v>
      </c>
      <c r="T173">
        <v>0</v>
      </c>
      <c r="U173">
        <v>11.04</v>
      </c>
      <c r="V173" s="1" t="s">
        <v>302</v>
      </c>
      <c r="W173">
        <v>8</v>
      </c>
      <c r="X173">
        <v>0</v>
      </c>
      <c r="Y173" s="1"/>
      <c r="AA173" t="e">
        <f>Table_1__3[[#This Row],[Pts]]/Table_1__3[[#This Row],[Salary]]</f>
        <v>#DIV/0!</v>
      </c>
    </row>
    <row r="174" spans="1:27" x14ac:dyDescent="0.25">
      <c r="A174">
        <v>173</v>
      </c>
      <c r="B174" s="1" t="s">
        <v>1558</v>
      </c>
      <c r="C174">
        <v>12.1</v>
      </c>
      <c r="D174">
        <v>12.1</v>
      </c>
      <c r="E174">
        <v>0</v>
      </c>
      <c r="F174">
        <v>0</v>
      </c>
      <c r="G174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v>0</v>
      </c>
      <c r="Q174" s="1">
        <v>0</v>
      </c>
      <c r="R174">
        <v>0</v>
      </c>
      <c r="S174">
        <v>0</v>
      </c>
      <c r="T174">
        <v>12.1</v>
      </c>
      <c r="U174">
        <v>0</v>
      </c>
      <c r="V174" s="1" t="s">
        <v>302</v>
      </c>
      <c r="W174">
        <v>9</v>
      </c>
      <c r="X174">
        <v>0</v>
      </c>
      <c r="Y174" s="1"/>
      <c r="AA174" t="e">
        <f>Table_1__3[[#This Row],[Pts]]/Table_1__3[[#This Row],[Salary]]</f>
        <v>#DIV/0!</v>
      </c>
    </row>
    <row r="175" spans="1:27" x14ac:dyDescent="0.25">
      <c r="A175">
        <v>174</v>
      </c>
      <c r="B175" s="1" t="s">
        <v>1559</v>
      </c>
      <c r="C175">
        <v>12.1</v>
      </c>
      <c r="D175">
        <v>2.0169999999999999</v>
      </c>
      <c r="E175">
        <v>0</v>
      </c>
      <c r="F175">
        <v>0</v>
      </c>
      <c r="G175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>
        <v>0</v>
      </c>
      <c r="Q175" s="1" t="s">
        <v>359</v>
      </c>
      <c r="R175">
        <v>7.58</v>
      </c>
      <c r="S175">
        <v>0</v>
      </c>
      <c r="T175">
        <v>0.82</v>
      </c>
      <c r="U175">
        <v>3.7</v>
      </c>
      <c r="V175" s="1" t="s">
        <v>302</v>
      </c>
      <c r="W175">
        <v>8</v>
      </c>
      <c r="X175">
        <v>0</v>
      </c>
      <c r="Y175" s="1"/>
      <c r="AA175" t="e">
        <f>Table_1__3[[#This Row],[Pts]]/Table_1__3[[#This Row],[Salary]]</f>
        <v>#DIV/0!</v>
      </c>
    </row>
    <row r="176" spans="1:27" x14ac:dyDescent="0.25">
      <c r="A176">
        <v>175</v>
      </c>
      <c r="B176" s="1" t="s">
        <v>1560</v>
      </c>
      <c r="C176">
        <v>12.06</v>
      </c>
      <c r="D176">
        <v>12.06</v>
      </c>
      <c r="E176">
        <v>0</v>
      </c>
      <c r="F176">
        <v>12.06</v>
      </c>
      <c r="G176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>
        <v>0</v>
      </c>
      <c r="Q176" s="1">
        <v>0</v>
      </c>
      <c r="R176">
        <v>0</v>
      </c>
      <c r="S176">
        <v>0</v>
      </c>
      <c r="T176">
        <v>0</v>
      </c>
      <c r="U176">
        <v>0</v>
      </c>
      <c r="V176" s="1" t="s">
        <v>231</v>
      </c>
      <c r="W176">
        <v>5</v>
      </c>
      <c r="X176">
        <v>0</v>
      </c>
      <c r="Y176" s="1"/>
      <c r="AA176" t="e">
        <f>Table_1__3[[#This Row],[Pts]]/Table_1__3[[#This Row],[Salary]]</f>
        <v>#DIV/0!</v>
      </c>
    </row>
    <row r="177" spans="1:27" x14ac:dyDescent="0.25">
      <c r="A177">
        <v>176</v>
      </c>
      <c r="B177" s="1" t="s">
        <v>1561</v>
      </c>
      <c r="C177">
        <v>11.86</v>
      </c>
      <c r="D177">
        <v>1.0780000000000001</v>
      </c>
      <c r="E177">
        <v>0</v>
      </c>
      <c r="F177">
        <v>0</v>
      </c>
      <c r="G177">
        <v>1.62</v>
      </c>
      <c r="H177" s="1" t="s">
        <v>359</v>
      </c>
      <c r="I177" s="1">
        <v>0</v>
      </c>
      <c r="J177" s="1" t="s">
        <v>367</v>
      </c>
      <c r="K177" s="1">
        <v>0</v>
      </c>
      <c r="L177" s="1">
        <v>0</v>
      </c>
      <c r="M177" s="1">
        <v>0</v>
      </c>
      <c r="N177" s="1" t="s">
        <v>359</v>
      </c>
      <c r="O177" s="1" t="s">
        <v>359</v>
      </c>
      <c r="P177">
        <v>0</v>
      </c>
      <c r="Q177" s="1">
        <v>0</v>
      </c>
      <c r="R177">
        <v>0</v>
      </c>
      <c r="S177">
        <v>2</v>
      </c>
      <c r="T177">
        <v>3.1</v>
      </c>
      <c r="U177">
        <v>4.1399999999999997</v>
      </c>
      <c r="V177" s="1" t="s">
        <v>302</v>
      </c>
      <c r="W177">
        <v>5</v>
      </c>
      <c r="X177">
        <v>0</v>
      </c>
      <c r="Y177" s="1"/>
      <c r="AA177" t="e">
        <f>Table_1__3[[#This Row],[Pts]]/Table_1__3[[#This Row],[Salary]]</f>
        <v>#DIV/0!</v>
      </c>
    </row>
    <row r="178" spans="1:27" x14ac:dyDescent="0.25">
      <c r="A178">
        <v>177</v>
      </c>
      <c r="B178" s="1" t="s">
        <v>1562</v>
      </c>
      <c r="C178">
        <v>11.82</v>
      </c>
      <c r="D178">
        <v>1.97</v>
      </c>
      <c r="E178">
        <v>0</v>
      </c>
      <c r="F178">
        <v>0</v>
      </c>
      <c r="G178">
        <v>0</v>
      </c>
      <c r="H178" s="1">
        <v>0</v>
      </c>
      <c r="I178" s="1" t="s">
        <v>359</v>
      </c>
      <c r="J178" s="1">
        <v>0</v>
      </c>
      <c r="K178" s="1" t="s">
        <v>903</v>
      </c>
      <c r="L178" s="1" t="s">
        <v>229</v>
      </c>
      <c r="M178" s="1">
        <v>0</v>
      </c>
      <c r="N178" s="1">
        <v>0</v>
      </c>
      <c r="O178" s="1">
        <v>0</v>
      </c>
      <c r="P178">
        <v>0</v>
      </c>
      <c r="Q178" s="1">
        <v>0</v>
      </c>
      <c r="R178">
        <v>0</v>
      </c>
      <c r="S178">
        <v>0</v>
      </c>
      <c r="T178">
        <v>0</v>
      </c>
      <c r="U178">
        <v>8.26</v>
      </c>
      <c r="V178" s="1" t="s">
        <v>302</v>
      </c>
      <c r="W178">
        <v>6</v>
      </c>
      <c r="X178">
        <v>0</v>
      </c>
      <c r="Y178" s="1"/>
      <c r="AA178" t="e">
        <f>Table_1__3[[#This Row],[Pts]]/Table_1__3[[#This Row],[Salary]]</f>
        <v>#DIV/0!</v>
      </c>
    </row>
    <row r="179" spans="1:27" x14ac:dyDescent="0.25">
      <c r="A179">
        <v>178</v>
      </c>
      <c r="B179" s="1" t="s">
        <v>1563</v>
      </c>
      <c r="C179">
        <v>10.08</v>
      </c>
      <c r="D179">
        <v>2.016</v>
      </c>
      <c r="E179">
        <v>0</v>
      </c>
      <c r="F179">
        <v>0</v>
      </c>
      <c r="G179">
        <v>3.14</v>
      </c>
      <c r="H179" s="1" t="s">
        <v>1474</v>
      </c>
      <c r="I179" s="1" t="s">
        <v>359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>
        <v>0</v>
      </c>
      <c r="Q179" s="1">
        <v>0</v>
      </c>
      <c r="R179">
        <v>0</v>
      </c>
      <c r="S179">
        <v>0</v>
      </c>
      <c r="T179">
        <v>0</v>
      </c>
      <c r="U179">
        <v>0</v>
      </c>
      <c r="V179" s="1" t="s">
        <v>302</v>
      </c>
      <c r="W179">
        <v>11</v>
      </c>
      <c r="X179">
        <v>0</v>
      </c>
      <c r="Y179" s="1"/>
      <c r="AA179" t="e">
        <f>Table_1__3[[#This Row],[Pts]]/Table_1__3[[#This Row],[Salary]]</f>
        <v>#DIV/0!</v>
      </c>
    </row>
    <row r="180" spans="1:27" x14ac:dyDescent="0.25">
      <c r="A180">
        <v>179</v>
      </c>
      <c r="B180" s="1" t="s">
        <v>1564</v>
      </c>
      <c r="C180">
        <v>10.02</v>
      </c>
      <c r="D180">
        <v>1.67</v>
      </c>
      <c r="E180">
        <v>0</v>
      </c>
      <c r="F180">
        <v>0</v>
      </c>
      <c r="G180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 t="s">
        <v>359</v>
      </c>
      <c r="N180" s="1" t="s">
        <v>359</v>
      </c>
      <c r="O180" s="1">
        <v>0</v>
      </c>
      <c r="P180">
        <v>0</v>
      </c>
      <c r="Q180" s="1" t="s">
        <v>359</v>
      </c>
      <c r="R180">
        <v>0</v>
      </c>
      <c r="S180">
        <v>10.02</v>
      </c>
      <c r="T180">
        <v>0</v>
      </c>
      <c r="U180">
        <v>0</v>
      </c>
      <c r="V180" s="1" t="s">
        <v>302</v>
      </c>
      <c r="W180">
        <v>11</v>
      </c>
      <c r="X180">
        <v>0</v>
      </c>
      <c r="Y180" s="1"/>
      <c r="AA180" t="e">
        <f>Table_1__3[[#This Row],[Pts]]/Table_1__3[[#This Row],[Salary]]</f>
        <v>#DIV/0!</v>
      </c>
    </row>
    <row r="181" spans="1:27" x14ac:dyDescent="0.25">
      <c r="A181">
        <v>180</v>
      </c>
      <c r="B181" s="1" t="s">
        <v>1565</v>
      </c>
      <c r="C181">
        <v>9.9</v>
      </c>
      <c r="D181">
        <v>1.65</v>
      </c>
      <c r="E181">
        <v>0</v>
      </c>
      <c r="F181">
        <v>0</v>
      </c>
      <c r="G181">
        <v>5.14</v>
      </c>
      <c r="H181" s="1" t="s">
        <v>606</v>
      </c>
      <c r="I181" s="1" t="s">
        <v>359</v>
      </c>
      <c r="J181" s="1" t="s">
        <v>866</v>
      </c>
      <c r="K181" s="1" t="s">
        <v>359</v>
      </c>
      <c r="L181" s="1">
        <v>0</v>
      </c>
      <c r="M181" s="1">
        <v>0</v>
      </c>
      <c r="N181" s="1">
        <v>0</v>
      </c>
      <c r="O181" s="1">
        <v>0</v>
      </c>
      <c r="P181">
        <v>0</v>
      </c>
      <c r="Q181" s="1">
        <v>0</v>
      </c>
      <c r="R181">
        <v>0</v>
      </c>
      <c r="S181">
        <v>0</v>
      </c>
      <c r="T181">
        <v>0</v>
      </c>
      <c r="U181">
        <v>0</v>
      </c>
      <c r="V181" s="1" t="s">
        <v>302</v>
      </c>
      <c r="W181">
        <v>11</v>
      </c>
      <c r="X181">
        <v>0</v>
      </c>
      <c r="Y181" s="1"/>
      <c r="AA181" t="e">
        <f>Table_1__3[[#This Row],[Pts]]/Table_1__3[[#This Row],[Salary]]</f>
        <v>#DIV/0!</v>
      </c>
    </row>
    <row r="182" spans="1:27" x14ac:dyDescent="0.25">
      <c r="A182">
        <v>181</v>
      </c>
      <c r="B182" s="1" t="s">
        <v>1566</v>
      </c>
      <c r="C182">
        <v>9.86</v>
      </c>
      <c r="D182">
        <v>1.232</v>
      </c>
      <c r="E182">
        <v>0</v>
      </c>
      <c r="F182">
        <v>0</v>
      </c>
      <c r="G182">
        <v>0</v>
      </c>
      <c r="H182" s="1" t="s">
        <v>805</v>
      </c>
      <c r="I182" s="1">
        <v>0</v>
      </c>
      <c r="J182" s="1" t="s">
        <v>1236</v>
      </c>
      <c r="K182" s="1" t="s">
        <v>359</v>
      </c>
      <c r="L182" s="1" t="s">
        <v>903</v>
      </c>
      <c r="M182" s="1" t="s">
        <v>713</v>
      </c>
      <c r="N182" s="1">
        <v>0</v>
      </c>
      <c r="O182" s="1" t="s">
        <v>359</v>
      </c>
      <c r="P182">
        <v>0</v>
      </c>
      <c r="Q182" s="1">
        <v>0</v>
      </c>
      <c r="R182">
        <v>0</v>
      </c>
      <c r="S182">
        <v>0</v>
      </c>
      <c r="T182">
        <v>0</v>
      </c>
      <c r="U182">
        <v>0</v>
      </c>
      <c r="V182" s="1" t="s">
        <v>302</v>
      </c>
      <c r="W182">
        <v>5</v>
      </c>
      <c r="X182">
        <v>0</v>
      </c>
      <c r="Y182" s="1"/>
      <c r="AA182" t="e">
        <f>Table_1__3[[#This Row],[Pts]]/Table_1__3[[#This Row],[Salary]]</f>
        <v>#DIV/0!</v>
      </c>
    </row>
    <row r="183" spans="1:27" x14ac:dyDescent="0.25">
      <c r="A183">
        <v>182</v>
      </c>
      <c r="B183" s="1" t="s">
        <v>1567</v>
      </c>
      <c r="C183">
        <v>9.56</v>
      </c>
      <c r="D183">
        <v>1.0620000000000001</v>
      </c>
      <c r="E183">
        <v>0</v>
      </c>
      <c r="F183">
        <v>0</v>
      </c>
      <c r="G183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359</v>
      </c>
      <c r="M183" s="1" t="s">
        <v>783</v>
      </c>
      <c r="N183" s="1" t="s">
        <v>359</v>
      </c>
      <c r="O183" s="1">
        <v>0</v>
      </c>
      <c r="P183">
        <v>0</v>
      </c>
      <c r="Q183" s="1" t="s">
        <v>359</v>
      </c>
      <c r="R183">
        <v>0</v>
      </c>
      <c r="S183">
        <v>2.76</v>
      </c>
      <c r="T183">
        <v>0</v>
      </c>
      <c r="U183">
        <v>3.72</v>
      </c>
      <c r="V183" s="1" t="s">
        <v>302</v>
      </c>
      <c r="W183">
        <v>11</v>
      </c>
      <c r="X183">
        <v>0</v>
      </c>
      <c r="Y183" s="1"/>
      <c r="AA183" t="e">
        <f>Table_1__3[[#This Row],[Pts]]/Table_1__3[[#This Row],[Salary]]</f>
        <v>#DIV/0!</v>
      </c>
    </row>
    <row r="184" spans="1:27" x14ac:dyDescent="0.25">
      <c r="A184">
        <v>183</v>
      </c>
      <c r="B184" s="1" t="s">
        <v>1568</v>
      </c>
      <c r="C184">
        <v>9.4</v>
      </c>
      <c r="D184">
        <v>0.85499999999999998</v>
      </c>
      <c r="E184">
        <v>0</v>
      </c>
      <c r="F184">
        <v>0.9</v>
      </c>
      <c r="G184">
        <v>0</v>
      </c>
      <c r="H184" s="1">
        <v>0</v>
      </c>
      <c r="I184" s="1">
        <v>0</v>
      </c>
      <c r="J184" s="1">
        <v>0</v>
      </c>
      <c r="K184" s="1" t="s">
        <v>1245</v>
      </c>
      <c r="L184" s="1" t="s">
        <v>359</v>
      </c>
      <c r="M184" s="1" t="s">
        <v>298</v>
      </c>
      <c r="N184" s="1" t="s">
        <v>359</v>
      </c>
      <c r="O184" s="1" t="s">
        <v>359</v>
      </c>
      <c r="P184">
        <v>0</v>
      </c>
      <c r="Q184" s="1">
        <v>0</v>
      </c>
      <c r="R184">
        <v>0</v>
      </c>
      <c r="S184">
        <v>0</v>
      </c>
      <c r="T184">
        <v>0</v>
      </c>
      <c r="U184">
        <v>0</v>
      </c>
      <c r="V184" s="1" t="s">
        <v>302</v>
      </c>
      <c r="W184">
        <v>6</v>
      </c>
      <c r="X184">
        <v>0</v>
      </c>
      <c r="Y184" s="1"/>
      <c r="AA184" t="e">
        <f>Table_1__3[[#This Row],[Pts]]/Table_1__3[[#This Row],[Salary]]</f>
        <v>#DIV/0!</v>
      </c>
    </row>
    <row r="185" spans="1:27" x14ac:dyDescent="0.25">
      <c r="A185">
        <v>184</v>
      </c>
      <c r="B185" s="1" t="s">
        <v>1569</v>
      </c>
      <c r="C185">
        <v>9.2799999999999994</v>
      </c>
      <c r="D185">
        <v>0.71399999999999997</v>
      </c>
      <c r="E185">
        <v>0</v>
      </c>
      <c r="F185">
        <v>1.46</v>
      </c>
      <c r="G185">
        <v>0</v>
      </c>
      <c r="H185" s="1" t="s">
        <v>359</v>
      </c>
      <c r="I185" s="1" t="s">
        <v>1570</v>
      </c>
      <c r="J185" s="1" t="s">
        <v>359</v>
      </c>
      <c r="K185" s="1">
        <v>0</v>
      </c>
      <c r="L185" s="1" t="s">
        <v>1571</v>
      </c>
      <c r="M185" s="1">
        <v>0</v>
      </c>
      <c r="N185" s="1">
        <v>0</v>
      </c>
      <c r="O185" s="1">
        <v>0</v>
      </c>
      <c r="P185">
        <v>0</v>
      </c>
      <c r="Q185" s="1" t="s">
        <v>359</v>
      </c>
      <c r="R185">
        <v>0</v>
      </c>
      <c r="S185">
        <v>0</v>
      </c>
      <c r="T185">
        <v>0.9</v>
      </c>
      <c r="U185">
        <v>0</v>
      </c>
      <c r="V185" s="1" t="s">
        <v>302</v>
      </c>
      <c r="W185">
        <v>7</v>
      </c>
      <c r="X185">
        <v>0</v>
      </c>
      <c r="Y185" s="1"/>
      <c r="AA185" t="e">
        <f>Table_1__3[[#This Row],[Pts]]/Table_1__3[[#This Row],[Salary]]</f>
        <v>#DIV/0!</v>
      </c>
    </row>
    <row r="186" spans="1:27" x14ac:dyDescent="0.25">
      <c r="A186">
        <v>185</v>
      </c>
      <c r="B186" s="1" t="s">
        <v>1572</v>
      </c>
      <c r="C186">
        <v>8.24</v>
      </c>
      <c r="D186">
        <v>1.177</v>
      </c>
      <c r="E186">
        <v>0</v>
      </c>
      <c r="F186">
        <v>0</v>
      </c>
      <c r="G186">
        <v>0</v>
      </c>
      <c r="H186" s="1">
        <v>0</v>
      </c>
      <c r="I186" s="1">
        <v>0</v>
      </c>
      <c r="J186" s="1">
        <v>0</v>
      </c>
      <c r="K186" s="1" t="s">
        <v>359</v>
      </c>
      <c r="L186" s="1" t="s">
        <v>297</v>
      </c>
      <c r="M186" s="1">
        <v>0</v>
      </c>
      <c r="N186" s="1">
        <v>0</v>
      </c>
      <c r="O186" s="1">
        <v>0</v>
      </c>
      <c r="P186">
        <v>0</v>
      </c>
      <c r="Q186" s="1" t="s">
        <v>359</v>
      </c>
      <c r="R186">
        <v>2.2599999999999998</v>
      </c>
      <c r="S186">
        <v>0</v>
      </c>
      <c r="T186">
        <v>3.54</v>
      </c>
      <c r="U186">
        <v>1.1399999999999999</v>
      </c>
      <c r="V186" s="1" t="s">
        <v>302</v>
      </c>
      <c r="W186">
        <v>6</v>
      </c>
      <c r="X186">
        <v>0</v>
      </c>
      <c r="Y186" s="1"/>
      <c r="AA186" t="e">
        <f>Table_1__3[[#This Row],[Pts]]/Table_1__3[[#This Row],[Salary]]</f>
        <v>#DIV/0!</v>
      </c>
    </row>
    <row r="187" spans="1:27" x14ac:dyDescent="0.25">
      <c r="A187">
        <v>186</v>
      </c>
      <c r="B187" s="1" t="s">
        <v>1573</v>
      </c>
      <c r="C187">
        <v>8.24</v>
      </c>
      <c r="D187">
        <v>1.6479999999999999</v>
      </c>
      <c r="E187">
        <v>0</v>
      </c>
      <c r="F187">
        <v>0</v>
      </c>
      <c r="G187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 t="s">
        <v>877</v>
      </c>
      <c r="N187" s="1" t="s">
        <v>359</v>
      </c>
      <c r="O187" s="1">
        <v>0</v>
      </c>
      <c r="P187">
        <v>3.56</v>
      </c>
      <c r="Q187" s="1">
        <v>0</v>
      </c>
      <c r="R187">
        <v>0</v>
      </c>
      <c r="S187">
        <v>0</v>
      </c>
      <c r="T187">
        <v>0</v>
      </c>
      <c r="U187">
        <v>0</v>
      </c>
      <c r="V187" s="1" t="s">
        <v>302</v>
      </c>
      <c r="W187">
        <v>11</v>
      </c>
      <c r="X187">
        <v>0</v>
      </c>
      <c r="Y187" s="1"/>
      <c r="AA187" t="e">
        <f>Table_1__3[[#This Row],[Pts]]/Table_1__3[[#This Row],[Salary]]</f>
        <v>#DIV/0!</v>
      </c>
    </row>
    <row r="188" spans="1:27" x14ac:dyDescent="0.25">
      <c r="A188">
        <v>187</v>
      </c>
      <c r="B188" s="1" t="s">
        <v>1574</v>
      </c>
      <c r="C188">
        <v>7.94</v>
      </c>
      <c r="D188">
        <v>1.9850000000000001</v>
      </c>
      <c r="E188">
        <v>0</v>
      </c>
      <c r="F188">
        <v>0</v>
      </c>
      <c r="G188">
        <v>1.4</v>
      </c>
      <c r="H188" s="1" t="s">
        <v>298</v>
      </c>
      <c r="I188" s="1">
        <v>0</v>
      </c>
      <c r="J188" s="1" t="s">
        <v>1236</v>
      </c>
      <c r="K188" s="1">
        <v>0</v>
      </c>
      <c r="L188" s="1" t="s">
        <v>802</v>
      </c>
      <c r="M188" s="1">
        <v>0</v>
      </c>
      <c r="N188" s="1">
        <v>0</v>
      </c>
      <c r="O188" s="1">
        <v>0</v>
      </c>
      <c r="P188">
        <v>0</v>
      </c>
      <c r="Q188" s="1">
        <v>0</v>
      </c>
      <c r="R188">
        <v>0</v>
      </c>
      <c r="S188">
        <v>0</v>
      </c>
      <c r="T188">
        <v>0</v>
      </c>
      <c r="U188">
        <v>0</v>
      </c>
      <c r="V188" s="1" t="s">
        <v>302</v>
      </c>
      <c r="W188">
        <v>5</v>
      </c>
      <c r="X188">
        <v>0</v>
      </c>
      <c r="Y188" s="1"/>
      <c r="AA188" t="e">
        <f>Table_1__3[[#This Row],[Pts]]/Table_1__3[[#This Row],[Salary]]</f>
        <v>#DIV/0!</v>
      </c>
    </row>
    <row r="189" spans="1:27" x14ac:dyDescent="0.25">
      <c r="A189">
        <v>188</v>
      </c>
      <c r="B189" s="1" t="s">
        <v>1575</v>
      </c>
      <c r="C189">
        <v>7.78</v>
      </c>
      <c r="D189">
        <v>0.59799999999999998</v>
      </c>
      <c r="E189">
        <v>0</v>
      </c>
      <c r="F189">
        <v>0</v>
      </c>
      <c r="G189">
        <v>0</v>
      </c>
      <c r="H189" s="1">
        <v>0</v>
      </c>
      <c r="I189" s="1" t="s">
        <v>923</v>
      </c>
      <c r="J189" s="1" t="s">
        <v>367</v>
      </c>
      <c r="K189" s="1" t="s">
        <v>359</v>
      </c>
      <c r="L189" s="1" t="s">
        <v>359</v>
      </c>
      <c r="M189" s="1" t="s">
        <v>359</v>
      </c>
      <c r="N189" s="1" t="s">
        <v>359</v>
      </c>
      <c r="O189" s="1" t="s">
        <v>923</v>
      </c>
      <c r="P189">
        <v>0</v>
      </c>
      <c r="Q189" s="1">
        <v>0</v>
      </c>
      <c r="R189">
        <v>0</v>
      </c>
      <c r="S189">
        <v>0</v>
      </c>
      <c r="T189">
        <v>3.54</v>
      </c>
      <c r="U189">
        <v>0</v>
      </c>
      <c r="V189" s="1" t="s">
        <v>302</v>
      </c>
      <c r="W189">
        <v>4</v>
      </c>
      <c r="X189">
        <v>0</v>
      </c>
      <c r="Y189" s="1"/>
      <c r="AA189" t="e">
        <f>Table_1__3[[#This Row],[Pts]]/Table_1__3[[#This Row],[Salary]]</f>
        <v>#DIV/0!</v>
      </c>
    </row>
    <row r="190" spans="1:27" x14ac:dyDescent="0.25">
      <c r="A190">
        <v>189</v>
      </c>
      <c r="B190" s="1" t="s">
        <v>1576</v>
      </c>
      <c r="C190">
        <v>7.3</v>
      </c>
      <c r="D190">
        <v>0.45600000000000002</v>
      </c>
      <c r="E190">
        <v>0</v>
      </c>
      <c r="F190">
        <v>0</v>
      </c>
      <c r="G190">
        <v>0</v>
      </c>
      <c r="H190" s="1" t="s">
        <v>359</v>
      </c>
      <c r="I190" s="1" t="s">
        <v>359</v>
      </c>
      <c r="J190" s="1" t="s">
        <v>359</v>
      </c>
      <c r="K190" s="1" t="s">
        <v>631</v>
      </c>
      <c r="L190" s="1" t="s">
        <v>359</v>
      </c>
      <c r="M190" s="1" t="s">
        <v>720</v>
      </c>
      <c r="N190" s="1" t="s">
        <v>359</v>
      </c>
      <c r="O190" s="1" t="s">
        <v>359</v>
      </c>
      <c r="P190">
        <v>0</v>
      </c>
      <c r="Q190" s="1">
        <v>0</v>
      </c>
      <c r="R190">
        <v>0.98</v>
      </c>
      <c r="S190">
        <v>0.2</v>
      </c>
      <c r="T190">
        <v>0</v>
      </c>
      <c r="U190">
        <v>0</v>
      </c>
      <c r="V190" s="1" t="s">
        <v>302</v>
      </c>
      <c r="W190">
        <v>13</v>
      </c>
      <c r="X190">
        <v>0</v>
      </c>
      <c r="Y190" s="1"/>
      <c r="AA190" t="e">
        <f>Table_1__3[[#This Row],[Pts]]/Table_1__3[[#This Row],[Salary]]</f>
        <v>#DIV/0!</v>
      </c>
    </row>
    <row r="191" spans="1:27" x14ac:dyDescent="0.25">
      <c r="A191">
        <v>190</v>
      </c>
      <c r="B191" s="1" t="s">
        <v>1577</v>
      </c>
      <c r="C191">
        <v>7.24</v>
      </c>
      <c r="D191">
        <v>0.48299999999999998</v>
      </c>
      <c r="E191">
        <v>0</v>
      </c>
      <c r="F191">
        <v>0</v>
      </c>
      <c r="G191">
        <v>0</v>
      </c>
      <c r="H191" s="1" t="s">
        <v>1578</v>
      </c>
      <c r="I191" s="1" t="s">
        <v>1236</v>
      </c>
      <c r="J191" s="1" t="s">
        <v>359</v>
      </c>
      <c r="K191" s="1" t="s">
        <v>359</v>
      </c>
      <c r="L191" s="1" t="s">
        <v>359</v>
      </c>
      <c r="M191" s="1" t="s">
        <v>359</v>
      </c>
      <c r="N191" s="1" t="s">
        <v>359</v>
      </c>
      <c r="O191" s="1">
        <v>0</v>
      </c>
      <c r="P191">
        <v>0</v>
      </c>
      <c r="Q191" s="1" t="s">
        <v>359</v>
      </c>
      <c r="R191">
        <v>0</v>
      </c>
      <c r="S191">
        <v>0</v>
      </c>
      <c r="T191">
        <v>2.92</v>
      </c>
      <c r="U191">
        <v>0</v>
      </c>
      <c r="V191" s="1" t="s">
        <v>302</v>
      </c>
      <c r="W191">
        <v>11</v>
      </c>
      <c r="X191">
        <v>10</v>
      </c>
      <c r="Y191" s="1"/>
      <c r="AA191">
        <f>Table_1__3[[#This Row],[Pts]]/Table_1__3[[#This Row],[Salary]]</f>
        <v>0.72399999999999998</v>
      </c>
    </row>
    <row r="192" spans="1:27" x14ac:dyDescent="0.25">
      <c r="A192">
        <v>191</v>
      </c>
      <c r="B192" s="1" t="s">
        <v>1579</v>
      </c>
      <c r="C192">
        <v>7.02</v>
      </c>
      <c r="D192">
        <v>2.34</v>
      </c>
      <c r="E192">
        <v>0</v>
      </c>
      <c r="F192">
        <v>0</v>
      </c>
      <c r="G192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359</v>
      </c>
      <c r="O192" s="1" t="s">
        <v>359</v>
      </c>
      <c r="P192">
        <v>0</v>
      </c>
      <c r="Q192" s="1">
        <v>0</v>
      </c>
      <c r="R192">
        <v>0</v>
      </c>
      <c r="S192">
        <v>0</v>
      </c>
      <c r="T192">
        <v>0</v>
      </c>
      <c r="U192">
        <v>7.02</v>
      </c>
      <c r="V192" s="1" t="s">
        <v>302</v>
      </c>
      <c r="W192">
        <v>8</v>
      </c>
      <c r="X192">
        <v>0</v>
      </c>
      <c r="Y192" s="1"/>
      <c r="AA192" t="e">
        <f>Table_1__3[[#This Row],[Pts]]/Table_1__3[[#This Row],[Salary]]</f>
        <v>#DIV/0!</v>
      </c>
    </row>
    <row r="193" spans="1:27" x14ac:dyDescent="0.25">
      <c r="A193">
        <v>192</v>
      </c>
      <c r="B193" s="1" t="s">
        <v>1580</v>
      </c>
      <c r="C193">
        <v>6.96</v>
      </c>
      <c r="D193">
        <v>0.99399999999999999</v>
      </c>
      <c r="E193">
        <v>1.3</v>
      </c>
      <c r="F193">
        <v>0</v>
      </c>
      <c r="G193">
        <v>3.56</v>
      </c>
      <c r="H193" s="1" t="s">
        <v>229</v>
      </c>
      <c r="I193" s="1" t="s">
        <v>359</v>
      </c>
      <c r="J193" s="1" t="s">
        <v>359</v>
      </c>
      <c r="K193" s="1" t="s">
        <v>359</v>
      </c>
      <c r="L193" s="1">
        <v>0</v>
      </c>
      <c r="M193" s="1">
        <v>0</v>
      </c>
      <c r="N193" s="1">
        <v>0</v>
      </c>
      <c r="O193" s="1">
        <v>0</v>
      </c>
      <c r="P193">
        <v>0</v>
      </c>
      <c r="Q193" s="1">
        <v>0</v>
      </c>
      <c r="R193">
        <v>0</v>
      </c>
      <c r="S193">
        <v>0</v>
      </c>
      <c r="T193">
        <v>0</v>
      </c>
      <c r="U193">
        <v>0</v>
      </c>
      <c r="V193" s="1" t="s">
        <v>302</v>
      </c>
      <c r="W193">
        <v>13</v>
      </c>
      <c r="X193">
        <v>0</v>
      </c>
      <c r="Y193" s="1"/>
      <c r="AA193" t="e">
        <f>Table_1__3[[#This Row],[Pts]]/Table_1__3[[#This Row],[Salary]]</f>
        <v>#DIV/0!</v>
      </c>
    </row>
    <row r="194" spans="1:27" x14ac:dyDescent="0.25">
      <c r="A194">
        <v>193</v>
      </c>
      <c r="B194" s="1" t="s">
        <v>1581</v>
      </c>
      <c r="C194">
        <v>6.92</v>
      </c>
      <c r="D194">
        <v>1.73</v>
      </c>
      <c r="E194">
        <v>0</v>
      </c>
      <c r="F194">
        <v>0</v>
      </c>
      <c r="G194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 t="s">
        <v>359</v>
      </c>
      <c r="P194">
        <v>0</v>
      </c>
      <c r="Q194" s="1">
        <v>0</v>
      </c>
      <c r="R194">
        <v>0</v>
      </c>
      <c r="S194">
        <v>1.94</v>
      </c>
      <c r="T194">
        <v>4.9800000000000004</v>
      </c>
      <c r="U194">
        <v>0</v>
      </c>
      <c r="V194" s="1" t="s">
        <v>302</v>
      </c>
      <c r="W194">
        <v>8</v>
      </c>
      <c r="X194">
        <v>1</v>
      </c>
      <c r="Y194" s="1"/>
      <c r="AA194">
        <f>Table_1__3[[#This Row],[Pts]]/Table_1__3[[#This Row],[Salary]]</f>
        <v>6.92</v>
      </c>
    </row>
    <row r="195" spans="1:27" x14ac:dyDescent="0.25">
      <c r="A195">
        <v>194</v>
      </c>
      <c r="B195" s="1" t="s">
        <v>1582</v>
      </c>
      <c r="C195">
        <v>6.6</v>
      </c>
      <c r="D195">
        <v>3.3</v>
      </c>
      <c r="E195">
        <v>0</v>
      </c>
      <c r="F195">
        <v>0</v>
      </c>
      <c r="G195">
        <v>6.6</v>
      </c>
      <c r="H195" s="1" t="s">
        <v>359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v>0</v>
      </c>
      <c r="Q195" s="1">
        <v>0</v>
      </c>
      <c r="R195">
        <v>0</v>
      </c>
      <c r="S195">
        <v>0</v>
      </c>
      <c r="T195">
        <v>0</v>
      </c>
      <c r="U195">
        <v>0</v>
      </c>
      <c r="V195" s="1" t="s">
        <v>302</v>
      </c>
      <c r="W195">
        <v>10</v>
      </c>
      <c r="X195">
        <v>0</v>
      </c>
      <c r="Y195" s="1"/>
      <c r="AA195" t="e">
        <f>Table_1__3[[#This Row],[Pts]]/Table_1__3[[#This Row],[Salary]]</f>
        <v>#DIV/0!</v>
      </c>
    </row>
    <row r="196" spans="1:27" x14ac:dyDescent="0.25">
      <c r="A196">
        <v>195</v>
      </c>
      <c r="B196" s="1" t="s">
        <v>1583</v>
      </c>
      <c r="C196">
        <v>5.86</v>
      </c>
      <c r="D196">
        <v>1.4650000000000001</v>
      </c>
      <c r="E196">
        <v>0</v>
      </c>
      <c r="F196">
        <v>5.86</v>
      </c>
      <c r="G196">
        <v>0</v>
      </c>
      <c r="H196" s="1" t="s">
        <v>359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 s="1" t="s">
        <v>302</v>
      </c>
      <c r="W196">
        <v>10</v>
      </c>
      <c r="X196">
        <v>0</v>
      </c>
      <c r="Y196" s="1"/>
      <c r="AA196" t="e">
        <f>Table_1__3[[#This Row],[Pts]]/Table_1__3[[#This Row],[Salary]]</f>
        <v>#DIV/0!</v>
      </c>
    </row>
    <row r="197" spans="1:27" x14ac:dyDescent="0.25">
      <c r="A197">
        <v>196</v>
      </c>
      <c r="B197" s="1" t="s">
        <v>1584</v>
      </c>
      <c r="C197">
        <v>5.7</v>
      </c>
      <c r="D197">
        <v>1.425</v>
      </c>
      <c r="E197">
        <v>0</v>
      </c>
      <c r="F197">
        <v>0</v>
      </c>
      <c r="G197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v>0</v>
      </c>
      <c r="Q197" s="1">
        <v>0</v>
      </c>
      <c r="R197">
        <v>2.2799999999999998</v>
      </c>
      <c r="S197">
        <v>0</v>
      </c>
      <c r="T197">
        <v>1.8</v>
      </c>
      <c r="U197">
        <v>1.62</v>
      </c>
      <c r="V197" s="1" t="s">
        <v>302</v>
      </c>
      <c r="W197">
        <v>5</v>
      </c>
      <c r="X197">
        <v>0</v>
      </c>
      <c r="Y197" s="1"/>
      <c r="AA197" t="e">
        <f>Table_1__3[[#This Row],[Pts]]/Table_1__3[[#This Row],[Salary]]</f>
        <v>#DIV/0!</v>
      </c>
    </row>
    <row r="198" spans="1:27" x14ac:dyDescent="0.25">
      <c r="A198">
        <v>197</v>
      </c>
      <c r="B198" s="1" t="s">
        <v>1585</v>
      </c>
      <c r="C198">
        <v>4.68</v>
      </c>
      <c r="D198">
        <v>0.93600000000000005</v>
      </c>
      <c r="E198">
        <v>0</v>
      </c>
      <c r="F198">
        <v>0</v>
      </c>
      <c r="G198">
        <v>4.68</v>
      </c>
      <c r="H198" s="1" t="s">
        <v>359</v>
      </c>
      <c r="I198" s="1" t="s">
        <v>359</v>
      </c>
      <c r="J198" s="1">
        <v>0</v>
      </c>
      <c r="K198" s="1">
        <v>0</v>
      </c>
      <c r="L198" s="1">
        <v>0</v>
      </c>
      <c r="M198" s="1" t="s">
        <v>359</v>
      </c>
      <c r="N198" s="1">
        <v>0</v>
      </c>
      <c r="O198" s="1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 s="1" t="s">
        <v>302</v>
      </c>
      <c r="W198">
        <v>7</v>
      </c>
      <c r="X198">
        <v>0</v>
      </c>
      <c r="Y198" s="1"/>
      <c r="AA198" t="e">
        <f>Table_1__3[[#This Row],[Pts]]/Table_1__3[[#This Row],[Salary]]</f>
        <v>#DIV/0!</v>
      </c>
    </row>
    <row r="199" spans="1:27" x14ac:dyDescent="0.25">
      <c r="A199">
        <v>198</v>
      </c>
      <c r="B199" s="1" t="s">
        <v>1586</v>
      </c>
      <c r="C199">
        <v>4.54</v>
      </c>
      <c r="D199">
        <v>2.27</v>
      </c>
      <c r="E199">
        <v>0</v>
      </c>
      <c r="F199">
        <v>0</v>
      </c>
      <c r="G199">
        <v>4.54</v>
      </c>
      <c r="H199" s="1" t="s">
        <v>359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v>0</v>
      </c>
      <c r="Q199" s="1">
        <v>0</v>
      </c>
      <c r="R199">
        <v>0</v>
      </c>
      <c r="S199">
        <v>0</v>
      </c>
      <c r="T199">
        <v>0</v>
      </c>
      <c r="U199">
        <v>0</v>
      </c>
      <c r="V199" s="1" t="s">
        <v>302</v>
      </c>
      <c r="W199">
        <v>9</v>
      </c>
      <c r="X199">
        <v>0</v>
      </c>
      <c r="Y199" s="1"/>
      <c r="AA199" t="e">
        <f>Table_1__3[[#This Row],[Pts]]/Table_1__3[[#This Row],[Salary]]</f>
        <v>#DIV/0!</v>
      </c>
    </row>
    <row r="200" spans="1:27" x14ac:dyDescent="0.25">
      <c r="A200">
        <v>199</v>
      </c>
      <c r="B200" s="1" t="s">
        <v>1587</v>
      </c>
      <c r="C200">
        <v>4.2</v>
      </c>
      <c r="D200">
        <v>0.84</v>
      </c>
      <c r="E200">
        <v>0</v>
      </c>
      <c r="F200">
        <v>0</v>
      </c>
      <c r="G200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 t="s">
        <v>802</v>
      </c>
      <c r="P200">
        <v>1.62</v>
      </c>
      <c r="Q200" s="1" t="s">
        <v>359</v>
      </c>
      <c r="R200">
        <v>0</v>
      </c>
      <c r="S200">
        <v>0</v>
      </c>
      <c r="T200">
        <v>0</v>
      </c>
      <c r="U200">
        <v>0</v>
      </c>
      <c r="V200" s="1" t="s">
        <v>302</v>
      </c>
      <c r="W200">
        <v>7</v>
      </c>
      <c r="X200">
        <v>0</v>
      </c>
      <c r="Y200" s="1"/>
      <c r="AA200" t="e">
        <f>Table_1__3[[#This Row],[Pts]]/Table_1__3[[#This Row],[Salary]]</f>
        <v>#DIV/0!</v>
      </c>
    </row>
    <row r="201" spans="1:27" x14ac:dyDescent="0.25">
      <c r="A201">
        <v>200</v>
      </c>
      <c r="B201" s="1" t="s">
        <v>1588</v>
      </c>
      <c r="C201">
        <v>4</v>
      </c>
      <c r="D201">
        <v>0.25</v>
      </c>
      <c r="E201">
        <v>0</v>
      </c>
      <c r="F201">
        <v>0</v>
      </c>
      <c r="G201">
        <v>0</v>
      </c>
      <c r="H201" s="1" t="s">
        <v>359</v>
      </c>
      <c r="I201" s="1" t="s">
        <v>359</v>
      </c>
      <c r="J201" s="1" t="s">
        <v>359</v>
      </c>
      <c r="K201" s="1" t="s">
        <v>359</v>
      </c>
      <c r="L201" s="1" t="s">
        <v>866</v>
      </c>
      <c r="M201" s="1">
        <v>0</v>
      </c>
      <c r="N201" s="1" t="s">
        <v>359</v>
      </c>
      <c r="O201" s="1" t="s">
        <v>359</v>
      </c>
      <c r="P201">
        <v>0</v>
      </c>
      <c r="Q201" s="1" t="s">
        <v>359</v>
      </c>
      <c r="R201">
        <v>0</v>
      </c>
      <c r="S201">
        <v>0</v>
      </c>
      <c r="T201">
        <v>2</v>
      </c>
      <c r="U201">
        <v>0</v>
      </c>
      <c r="V201" s="1" t="s">
        <v>302</v>
      </c>
      <c r="W201">
        <v>9</v>
      </c>
      <c r="X201">
        <v>0</v>
      </c>
      <c r="Y201" s="1"/>
      <c r="AA201" t="e">
        <f>Table_1__3[[#This Row],[Pts]]/Table_1__3[[#This Row],[Salary]]</f>
        <v>#DIV/0!</v>
      </c>
    </row>
    <row r="202" spans="1:27" x14ac:dyDescent="0.25">
      <c r="A202">
        <v>201</v>
      </c>
      <c r="B202" s="1" t="s">
        <v>1589</v>
      </c>
      <c r="C202">
        <v>3.72</v>
      </c>
      <c r="D202">
        <v>1.24</v>
      </c>
      <c r="E202">
        <v>3.72</v>
      </c>
      <c r="F202">
        <v>0</v>
      </c>
      <c r="G202">
        <v>0</v>
      </c>
      <c r="H202" s="1">
        <v>0</v>
      </c>
      <c r="I202" s="1">
        <v>0</v>
      </c>
      <c r="J202" s="1" t="s">
        <v>359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v>0</v>
      </c>
      <c r="Q202" s="1">
        <v>0</v>
      </c>
      <c r="R202">
        <v>0</v>
      </c>
      <c r="S202">
        <v>0</v>
      </c>
      <c r="T202">
        <v>0</v>
      </c>
      <c r="U202">
        <v>0</v>
      </c>
      <c r="V202" s="1" t="s">
        <v>231</v>
      </c>
      <c r="W202">
        <v>9</v>
      </c>
      <c r="X202">
        <v>12</v>
      </c>
      <c r="Y202" s="1"/>
      <c r="AA202">
        <f>Table_1__3[[#This Row],[Pts]]/Table_1__3[[#This Row],[Salary]]</f>
        <v>0.31</v>
      </c>
    </row>
    <row r="203" spans="1:27" x14ac:dyDescent="0.25">
      <c r="A203">
        <v>202</v>
      </c>
      <c r="B203" s="1" t="s">
        <v>1590</v>
      </c>
      <c r="C203">
        <v>3.4</v>
      </c>
      <c r="D203">
        <v>0.56699999999999995</v>
      </c>
      <c r="E203">
        <v>0</v>
      </c>
      <c r="F203">
        <v>0</v>
      </c>
      <c r="G20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 t="s">
        <v>733</v>
      </c>
      <c r="P203">
        <v>0</v>
      </c>
      <c r="Q203" s="1" t="s">
        <v>900</v>
      </c>
      <c r="R203">
        <v>0</v>
      </c>
      <c r="S203">
        <v>0</v>
      </c>
      <c r="T203">
        <v>0</v>
      </c>
      <c r="U203">
        <v>0</v>
      </c>
      <c r="V203" s="1" t="s">
        <v>302</v>
      </c>
      <c r="W203">
        <v>5</v>
      </c>
      <c r="X203">
        <v>0</v>
      </c>
      <c r="Y203" s="1"/>
      <c r="AA203" t="e">
        <f>Table_1__3[[#This Row],[Pts]]/Table_1__3[[#This Row],[Salary]]</f>
        <v>#DIV/0!</v>
      </c>
    </row>
    <row r="204" spans="1:27" x14ac:dyDescent="0.25">
      <c r="A204">
        <v>203</v>
      </c>
      <c r="B204" s="1" t="s">
        <v>1591</v>
      </c>
      <c r="C204">
        <v>3.28</v>
      </c>
      <c r="D204">
        <v>0.54700000000000004</v>
      </c>
      <c r="E204">
        <v>0</v>
      </c>
      <c r="F204">
        <v>0.98</v>
      </c>
      <c r="G204">
        <v>2.2999999999999998</v>
      </c>
      <c r="H204" s="1" t="s">
        <v>359</v>
      </c>
      <c r="I204" s="1" t="s">
        <v>359</v>
      </c>
      <c r="J204" s="1" t="s">
        <v>359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>
        <v>0</v>
      </c>
      <c r="Q204" s="1">
        <v>0</v>
      </c>
      <c r="R204">
        <v>0</v>
      </c>
      <c r="S204">
        <v>0</v>
      </c>
      <c r="T204">
        <v>0</v>
      </c>
      <c r="U204">
        <v>0</v>
      </c>
      <c r="V204" s="1" t="s">
        <v>302</v>
      </c>
      <c r="W204">
        <v>8</v>
      </c>
      <c r="X204">
        <v>0</v>
      </c>
      <c r="Y204" s="1"/>
      <c r="AA204" t="e">
        <f>Table_1__3[[#This Row],[Pts]]/Table_1__3[[#This Row],[Salary]]</f>
        <v>#DIV/0!</v>
      </c>
    </row>
    <row r="205" spans="1:27" x14ac:dyDescent="0.25">
      <c r="A205">
        <v>204</v>
      </c>
      <c r="B205" s="1" t="s">
        <v>1592</v>
      </c>
      <c r="C205">
        <v>3.06</v>
      </c>
      <c r="D205">
        <v>3.06</v>
      </c>
      <c r="E205">
        <v>0</v>
      </c>
      <c r="F205">
        <v>0</v>
      </c>
      <c r="G205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>
        <v>0</v>
      </c>
      <c r="Q205" s="1">
        <v>0</v>
      </c>
      <c r="R205">
        <v>3.06</v>
      </c>
      <c r="S205">
        <v>0</v>
      </c>
      <c r="T205">
        <v>0</v>
      </c>
      <c r="U205">
        <v>0</v>
      </c>
      <c r="V205" s="1" t="s">
        <v>302</v>
      </c>
      <c r="W205">
        <v>10</v>
      </c>
      <c r="X205">
        <v>0</v>
      </c>
      <c r="Y205" s="1"/>
      <c r="AA205" t="e">
        <f>Table_1__3[[#This Row],[Pts]]/Table_1__3[[#This Row],[Salary]]</f>
        <v>#DIV/0!</v>
      </c>
    </row>
    <row r="206" spans="1:27" x14ac:dyDescent="0.25">
      <c r="A206">
        <v>205</v>
      </c>
      <c r="B206" s="1" t="s">
        <v>1593</v>
      </c>
      <c r="C206">
        <v>2.98</v>
      </c>
      <c r="D206">
        <v>0.22900000000000001</v>
      </c>
      <c r="E206">
        <v>0</v>
      </c>
      <c r="F206">
        <v>0</v>
      </c>
      <c r="G206">
        <v>0</v>
      </c>
      <c r="H206" s="1" t="s">
        <v>359</v>
      </c>
      <c r="I206" s="1" t="s">
        <v>359</v>
      </c>
      <c r="J206" s="1">
        <v>0</v>
      </c>
      <c r="K206" s="1">
        <v>0</v>
      </c>
      <c r="L206" s="1" t="s">
        <v>359</v>
      </c>
      <c r="M206" s="1" t="s">
        <v>359</v>
      </c>
      <c r="N206" s="1" t="s">
        <v>359</v>
      </c>
      <c r="O206" s="1" t="s">
        <v>359</v>
      </c>
      <c r="P206">
        <v>0</v>
      </c>
      <c r="Q206" s="1" t="s">
        <v>359</v>
      </c>
      <c r="R206">
        <v>2.98</v>
      </c>
      <c r="S206">
        <v>0</v>
      </c>
      <c r="T206">
        <v>0</v>
      </c>
      <c r="U206">
        <v>0</v>
      </c>
      <c r="V206" s="1" t="s">
        <v>302</v>
      </c>
      <c r="W206">
        <v>6</v>
      </c>
      <c r="X206">
        <v>0</v>
      </c>
      <c r="Y206" s="1"/>
      <c r="AA206" t="e">
        <f>Table_1__3[[#This Row],[Pts]]/Table_1__3[[#This Row],[Salary]]</f>
        <v>#DIV/0!</v>
      </c>
    </row>
    <row r="207" spans="1:27" x14ac:dyDescent="0.25">
      <c r="A207">
        <v>206</v>
      </c>
      <c r="B207" s="1" t="s">
        <v>1594</v>
      </c>
      <c r="C207">
        <v>2.9</v>
      </c>
      <c r="D207">
        <v>0.57999999999999996</v>
      </c>
      <c r="E207">
        <v>0</v>
      </c>
      <c r="F207">
        <v>0</v>
      </c>
      <c r="G207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297</v>
      </c>
      <c r="M207" s="1">
        <v>0</v>
      </c>
      <c r="N207" s="1">
        <v>0</v>
      </c>
      <c r="O207" s="1">
        <v>0</v>
      </c>
      <c r="P207">
        <v>0</v>
      </c>
      <c r="Q207" s="1" t="s">
        <v>875</v>
      </c>
      <c r="R207">
        <v>0</v>
      </c>
      <c r="S207">
        <v>0</v>
      </c>
      <c r="T207">
        <v>0</v>
      </c>
      <c r="U207">
        <v>-0.1</v>
      </c>
      <c r="V207" s="1" t="s">
        <v>302</v>
      </c>
      <c r="W207">
        <v>6</v>
      </c>
      <c r="X207">
        <v>0</v>
      </c>
      <c r="Y207" s="1"/>
      <c r="AA207" t="e">
        <f>Table_1__3[[#This Row],[Pts]]/Table_1__3[[#This Row],[Salary]]</f>
        <v>#DIV/0!</v>
      </c>
    </row>
    <row r="208" spans="1:27" x14ac:dyDescent="0.25">
      <c r="A208">
        <v>207</v>
      </c>
      <c r="B208" s="1" t="s">
        <v>1595</v>
      </c>
      <c r="C208">
        <v>2.76</v>
      </c>
      <c r="D208">
        <v>0.55200000000000005</v>
      </c>
      <c r="E208">
        <v>0</v>
      </c>
      <c r="F208">
        <v>0</v>
      </c>
      <c r="G208">
        <v>0</v>
      </c>
      <c r="H208" s="1" t="s">
        <v>359</v>
      </c>
      <c r="I208" s="1" t="s">
        <v>606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v>0</v>
      </c>
      <c r="Q208" s="1">
        <v>0</v>
      </c>
      <c r="R208">
        <v>0</v>
      </c>
      <c r="S208">
        <v>0</v>
      </c>
      <c r="T208">
        <v>0</v>
      </c>
      <c r="U208">
        <v>0</v>
      </c>
      <c r="V208" s="1" t="s">
        <v>231</v>
      </c>
      <c r="W208">
        <v>6</v>
      </c>
      <c r="X208">
        <v>0</v>
      </c>
      <c r="Y208" s="1"/>
      <c r="AA208" t="e">
        <f>Table_1__3[[#This Row],[Pts]]/Table_1__3[[#This Row],[Salary]]</f>
        <v>#DIV/0!</v>
      </c>
    </row>
    <row r="209" spans="1:27" x14ac:dyDescent="0.25">
      <c r="A209">
        <v>208</v>
      </c>
      <c r="B209" s="1" t="s">
        <v>1596</v>
      </c>
      <c r="C209">
        <v>2.74</v>
      </c>
      <c r="D209">
        <v>0.19600000000000001</v>
      </c>
      <c r="E209">
        <v>0</v>
      </c>
      <c r="F209">
        <v>0</v>
      </c>
      <c r="G209">
        <v>0</v>
      </c>
      <c r="H209" s="1" t="s">
        <v>359</v>
      </c>
      <c r="I209" s="1" t="s">
        <v>359</v>
      </c>
      <c r="J209" s="1" t="s">
        <v>359</v>
      </c>
      <c r="K209" s="1">
        <v>0</v>
      </c>
      <c r="L209" s="1" t="s">
        <v>359</v>
      </c>
      <c r="M209" s="1" t="s">
        <v>359</v>
      </c>
      <c r="N209" s="1" t="s">
        <v>359</v>
      </c>
      <c r="O209" s="1" t="s">
        <v>1292</v>
      </c>
      <c r="P209">
        <v>0</v>
      </c>
      <c r="Q209" s="1" t="s">
        <v>359</v>
      </c>
      <c r="R209">
        <v>0</v>
      </c>
      <c r="S209">
        <v>0</v>
      </c>
      <c r="T209">
        <v>0</v>
      </c>
      <c r="U209">
        <v>0</v>
      </c>
      <c r="V209" s="1" t="s">
        <v>302</v>
      </c>
      <c r="W209">
        <v>7</v>
      </c>
      <c r="X209">
        <v>0</v>
      </c>
      <c r="Y209" s="1"/>
      <c r="AA209" t="e">
        <f>Table_1__3[[#This Row],[Pts]]/Table_1__3[[#This Row],[Salary]]</f>
        <v>#DIV/0!</v>
      </c>
    </row>
    <row r="210" spans="1:27" x14ac:dyDescent="0.25">
      <c r="A210">
        <v>209</v>
      </c>
      <c r="B210" s="1" t="s">
        <v>1597</v>
      </c>
      <c r="C210">
        <v>2.58</v>
      </c>
      <c r="D210">
        <v>2.58</v>
      </c>
      <c r="E210">
        <v>0</v>
      </c>
      <c r="F210">
        <v>0</v>
      </c>
      <c r="G210">
        <v>0</v>
      </c>
      <c r="H210" s="1">
        <v>0</v>
      </c>
      <c r="I210" s="1">
        <v>0</v>
      </c>
      <c r="J210" s="1" t="s">
        <v>802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>
        <v>0</v>
      </c>
      <c r="Q210" s="1">
        <v>0</v>
      </c>
      <c r="R210">
        <v>0</v>
      </c>
      <c r="S210">
        <v>0</v>
      </c>
      <c r="T210">
        <v>0</v>
      </c>
      <c r="U210">
        <v>0</v>
      </c>
      <c r="V210" s="1" t="s">
        <v>231</v>
      </c>
      <c r="W210">
        <v>13</v>
      </c>
      <c r="X210">
        <v>0</v>
      </c>
      <c r="Y210" s="1"/>
      <c r="AA210" t="e">
        <f>Table_1__3[[#This Row],[Pts]]/Table_1__3[[#This Row],[Salary]]</f>
        <v>#DIV/0!</v>
      </c>
    </row>
    <row r="211" spans="1:27" x14ac:dyDescent="0.25">
      <c r="A211">
        <v>210</v>
      </c>
      <c r="B211" s="1" t="s">
        <v>1598</v>
      </c>
      <c r="C211">
        <v>2.58</v>
      </c>
      <c r="D211">
        <v>0.36899999999999999</v>
      </c>
      <c r="E211">
        <v>0</v>
      </c>
      <c r="F211">
        <v>0</v>
      </c>
      <c r="G211">
        <v>0</v>
      </c>
      <c r="H211" s="1">
        <v>0</v>
      </c>
      <c r="I211" s="1">
        <v>0</v>
      </c>
      <c r="J211" s="1" t="s">
        <v>359</v>
      </c>
      <c r="K211" s="1" t="s">
        <v>359</v>
      </c>
      <c r="L211" s="1" t="s">
        <v>802</v>
      </c>
      <c r="M211" s="1">
        <v>0</v>
      </c>
      <c r="N211" s="1">
        <v>0</v>
      </c>
      <c r="O211" s="1" t="s">
        <v>359</v>
      </c>
      <c r="P211">
        <v>0</v>
      </c>
      <c r="Q211" s="1">
        <v>0</v>
      </c>
      <c r="R211">
        <v>0</v>
      </c>
      <c r="S211">
        <v>0</v>
      </c>
      <c r="T211">
        <v>0</v>
      </c>
      <c r="U211">
        <v>0</v>
      </c>
      <c r="V211" s="1" t="s">
        <v>302</v>
      </c>
      <c r="W211">
        <v>10</v>
      </c>
      <c r="X211">
        <v>0</v>
      </c>
      <c r="Y211" s="1"/>
      <c r="AA211" t="e">
        <f>Table_1__3[[#This Row],[Pts]]/Table_1__3[[#This Row],[Salary]]</f>
        <v>#DIV/0!</v>
      </c>
    </row>
    <row r="212" spans="1:27" x14ac:dyDescent="0.25">
      <c r="A212">
        <v>211</v>
      </c>
      <c r="B212" s="1" t="s">
        <v>1599</v>
      </c>
      <c r="C212">
        <v>2.42</v>
      </c>
      <c r="D212">
        <v>1.21</v>
      </c>
      <c r="E212">
        <v>0</v>
      </c>
      <c r="F212">
        <v>0</v>
      </c>
      <c r="G212">
        <v>0</v>
      </c>
      <c r="H212" s="1">
        <v>0</v>
      </c>
      <c r="I212" s="1" t="s">
        <v>892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>
        <v>0</v>
      </c>
      <c r="Q212" s="1">
        <v>0</v>
      </c>
      <c r="R212">
        <v>0</v>
      </c>
      <c r="S212">
        <v>0</v>
      </c>
      <c r="T212">
        <v>0</v>
      </c>
      <c r="U212">
        <v>0</v>
      </c>
      <c r="V212" s="1" t="s">
        <v>302</v>
      </c>
      <c r="W212">
        <v>4</v>
      </c>
      <c r="X212">
        <v>0</v>
      </c>
      <c r="Y212" s="1"/>
      <c r="AA212" t="e">
        <f>Table_1__3[[#This Row],[Pts]]/Table_1__3[[#This Row],[Salary]]</f>
        <v>#DIV/0!</v>
      </c>
    </row>
    <row r="213" spans="1:27" x14ac:dyDescent="0.25">
      <c r="A213">
        <v>212</v>
      </c>
      <c r="B213" s="1" t="s">
        <v>1600</v>
      </c>
      <c r="C213">
        <v>2.2599999999999998</v>
      </c>
      <c r="D213">
        <v>0.20499999999999999</v>
      </c>
      <c r="E213">
        <v>0</v>
      </c>
      <c r="F213">
        <v>0</v>
      </c>
      <c r="G213">
        <v>0</v>
      </c>
      <c r="H213" s="1" t="s">
        <v>359</v>
      </c>
      <c r="I213" s="1">
        <v>0</v>
      </c>
      <c r="J213" s="1" t="s">
        <v>359</v>
      </c>
      <c r="K213" s="1" t="s">
        <v>904</v>
      </c>
      <c r="L213" s="1" t="s">
        <v>359</v>
      </c>
      <c r="M213" s="1">
        <v>0</v>
      </c>
      <c r="N213" s="1">
        <v>0</v>
      </c>
      <c r="O213" s="1">
        <v>0</v>
      </c>
      <c r="P213">
        <v>0</v>
      </c>
      <c r="Q213" s="1" t="s">
        <v>359</v>
      </c>
      <c r="R213">
        <v>0</v>
      </c>
      <c r="S213">
        <v>0</v>
      </c>
      <c r="T213">
        <v>0</v>
      </c>
      <c r="U213">
        <v>0</v>
      </c>
      <c r="V213" s="1" t="s">
        <v>302</v>
      </c>
      <c r="W213">
        <v>7</v>
      </c>
      <c r="X213">
        <v>0</v>
      </c>
      <c r="Y213" s="1"/>
      <c r="AA213" t="e">
        <f>Table_1__3[[#This Row],[Pts]]/Table_1__3[[#This Row],[Salary]]</f>
        <v>#DIV/0!</v>
      </c>
    </row>
    <row r="214" spans="1:27" x14ac:dyDescent="0.25">
      <c r="A214">
        <v>213</v>
      </c>
      <c r="B214" s="1" t="s">
        <v>1601</v>
      </c>
      <c r="C214">
        <v>2.1</v>
      </c>
      <c r="D214">
        <v>0.52500000000000002</v>
      </c>
      <c r="E214">
        <v>0</v>
      </c>
      <c r="F214">
        <v>0</v>
      </c>
      <c r="G214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 t="s">
        <v>359</v>
      </c>
      <c r="N214" s="1">
        <v>0</v>
      </c>
      <c r="O214" s="1" t="s">
        <v>359</v>
      </c>
      <c r="P214">
        <v>0</v>
      </c>
      <c r="Q214" s="1">
        <v>0</v>
      </c>
      <c r="R214">
        <v>0</v>
      </c>
      <c r="S214">
        <v>0</v>
      </c>
      <c r="T214">
        <v>0</v>
      </c>
      <c r="U214">
        <v>2.1</v>
      </c>
      <c r="V214" s="1" t="s">
        <v>302</v>
      </c>
      <c r="W214">
        <v>10</v>
      </c>
      <c r="X214">
        <v>0</v>
      </c>
      <c r="Y214" s="1"/>
      <c r="AA214" t="e">
        <f>Table_1__3[[#This Row],[Pts]]/Table_1__3[[#This Row],[Salary]]</f>
        <v>#DIV/0!</v>
      </c>
    </row>
    <row r="215" spans="1:27" x14ac:dyDescent="0.25">
      <c r="A215">
        <v>214</v>
      </c>
      <c r="B215" s="1" t="s">
        <v>1602</v>
      </c>
      <c r="C215">
        <v>2</v>
      </c>
      <c r="D215">
        <v>0.222</v>
      </c>
      <c r="E215">
        <v>0</v>
      </c>
      <c r="F215">
        <v>0</v>
      </c>
      <c r="G215">
        <v>0</v>
      </c>
      <c r="H215" s="1" t="s">
        <v>359</v>
      </c>
      <c r="I215" s="1">
        <v>0</v>
      </c>
      <c r="J215" s="1">
        <v>0</v>
      </c>
      <c r="K215" s="1">
        <v>0</v>
      </c>
      <c r="L215" s="1" t="s">
        <v>359</v>
      </c>
      <c r="M215" s="1" t="s">
        <v>359</v>
      </c>
      <c r="N215" s="1" t="s">
        <v>359</v>
      </c>
      <c r="O215" s="1" t="s">
        <v>359</v>
      </c>
      <c r="P215">
        <v>0</v>
      </c>
      <c r="Q215" s="1" t="s">
        <v>866</v>
      </c>
      <c r="R215">
        <v>0</v>
      </c>
      <c r="S215">
        <v>0</v>
      </c>
      <c r="T215">
        <v>0</v>
      </c>
      <c r="U215">
        <v>0</v>
      </c>
      <c r="V215" s="1" t="s">
        <v>302</v>
      </c>
      <c r="W215">
        <v>7</v>
      </c>
      <c r="X215">
        <v>0</v>
      </c>
      <c r="Y215" s="1"/>
      <c r="AA215" t="e">
        <f>Table_1__3[[#This Row],[Pts]]/Table_1__3[[#This Row],[Salary]]</f>
        <v>#DIV/0!</v>
      </c>
    </row>
    <row r="216" spans="1:27" x14ac:dyDescent="0.25">
      <c r="A216">
        <v>215</v>
      </c>
      <c r="B216" s="1" t="s">
        <v>1603</v>
      </c>
      <c r="C216">
        <v>1.78</v>
      </c>
      <c r="D216">
        <v>0.13700000000000001</v>
      </c>
      <c r="E216">
        <v>1.78</v>
      </c>
      <c r="F216">
        <v>0</v>
      </c>
      <c r="G216">
        <v>0</v>
      </c>
      <c r="H216" s="1" t="s">
        <v>359</v>
      </c>
      <c r="I216" s="1" t="s">
        <v>359</v>
      </c>
      <c r="J216" s="1" t="s">
        <v>359</v>
      </c>
      <c r="K216" s="1" t="s">
        <v>359</v>
      </c>
      <c r="L216" s="1">
        <v>0</v>
      </c>
      <c r="M216" s="1" t="s">
        <v>359</v>
      </c>
      <c r="N216" s="1" t="s">
        <v>359</v>
      </c>
      <c r="O216" s="1">
        <v>0</v>
      </c>
      <c r="P216">
        <v>0</v>
      </c>
      <c r="Q216" s="1" t="s">
        <v>359</v>
      </c>
      <c r="R216">
        <v>0</v>
      </c>
      <c r="S216">
        <v>0</v>
      </c>
      <c r="T216">
        <v>0</v>
      </c>
      <c r="U216">
        <v>0</v>
      </c>
      <c r="V216" s="1" t="s">
        <v>302</v>
      </c>
      <c r="W216">
        <v>11</v>
      </c>
      <c r="X216">
        <v>0</v>
      </c>
      <c r="Y216" s="1"/>
      <c r="AA216" t="e">
        <f>Table_1__3[[#This Row],[Pts]]/Table_1__3[[#This Row],[Salary]]</f>
        <v>#DIV/0!</v>
      </c>
    </row>
    <row r="217" spans="1:27" x14ac:dyDescent="0.25">
      <c r="A217">
        <v>216</v>
      </c>
      <c r="B217" s="1" t="s">
        <v>1604</v>
      </c>
      <c r="C217">
        <v>1.3</v>
      </c>
      <c r="D217">
        <v>1.3</v>
      </c>
      <c r="E217">
        <v>0</v>
      </c>
      <c r="F217">
        <v>0</v>
      </c>
      <c r="G217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v>0</v>
      </c>
      <c r="Q217" s="1">
        <v>0</v>
      </c>
      <c r="R217">
        <v>0</v>
      </c>
      <c r="S217">
        <v>0</v>
      </c>
      <c r="T217">
        <v>1.3</v>
      </c>
      <c r="U217">
        <v>0</v>
      </c>
      <c r="V217" s="1" t="s">
        <v>302</v>
      </c>
      <c r="W217">
        <v>9</v>
      </c>
      <c r="X217">
        <v>0</v>
      </c>
      <c r="Y217" s="1"/>
      <c r="AA217" t="e">
        <f>Table_1__3[[#This Row],[Pts]]/Table_1__3[[#This Row],[Salary]]</f>
        <v>#DIV/0!</v>
      </c>
    </row>
    <row r="218" spans="1:27" x14ac:dyDescent="0.25">
      <c r="A218">
        <v>217</v>
      </c>
      <c r="B218" s="1" t="s">
        <v>1605</v>
      </c>
      <c r="C218">
        <v>1.1399999999999999</v>
      </c>
      <c r="D218">
        <v>0.56999999999999995</v>
      </c>
      <c r="E218">
        <v>0</v>
      </c>
      <c r="F218">
        <v>0</v>
      </c>
      <c r="G218">
        <v>1.1399999999999999</v>
      </c>
      <c r="H218" s="1">
        <v>0</v>
      </c>
      <c r="I218" s="1">
        <v>0</v>
      </c>
      <c r="J218" s="1">
        <v>0</v>
      </c>
      <c r="K218" s="1" t="s">
        <v>359</v>
      </c>
      <c r="L218" s="1">
        <v>0</v>
      </c>
      <c r="M218" s="1">
        <v>0</v>
      </c>
      <c r="N218" s="1">
        <v>0</v>
      </c>
      <c r="O218" s="1">
        <v>0</v>
      </c>
      <c r="P218">
        <v>0</v>
      </c>
      <c r="Q218" s="1">
        <v>0</v>
      </c>
      <c r="R218">
        <v>0</v>
      </c>
      <c r="S218">
        <v>0</v>
      </c>
      <c r="T218">
        <v>0</v>
      </c>
      <c r="U218">
        <v>0</v>
      </c>
      <c r="V218" s="1" t="s">
        <v>231</v>
      </c>
      <c r="W218">
        <v>8</v>
      </c>
      <c r="X218">
        <v>1</v>
      </c>
      <c r="Y218" s="1"/>
      <c r="AA218">
        <f>Table_1__3[[#This Row],[Pts]]/Table_1__3[[#This Row],[Salary]]</f>
        <v>1.1399999999999999</v>
      </c>
    </row>
    <row r="219" spans="1:27" x14ac:dyDescent="0.25">
      <c r="A219">
        <v>218</v>
      </c>
      <c r="B219" s="1" t="s">
        <v>1606</v>
      </c>
      <c r="C219">
        <v>0.4</v>
      </c>
      <c r="D219">
        <v>0.13300000000000001</v>
      </c>
      <c r="E219">
        <v>0</v>
      </c>
      <c r="F219">
        <v>0</v>
      </c>
      <c r="G219">
        <v>0.4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v>0</v>
      </c>
      <c r="Q219" s="1">
        <v>0</v>
      </c>
      <c r="R219">
        <v>0</v>
      </c>
      <c r="S219">
        <v>0</v>
      </c>
      <c r="T219">
        <v>0</v>
      </c>
      <c r="U219">
        <v>0</v>
      </c>
      <c r="V219" s="1" t="s">
        <v>231</v>
      </c>
      <c r="W219">
        <v>9</v>
      </c>
      <c r="X219">
        <v>0</v>
      </c>
      <c r="Y219" s="1"/>
      <c r="AA219" t="e">
        <f>Table_1__3[[#This Row],[Pts]]/Table_1__3[[#This Row],[Salary]]</f>
        <v>#DIV/0!</v>
      </c>
    </row>
    <row r="220" spans="1:27" x14ac:dyDescent="0.25">
      <c r="A220">
        <v>219</v>
      </c>
      <c r="B220" s="1" t="s">
        <v>1607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 s="1">
        <v>0</v>
      </c>
      <c r="J220" s="1">
        <v>0</v>
      </c>
      <c r="K220" s="1" t="s">
        <v>359</v>
      </c>
      <c r="L220" s="1">
        <v>0</v>
      </c>
      <c r="M220" s="1">
        <v>0</v>
      </c>
      <c r="N220" s="1">
        <v>0</v>
      </c>
      <c r="O220" s="1">
        <v>0</v>
      </c>
      <c r="P220">
        <v>0</v>
      </c>
      <c r="Q220" s="1">
        <v>0</v>
      </c>
      <c r="R220">
        <v>0</v>
      </c>
      <c r="S220">
        <v>0</v>
      </c>
      <c r="T220">
        <v>0</v>
      </c>
      <c r="U220">
        <v>0</v>
      </c>
      <c r="V220" s="1" t="s">
        <v>302</v>
      </c>
      <c r="W220">
        <v>11</v>
      </c>
      <c r="X220">
        <v>0</v>
      </c>
      <c r="Y220" s="1"/>
      <c r="AA220" t="e">
        <f>Table_1__3[[#This Row],[Pts]]/Table_1__3[[#This Row],[Salary]]</f>
        <v>#DIV/0!</v>
      </c>
    </row>
    <row r="221" spans="1:27" x14ac:dyDescent="0.25">
      <c r="A221">
        <v>220</v>
      </c>
      <c r="B221" s="1" t="s">
        <v>1608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 s="1">
        <v>0</v>
      </c>
      <c r="J221" s="1">
        <v>0</v>
      </c>
      <c r="K221" s="1" t="s">
        <v>359</v>
      </c>
      <c r="L221" s="1">
        <v>0</v>
      </c>
      <c r="M221" s="1" t="s">
        <v>359</v>
      </c>
      <c r="N221" s="1" t="s">
        <v>359</v>
      </c>
      <c r="O221" s="1">
        <v>0</v>
      </c>
      <c r="P221">
        <v>0</v>
      </c>
      <c r="Q221" s="1">
        <v>0</v>
      </c>
      <c r="R221">
        <v>0</v>
      </c>
      <c r="S221">
        <v>0</v>
      </c>
      <c r="T221">
        <v>0</v>
      </c>
      <c r="U221">
        <v>0</v>
      </c>
      <c r="V221" s="1" t="s">
        <v>302</v>
      </c>
      <c r="W221">
        <v>8</v>
      </c>
      <c r="X221">
        <v>0</v>
      </c>
      <c r="Y221" s="1"/>
      <c r="AA221" t="e">
        <f>Table_1__3[[#This Row],[Pts]]/Table_1__3[[#This Row],[Salary]]</f>
        <v>#DIV/0!</v>
      </c>
    </row>
    <row r="222" spans="1:27" x14ac:dyDescent="0.25">
      <c r="A222">
        <v>221</v>
      </c>
      <c r="B222" s="1" t="s">
        <v>1609</v>
      </c>
      <c r="C222">
        <v>0</v>
      </c>
      <c r="D222">
        <v>0</v>
      </c>
      <c r="E222">
        <v>0</v>
      </c>
      <c r="F222">
        <v>0</v>
      </c>
      <c r="G222">
        <v>0</v>
      </c>
      <c r="H222" s="1" t="s">
        <v>359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v>0</v>
      </c>
      <c r="Q222" s="1">
        <v>0</v>
      </c>
      <c r="R222">
        <v>0</v>
      </c>
      <c r="S222">
        <v>0</v>
      </c>
      <c r="T222">
        <v>0</v>
      </c>
      <c r="U222">
        <v>0</v>
      </c>
      <c r="V222" s="1" t="s">
        <v>302</v>
      </c>
      <c r="W222">
        <v>5</v>
      </c>
      <c r="X222">
        <v>0</v>
      </c>
      <c r="Y222" s="1"/>
      <c r="AA222" t="e">
        <f>Table_1__3[[#This Row],[Pts]]/Table_1__3[[#This Row],[Salary]]</f>
        <v>#DIV/0!</v>
      </c>
    </row>
    <row r="223" spans="1:27" x14ac:dyDescent="0.25">
      <c r="A223">
        <v>222</v>
      </c>
      <c r="B223" s="1" t="s">
        <v>1610</v>
      </c>
      <c r="C223">
        <v>0</v>
      </c>
      <c r="D223">
        <v>0</v>
      </c>
      <c r="E223">
        <v>0</v>
      </c>
      <c r="F223">
        <v>0</v>
      </c>
      <c r="G223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359</v>
      </c>
      <c r="M223" s="1">
        <v>0</v>
      </c>
      <c r="N223" s="1">
        <v>0</v>
      </c>
      <c r="O223" s="1">
        <v>0</v>
      </c>
      <c r="P223">
        <v>0</v>
      </c>
      <c r="Q223" s="1">
        <v>0</v>
      </c>
      <c r="R223">
        <v>0</v>
      </c>
      <c r="S223">
        <v>0</v>
      </c>
      <c r="T223">
        <v>0</v>
      </c>
      <c r="U223">
        <v>0</v>
      </c>
      <c r="V223" s="1" t="s">
        <v>302</v>
      </c>
      <c r="X223">
        <v>0</v>
      </c>
      <c r="Y223" s="1"/>
      <c r="AA223" t="e">
        <f>Table_1__3[[#This Row],[Pts]]/Table_1__3[[#This Row],[Salary]]</f>
        <v>#DIV/0!</v>
      </c>
    </row>
    <row r="224" spans="1:27" x14ac:dyDescent="0.25">
      <c r="A224">
        <v>223</v>
      </c>
      <c r="B224" s="1" t="s">
        <v>1611</v>
      </c>
      <c r="C224">
        <v>0</v>
      </c>
      <c r="D224">
        <v>0</v>
      </c>
      <c r="E224">
        <v>0</v>
      </c>
      <c r="F224">
        <v>0</v>
      </c>
      <c r="G224">
        <v>0</v>
      </c>
      <c r="H224" s="1">
        <v>0</v>
      </c>
      <c r="I224" s="1">
        <v>0</v>
      </c>
      <c r="J224" s="1">
        <v>0</v>
      </c>
      <c r="K224" s="1" t="s">
        <v>359</v>
      </c>
      <c r="L224" s="1">
        <v>0</v>
      </c>
      <c r="M224" s="1">
        <v>0</v>
      </c>
      <c r="N224" s="1">
        <v>0</v>
      </c>
      <c r="O224" s="1">
        <v>0</v>
      </c>
      <c r="P224">
        <v>0</v>
      </c>
      <c r="Q224" s="1">
        <v>0</v>
      </c>
      <c r="R224">
        <v>0</v>
      </c>
      <c r="S224">
        <v>0</v>
      </c>
      <c r="T224">
        <v>0</v>
      </c>
      <c r="U224">
        <v>0</v>
      </c>
      <c r="V224" s="1" t="s">
        <v>302</v>
      </c>
      <c r="W224">
        <v>8</v>
      </c>
      <c r="X224">
        <v>0</v>
      </c>
      <c r="Y224" s="1"/>
      <c r="AA224" t="e">
        <f>Table_1__3[[#This Row],[Pts]]/Table_1__3[[#This Row],[Salary]]</f>
        <v>#DIV/0!</v>
      </c>
    </row>
    <row r="225" spans="1:27" x14ac:dyDescent="0.25">
      <c r="A225">
        <v>224</v>
      </c>
      <c r="B225" s="1" t="s">
        <v>1612</v>
      </c>
      <c r="C225">
        <v>0</v>
      </c>
      <c r="D225">
        <v>0</v>
      </c>
      <c r="E225">
        <v>0</v>
      </c>
      <c r="F225">
        <v>0</v>
      </c>
      <c r="G225">
        <v>0</v>
      </c>
      <c r="H225" s="1">
        <v>0</v>
      </c>
      <c r="I225" s="1">
        <v>0</v>
      </c>
      <c r="J225" s="1" t="s">
        <v>359</v>
      </c>
      <c r="K225" s="1" t="s">
        <v>359</v>
      </c>
      <c r="L225" s="1">
        <v>0</v>
      </c>
      <c r="M225" s="1">
        <v>0</v>
      </c>
      <c r="N225" s="1">
        <v>0</v>
      </c>
      <c r="O225" s="1">
        <v>0</v>
      </c>
      <c r="P225">
        <v>0</v>
      </c>
      <c r="Q225" s="1">
        <v>0</v>
      </c>
      <c r="R225">
        <v>0</v>
      </c>
      <c r="S225">
        <v>0</v>
      </c>
      <c r="T225">
        <v>0</v>
      </c>
      <c r="U225">
        <v>0</v>
      </c>
      <c r="V225" s="1" t="s">
        <v>302</v>
      </c>
      <c r="W225">
        <v>9</v>
      </c>
      <c r="X225">
        <v>0</v>
      </c>
      <c r="Y225" s="1"/>
      <c r="AA225" t="e">
        <f>Table_1__3[[#This Row],[Pts]]/Table_1__3[[#This Row],[Salary]]</f>
        <v>#DIV/0!</v>
      </c>
    </row>
    <row r="226" spans="1:27" x14ac:dyDescent="0.25">
      <c r="A226">
        <v>225</v>
      </c>
      <c r="B226" s="1" t="s">
        <v>1613</v>
      </c>
      <c r="C226">
        <v>0</v>
      </c>
      <c r="D226">
        <v>0</v>
      </c>
      <c r="E226">
        <v>0</v>
      </c>
      <c r="F226">
        <v>0</v>
      </c>
      <c r="G226">
        <v>0</v>
      </c>
      <c r="H226" s="1">
        <v>0</v>
      </c>
      <c r="I226" s="1">
        <v>0</v>
      </c>
      <c r="J226" s="1" t="s">
        <v>359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v>0</v>
      </c>
      <c r="Q226" s="1">
        <v>0</v>
      </c>
      <c r="R226">
        <v>0</v>
      </c>
      <c r="S226">
        <v>0</v>
      </c>
      <c r="T226">
        <v>0</v>
      </c>
      <c r="U226">
        <v>0</v>
      </c>
      <c r="V226" s="1" t="s">
        <v>302</v>
      </c>
      <c r="W226">
        <v>4</v>
      </c>
      <c r="X226">
        <v>0</v>
      </c>
      <c r="Y226" s="1"/>
      <c r="AA226" t="e">
        <f>Table_1__3[[#This Row],[Pts]]/Table_1__3[[#This Row],[Salary]]</f>
        <v>#DIV/0!</v>
      </c>
    </row>
    <row r="227" spans="1:27" x14ac:dyDescent="0.25">
      <c r="A227">
        <v>226</v>
      </c>
      <c r="B227" s="1" t="s">
        <v>1614</v>
      </c>
      <c r="C227">
        <v>0</v>
      </c>
      <c r="D227">
        <v>0</v>
      </c>
      <c r="E227">
        <v>0</v>
      </c>
      <c r="F227">
        <v>0</v>
      </c>
      <c r="G227">
        <v>0</v>
      </c>
      <c r="H227" s="1" t="s">
        <v>359</v>
      </c>
      <c r="I227" s="1" t="s">
        <v>359</v>
      </c>
      <c r="J227" s="1" t="s">
        <v>359</v>
      </c>
      <c r="K227" s="1">
        <v>0</v>
      </c>
      <c r="L227" s="1">
        <v>0</v>
      </c>
      <c r="M227" s="1" t="s">
        <v>359</v>
      </c>
      <c r="N227" s="1" t="s">
        <v>359</v>
      </c>
      <c r="O227" s="1">
        <v>0</v>
      </c>
      <c r="P227">
        <v>0</v>
      </c>
      <c r="Q227" s="1" t="s">
        <v>359</v>
      </c>
      <c r="R227">
        <v>0</v>
      </c>
      <c r="S227">
        <v>0</v>
      </c>
      <c r="T227">
        <v>0</v>
      </c>
      <c r="U227">
        <v>0</v>
      </c>
      <c r="V227" s="1" t="s">
        <v>302</v>
      </c>
      <c r="W227">
        <v>7</v>
      </c>
      <c r="X227">
        <v>0</v>
      </c>
      <c r="Y227" s="1"/>
      <c r="AA227" t="e">
        <f>Table_1__3[[#This Row],[Pts]]/Table_1__3[[#This Row],[Salary]]</f>
        <v>#DIV/0!</v>
      </c>
    </row>
    <row r="228" spans="1:27" x14ac:dyDescent="0.25">
      <c r="A228">
        <v>227</v>
      </c>
      <c r="B228" s="1" t="s">
        <v>1615</v>
      </c>
      <c r="C228">
        <v>0</v>
      </c>
      <c r="D228">
        <v>0</v>
      </c>
      <c r="E228">
        <v>0</v>
      </c>
      <c r="F228">
        <v>0</v>
      </c>
      <c r="G228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>
        <v>0</v>
      </c>
      <c r="Q228" s="1">
        <v>0</v>
      </c>
      <c r="R228">
        <v>0</v>
      </c>
      <c r="S228">
        <v>0</v>
      </c>
      <c r="T228">
        <v>0</v>
      </c>
      <c r="U228">
        <v>0</v>
      </c>
      <c r="V228" s="1" t="s">
        <v>302</v>
      </c>
      <c r="W228">
        <v>11</v>
      </c>
      <c r="X228">
        <v>0</v>
      </c>
      <c r="Y228" s="1"/>
      <c r="AA228" t="e">
        <f>Table_1__3[[#This Row],[Pts]]/Table_1__3[[#This Row],[Salary]]</f>
        <v>#DIV/0!</v>
      </c>
    </row>
    <row r="229" spans="1:27" x14ac:dyDescent="0.25">
      <c r="A229">
        <v>228</v>
      </c>
      <c r="B229" s="1" t="s">
        <v>1616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>
        <v>0</v>
      </c>
      <c r="Q229" s="1">
        <v>0</v>
      </c>
      <c r="R229">
        <v>0</v>
      </c>
      <c r="S229">
        <v>0</v>
      </c>
      <c r="T229">
        <v>0</v>
      </c>
      <c r="U229">
        <v>0</v>
      </c>
      <c r="V229" s="1" t="s">
        <v>302</v>
      </c>
      <c r="W229">
        <v>8</v>
      </c>
      <c r="X229">
        <v>0</v>
      </c>
      <c r="Y229" s="1"/>
      <c r="AA229" t="e">
        <f>Table_1__3[[#This Row],[Pts]]/Table_1__3[[#This Row],[Salary]]</f>
        <v>#DIV/0!</v>
      </c>
    </row>
    <row r="230" spans="1:27" x14ac:dyDescent="0.25">
      <c r="A230">
        <v>229</v>
      </c>
      <c r="B230" s="1" t="s">
        <v>1617</v>
      </c>
      <c r="C230">
        <v>0</v>
      </c>
      <c r="D230">
        <v>0</v>
      </c>
      <c r="E230">
        <v>0</v>
      </c>
      <c r="F230">
        <v>0</v>
      </c>
      <c r="G230">
        <v>0</v>
      </c>
      <c r="H230" s="1" t="s">
        <v>359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>
        <v>0</v>
      </c>
      <c r="Q230" s="1">
        <v>0</v>
      </c>
      <c r="R230">
        <v>0</v>
      </c>
      <c r="S230">
        <v>0</v>
      </c>
      <c r="T230">
        <v>0</v>
      </c>
      <c r="U230">
        <v>0</v>
      </c>
      <c r="V230" s="1" t="s">
        <v>302</v>
      </c>
      <c r="W230">
        <v>6</v>
      </c>
      <c r="X230">
        <v>0</v>
      </c>
      <c r="Y230" s="1"/>
      <c r="AA230" t="e">
        <f>Table_1__3[[#This Row],[Pts]]/Table_1__3[[#This Row],[Salary]]</f>
        <v>#DIV/0!</v>
      </c>
    </row>
    <row r="231" spans="1:27" x14ac:dyDescent="0.25">
      <c r="A231">
        <v>230</v>
      </c>
      <c r="B231" s="1" t="s">
        <v>1618</v>
      </c>
      <c r="C231">
        <v>0</v>
      </c>
      <c r="D231">
        <v>0</v>
      </c>
      <c r="E231">
        <v>0</v>
      </c>
      <c r="F231">
        <v>0</v>
      </c>
      <c r="G231">
        <v>0</v>
      </c>
      <c r="H231" s="1">
        <v>0</v>
      </c>
      <c r="I231" s="1" t="s">
        <v>359</v>
      </c>
      <c r="J231" s="1">
        <v>0</v>
      </c>
      <c r="K231" s="1" t="s">
        <v>359</v>
      </c>
      <c r="L231" s="1">
        <v>0</v>
      </c>
      <c r="M231" s="1">
        <v>0</v>
      </c>
      <c r="N231" s="1">
        <v>0</v>
      </c>
      <c r="O231" s="1">
        <v>0</v>
      </c>
      <c r="P231">
        <v>0</v>
      </c>
      <c r="Q231" s="1">
        <v>0</v>
      </c>
      <c r="R231">
        <v>0</v>
      </c>
      <c r="S231">
        <v>0</v>
      </c>
      <c r="T231">
        <v>0</v>
      </c>
      <c r="U231">
        <v>0</v>
      </c>
      <c r="V231" s="1" t="s">
        <v>302</v>
      </c>
      <c r="W231">
        <v>6</v>
      </c>
      <c r="X231">
        <v>0</v>
      </c>
      <c r="Y231" s="1"/>
      <c r="AA231" t="e">
        <f>Table_1__3[[#This Row],[Pts]]/Table_1__3[[#This Row],[Salary]]</f>
        <v>#DIV/0!</v>
      </c>
    </row>
    <row r="232" spans="1:27" x14ac:dyDescent="0.25">
      <c r="A232">
        <v>231</v>
      </c>
      <c r="B232" s="1" t="s">
        <v>1619</v>
      </c>
      <c r="C232">
        <v>0</v>
      </c>
      <c r="D232">
        <v>0</v>
      </c>
      <c r="E232">
        <v>0</v>
      </c>
      <c r="F232">
        <v>0</v>
      </c>
      <c r="G232">
        <v>0</v>
      </c>
      <c r="H232" s="1">
        <v>0</v>
      </c>
      <c r="I232" s="1" t="s">
        <v>359</v>
      </c>
      <c r="J232" s="1" t="s">
        <v>359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>
        <v>0</v>
      </c>
      <c r="Q232" s="1">
        <v>0</v>
      </c>
      <c r="R232">
        <v>0</v>
      </c>
      <c r="S232">
        <v>0</v>
      </c>
      <c r="T232">
        <v>0</v>
      </c>
      <c r="U232">
        <v>0</v>
      </c>
      <c r="V232" s="1" t="s">
        <v>302</v>
      </c>
      <c r="W232">
        <v>13</v>
      </c>
      <c r="X232">
        <v>0</v>
      </c>
      <c r="Y232" s="1"/>
      <c r="AA232" t="e">
        <f>Table_1__3[[#This Row],[Pts]]/Table_1__3[[#This Row],[Salary]]</f>
        <v>#DIV/0!</v>
      </c>
    </row>
    <row r="233" spans="1:27" x14ac:dyDescent="0.25">
      <c r="A233">
        <v>232</v>
      </c>
      <c r="B233" s="1" t="s">
        <v>1620</v>
      </c>
      <c r="C233">
        <v>0</v>
      </c>
      <c r="D233">
        <v>0</v>
      </c>
      <c r="E233">
        <v>0</v>
      </c>
      <c r="F233">
        <v>0</v>
      </c>
      <c r="G233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359</v>
      </c>
      <c r="M233" s="1" t="s">
        <v>359</v>
      </c>
      <c r="N233" s="1" t="s">
        <v>359</v>
      </c>
      <c r="O233" s="1">
        <v>0</v>
      </c>
      <c r="P233">
        <v>0</v>
      </c>
      <c r="Q233" s="1">
        <v>0</v>
      </c>
      <c r="R233">
        <v>0</v>
      </c>
      <c r="S233">
        <v>0</v>
      </c>
      <c r="T233">
        <v>0</v>
      </c>
      <c r="U233">
        <v>0</v>
      </c>
      <c r="V233" s="1" t="s">
        <v>231</v>
      </c>
      <c r="W233">
        <v>11</v>
      </c>
      <c r="X233">
        <v>0</v>
      </c>
      <c r="Y233" s="1"/>
      <c r="AA233" t="e">
        <f>Table_1__3[[#This Row],[Pts]]/Table_1__3[[#This Row],[Salary]]</f>
        <v>#DIV/0!</v>
      </c>
    </row>
    <row r="234" spans="1:27" x14ac:dyDescent="0.25">
      <c r="A234">
        <v>233</v>
      </c>
      <c r="B234" s="1" t="s">
        <v>1621</v>
      </c>
      <c r="C234">
        <v>0</v>
      </c>
      <c r="D234">
        <v>0</v>
      </c>
      <c r="E234">
        <v>0</v>
      </c>
      <c r="F234">
        <v>0</v>
      </c>
      <c r="G234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v>0</v>
      </c>
      <c r="Q234" s="1">
        <v>0</v>
      </c>
      <c r="R234">
        <v>0</v>
      </c>
      <c r="S234">
        <v>0</v>
      </c>
      <c r="T234">
        <v>0</v>
      </c>
      <c r="U234">
        <v>0</v>
      </c>
      <c r="V234" s="1" t="s">
        <v>302</v>
      </c>
      <c r="W234">
        <v>11</v>
      </c>
      <c r="X234">
        <v>0</v>
      </c>
      <c r="Y234" s="1"/>
      <c r="AA234" t="e">
        <f>Table_1__3[[#This Row],[Pts]]/Table_1__3[[#This Row],[Salary]]</f>
        <v>#DIV/0!</v>
      </c>
    </row>
    <row r="235" spans="1:27" x14ac:dyDescent="0.25">
      <c r="A235">
        <v>234</v>
      </c>
      <c r="B235" s="1" t="s">
        <v>1622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v>0</v>
      </c>
      <c r="Q235" s="1">
        <v>0</v>
      </c>
      <c r="R235">
        <v>0</v>
      </c>
      <c r="S235">
        <v>0</v>
      </c>
      <c r="T235">
        <v>0</v>
      </c>
      <c r="U235">
        <v>0</v>
      </c>
      <c r="V235" s="1" t="s">
        <v>302</v>
      </c>
      <c r="W235">
        <v>11</v>
      </c>
      <c r="X235">
        <v>1</v>
      </c>
      <c r="Y235" s="1"/>
      <c r="AA235">
        <f>Table_1__3[[#This Row],[Pts]]/Table_1__3[[#This Row],[Salary]]</f>
        <v>0</v>
      </c>
    </row>
    <row r="236" spans="1:27" x14ac:dyDescent="0.25">
      <c r="A236">
        <v>235</v>
      </c>
      <c r="B236" s="1" t="s">
        <v>1623</v>
      </c>
      <c r="C236">
        <v>0</v>
      </c>
      <c r="D236">
        <v>0</v>
      </c>
      <c r="E236">
        <v>0</v>
      </c>
      <c r="F236">
        <v>0</v>
      </c>
      <c r="G236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 t="s">
        <v>359</v>
      </c>
      <c r="N236" s="1">
        <v>0</v>
      </c>
      <c r="O236" s="1">
        <v>0</v>
      </c>
      <c r="P236">
        <v>0</v>
      </c>
      <c r="Q236" s="1">
        <v>0</v>
      </c>
      <c r="R236">
        <v>0</v>
      </c>
      <c r="S236">
        <v>0</v>
      </c>
      <c r="T236">
        <v>0</v>
      </c>
      <c r="U236">
        <v>0</v>
      </c>
      <c r="V236" s="1" t="s">
        <v>302</v>
      </c>
      <c r="W236">
        <v>7</v>
      </c>
      <c r="X236">
        <v>0</v>
      </c>
      <c r="Y236" s="1"/>
      <c r="AA236" t="e">
        <f>Table_1__3[[#This Row],[Pts]]/Table_1__3[[#This Row],[Salary]]</f>
        <v>#DIV/0!</v>
      </c>
    </row>
    <row r="237" spans="1:27" x14ac:dyDescent="0.25">
      <c r="A237">
        <v>236</v>
      </c>
      <c r="B237" s="1" t="s">
        <v>1624</v>
      </c>
      <c r="C237">
        <v>0</v>
      </c>
      <c r="D237">
        <v>0</v>
      </c>
      <c r="E237">
        <v>0</v>
      </c>
      <c r="F237">
        <v>0</v>
      </c>
      <c r="G237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359</v>
      </c>
      <c r="M237" s="1">
        <v>0</v>
      </c>
      <c r="N237" s="1">
        <v>0</v>
      </c>
      <c r="O237" s="1">
        <v>0</v>
      </c>
      <c r="P237">
        <v>0</v>
      </c>
      <c r="Q237" s="1">
        <v>0</v>
      </c>
      <c r="R237">
        <v>0</v>
      </c>
      <c r="S237">
        <v>0</v>
      </c>
      <c r="T237">
        <v>0</v>
      </c>
      <c r="U237">
        <v>0</v>
      </c>
      <c r="V237" s="1" t="s">
        <v>302</v>
      </c>
      <c r="W237">
        <v>7</v>
      </c>
      <c r="X237">
        <v>0</v>
      </c>
      <c r="Y237" s="1"/>
      <c r="AA237" t="e">
        <f>Table_1__3[[#This Row],[Pts]]/Table_1__3[[#This Row],[Salary]]</f>
        <v>#DIV/0!</v>
      </c>
    </row>
    <row r="238" spans="1:27" x14ac:dyDescent="0.25">
      <c r="A238">
        <v>237</v>
      </c>
      <c r="B238" s="1" t="s">
        <v>1625</v>
      </c>
      <c r="C238">
        <v>0</v>
      </c>
      <c r="D238">
        <v>0</v>
      </c>
      <c r="E238">
        <v>0</v>
      </c>
      <c r="F238">
        <v>0</v>
      </c>
      <c r="G238">
        <v>0</v>
      </c>
      <c r="H238" s="1" t="s">
        <v>359</v>
      </c>
      <c r="I238" s="1">
        <v>0</v>
      </c>
      <c r="J238" s="1">
        <v>0</v>
      </c>
      <c r="K238" s="1">
        <v>0</v>
      </c>
      <c r="L238" s="1" t="s">
        <v>359</v>
      </c>
      <c r="M238" s="1">
        <v>0</v>
      </c>
      <c r="N238" s="1">
        <v>0</v>
      </c>
      <c r="O238" s="1">
        <v>0</v>
      </c>
      <c r="P238">
        <v>0</v>
      </c>
      <c r="Q238" s="1">
        <v>0</v>
      </c>
      <c r="R238">
        <v>0</v>
      </c>
      <c r="S238">
        <v>0</v>
      </c>
      <c r="T238">
        <v>0</v>
      </c>
      <c r="U238">
        <v>0</v>
      </c>
      <c r="V238" s="1" t="s">
        <v>302</v>
      </c>
      <c r="W238">
        <v>6</v>
      </c>
      <c r="X238">
        <v>0</v>
      </c>
      <c r="Y238" s="1"/>
      <c r="AA238" t="e">
        <f>Table_1__3[[#This Row],[Pts]]/Table_1__3[[#This Row],[Salary]]</f>
        <v>#DIV/0!</v>
      </c>
    </row>
    <row r="239" spans="1:27" x14ac:dyDescent="0.25">
      <c r="A239">
        <v>238</v>
      </c>
      <c r="B239" s="1" t="s">
        <v>1626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 t="s">
        <v>359</v>
      </c>
      <c r="O239" s="1">
        <v>0</v>
      </c>
      <c r="P239">
        <v>0</v>
      </c>
      <c r="Q239" s="1" t="s">
        <v>359</v>
      </c>
      <c r="R239">
        <v>0</v>
      </c>
      <c r="S239">
        <v>0</v>
      </c>
      <c r="T239">
        <v>0</v>
      </c>
      <c r="U239">
        <v>0</v>
      </c>
      <c r="V239" s="1" t="s">
        <v>302</v>
      </c>
      <c r="W239">
        <v>9</v>
      </c>
      <c r="X239">
        <v>0</v>
      </c>
      <c r="Y239" s="1"/>
      <c r="AA239" t="e">
        <f>Table_1__3[[#This Row],[Pts]]/Table_1__3[[#This Row],[Salary]]</f>
        <v>#DIV/0!</v>
      </c>
    </row>
    <row r="240" spans="1:27" x14ac:dyDescent="0.25">
      <c r="A240">
        <v>239</v>
      </c>
      <c r="B240" s="1" t="s">
        <v>1627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v>0</v>
      </c>
      <c r="Q240" s="1">
        <v>0</v>
      </c>
      <c r="R240">
        <v>0</v>
      </c>
      <c r="S240">
        <v>0</v>
      </c>
      <c r="T240">
        <v>0</v>
      </c>
      <c r="U240">
        <v>0</v>
      </c>
      <c r="V240" s="1" t="s">
        <v>302</v>
      </c>
      <c r="W240">
        <v>7</v>
      </c>
      <c r="X240">
        <v>0</v>
      </c>
      <c r="Y240" s="1"/>
      <c r="AA240" t="e">
        <f>Table_1__3[[#This Row],[Pts]]/Table_1__3[[#This Row],[Salary]]</f>
        <v>#DIV/0!</v>
      </c>
    </row>
    <row r="241" spans="1:27" x14ac:dyDescent="0.25">
      <c r="A241">
        <v>240</v>
      </c>
      <c r="B241" s="1" t="s">
        <v>1628</v>
      </c>
      <c r="C241">
        <v>0</v>
      </c>
      <c r="D241">
        <v>0</v>
      </c>
      <c r="E241">
        <v>0</v>
      </c>
      <c r="F241">
        <v>0</v>
      </c>
      <c r="G24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>
        <v>0</v>
      </c>
      <c r="Q241" s="1">
        <v>0</v>
      </c>
      <c r="R241">
        <v>0</v>
      </c>
      <c r="S241">
        <v>0</v>
      </c>
      <c r="T241">
        <v>0</v>
      </c>
      <c r="U241">
        <v>0</v>
      </c>
      <c r="V241" s="1" t="s">
        <v>302</v>
      </c>
      <c r="W241">
        <v>8</v>
      </c>
      <c r="X241">
        <v>0</v>
      </c>
      <c r="Y241" s="1"/>
      <c r="AA241" t="e">
        <f>Table_1__3[[#This Row],[Pts]]/Table_1__3[[#This Row],[Salary]]</f>
        <v>#DIV/0!</v>
      </c>
    </row>
    <row r="242" spans="1:27" x14ac:dyDescent="0.25">
      <c r="A242">
        <v>241</v>
      </c>
      <c r="B242" s="1" t="s">
        <v>1629</v>
      </c>
      <c r="C242">
        <v>0</v>
      </c>
      <c r="D242">
        <v>0</v>
      </c>
      <c r="E242">
        <v>0</v>
      </c>
      <c r="F242">
        <v>0</v>
      </c>
      <c r="G242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v>0</v>
      </c>
      <c r="Q242" s="1">
        <v>0</v>
      </c>
      <c r="R242">
        <v>0</v>
      </c>
      <c r="S242">
        <v>0</v>
      </c>
      <c r="T242">
        <v>0</v>
      </c>
      <c r="U242">
        <v>0</v>
      </c>
      <c r="V242" s="1" t="s">
        <v>302</v>
      </c>
      <c r="W242">
        <v>10</v>
      </c>
      <c r="X242">
        <v>0</v>
      </c>
      <c r="Y242" s="1"/>
      <c r="AA242" t="e">
        <f>Table_1__3[[#This Row],[Pts]]/Table_1__3[[#This Row],[Salary]]</f>
        <v>#DIV/0!</v>
      </c>
    </row>
    <row r="243" spans="1:27" x14ac:dyDescent="0.25">
      <c r="A243">
        <v>242</v>
      </c>
      <c r="B243" s="1" t="s">
        <v>1630</v>
      </c>
      <c r="C243">
        <v>0</v>
      </c>
      <c r="D243">
        <v>0</v>
      </c>
      <c r="E243">
        <v>0</v>
      </c>
      <c r="F243">
        <v>0</v>
      </c>
      <c r="G24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 s="1" t="s">
        <v>302</v>
      </c>
      <c r="W243">
        <v>7</v>
      </c>
      <c r="X243">
        <v>0</v>
      </c>
      <c r="Y243" s="1"/>
      <c r="AA243" t="e">
        <f>Table_1__3[[#This Row],[Pts]]/Table_1__3[[#This Row],[Salary]]</f>
        <v>#DIV/0!</v>
      </c>
    </row>
    <row r="244" spans="1:27" x14ac:dyDescent="0.25">
      <c r="A244">
        <v>243</v>
      </c>
      <c r="B244" s="1" t="s">
        <v>1631</v>
      </c>
      <c r="C244">
        <v>0</v>
      </c>
      <c r="D244">
        <v>0</v>
      </c>
      <c r="E244">
        <v>0</v>
      </c>
      <c r="F244">
        <v>0</v>
      </c>
      <c r="G244">
        <v>0</v>
      </c>
      <c r="H244" s="1" t="s">
        <v>359</v>
      </c>
      <c r="I244" s="1">
        <v>0</v>
      </c>
      <c r="J244" s="1" t="s">
        <v>359</v>
      </c>
      <c r="K244" s="1" t="s">
        <v>359</v>
      </c>
      <c r="L244" s="1" t="s">
        <v>359</v>
      </c>
      <c r="M244" s="1" t="s">
        <v>359</v>
      </c>
      <c r="N244" s="1" t="s">
        <v>359</v>
      </c>
      <c r="O244" s="1" t="s">
        <v>359</v>
      </c>
      <c r="P244">
        <v>0</v>
      </c>
      <c r="Q244" s="1" t="s">
        <v>359</v>
      </c>
      <c r="R244">
        <v>0</v>
      </c>
      <c r="S244">
        <v>0</v>
      </c>
      <c r="T244">
        <v>0</v>
      </c>
      <c r="U244">
        <v>0</v>
      </c>
      <c r="V244" s="1" t="s">
        <v>302</v>
      </c>
      <c r="W244">
        <v>5</v>
      </c>
      <c r="X244">
        <v>0</v>
      </c>
      <c r="Y244" s="1"/>
      <c r="AA244" t="e">
        <f>Table_1__3[[#This Row],[Pts]]/Table_1__3[[#This Row],[Salary]]</f>
        <v>#DIV/0!</v>
      </c>
    </row>
    <row r="245" spans="1:27" x14ac:dyDescent="0.25">
      <c r="A245">
        <v>244</v>
      </c>
      <c r="B245" s="1" t="s">
        <v>1632</v>
      </c>
      <c r="C245">
        <v>0</v>
      </c>
      <c r="D245">
        <v>0</v>
      </c>
      <c r="E245">
        <v>0</v>
      </c>
      <c r="F245">
        <v>0</v>
      </c>
      <c r="G245">
        <v>0</v>
      </c>
      <c r="H245" s="1">
        <v>0</v>
      </c>
      <c r="I245" s="1">
        <v>0</v>
      </c>
      <c r="J245" s="1" t="s">
        <v>359</v>
      </c>
      <c r="K245" s="1">
        <v>0</v>
      </c>
      <c r="L245" s="1" t="s">
        <v>359</v>
      </c>
      <c r="M245" s="1">
        <v>0</v>
      </c>
      <c r="N245" s="1">
        <v>0</v>
      </c>
      <c r="O245" s="1">
        <v>0</v>
      </c>
      <c r="P245">
        <v>0</v>
      </c>
      <c r="Q245" s="1">
        <v>0</v>
      </c>
      <c r="R245">
        <v>0</v>
      </c>
      <c r="S245">
        <v>0</v>
      </c>
      <c r="T245">
        <v>0</v>
      </c>
      <c r="U245">
        <v>0</v>
      </c>
      <c r="V245" s="1" t="s">
        <v>231</v>
      </c>
      <c r="W245">
        <v>9</v>
      </c>
      <c r="X245">
        <v>0</v>
      </c>
      <c r="Y245" s="1"/>
      <c r="AA245" t="e">
        <f>Table_1__3[[#This Row],[Pts]]/Table_1__3[[#This Row],[Salary]]</f>
        <v>#DIV/0!</v>
      </c>
    </row>
    <row r="246" spans="1:27" x14ac:dyDescent="0.25">
      <c r="A246">
        <v>245</v>
      </c>
      <c r="B246" s="1" t="s">
        <v>1633</v>
      </c>
      <c r="C246">
        <v>0</v>
      </c>
      <c r="D246">
        <v>0</v>
      </c>
      <c r="E246">
        <v>0</v>
      </c>
      <c r="F246">
        <v>0</v>
      </c>
      <c r="G246">
        <v>0</v>
      </c>
      <c r="H246" s="1" t="s">
        <v>359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v>0</v>
      </c>
      <c r="Q246" s="1">
        <v>0</v>
      </c>
      <c r="R246">
        <v>0</v>
      </c>
      <c r="S246">
        <v>0</v>
      </c>
      <c r="T246">
        <v>0</v>
      </c>
      <c r="U246">
        <v>0</v>
      </c>
      <c r="V246" s="1" t="s">
        <v>302</v>
      </c>
      <c r="W246">
        <v>10</v>
      </c>
      <c r="X246">
        <v>0</v>
      </c>
      <c r="Y246" s="1"/>
      <c r="AA246" t="e">
        <f>Table_1__3[[#This Row],[Pts]]/Table_1__3[[#This Row],[Salary]]</f>
        <v>#DIV/0!</v>
      </c>
    </row>
    <row r="247" spans="1:27" x14ac:dyDescent="0.25">
      <c r="A247">
        <v>246</v>
      </c>
      <c r="B247" s="1" t="s">
        <v>1634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 s="1" t="s">
        <v>359</v>
      </c>
      <c r="J247" s="1" t="s">
        <v>359</v>
      </c>
      <c r="K247" s="1">
        <v>0</v>
      </c>
      <c r="L247" s="1">
        <v>0</v>
      </c>
      <c r="M247" s="1" t="s">
        <v>359</v>
      </c>
      <c r="N247" s="1">
        <v>0</v>
      </c>
      <c r="O247" s="1">
        <v>0</v>
      </c>
      <c r="P247">
        <v>0</v>
      </c>
      <c r="Q247" s="1">
        <v>0</v>
      </c>
      <c r="R247">
        <v>0</v>
      </c>
      <c r="S247">
        <v>0</v>
      </c>
      <c r="T247">
        <v>0</v>
      </c>
      <c r="U247">
        <v>0</v>
      </c>
      <c r="V247" s="1" t="s">
        <v>302</v>
      </c>
      <c r="W247">
        <v>11</v>
      </c>
      <c r="X247">
        <v>0</v>
      </c>
      <c r="Y247" s="1"/>
      <c r="AA247" t="e">
        <f>Table_1__3[[#This Row],[Pts]]/Table_1__3[[#This Row],[Salary]]</f>
        <v>#DIV/0!</v>
      </c>
    </row>
    <row r="248" spans="1:27" x14ac:dyDescent="0.25">
      <c r="A248">
        <v>247</v>
      </c>
      <c r="B248" s="1" t="s">
        <v>1635</v>
      </c>
      <c r="C248">
        <v>0</v>
      </c>
      <c r="D248">
        <v>0</v>
      </c>
      <c r="E248">
        <v>0</v>
      </c>
      <c r="F248">
        <v>0</v>
      </c>
      <c r="G248">
        <v>0</v>
      </c>
      <c r="H248" s="1">
        <v>0</v>
      </c>
      <c r="I248" s="1">
        <v>0</v>
      </c>
      <c r="J248" s="1">
        <v>0</v>
      </c>
      <c r="K248" s="1" t="s">
        <v>359</v>
      </c>
      <c r="L248" s="1">
        <v>0</v>
      </c>
      <c r="M248" s="1">
        <v>0</v>
      </c>
      <c r="N248" s="1">
        <v>0</v>
      </c>
      <c r="O248" s="1">
        <v>0</v>
      </c>
      <c r="P248">
        <v>0</v>
      </c>
      <c r="Q248" s="1">
        <v>0</v>
      </c>
      <c r="R248">
        <v>0</v>
      </c>
      <c r="S248">
        <v>0</v>
      </c>
      <c r="T248">
        <v>0</v>
      </c>
      <c r="U248">
        <v>0</v>
      </c>
      <c r="V248" s="1" t="s">
        <v>302</v>
      </c>
      <c r="W248">
        <v>11</v>
      </c>
      <c r="X248">
        <v>0</v>
      </c>
      <c r="Y248" s="1"/>
      <c r="AA248" t="e">
        <f>Table_1__3[[#This Row],[Pts]]/Table_1__3[[#This Row],[Salary]]</f>
        <v>#DIV/0!</v>
      </c>
    </row>
    <row r="249" spans="1:27" x14ac:dyDescent="0.25">
      <c r="A249">
        <v>248</v>
      </c>
      <c r="B249" s="1" t="s">
        <v>1636</v>
      </c>
      <c r="C249">
        <v>0</v>
      </c>
      <c r="D249">
        <v>0</v>
      </c>
      <c r="E249">
        <v>0</v>
      </c>
      <c r="F249">
        <v>0</v>
      </c>
      <c r="G249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v>0</v>
      </c>
      <c r="Q249" s="1">
        <v>0</v>
      </c>
      <c r="R249">
        <v>0</v>
      </c>
      <c r="S249">
        <v>0</v>
      </c>
      <c r="T249">
        <v>0</v>
      </c>
      <c r="U249">
        <v>0</v>
      </c>
      <c r="V249" s="1" t="s">
        <v>302</v>
      </c>
      <c r="W249">
        <v>9</v>
      </c>
      <c r="X249">
        <v>0</v>
      </c>
      <c r="Y249" s="1"/>
      <c r="AA249" t="e">
        <f>Table_1__3[[#This Row],[Pts]]/Table_1__3[[#This Row],[Salary]]</f>
        <v>#DIV/0!</v>
      </c>
    </row>
    <row r="250" spans="1:27" x14ac:dyDescent="0.25">
      <c r="A250">
        <v>249</v>
      </c>
      <c r="B250" s="1" t="s">
        <v>1637</v>
      </c>
      <c r="C250">
        <v>0</v>
      </c>
      <c r="D250">
        <v>0</v>
      </c>
      <c r="E250">
        <v>0</v>
      </c>
      <c r="F250">
        <v>0</v>
      </c>
      <c r="G250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 t="s">
        <v>359</v>
      </c>
      <c r="O250" s="1">
        <v>0</v>
      </c>
      <c r="P250">
        <v>0</v>
      </c>
      <c r="Q250" s="1">
        <v>0</v>
      </c>
      <c r="R250">
        <v>0</v>
      </c>
      <c r="S250">
        <v>0</v>
      </c>
      <c r="T250">
        <v>0</v>
      </c>
      <c r="U250">
        <v>0</v>
      </c>
      <c r="V250" s="1" t="s">
        <v>302</v>
      </c>
      <c r="W250">
        <v>5</v>
      </c>
      <c r="X250">
        <v>0</v>
      </c>
      <c r="Y250" s="1"/>
      <c r="AA250" t="e">
        <f>Table_1__3[[#This Row],[Pts]]/Table_1__3[[#This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5FCD-00A1-4E5F-83D2-B943EA17A375}">
  <dimension ref="A1:AO143"/>
  <sheetViews>
    <sheetView workbookViewId="0">
      <selection activeCell="C2" sqref="C2:U143"/>
    </sheetView>
    <sheetView topLeftCell="J1" workbookViewId="1">
      <selection activeCell="Z18" sqref="Z18"/>
    </sheetView>
  </sheetViews>
  <sheetFormatPr defaultRowHeight="15" x14ac:dyDescent="0.25"/>
  <cols>
    <col min="1" max="1" width="4.28515625" bestFit="1" customWidth="1"/>
    <col min="2" max="2" width="28.7109375" bestFit="1" customWidth="1"/>
    <col min="3" max="3" width="6" bestFit="1" customWidth="1"/>
    <col min="4" max="4" width="7" bestFit="1" customWidth="1"/>
    <col min="5" max="7" width="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6.710937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3091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1638</v>
      </c>
      <c r="C2">
        <v>453</v>
      </c>
      <c r="D2">
        <v>30.2</v>
      </c>
      <c r="E2">
        <v>22</v>
      </c>
      <c r="F2">
        <v>33</v>
      </c>
      <c r="G2">
        <v>23.4</v>
      </c>
      <c r="H2" s="1" t="s">
        <v>350</v>
      </c>
      <c r="I2" s="1" t="s">
        <v>1639</v>
      </c>
      <c r="J2" s="1" t="s">
        <v>213</v>
      </c>
      <c r="K2" s="1" t="s">
        <v>251</v>
      </c>
      <c r="L2" s="1" t="s">
        <v>72</v>
      </c>
      <c r="M2" s="1" t="s">
        <v>1640</v>
      </c>
      <c r="N2" s="1">
        <v>0</v>
      </c>
      <c r="O2" s="1" t="s">
        <v>1641</v>
      </c>
      <c r="P2">
        <v>24</v>
      </c>
      <c r="Q2" s="1" t="s">
        <v>1642</v>
      </c>
      <c r="R2">
        <v>41.2</v>
      </c>
      <c r="S2">
        <v>28.6</v>
      </c>
      <c r="T2">
        <v>32.6</v>
      </c>
      <c r="U2">
        <v>0</v>
      </c>
      <c r="V2" s="1" t="s">
        <v>122</v>
      </c>
      <c r="W2">
        <v>10</v>
      </c>
      <c r="X2">
        <v>29</v>
      </c>
      <c r="Y2" s="1"/>
      <c r="AA2">
        <f>Table_1__4[[#This Row],[Pts]]/Table_1__4[[#This Row],[Salary]]</f>
        <v>15.620689655172415</v>
      </c>
      <c r="AC2" t="s">
        <v>2355</v>
      </c>
      <c r="AD2">
        <f>AVERAGE(C2:C65)</f>
        <v>129.97499999999999</v>
      </c>
      <c r="AE2">
        <f>AVERAGE(C2:C33)</f>
        <v>189.77812499999999</v>
      </c>
      <c r="AF2">
        <f>AVERAGE(C2:C17)</f>
        <v>241.97499999999997</v>
      </c>
      <c r="AH2" t="s">
        <v>2356</v>
      </c>
      <c r="AI2">
        <f>AD2-(3*AD3)</f>
        <v>-114.05639334417614</v>
      </c>
      <c r="AJ2">
        <f>AD2-(2*AD3)</f>
        <v>-32.712595562784088</v>
      </c>
      <c r="AK2">
        <f>AD2-(AD3)</f>
        <v>48.631202218607953</v>
      </c>
      <c r="AL2">
        <f>AD2</f>
        <v>129.97499999999999</v>
      </c>
      <c r="AM2">
        <f>AD2+AD3</f>
        <v>211.31879778139205</v>
      </c>
      <c r="AN2">
        <f>AD2+(2*AD3)</f>
        <v>292.66259556278408</v>
      </c>
      <c r="AO2">
        <f>AD2+(3*AD3)</f>
        <v>374.0063933441761</v>
      </c>
    </row>
    <row r="3" spans="1:41" x14ac:dyDescent="0.25">
      <c r="A3">
        <v>2</v>
      </c>
      <c r="B3" s="1" t="s">
        <v>1643</v>
      </c>
      <c r="C3">
        <v>397.2</v>
      </c>
      <c r="D3">
        <v>24.824999999999999</v>
      </c>
      <c r="E3">
        <v>15</v>
      </c>
      <c r="F3">
        <v>39</v>
      </c>
      <c r="G3">
        <v>3.8</v>
      </c>
      <c r="H3" s="1" t="s">
        <v>307</v>
      </c>
      <c r="I3" s="1" t="s">
        <v>1334</v>
      </c>
      <c r="J3" s="1">
        <v>0</v>
      </c>
      <c r="K3" s="1" t="s">
        <v>1095</v>
      </c>
      <c r="L3" s="1" t="s">
        <v>1644</v>
      </c>
      <c r="M3" s="1" t="s">
        <v>560</v>
      </c>
      <c r="N3" s="1" t="s">
        <v>1644</v>
      </c>
      <c r="O3" s="1" t="s">
        <v>517</v>
      </c>
      <c r="P3">
        <v>8.6</v>
      </c>
      <c r="Q3" s="1" t="s">
        <v>1645</v>
      </c>
      <c r="R3">
        <v>22</v>
      </c>
      <c r="S3">
        <v>45</v>
      </c>
      <c r="T3">
        <v>27.4</v>
      </c>
      <c r="U3">
        <v>37.4</v>
      </c>
      <c r="V3" s="1" t="s">
        <v>289</v>
      </c>
      <c r="W3">
        <v>6</v>
      </c>
      <c r="X3">
        <v>15</v>
      </c>
      <c r="Y3" s="1"/>
      <c r="AA3">
        <f>Table_1__4[[#This Row],[Pts]]/Table_1__4[[#This Row],[Salary]]</f>
        <v>26.48</v>
      </c>
      <c r="AC3" t="s">
        <v>2359</v>
      </c>
      <c r="AD3">
        <f>_xlfn.STDEV.P(C2:C65)</f>
        <v>81.343797781392041</v>
      </c>
      <c r="AE3">
        <f>_xlfn.STDEV.P(C2:C33)</f>
        <v>75.357455397487982</v>
      </c>
      <c r="AF3">
        <f>_xlfn.STDEV.P(C2:C17)</f>
        <v>72.161715091868643</v>
      </c>
      <c r="AH3" t="s">
        <v>2357</v>
      </c>
      <c r="AI3">
        <f>AE2-(3*AE3)</f>
        <v>-36.294241192463971</v>
      </c>
      <c r="AJ3">
        <f>AE2-(2*AE3)</f>
        <v>39.063214205024025</v>
      </c>
      <c r="AK3">
        <f>AE2-AE3</f>
        <v>114.42066960251201</v>
      </c>
      <c r="AL3">
        <f>AE2</f>
        <v>189.77812499999999</v>
      </c>
      <c r="AM3">
        <f>AE2+AE3</f>
        <v>265.13558039748796</v>
      </c>
      <c r="AN3">
        <f>AE2+(2*AE3)</f>
        <v>340.49303579497598</v>
      </c>
      <c r="AO3">
        <f>AE2+(3*AE3)</f>
        <v>415.85049119246395</v>
      </c>
    </row>
    <row r="4" spans="1:41" x14ac:dyDescent="0.25">
      <c r="A4">
        <v>3</v>
      </c>
      <c r="B4" s="1" t="s">
        <v>1646</v>
      </c>
      <c r="C4">
        <v>246.7</v>
      </c>
      <c r="D4">
        <v>15.419</v>
      </c>
      <c r="E4">
        <v>22.2</v>
      </c>
      <c r="F4">
        <v>16.399999999999999</v>
      </c>
      <c r="G4">
        <v>14.6</v>
      </c>
      <c r="H4" s="1" t="s">
        <v>667</v>
      </c>
      <c r="I4" s="1">
        <v>0</v>
      </c>
      <c r="J4" s="1" t="s">
        <v>571</v>
      </c>
      <c r="K4" s="1" t="s">
        <v>1647</v>
      </c>
      <c r="L4" s="1" t="s">
        <v>1648</v>
      </c>
      <c r="M4" s="1" t="s">
        <v>1443</v>
      </c>
      <c r="N4" s="1" t="s">
        <v>908</v>
      </c>
      <c r="O4" s="1" t="s">
        <v>1437</v>
      </c>
      <c r="P4">
        <v>22.8</v>
      </c>
      <c r="Q4" s="1" t="s">
        <v>1649</v>
      </c>
      <c r="R4">
        <v>20.6</v>
      </c>
      <c r="S4">
        <v>3.7</v>
      </c>
      <c r="T4">
        <v>8.6</v>
      </c>
      <c r="U4">
        <v>8</v>
      </c>
      <c r="V4" s="1" t="s">
        <v>205</v>
      </c>
      <c r="W4">
        <v>5</v>
      </c>
      <c r="X4">
        <v>1</v>
      </c>
      <c r="Y4" s="1"/>
      <c r="AA4">
        <f>Table_1__4[[#This Row],[Pts]]/Table_1__4[[#This Row],[Salary]]</f>
        <v>246.7</v>
      </c>
      <c r="AC4" t="s">
        <v>2360</v>
      </c>
      <c r="AD4">
        <f>_xlfn.VAR.P(C2:C65)</f>
        <v>6616.8134375000009</v>
      </c>
      <c r="AE4">
        <f>_xlfn.VAR.P(C2:C33)</f>
        <v>5678.7460839843916</v>
      </c>
      <c r="AF4">
        <f>_xlfn.VAR.P(C2:C17)</f>
        <v>5207.3131250000224</v>
      </c>
      <c r="AH4" t="s">
        <v>2358</v>
      </c>
      <c r="AI4">
        <f>AF2-(3*AF3)</f>
        <v>25.489854724394036</v>
      </c>
      <c r="AJ4">
        <f>AF2-(2*AF3)</f>
        <v>97.651569816262679</v>
      </c>
      <c r="AK4">
        <f>AF2-AF3</f>
        <v>169.81328490813132</v>
      </c>
      <c r="AL4">
        <f>AF2</f>
        <v>241.97499999999997</v>
      </c>
      <c r="AM4">
        <f>AF2+AF3</f>
        <v>314.13671509186861</v>
      </c>
      <c r="AN4">
        <f>AF2+(2*AF3)</f>
        <v>386.29843018373725</v>
      </c>
      <c r="AO4">
        <f>AF2+(3*AF3)</f>
        <v>458.4601452756059</v>
      </c>
    </row>
    <row r="5" spans="1:41" x14ac:dyDescent="0.25">
      <c r="A5">
        <v>4</v>
      </c>
      <c r="B5" s="1" t="s">
        <v>1650</v>
      </c>
      <c r="C5">
        <v>246.2</v>
      </c>
      <c r="D5">
        <v>15.387</v>
      </c>
      <c r="E5">
        <v>17.399999999999999</v>
      </c>
      <c r="F5">
        <v>9.1999999999999993</v>
      </c>
      <c r="G5">
        <v>10.199999999999999</v>
      </c>
      <c r="H5" s="1" t="s">
        <v>799</v>
      </c>
      <c r="I5" s="1" t="s">
        <v>570</v>
      </c>
      <c r="J5" s="1" t="s">
        <v>66</v>
      </c>
      <c r="K5" s="1" t="s">
        <v>1095</v>
      </c>
      <c r="L5" s="1">
        <v>0</v>
      </c>
      <c r="M5" s="1" t="s">
        <v>1424</v>
      </c>
      <c r="N5" s="1" t="s">
        <v>1651</v>
      </c>
      <c r="O5" s="1" t="s">
        <v>1325</v>
      </c>
      <c r="P5">
        <v>15.8</v>
      </c>
      <c r="Q5" s="1" t="s">
        <v>1652</v>
      </c>
      <c r="R5">
        <v>14.6</v>
      </c>
      <c r="S5">
        <v>33.200000000000003</v>
      </c>
      <c r="T5">
        <v>19.7</v>
      </c>
      <c r="U5">
        <v>16.399999999999999</v>
      </c>
      <c r="V5" s="1" t="s">
        <v>205</v>
      </c>
      <c r="W5">
        <v>8</v>
      </c>
      <c r="X5">
        <v>0.25</v>
      </c>
      <c r="Y5" s="1"/>
      <c r="AA5">
        <f>Table_1__4[[#This Row],[Pts]]/Table_1__4[[#This Row],[Salary]]</f>
        <v>984.8</v>
      </c>
      <c r="AH5" t="s">
        <v>2356</v>
      </c>
      <c r="AI5">
        <f>COUNTIF(C2:C65,"&gt;" &amp; AI2)</f>
        <v>64</v>
      </c>
      <c r="AJ5">
        <f>COUNTIF(C2:C65,"&gt;" &amp; AJ2)</f>
        <v>64</v>
      </c>
      <c r="AK5">
        <f>COUNTIF(C2:C65,"&gt;" &amp; AK2)</f>
        <v>60</v>
      </c>
      <c r="AL5">
        <f>COUNTIF(C2:C65,"&gt;" &amp; AL2)</f>
        <v>24</v>
      </c>
      <c r="AM5">
        <f>COUNTIF(C2:C65,"&gt;" &amp; AM2)</f>
        <v>8</v>
      </c>
      <c r="AN5">
        <f>COUNTIF(C2:C65,"&gt;" &amp; AN2)</f>
        <v>2</v>
      </c>
      <c r="AO5">
        <f>COUNTIF(C2:C65,"&gt;" &amp; AO2)</f>
        <v>2</v>
      </c>
    </row>
    <row r="6" spans="1:41" x14ac:dyDescent="0.25">
      <c r="A6">
        <v>5</v>
      </c>
      <c r="B6" s="1" t="s">
        <v>1653</v>
      </c>
      <c r="C6">
        <v>236.2</v>
      </c>
      <c r="D6">
        <v>16.870999999999999</v>
      </c>
      <c r="E6">
        <v>28.6</v>
      </c>
      <c r="F6">
        <v>6.8</v>
      </c>
      <c r="G6">
        <v>5.4</v>
      </c>
      <c r="H6" s="1" t="s">
        <v>1654</v>
      </c>
      <c r="I6" s="1" t="s">
        <v>1655</v>
      </c>
      <c r="J6" s="1" t="s">
        <v>550</v>
      </c>
      <c r="K6" s="1">
        <v>0</v>
      </c>
      <c r="L6" s="1" t="s">
        <v>1656</v>
      </c>
      <c r="M6" s="1" t="s">
        <v>1656</v>
      </c>
      <c r="N6" s="1" t="s">
        <v>1311</v>
      </c>
      <c r="O6" s="1" t="s">
        <v>1117</v>
      </c>
      <c r="P6">
        <v>0</v>
      </c>
      <c r="Q6" s="1">
        <v>0</v>
      </c>
      <c r="R6">
        <v>20.6</v>
      </c>
      <c r="S6">
        <v>24.2</v>
      </c>
      <c r="T6">
        <v>21.2</v>
      </c>
      <c r="U6">
        <v>9.4</v>
      </c>
      <c r="V6" s="1" t="s">
        <v>179</v>
      </c>
      <c r="W6">
        <v>7</v>
      </c>
      <c r="X6">
        <v>11</v>
      </c>
      <c r="Y6" s="1"/>
      <c r="AA6">
        <f>Table_1__4[[#This Row],[Pts]]/Table_1__4[[#This Row],[Salary]]</f>
        <v>21.472727272727273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28</v>
      </c>
      <c r="AL6">
        <f>COUNTIF(C2:C33,"&gt;" &amp; AL3)</f>
        <v>14</v>
      </c>
      <c r="AM6">
        <f>COUNTIF(C2:C33,"&gt;" &amp; AM3)</f>
        <v>2</v>
      </c>
      <c r="AN6">
        <f>COUNTIF(C2:C33,"&gt;" &amp; AN3)</f>
        <v>2</v>
      </c>
      <c r="AO6">
        <f>COUNTIF(C2:C33,"&gt;" &amp; AO3)</f>
        <v>1</v>
      </c>
    </row>
    <row r="7" spans="1:41" x14ac:dyDescent="0.25">
      <c r="A7">
        <v>6</v>
      </c>
      <c r="B7" s="1" t="s">
        <v>1657</v>
      </c>
      <c r="C7">
        <v>235.2</v>
      </c>
      <c r="D7">
        <v>14.7</v>
      </c>
      <c r="E7">
        <v>0</v>
      </c>
      <c r="F7">
        <v>13</v>
      </c>
      <c r="G7">
        <v>21</v>
      </c>
      <c r="H7" s="1" t="s">
        <v>1658</v>
      </c>
      <c r="I7" s="1">
        <v>0</v>
      </c>
      <c r="J7" s="1" t="s">
        <v>887</v>
      </c>
      <c r="K7" s="1" t="s">
        <v>765</v>
      </c>
      <c r="L7" s="1" t="s">
        <v>511</v>
      </c>
      <c r="M7" s="1" t="s">
        <v>866</v>
      </c>
      <c r="N7" s="1" t="s">
        <v>1659</v>
      </c>
      <c r="O7" s="1" t="s">
        <v>1382</v>
      </c>
      <c r="P7">
        <v>24.4</v>
      </c>
      <c r="Q7" s="1" t="s">
        <v>745</v>
      </c>
      <c r="R7">
        <v>18.2</v>
      </c>
      <c r="S7">
        <v>12.6</v>
      </c>
      <c r="T7">
        <v>4.4000000000000004</v>
      </c>
      <c r="U7">
        <v>11.6</v>
      </c>
      <c r="V7" s="1" t="s">
        <v>103</v>
      </c>
      <c r="W7">
        <v>5</v>
      </c>
      <c r="X7">
        <v>6</v>
      </c>
      <c r="Y7" s="1"/>
      <c r="AA7">
        <f>Table_1__4[[#This Row],[Pts]]/Table_1__4[[#This Row],[Salary]]</f>
        <v>39.199999999999996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16</v>
      </c>
      <c r="AL7">
        <f>COUNTIF(C2:C17,"&gt;" &amp; AL4)</f>
        <v>4</v>
      </c>
      <c r="AM7">
        <f>COUNTIF(C2:C17,"&gt;" &amp; AM4)</f>
        <v>2</v>
      </c>
      <c r="AN7">
        <f>COUNTIF(C2:C17,"&gt;" &amp; AN4)</f>
        <v>2</v>
      </c>
      <c r="AO7">
        <f>COUNTIF(C2:C17,"&gt;" &amp; AO4)</f>
        <v>0</v>
      </c>
    </row>
    <row r="8" spans="1:41" x14ac:dyDescent="0.25">
      <c r="A8">
        <v>7</v>
      </c>
      <c r="B8" s="1" t="s">
        <v>1660</v>
      </c>
      <c r="C8">
        <v>229.6</v>
      </c>
      <c r="D8">
        <v>15.307</v>
      </c>
      <c r="E8">
        <v>9</v>
      </c>
      <c r="F8">
        <v>40</v>
      </c>
      <c r="G8">
        <v>10</v>
      </c>
      <c r="H8" s="1" t="s">
        <v>728</v>
      </c>
      <c r="I8" s="1" t="s">
        <v>1655</v>
      </c>
      <c r="J8" s="1" t="s">
        <v>359</v>
      </c>
      <c r="K8" s="1">
        <v>0</v>
      </c>
      <c r="L8" s="1" t="s">
        <v>799</v>
      </c>
      <c r="M8" s="1" t="s">
        <v>571</v>
      </c>
      <c r="N8" s="1" t="s">
        <v>665</v>
      </c>
      <c r="O8" s="1" t="s">
        <v>135</v>
      </c>
      <c r="P8">
        <v>15</v>
      </c>
      <c r="Q8" s="1" t="s">
        <v>1119</v>
      </c>
      <c r="R8">
        <v>30</v>
      </c>
      <c r="S8">
        <v>0</v>
      </c>
      <c r="T8">
        <v>14.8</v>
      </c>
      <c r="U8">
        <v>14.4</v>
      </c>
      <c r="V8" s="1" t="s">
        <v>572</v>
      </c>
      <c r="W8">
        <v>7</v>
      </c>
      <c r="X8">
        <v>5</v>
      </c>
      <c r="Y8" s="1"/>
      <c r="AA8">
        <f>Table_1__4[[#This Row],[Pts]]/Table_1__4[[#This Row],[Salary]]</f>
        <v>45.92</v>
      </c>
    </row>
    <row r="9" spans="1:41" x14ac:dyDescent="0.25">
      <c r="A9">
        <v>8</v>
      </c>
      <c r="B9" s="1" t="s">
        <v>1661</v>
      </c>
      <c r="C9">
        <v>215.6</v>
      </c>
      <c r="D9">
        <v>14.372999999999999</v>
      </c>
      <c r="E9">
        <v>27.2</v>
      </c>
      <c r="F9">
        <v>22.4</v>
      </c>
      <c r="G9">
        <v>14.2</v>
      </c>
      <c r="H9" s="1" t="s">
        <v>451</v>
      </c>
      <c r="I9" s="1">
        <v>0</v>
      </c>
      <c r="J9" s="1">
        <v>0</v>
      </c>
      <c r="K9" s="1" t="s">
        <v>1322</v>
      </c>
      <c r="L9" s="1" t="s">
        <v>1662</v>
      </c>
      <c r="M9" s="1" t="s">
        <v>451</v>
      </c>
      <c r="N9" s="1" t="s">
        <v>655</v>
      </c>
      <c r="O9" s="1" t="s">
        <v>1079</v>
      </c>
      <c r="P9">
        <v>3.6</v>
      </c>
      <c r="Q9" s="1" t="s">
        <v>560</v>
      </c>
      <c r="R9">
        <v>0</v>
      </c>
      <c r="S9">
        <v>27.6</v>
      </c>
      <c r="T9">
        <v>19</v>
      </c>
      <c r="U9">
        <v>13.6</v>
      </c>
      <c r="V9" s="1" t="s">
        <v>34</v>
      </c>
      <c r="W9">
        <v>5</v>
      </c>
      <c r="X9">
        <v>1</v>
      </c>
      <c r="Y9" s="1"/>
      <c r="AA9">
        <f>Table_1__4[[#This Row],[Pts]]/Table_1__4[[#This Row],[Salary]]</f>
        <v>215.6</v>
      </c>
    </row>
    <row r="10" spans="1:41" x14ac:dyDescent="0.25">
      <c r="A10">
        <v>9</v>
      </c>
      <c r="B10" s="1" t="s">
        <v>1663</v>
      </c>
      <c r="C10">
        <v>210</v>
      </c>
      <c r="D10">
        <v>13.125</v>
      </c>
      <c r="E10">
        <v>3.2</v>
      </c>
      <c r="F10">
        <v>30.6</v>
      </c>
      <c r="G10">
        <v>13.6</v>
      </c>
      <c r="H10" s="1" t="s">
        <v>1664</v>
      </c>
      <c r="I10" s="1" t="s">
        <v>218</v>
      </c>
      <c r="J10" s="1" t="s">
        <v>40</v>
      </c>
      <c r="K10" s="1" t="s">
        <v>765</v>
      </c>
      <c r="L10" s="1" t="s">
        <v>742</v>
      </c>
      <c r="M10" s="1" t="s">
        <v>781</v>
      </c>
      <c r="N10" s="1">
        <v>0</v>
      </c>
      <c r="O10" s="1" t="s">
        <v>1079</v>
      </c>
      <c r="P10">
        <v>9.8000000000000007</v>
      </c>
      <c r="Q10" s="1" t="s">
        <v>1665</v>
      </c>
      <c r="R10">
        <v>9.8000000000000007</v>
      </c>
      <c r="S10">
        <v>10.8</v>
      </c>
      <c r="T10">
        <v>7.2</v>
      </c>
      <c r="U10">
        <v>21</v>
      </c>
      <c r="V10" s="1" t="s">
        <v>151</v>
      </c>
      <c r="W10">
        <v>10</v>
      </c>
      <c r="X10">
        <v>3</v>
      </c>
      <c r="Y10" s="1"/>
      <c r="AA10">
        <f>Table_1__4[[#This Row],[Pts]]/Table_1__4[[#This Row],[Salary]]</f>
        <v>70</v>
      </c>
    </row>
    <row r="11" spans="1:41" x14ac:dyDescent="0.25">
      <c r="A11">
        <v>10</v>
      </c>
      <c r="B11" s="1" t="s">
        <v>1666</v>
      </c>
      <c r="C11">
        <v>209.6</v>
      </c>
      <c r="D11">
        <v>13.1</v>
      </c>
      <c r="E11">
        <v>4.2</v>
      </c>
      <c r="F11">
        <v>0</v>
      </c>
      <c r="G11">
        <v>15.6</v>
      </c>
      <c r="H11" s="1" t="s">
        <v>627</v>
      </c>
      <c r="I11" s="1" t="s">
        <v>209</v>
      </c>
      <c r="J11" s="1" t="s">
        <v>1667</v>
      </c>
      <c r="K11" s="1" t="s">
        <v>1040</v>
      </c>
      <c r="L11" s="1" t="s">
        <v>452</v>
      </c>
      <c r="M11" s="1" t="s">
        <v>787</v>
      </c>
      <c r="N11" s="1" t="s">
        <v>452</v>
      </c>
      <c r="O11" s="1" t="s">
        <v>707</v>
      </c>
      <c r="P11">
        <v>27.2</v>
      </c>
      <c r="Q11" s="1">
        <v>0</v>
      </c>
      <c r="R11">
        <v>7.4</v>
      </c>
      <c r="S11">
        <v>8.8000000000000007</v>
      </c>
      <c r="T11">
        <v>25.6</v>
      </c>
      <c r="U11">
        <v>7.8</v>
      </c>
      <c r="V11" s="1" t="s">
        <v>151</v>
      </c>
      <c r="W11">
        <v>13</v>
      </c>
      <c r="X11">
        <v>8</v>
      </c>
      <c r="Y11" s="1"/>
      <c r="AA11">
        <f>Table_1__4[[#This Row],[Pts]]/Table_1__4[[#This Row],[Salary]]</f>
        <v>26.2</v>
      </c>
    </row>
    <row r="12" spans="1:41" x14ac:dyDescent="0.25">
      <c r="A12">
        <v>11</v>
      </c>
      <c r="B12" s="1" t="s">
        <v>1668</v>
      </c>
      <c r="C12">
        <v>207</v>
      </c>
      <c r="D12">
        <v>12.938000000000001</v>
      </c>
      <c r="E12">
        <v>3.8</v>
      </c>
      <c r="F12">
        <v>19</v>
      </c>
      <c r="G12">
        <v>7.4</v>
      </c>
      <c r="H12" s="1" t="s">
        <v>1669</v>
      </c>
      <c r="I12" s="1" t="s">
        <v>1295</v>
      </c>
      <c r="J12" s="1" t="s">
        <v>887</v>
      </c>
      <c r="K12" s="1" t="s">
        <v>1670</v>
      </c>
      <c r="L12" s="1" t="s">
        <v>452</v>
      </c>
      <c r="M12" s="1" t="s">
        <v>1334</v>
      </c>
      <c r="N12" s="1" t="s">
        <v>693</v>
      </c>
      <c r="O12" s="1">
        <v>0</v>
      </c>
      <c r="P12">
        <v>29.8</v>
      </c>
      <c r="Q12" s="1" t="s">
        <v>1644</v>
      </c>
      <c r="R12">
        <v>5.6</v>
      </c>
      <c r="S12">
        <v>13.2</v>
      </c>
      <c r="T12">
        <v>20.6</v>
      </c>
      <c r="U12">
        <v>5.4</v>
      </c>
      <c r="V12" s="1" t="s">
        <v>196</v>
      </c>
      <c r="W12">
        <v>11</v>
      </c>
      <c r="X12">
        <v>6</v>
      </c>
      <c r="Y12" s="1"/>
      <c r="AA12">
        <f>Table_1__4[[#This Row],[Pts]]/Table_1__4[[#This Row],[Salary]]</f>
        <v>34.5</v>
      </c>
    </row>
    <row r="13" spans="1:41" x14ac:dyDescent="0.25">
      <c r="A13">
        <v>12</v>
      </c>
      <c r="B13" s="1" t="s">
        <v>1671</v>
      </c>
      <c r="C13">
        <v>206.6</v>
      </c>
      <c r="D13">
        <v>14.757</v>
      </c>
      <c r="E13">
        <v>19.600000000000001</v>
      </c>
      <c r="F13">
        <v>22.6</v>
      </c>
      <c r="G13">
        <v>15</v>
      </c>
      <c r="H13" s="1" t="s">
        <v>819</v>
      </c>
      <c r="I13" s="1" t="s">
        <v>695</v>
      </c>
      <c r="J13" s="1">
        <v>0</v>
      </c>
      <c r="K13" s="1" t="s">
        <v>1245</v>
      </c>
      <c r="L13" s="1" t="s">
        <v>1322</v>
      </c>
      <c r="M13" s="1" t="s">
        <v>1322</v>
      </c>
      <c r="N13" s="1" t="s">
        <v>484</v>
      </c>
      <c r="O13" s="1" t="s">
        <v>1672</v>
      </c>
      <c r="P13">
        <v>20.399999999999999</v>
      </c>
      <c r="Q13" s="1" t="s">
        <v>866</v>
      </c>
      <c r="R13">
        <v>14.2</v>
      </c>
      <c r="S13">
        <v>24</v>
      </c>
      <c r="T13">
        <v>0</v>
      </c>
      <c r="U13">
        <v>0</v>
      </c>
      <c r="V13" s="1" t="s">
        <v>84</v>
      </c>
      <c r="W13">
        <v>6</v>
      </c>
      <c r="X13">
        <v>2</v>
      </c>
      <c r="Y13" s="1"/>
      <c r="AA13">
        <f>Table_1__4[[#This Row],[Pts]]/Table_1__4[[#This Row],[Salary]]</f>
        <v>103.3</v>
      </c>
    </row>
    <row r="14" spans="1:41" x14ac:dyDescent="0.25">
      <c r="A14">
        <v>13</v>
      </c>
      <c r="B14" s="1" t="s">
        <v>1673</v>
      </c>
      <c r="C14">
        <v>206.2</v>
      </c>
      <c r="D14">
        <v>12.887</v>
      </c>
      <c r="E14">
        <v>10.6</v>
      </c>
      <c r="F14">
        <v>25.4</v>
      </c>
      <c r="G14">
        <v>7.2</v>
      </c>
      <c r="H14" s="1" t="s">
        <v>1326</v>
      </c>
      <c r="I14" s="1" t="s">
        <v>834</v>
      </c>
      <c r="J14" s="1" t="s">
        <v>1040</v>
      </c>
      <c r="K14" s="1" t="s">
        <v>1672</v>
      </c>
      <c r="L14" s="1" t="s">
        <v>227</v>
      </c>
      <c r="M14" s="1" t="s">
        <v>1074</v>
      </c>
      <c r="N14" s="1">
        <v>0</v>
      </c>
      <c r="O14" s="1" t="s">
        <v>359</v>
      </c>
      <c r="P14">
        <v>13.6</v>
      </c>
      <c r="Q14" s="1" t="s">
        <v>793</v>
      </c>
      <c r="R14">
        <v>2.4</v>
      </c>
      <c r="S14">
        <v>14.2</v>
      </c>
      <c r="T14">
        <v>20.399999999999999</v>
      </c>
      <c r="U14">
        <v>15.6</v>
      </c>
      <c r="V14" s="1" t="s">
        <v>84</v>
      </c>
      <c r="W14">
        <v>10</v>
      </c>
      <c r="X14">
        <v>1</v>
      </c>
      <c r="Y14" s="1"/>
      <c r="AA14">
        <f>Table_1__4[[#This Row],[Pts]]/Table_1__4[[#This Row],[Salary]]</f>
        <v>206.2</v>
      </c>
    </row>
    <row r="15" spans="1:41" x14ac:dyDescent="0.25">
      <c r="A15">
        <v>14</v>
      </c>
      <c r="B15" s="1" t="s">
        <v>1674</v>
      </c>
      <c r="C15">
        <v>196.6</v>
      </c>
      <c r="D15">
        <v>13.106999999999999</v>
      </c>
      <c r="E15">
        <v>4.5999999999999996</v>
      </c>
      <c r="F15">
        <v>11.6</v>
      </c>
      <c r="G15">
        <v>21.4</v>
      </c>
      <c r="H15" s="1">
        <v>0</v>
      </c>
      <c r="I15" s="1" t="s">
        <v>1675</v>
      </c>
      <c r="J15" s="1" t="s">
        <v>686</v>
      </c>
      <c r="K15" s="1" t="s">
        <v>484</v>
      </c>
      <c r="L15" s="1" t="s">
        <v>1672</v>
      </c>
      <c r="M15" s="1" t="s">
        <v>209</v>
      </c>
      <c r="N15" s="1" t="s">
        <v>1659</v>
      </c>
      <c r="O15" s="1" t="s">
        <v>1651</v>
      </c>
      <c r="P15">
        <v>17.8</v>
      </c>
      <c r="Q15" s="1" t="s">
        <v>1334</v>
      </c>
      <c r="R15">
        <v>9</v>
      </c>
      <c r="S15">
        <v>0</v>
      </c>
      <c r="T15">
        <v>20.399999999999999</v>
      </c>
      <c r="U15">
        <v>0</v>
      </c>
      <c r="V15" s="1" t="s">
        <v>1676</v>
      </c>
      <c r="W15">
        <v>4</v>
      </c>
      <c r="X15">
        <v>0.5</v>
      </c>
      <c r="Y15" s="1"/>
      <c r="AA15">
        <f>Table_1__4[[#This Row],[Pts]]/Table_1__4[[#This Row],[Salary]]</f>
        <v>393.2</v>
      </c>
    </row>
    <row r="16" spans="1:41" x14ac:dyDescent="0.25">
      <c r="A16">
        <v>15</v>
      </c>
      <c r="B16" s="1" t="s">
        <v>1677</v>
      </c>
      <c r="C16">
        <v>188.7</v>
      </c>
      <c r="D16">
        <v>23.587</v>
      </c>
      <c r="E16">
        <v>13.8</v>
      </c>
      <c r="F16">
        <v>0</v>
      </c>
      <c r="G16">
        <v>0</v>
      </c>
      <c r="H16" s="1" t="s">
        <v>1678</v>
      </c>
      <c r="I16" s="1" t="s">
        <v>1665</v>
      </c>
      <c r="J16" s="1" t="s">
        <v>1679</v>
      </c>
      <c r="K16" s="1" t="s">
        <v>484</v>
      </c>
      <c r="L16" s="1" t="s">
        <v>819</v>
      </c>
      <c r="M16" s="1">
        <v>0</v>
      </c>
      <c r="N16" s="1">
        <v>0</v>
      </c>
      <c r="O16" s="1">
        <v>0</v>
      </c>
      <c r="P16">
        <v>0</v>
      </c>
      <c r="Q16" s="1">
        <v>0</v>
      </c>
      <c r="R16">
        <v>0</v>
      </c>
      <c r="S16">
        <v>0</v>
      </c>
      <c r="T16">
        <v>22.4</v>
      </c>
      <c r="U16">
        <v>20.6</v>
      </c>
      <c r="V16" s="1" t="s">
        <v>141</v>
      </c>
      <c r="W16">
        <v>11</v>
      </c>
      <c r="X16">
        <v>20</v>
      </c>
      <c r="Y16" s="1"/>
      <c r="AA16">
        <f>Table_1__4[[#This Row],[Pts]]/Table_1__4[[#This Row],[Salary]]</f>
        <v>9.4349999999999987</v>
      </c>
    </row>
    <row r="17" spans="1:27" x14ac:dyDescent="0.25">
      <c r="A17">
        <v>16</v>
      </c>
      <c r="B17" s="1" t="s">
        <v>1680</v>
      </c>
      <c r="C17">
        <v>187.2</v>
      </c>
      <c r="D17">
        <v>11.7</v>
      </c>
      <c r="E17">
        <v>14</v>
      </c>
      <c r="F17">
        <v>4.5999999999999996</v>
      </c>
      <c r="G17">
        <v>28</v>
      </c>
      <c r="H17" s="1" t="s">
        <v>1322</v>
      </c>
      <c r="I17" s="1" t="s">
        <v>712</v>
      </c>
      <c r="J17" s="1" t="s">
        <v>433</v>
      </c>
      <c r="K17" s="1" t="s">
        <v>1681</v>
      </c>
      <c r="L17" s="1" t="s">
        <v>908</v>
      </c>
      <c r="M17" s="1" t="s">
        <v>513</v>
      </c>
      <c r="N17" s="1" t="s">
        <v>359</v>
      </c>
      <c r="O17" s="1">
        <v>0</v>
      </c>
      <c r="P17">
        <v>9.4</v>
      </c>
      <c r="Q17" s="1" t="s">
        <v>359</v>
      </c>
      <c r="R17">
        <v>14.6</v>
      </c>
      <c r="S17">
        <v>7</v>
      </c>
      <c r="T17">
        <v>29.8</v>
      </c>
      <c r="U17">
        <v>3</v>
      </c>
      <c r="V17" s="1" t="s">
        <v>74</v>
      </c>
      <c r="W17">
        <v>11</v>
      </c>
      <c r="X17">
        <v>0.25</v>
      </c>
      <c r="Y17" s="1"/>
      <c r="AA17">
        <f>Table_1__4[[#This Row],[Pts]]/Table_1__4[[#This Row],[Salary]]</f>
        <v>748.8</v>
      </c>
    </row>
    <row r="18" spans="1:27" x14ac:dyDescent="0.25">
      <c r="A18">
        <v>17</v>
      </c>
      <c r="B18" s="1" t="s">
        <v>1682</v>
      </c>
      <c r="C18">
        <v>185.2</v>
      </c>
      <c r="D18">
        <v>12.347</v>
      </c>
      <c r="E18">
        <v>17.2</v>
      </c>
      <c r="F18">
        <v>32.799999999999997</v>
      </c>
      <c r="G18">
        <v>17.2</v>
      </c>
      <c r="H18" s="1">
        <v>0</v>
      </c>
      <c r="I18" s="1" t="s">
        <v>52</v>
      </c>
      <c r="J18" s="1" t="s">
        <v>834</v>
      </c>
      <c r="K18" s="1" t="s">
        <v>793</v>
      </c>
      <c r="L18" s="1" t="s">
        <v>186</v>
      </c>
      <c r="M18" s="1" t="s">
        <v>311</v>
      </c>
      <c r="N18" s="1" t="s">
        <v>40</v>
      </c>
      <c r="O18" s="1" t="s">
        <v>1683</v>
      </c>
      <c r="P18">
        <v>0</v>
      </c>
      <c r="Q18" s="1">
        <v>0</v>
      </c>
      <c r="R18">
        <v>6.4</v>
      </c>
      <c r="S18">
        <v>15.4</v>
      </c>
      <c r="T18">
        <v>15</v>
      </c>
      <c r="U18">
        <v>2.6</v>
      </c>
      <c r="V18" s="1" t="s">
        <v>44</v>
      </c>
      <c r="W18">
        <v>4</v>
      </c>
      <c r="X18">
        <v>1</v>
      </c>
      <c r="Y18" s="1"/>
      <c r="AA18">
        <f>Table_1__4[[#This Row],[Pts]]/Table_1__4[[#This Row],[Salary]]</f>
        <v>185.2</v>
      </c>
    </row>
    <row r="19" spans="1:27" x14ac:dyDescent="0.25">
      <c r="A19">
        <v>18</v>
      </c>
      <c r="B19" s="1" t="s">
        <v>1684</v>
      </c>
      <c r="C19">
        <v>179.4</v>
      </c>
      <c r="D19">
        <v>11.96</v>
      </c>
      <c r="E19">
        <v>11</v>
      </c>
      <c r="F19">
        <v>33.799999999999997</v>
      </c>
      <c r="G19">
        <v>11</v>
      </c>
      <c r="H19" s="1" t="s">
        <v>707</v>
      </c>
      <c r="I19" s="1" t="s">
        <v>175</v>
      </c>
      <c r="J19" s="1" t="s">
        <v>1326</v>
      </c>
      <c r="K19" s="1">
        <v>0</v>
      </c>
      <c r="L19" s="1" t="s">
        <v>531</v>
      </c>
      <c r="M19" s="1">
        <v>0</v>
      </c>
      <c r="N19" s="1" t="s">
        <v>1079</v>
      </c>
      <c r="O19" s="1" t="s">
        <v>887</v>
      </c>
      <c r="P19">
        <v>2.2000000000000002</v>
      </c>
      <c r="Q19" s="1" t="s">
        <v>1685</v>
      </c>
      <c r="R19">
        <v>8.8000000000000007</v>
      </c>
      <c r="S19">
        <v>23.4</v>
      </c>
      <c r="T19">
        <v>9.8000000000000007</v>
      </c>
      <c r="U19">
        <v>11.2</v>
      </c>
      <c r="V19" s="1" t="s">
        <v>94</v>
      </c>
      <c r="W19">
        <v>9</v>
      </c>
      <c r="X19">
        <v>5</v>
      </c>
      <c r="Y19" s="1"/>
      <c r="AA19">
        <f>Table_1__4[[#This Row],[Pts]]/Table_1__4[[#This Row],[Salary]]</f>
        <v>35.880000000000003</v>
      </c>
    </row>
    <row r="20" spans="1:27" x14ac:dyDescent="0.25">
      <c r="A20">
        <v>19</v>
      </c>
      <c r="B20" s="1" t="s">
        <v>1686</v>
      </c>
      <c r="C20">
        <v>177.8</v>
      </c>
      <c r="D20">
        <v>11.853</v>
      </c>
      <c r="E20">
        <v>21</v>
      </c>
      <c r="F20">
        <v>10.6</v>
      </c>
      <c r="G20">
        <v>6.2</v>
      </c>
      <c r="H20" s="1">
        <v>0</v>
      </c>
      <c r="I20" s="1" t="s">
        <v>478</v>
      </c>
      <c r="J20" s="1">
        <v>0</v>
      </c>
      <c r="K20" s="1" t="s">
        <v>560</v>
      </c>
      <c r="L20" s="1" t="s">
        <v>1687</v>
      </c>
      <c r="M20" s="1" t="s">
        <v>610</v>
      </c>
      <c r="N20" s="1" t="s">
        <v>359</v>
      </c>
      <c r="O20" s="1" t="s">
        <v>218</v>
      </c>
      <c r="P20">
        <v>0</v>
      </c>
      <c r="Q20" s="1" t="s">
        <v>695</v>
      </c>
      <c r="R20">
        <v>16.399999999999999</v>
      </c>
      <c r="S20">
        <v>7.8</v>
      </c>
      <c r="T20">
        <v>19.399999999999999</v>
      </c>
      <c r="U20">
        <v>18.600000000000001</v>
      </c>
      <c r="V20" s="1" t="s">
        <v>196</v>
      </c>
      <c r="W20">
        <v>6</v>
      </c>
      <c r="X20">
        <v>1</v>
      </c>
      <c r="Y20" s="1"/>
      <c r="AA20">
        <f>Table_1__4[[#This Row],[Pts]]/Table_1__4[[#This Row],[Salary]]</f>
        <v>177.8</v>
      </c>
    </row>
    <row r="21" spans="1:27" x14ac:dyDescent="0.25">
      <c r="A21">
        <v>20</v>
      </c>
      <c r="B21" s="1" t="s">
        <v>1688</v>
      </c>
      <c r="C21">
        <v>168.8</v>
      </c>
      <c r="D21">
        <v>15.345000000000001</v>
      </c>
      <c r="E21">
        <v>34.200000000000003</v>
      </c>
      <c r="F21">
        <v>10</v>
      </c>
      <c r="G21">
        <v>2.4</v>
      </c>
      <c r="H21" s="1">
        <v>0</v>
      </c>
      <c r="I21" s="1">
        <v>0</v>
      </c>
      <c r="J21" s="1">
        <v>0</v>
      </c>
      <c r="K21" s="1">
        <v>0</v>
      </c>
      <c r="L21" s="1" t="s">
        <v>728</v>
      </c>
      <c r="M21" s="1">
        <v>0</v>
      </c>
      <c r="N21" s="1" t="s">
        <v>1322</v>
      </c>
      <c r="O21" s="1" t="s">
        <v>1654</v>
      </c>
      <c r="P21">
        <v>28</v>
      </c>
      <c r="Q21" s="1" t="s">
        <v>452</v>
      </c>
      <c r="R21">
        <v>12.6</v>
      </c>
      <c r="S21">
        <v>11.8</v>
      </c>
      <c r="T21">
        <v>10.6</v>
      </c>
      <c r="U21">
        <v>0</v>
      </c>
      <c r="V21" s="1" t="s">
        <v>1676</v>
      </c>
      <c r="W21">
        <v>9</v>
      </c>
      <c r="X21">
        <v>4</v>
      </c>
      <c r="Y21" s="1"/>
      <c r="AA21">
        <f>Table_1__4[[#This Row],[Pts]]/Table_1__4[[#This Row],[Salary]]</f>
        <v>42.2</v>
      </c>
    </row>
    <row r="22" spans="1:27" x14ac:dyDescent="0.25">
      <c r="A22">
        <v>21</v>
      </c>
      <c r="B22" s="1" t="s">
        <v>1689</v>
      </c>
      <c r="C22">
        <v>157</v>
      </c>
      <c r="D22">
        <v>12.077</v>
      </c>
      <c r="E22">
        <v>5</v>
      </c>
      <c r="F22">
        <v>6.4</v>
      </c>
      <c r="G22">
        <v>8</v>
      </c>
      <c r="H22" s="1" t="s">
        <v>745</v>
      </c>
      <c r="I22" s="1" t="s">
        <v>1662</v>
      </c>
      <c r="J22" s="1" t="s">
        <v>560</v>
      </c>
      <c r="K22" s="1">
        <v>0</v>
      </c>
      <c r="L22" s="1">
        <v>0</v>
      </c>
      <c r="M22" s="1">
        <v>0</v>
      </c>
      <c r="N22" s="1" t="s">
        <v>657</v>
      </c>
      <c r="O22" s="1" t="s">
        <v>1659</v>
      </c>
      <c r="P22">
        <v>10.6</v>
      </c>
      <c r="Q22" s="1" t="s">
        <v>627</v>
      </c>
      <c r="R22">
        <v>0</v>
      </c>
      <c r="S22">
        <v>19.2</v>
      </c>
      <c r="T22">
        <v>21.2</v>
      </c>
      <c r="U22">
        <v>17.399999999999999</v>
      </c>
      <c r="V22" s="1" t="s">
        <v>54</v>
      </c>
      <c r="W22">
        <v>9</v>
      </c>
      <c r="X22">
        <v>8</v>
      </c>
      <c r="Y22" s="1"/>
      <c r="AA22">
        <f>Table_1__4[[#This Row],[Pts]]/Table_1__4[[#This Row],[Salary]]</f>
        <v>19.625</v>
      </c>
    </row>
    <row r="23" spans="1:27" x14ac:dyDescent="0.25">
      <c r="A23">
        <v>22</v>
      </c>
      <c r="B23" s="1" t="s">
        <v>1690</v>
      </c>
      <c r="C23">
        <v>140.6</v>
      </c>
      <c r="D23">
        <v>8.7880000000000003</v>
      </c>
      <c r="E23">
        <v>6.2</v>
      </c>
      <c r="F23">
        <v>7.2</v>
      </c>
      <c r="G23">
        <v>3.2</v>
      </c>
      <c r="H23" s="1" t="s">
        <v>433</v>
      </c>
      <c r="I23" s="1" t="s">
        <v>359</v>
      </c>
      <c r="J23" s="1" t="s">
        <v>359</v>
      </c>
      <c r="K23" s="1" t="s">
        <v>209</v>
      </c>
      <c r="L23" s="1">
        <v>0</v>
      </c>
      <c r="M23" s="1" t="s">
        <v>882</v>
      </c>
      <c r="N23" s="1" t="s">
        <v>667</v>
      </c>
      <c r="O23" s="1" t="s">
        <v>186</v>
      </c>
      <c r="P23">
        <v>4.4000000000000004</v>
      </c>
      <c r="Q23" s="1" t="s">
        <v>1691</v>
      </c>
      <c r="R23">
        <v>13.4</v>
      </c>
      <c r="S23">
        <v>13.8</v>
      </c>
      <c r="T23">
        <v>6</v>
      </c>
      <c r="U23">
        <v>12.2</v>
      </c>
      <c r="V23" s="1" t="s">
        <v>302</v>
      </c>
      <c r="W23">
        <v>8</v>
      </c>
      <c r="X23">
        <v>3</v>
      </c>
      <c r="Y23" s="1"/>
      <c r="AA23">
        <f>Table_1__4[[#This Row],[Pts]]/Table_1__4[[#This Row],[Salary]]</f>
        <v>46.866666666666667</v>
      </c>
    </row>
    <row r="24" spans="1:27" x14ac:dyDescent="0.25">
      <c r="A24">
        <v>23</v>
      </c>
      <c r="B24" s="1" t="s">
        <v>1692</v>
      </c>
      <c r="C24">
        <v>134.69999999999999</v>
      </c>
      <c r="D24">
        <v>8.4190000000000005</v>
      </c>
      <c r="E24">
        <v>2.4</v>
      </c>
      <c r="F24">
        <v>0</v>
      </c>
      <c r="G24">
        <v>8.8000000000000007</v>
      </c>
      <c r="H24" s="1" t="s">
        <v>380</v>
      </c>
      <c r="I24" s="1" t="s">
        <v>1095</v>
      </c>
      <c r="J24" s="1" t="s">
        <v>765</v>
      </c>
      <c r="K24" s="1" t="s">
        <v>712</v>
      </c>
      <c r="L24" s="1" t="s">
        <v>571</v>
      </c>
      <c r="M24" s="1">
        <v>0</v>
      </c>
      <c r="N24" s="1" t="s">
        <v>1656</v>
      </c>
      <c r="O24" s="1" t="s">
        <v>812</v>
      </c>
      <c r="P24">
        <v>5.2</v>
      </c>
      <c r="Q24" s="1" t="s">
        <v>1685</v>
      </c>
      <c r="R24">
        <v>2.8</v>
      </c>
      <c r="S24">
        <v>7.6</v>
      </c>
      <c r="T24">
        <v>4.5999999999999996</v>
      </c>
      <c r="U24">
        <v>7</v>
      </c>
      <c r="V24" s="1" t="s">
        <v>302</v>
      </c>
      <c r="W24">
        <v>9</v>
      </c>
      <c r="X24">
        <v>0.25</v>
      </c>
      <c r="Y24" s="1"/>
      <c r="AA24">
        <f>Table_1__4[[#This Row],[Pts]]/Table_1__4[[#This Row],[Salary]]</f>
        <v>538.79999999999995</v>
      </c>
    </row>
    <row r="25" spans="1:27" x14ac:dyDescent="0.25">
      <c r="A25">
        <v>24</v>
      </c>
      <c r="B25" s="1" t="s">
        <v>1693</v>
      </c>
      <c r="C25">
        <v>134</v>
      </c>
      <c r="D25">
        <v>10.308</v>
      </c>
      <c r="E25">
        <v>3.2</v>
      </c>
      <c r="F25">
        <v>1.6</v>
      </c>
      <c r="G25">
        <v>0</v>
      </c>
      <c r="H25" s="1" t="s">
        <v>359</v>
      </c>
      <c r="I25" s="1" t="s">
        <v>1694</v>
      </c>
      <c r="J25" s="1" t="s">
        <v>484</v>
      </c>
      <c r="K25" s="1">
        <v>0</v>
      </c>
      <c r="L25" s="1" t="s">
        <v>882</v>
      </c>
      <c r="M25" s="1" t="s">
        <v>484</v>
      </c>
      <c r="N25" s="1">
        <v>0</v>
      </c>
      <c r="O25" s="1" t="s">
        <v>655</v>
      </c>
      <c r="P25">
        <v>0</v>
      </c>
      <c r="Q25" s="1">
        <v>0</v>
      </c>
      <c r="R25">
        <v>22.6</v>
      </c>
      <c r="S25">
        <v>10.4</v>
      </c>
      <c r="T25">
        <v>28.6</v>
      </c>
      <c r="U25">
        <v>8</v>
      </c>
      <c r="V25" s="1" t="s">
        <v>103</v>
      </c>
      <c r="W25">
        <v>7</v>
      </c>
      <c r="X25">
        <v>7</v>
      </c>
      <c r="Y25" s="1"/>
      <c r="AA25">
        <f>Table_1__4[[#This Row],[Pts]]/Table_1__4[[#This Row],[Salary]]</f>
        <v>19.142857142857142</v>
      </c>
    </row>
    <row r="26" spans="1:27" x14ac:dyDescent="0.25">
      <c r="A26">
        <v>25</v>
      </c>
      <c r="B26" s="1" t="s">
        <v>1695</v>
      </c>
      <c r="C26">
        <v>124.1</v>
      </c>
      <c r="D26">
        <v>9.5459999999999994</v>
      </c>
      <c r="E26">
        <v>15.8</v>
      </c>
      <c r="F26">
        <v>18</v>
      </c>
      <c r="G26">
        <v>7.6</v>
      </c>
      <c r="H26" s="1" t="s">
        <v>1696</v>
      </c>
      <c r="I26" s="1">
        <v>0</v>
      </c>
      <c r="J26" s="1">
        <v>0</v>
      </c>
      <c r="K26" s="1">
        <v>0</v>
      </c>
      <c r="L26" s="1">
        <v>0</v>
      </c>
      <c r="M26" s="1" t="s">
        <v>577</v>
      </c>
      <c r="N26" s="1" t="s">
        <v>866</v>
      </c>
      <c r="O26" s="1" t="s">
        <v>1697</v>
      </c>
      <c r="P26">
        <v>0.5</v>
      </c>
      <c r="Q26" s="1" t="s">
        <v>728</v>
      </c>
      <c r="R26">
        <v>7</v>
      </c>
      <c r="S26">
        <v>15</v>
      </c>
      <c r="T26">
        <v>11.8</v>
      </c>
      <c r="U26">
        <v>2.8</v>
      </c>
      <c r="V26" s="1" t="s">
        <v>122</v>
      </c>
      <c r="W26">
        <v>8</v>
      </c>
      <c r="X26">
        <v>5</v>
      </c>
      <c r="Y26" s="1"/>
      <c r="AA26">
        <f>Table_1__4[[#This Row],[Pts]]/Table_1__4[[#This Row],[Salary]]</f>
        <v>24.82</v>
      </c>
    </row>
    <row r="27" spans="1:27" x14ac:dyDescent="0.25">
      <c r="A27">
        <v>26</v>
      </c>
      <c r="B27" s="1" t="s">
        <v>1698</v>
      </c>
      <c r="C27">
        <v>122.4</v>
      </c>
      <c r="D27">
        <v>7.65</v>
      </c>
      <c r="E27">
        <v>3</v>
      </c>
      <c r="F27">
        <v>13</v>
      </c>
      <c r="G27">
        <v>0</v>
      </c>
      <c r="H27" s="1">
        <v>0</v>
      </c>
      <c r="I27" s="1" t="s">
        <v>627</v>
      </c>
      <c r="J27" s="1" t="s">
        <v>1652</v>
      </c>
      <c r="K27" s="1" t="s">
        <v>544</v>
      </c>
      <c r="L27" s="1" t="s">
        <v>251</v>
      </c>
      <c r="M27" s="1" t="s">
        <v>627</v>
      </c>
      <c r="N27" s="1" t="s">
        <v>866</v>
      </c>
      <c r="O27" s="1" t="s">
        <v>1322</v>
      </c>
      <c r="P27">
        <v>0</v>
      </c>
      <c r="Q27" s="1" t="s">
        <v>1175</v>
      </c>
      <c r="R27">
        <v>2</v>
      </c>
      <c r="S27">
        <v>5</v>
      </c>
      <c r="T27">
        <v>3.2</v>
      </c>
      <c r="U27">
        <v>5.6</v>
      </c>
      <c r="V27" s="1" t="s">
        <v>302</v>
      </c>
      <c r="W27">
        <v>4</v>
      </c>
      <c r="X27">
        <v>0.25</v>
      </c>
      <c r="Y27" s="1"/>
      <c r="AA27">
        <f>Table_1__4[[#This Row],[Pts]]/Table_1__4[[#This Row],[Salary]]</f>
        <v>489.6</v>
      </c>
    </row>
    <row r="28" spans="1:27" x14ac:dyDescent="0.25">
      <c r="A28">
        <v>27</v>
      </c>
      <c r="B28" s="1" t="s">
        <v>1699</v>
      </c>
      <c r="C28">
        <v>119.8</v>
      </c>
      <c r="D28">
        <v>7.9870000000000001</v>
      </c>
      <c r="E28">
        <v>6</v>
      </c>
      <c r="F28">
        <v>27.2</v>
      </c>
      <c r="G28">
        <v>19</v>
      </c>
      <c r="H28" s="1" t="s">
        <v>1659</v>
      </c>
      <c r="I28" s="1" t="s">
        <v>359</v>
      </c>
      <c r="J28" s="1">
        <v>0</v>
      </c>
      <c r="K28" s="1">
        <v>0</v>
      </c>
      <c r="L28" s="1" t="s">
        <v>1644</v>
      </c>
      <c r="M28" s="1" t="s">
        <v>1675</v>
      </c>
      <c r="N28" s="1" t="s">
        <v>627</v>
      </c>
      <c r="O28" s="1" t="s">
        <v>657</v>
      </c>
      <c r="P28">
        <v>5.8</v>
      </c>
      <c r="Q28" s="1" t="s">
        <v>1245</v>
      </c>
      <c r="R28">
        <v>2.8</v>
      </c>
      <c r="S28">
        <v>4.8</v>
      </c>
      <c r="T28">
        <v>5</v>
      </c>
      <c r="U28">
        <v>0</v>
      </c>
      <c r="V28" s="1" t="s">
        <v>94</v>
      </c>
      <c r="W28">
        <v>7</v>
      </c>
      <c r="X28">
        <v>1</v>
      </c>
      <c r="Y28" s="1"/>
      <c r="AA28">
        <f>Table_1__4[[#This Row],[Pts]]/Table_1__4[[#This Row],[Salary]]</f>
        <v>119.8</v>
      </c>
    </row>
    <row r="29" spans="1:27" x14ac:dyDescent="0.25">
      <c r="A29">
        <v>28</v>
      </c>
      <c r="B29" s="1" t="s">
        <v>1700</v>
      </c>
      <c r="C29">
        <v>117.8</v>
      </c>
      <c r="D29">
        <v>7.8529999999999998</v>
      </c>
      <c r="E29">
        <v>2.6</v>
      </c>
      <c r="F29">
        <v>16.2</v>
      </c>
      <c r="G29">
        <v>4.2</v>
      </c>
      <c r="H29" s="1" t="s">
        <v>763</v>
      </c>
      <c r="I29" s="1" t="s">
        <v>550</v>
      </c>
      <c r="J29" s="1" t="s">
        <v>359</v>
      </c>
      <c r="K29" s="1">
        <v>0</v>
      </c>
      <c r="L29" s="1">
        <v>0</v>
      </c>
      <c r="M29" s="1" t="s">
        <v>781</v>
      </c>
      <c r="N29" s="1" t="s">
        <v>693</v>
      </c>
      <c r="O29" s="1" t="s">
        <v>765</v>
      </c>
      <c r="P29">
        <v>12.2</v>
      </c>
      <c r="Q29" s="1" t="s">
        <v>1079</v>
      </c>
      <c r="R29">
        <v>6.4</v>
      </c>
      <c r="S29">
        <v>13.2</v>
      </c>
      <c r="T29">
        <v>5.4</v>
      </c>
      <c r="U29">
        <v>3</v>
      </c>
      <c r="V29" s="1" t="s">
        <v>302</v>
      </c>
      <c r="W29">
        <v>8</v>
      </c>
      <c r="X29">
        <v>0</v>
      </c>
      <c r="Y29" s="1"/>
      <c r="AA29" t="e">
        <f>Table_1__4[[#This Row],[Pts]]/Table_1__4[[#This Row],[Salary]]</f>
        <v>#DIV/0!</v>
      </c>
    </row>
    <row r="30" spans="1:27" x14ac:dyDescent="0.25">
      <c r="A30">
        <v>29</v>
      </c>
      <c r="B30" s="1" t="s">
        <v>1701</v>
      </c>
      <c r="C30">
        <v>113.8</v>
      </c>
      <c r="D30">
        <v>7.1120000000000001</v>
      </c>
      <c r="E30">
        <v>2.4</v>
      </c>
      <c r="F30">
        <v>16</v>
      </c>
      <c r="G30">
        <v>1.2</v>
      </c>
      <c r="H30" s="1" t="s">
        <v>602</v>
      </c>
      <c r="I30" s="1" t="s">
        <v>763</v>
      </c>
      <c r="J30" s="1" t="s">
        <v>359</v>
      </c>
      <c r="K30" s="1" t="s">
        <v>560</v>
      </c>
      <c r="L30" s="1" t="s">
        <v>359</v>
      </c>
      <c r="M30" s="1">
        <v>0</v>
      </c>
      <c r="N30" s="1" t="s">
        <v>793</v>
      </c>
      <c r="O30" s="1" t="s">
        <v>186</v>
      </c>
      <c r="P30">
        <v>10</v>
      </c>
      <c r="Q30" s="1" t="s">
        <v>1694</v>
      </c>
      <c r="R30">
        <v>7.2</v>
      </c>
      <c r="S30">
        <v>1.8</v>
      </c>
      <c r="T30">
        <v>8.6</v>
      </c>
      <c r="U30">
        <v>5</v>
      </c>
      <c r="V30" s="1" t="s">
        <v>44</v>
      </c>
      <c r="W30">
        <v>9</v>
      </c>
      <c r="X30">
        <v>10</v>
      </c>
      <c r="Y30" s="1"/>
      <c r="AA30">
        <f>Table_1__4[[#This Row],[Pts]]/Table_1__4[[#This Row],[Salary]]</f>
        <v>11.379999999999999</v>
      </c>
    </row>
    <row r="31" spans="1:27" x14ac:dyDescent="0.25">
      <c r="A31">
        <v>30</v>
      </c>
      <c r="B31" s="1" t="s">
        <v>1702</v>
      </c>
      <c r="C31">
        <v>110</v>
      </c>
      <c r="D31">
        <v>10</v>
      </c>
      <c r="E31">
        <v>12.6</v>
      </c>
      <c r="F31">
        <v>13.4</v>
      </c>
      <c r="G31">
        <v>21</v>
      </c>
      <c r="H31" s="1" t="s">
        <v>627</v>
      </c>
      <c r="I31" s="1" t="s">
        <v>218</v>
      </c>
      <c r="J31" s="1" t="s">
        <v>1322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 t="s">
        <v>778</v>
      </c>
      <c r="R31">
        <v>3.6</v>
      </c>
      <c r="S31">
        <v>15.8</v>
      </c>
      <c r="T31">
        <v>9.6</v>
      </c>
      <c r="U31">
        <v>6.2</v>
      </c>
      <c r="V31" s="1" t="s">
        <v>74</v>
      </c>
      <c r="W31">
        <v>9</v>
      </c>
      <c r="X31">
        <v>12</v>
      </c>
      <c r="Y31" s="1"/>
      <c r="AA31">
        <f>Table_1__4[[#This Row],[Pts]]/Table_1__4[[#This Row],[Salary]]</f>
        <v>9.1666666666666661</v>
      </c>
    </row>
    <row r="32" spans="1:27" x14ac:dyDescent="0.25">
      <c r="A32">
        <v>31</v>
      </c>
      <c r="B32" s="1" t="s">
        <v>1703</v>
      </c>
      <c r="C32">
        <v>108.5</v>
      </c>
      <c r="D32">
        <v>8.3460000000000001</v>
      </c>
      <c r="E32">
        <v>0</v>
      </c>
      <c r="F32">
        <v>0</v>
      </c>
      <c r="G32">
        <v>0</v>
      </c>
      <c r="H32" s="1" t="s">
        <v>1417</v>
      </c>
      <c r="I32" s="1" t="s">
        <v>1675</v>
      </c>
      <c r="J32" s="1" t="s">
        <v>1704</v>
      </c>
      <c r="K32" s="1">
        <v>0</v>
      </c>
      <c r="L32" s="1" t="s">
        <v>1705</v>
      </c>
      <c r="M32" s="1" t="s">
        <v>218</v>
      </c>
      <c r="N32" s="1" t="s">
        <v>186</v>
      </c>
      <c r="O32" s="1" t="s">
        <v>1669</v>
      </c>
      <c r="P32">
        <v>17.399999999999999</v>
      </c>
      <c r="Q32" s="1" t="s">
        <v>657</v>
      </c>
      <c r="R32">
        <v>0</v>
      </c>
      <c r="S32">
        <v>2.6</v>
      </c>
      <c r="T32">
        <v>6.6</v>
      </c>
      <c r="U32">
        <v>0</v>
      </c>
      <c r="V32" s="1" t="s">
        <v>141</v>
      </c>
      <c r="W32">
        <v>7</v>
      </c>
      <c r="X32">
        <v>4</v>
      </c>
      <c r="Y32" s="1"/>
      <c r="AA32">
        <f>Table_1__4[[#This Row],[Pts]]/Table_1__4[[#This Row],[Salary]]</f>
        <v>27.125</v>
      </c>
    </row>
    <row r="33" spans="1:27" x14ac:dyDescent="0.25">
      <c r="A33">
        <v>32</v>
      </c>
      <c r="B33" s="1" t="s">
        <v>1706</v>
      </c>
      <c r="C33">
        <v>107.4</v>
      </c>
      <c r="D33">
        <v>6.7130000000000001</v>
      </c>
      <c r="E33">
        <v>5.8</v>
      </c>
      <c r="F33">
        <v>12.6</v>
      </c>
      <c r="G33">
        <v>0</v>
      </c>
      <c r="H33" s="1" t="s">
        <v>550</v>
      </c>
      <c r="I33" s="1" t="s">
        <v>1074</v>
      </c>
      <c r="J33" s="1" t="s">
        <v>137</v>
      </c>
      <c r="K33" s="1" t="s">
        <v>359</v>
      </c>
      <c r="L33" s="1">
        <v>0</v>
      </c>
      <c r="M33" s="1" t="s">
        <v>225</v>
      </c>
      <c r="N33" s="1" t="s">
        <v>728</v>
      </c>
      <c r="O33" s="1" t="s">
        <v>186</v>
      </c>
      <c r="P33">
        <v>0</v>
      </c>
      <c r="Q33" s="1" t="s">
        <v>359</v>
      </c>
      <c r="R33">
        <v>4</v>
      </c>
      <c r="S33">
        <v>0</v>
      </c>
      <c r="T33">
        <v>11.4</v>
      </c>
      <c r="U33">
        <v>0</v>
      </c>
      <c r="V33" s="1" t="s">
        <v>289</v>
      </c>
      <c r="W33">
        <v>8</v>
      </c>
      <c r="X33">
        <v>7</v>
      </c>
      <c r="Y33" s="1"/>
      <c r="AA33">
        <f>Table_1__4[[#This Row],[Pts]]/Table_1__4[[#This Row],[Salary]]</f>
        <v>15.342857142857143</v>
      </c>
    </row>
    <row r="34" spans="1:27" x14ac:dyDescent="0.25">
      <c r="A34">
        <v>33</v>
      </c>
      <c r="B34" s="1" t="s">
        <v>1707</v>
      </c>
      <c r="C34">
        <v>105</v>
      </c>
      <c r="D34">
        <v>7.5</v>
      </c>
      <c r="E34">
        <v>0</v>
      </c>
      <c r="F34">
        <v>0</v>
      </c>
      <c r="G34">
        <v>5</v>
      </c>
      <c r="H34" s="1" t="s">
        <v>665</v>
      </c>
      <c r="I34" s="1" t="s">
        <v>908</v>
      </c>
      <c r="J34" s="1" t="s">
        <v>251</v>
      </c>
      <c r="K34" s="1" t="s">
        <v>513</v>
      </c>
      <c r="L34" s="1" t="s">
        <v>359</v>
      </c>
      <c r="M34" s="1">
        <v>0</v>
      </c>
      <c r="N34" s="1" t="s">
        <v>484</v>
      </c>
      <c r="O34" s="1" t="s">
        <v>1437</v>
      </c>
      <c r="P34">
        <v>19.600000000000001</v>
      </c>
      <c r="Q34" s="1" t="s">
        <v>359</v>
      </c>
      <c r="R34">
        <v>0</v>
      </c>
      <c r="S34">
        <v>0</v>
      </c>
      <c r="T34">
        <v>0</v>
      </c>
      <c r="U34">
        <v>0</v>
      </c>
      <c r="V34" s="1" t="s">
        <v>64</v>
      </c>
      <c r="W34">
        <v>9</v>
      </c>
      <c r="X34">
        <v>2</v>
      </c>
      <c r="Y34" s="1"/>
      <c r="AA34">
        <f>Table_1__4[[#This Row],[Pts]]/Table_1__4[[#This Row],[Salary]]</f>
        <v>52.5</v>
      </c>
    </row>
    <row r="35" spans="1:27" x14ac:dyDescent="0.25">
      <c r="A35">
        <v>34</v>
      </c>
      <c r="B35" s="1" t="s">
        <v>1708</v>
      </c>
      <c r="C35">
        <v>102.4</v>
      </c>
      <c r="D35">
        <v>6.4</v>
      </c>
      <c r="E35">
        <v>11.4</v>
      </c>
      <c r="F35">
        <v>2</v>
      </c>
      <c r="G35">
        <v>7.2</v>
      </c>
      <c r="H35" s="1" t="s">
        <v>657</v>
      </c>
      <c r="I35" s="1" t="s">
        <v>627</v>
      </c>
      <c r="J35" s="1" t="s">
        <v>359</v>
      </c>
      <c r="K35" s="1" t="s">
        <v>359</v>
      </c>
      <c r="L35" s="1" t="s">
        <v>332</v>
      </c>
      <c r="M35" s="1" t="s">
        <v>359</v>
      </c>
      <c r="N35" s="1">
        <v>0</v>
      </c>
      <c r="O35" s="1" t="s">
        <v>311</v>
      </c>
      <c r="P35">
        <v>0</v>
      </c>
      <c r="Q35" s="1" t="s">
        <v>359</v>
      </c>
      <c r="R35">
        <v>2.8</v>
      </c>
      <c r="S35">
        <v>12.6</v>
      </c>
      <c r="T35">
        <v>16.8</v>
      </c>
      <c r="U35">
        <v>25.6</v>
      </c>
      <c r="V35" s="1" t="s">
        <v>302</v>
      </c>
      <c r="W35">
        <v>10</v>
      </c>
      <c r="X35">
        <v>0</v>
      </c>
      <c r="Y35" s="1"/>
      <c r="AA35" t="e">
        <f>Table_1__4[[#This Row],[Pts]]/Table_1__4[[#This Row],[Salary]]</f>
        <v>#DIV/0!</v>
      </c>
    </row>
    <row r="36" spans="1:27" x14ac:dyDescent="0.25">
      <c r="A36">
        <v>35</v>
      </c>
      <c r="B36" s="1" t="s">
        <v>1709</v>
      </c>
      <c r="C36">
        <v>100.8</v>
      </c>
      <c r="D36">
        <v>8.4</v>
      </c>
      <c r="E36">
        <v>7.6</v>
      </c>
      <c r="F36">
        <v>0</v>
      </c>
      <c r="G36">
        <v>10.199999999999999</v>
      </c>
      <c r="H36" s="1" t="s">
        <v>1656</v>
      </c>
      <c r="I36" s="1" t="s">
        <v>693</v>
      </c>
      <c r="J36" s="1" t="s">
        <v>602</v>
      </c>
      <c r="K36" s="1">
        <v>0</v>
      </c>
      <c r="L36" s="1" t="s">
        <v>544</v>
      </c>
      <c r="M36" s="1" t="s">
        <v>40</v>
      </c>
      <c r="N36" s="1" t="s">
        <v>695</v>
      </c>
      <c r="O36" s="1" t="s">
        <v>1424</v>
      </c>
      <c r="P36">
        <v>20.6</v>
      </c>
      <c r="Q36" s="1" t="s">
        <v>359</v>
      </c>
      <c r="R36">
        <v>0</v>
      </c>
      <c r="S36">
        <v>0</v>
      </c>
      <c r="T36">
        <v>0</v>
      </c>
      <c r="U36">
        <v>0</v>
      </c>
      <c r="V36" s="1" t="s">
        <v>1710</v>
      </c>
      <c r="W36">
        <v>7</v>
      </c>
      <c r="X36">
        <v>0</v>
      </c>
      <c r="Y36" s="1"/>
      <c r="AA36" t="e">
        <f>Table_1__4[[#This Row],[Pts]]/Table_1__4[[#This Row],[Salary]]</f>
        <v>#DIV/0!</v>
      </c>
    </row>
    <row r="37" spans="1:27" x14ac:dyDescent="0.25">
      <c r="A37">
        <v>36</v>
      </c>
      <c r="B37" s="1" t="s">
        <v>1711</v>
      </c>
      <c r="C37">
        <v>96.4</v>
      </c>
      <c r="D37">
        <v>6.0250000000000004</v>
      </c>
      <c r="E37">
        <v>0</v>
      </c>
      <c r="F37">
        <v>0</v>
      </c>
      <c r="G37">
        <v>0</v>
      </c>
      <c r="H37" s="1" t="s">
        <v>1245</v>
      </c>
      <c r="I37" s="1" t="s">
        <v>1712</v>
      </c>
      <c r="J37" s="1" t="s">
        <v>247</v>
      </c>
      <c r="K37" s="1" t="s">
        <v>799</v>
      </c>
      <c r="L37" s="1" t="s">
        <v>1330</v>
      </c>
      <c r="M37" s="1" t="s">
        <v>359</v>
      </c>
      <c r="N37" s="1" t="s">
        <v>1175</v>
      </c>
      <c r="O37" s="1" t="s">
        <v>1245</v>
      </c>
      <c r="P37">
        <v>10.8</v>
      </c>
      <c r="Q37" s="1">
        <v>0</v>
      </c>
      <c r="R37">
        <v>2.8</v>
      </c>
      <c r="S37">
        <v>14.8</v>
      </c>
      <c r="T37">
        <v>7.4</v>
      </c>
      <c r="U37">
        <v>3.2</v>
      </c>
      <c r="V37" s="1" t="s">
        <v>34</v>
      </c>
      <c r="W37">
        <v>13</v>
      </c>
      <c r="X37">
        <v>4</v>
      </c>
      <c r="Y37" s="1"/>
      <c r="AA37">
        <f>Table_1__4[[#This Row],[Pts]]/Table_1__4[[#This Row],[Salary]]</f>
        <v>24.1</v>
      </c>
    </row>
    <row r="38" spans="1:27" x14ac:dyDescent="0.25">
      <c r="A38">
        <v>37</v>
      </c>
      <c r="B38" s="1" t="s">
        <v>1713</v>
      </c>
      <c r="C38">
        <v>96.2</v>
      </c>
      <c r="D38">
        <v>9.6199999999999992</v>
      </c>
      <c r="E38">
        <v>4.4000000000000004</v>
      </c>
      <c r="F38">
        <v>29</v>
      </c>
      <c r="G38">
        <v>6.6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 t="s">
        <v>247</v>
      </c>
      <c r="N38" s="1" t="s">
        <v>66</v>
      </c>
      <c r="O38" s="1">
        <v>0</v>
      </c>
      <c r="P38">
        <v>5.6</v>
      </c>
      <c r="Q38" s="1" t="s">
        <v>560</v>
      </c>
      <c r="R38">
        <v>4.5999999999999996</v>
      </c>
      <c r="S38">
        <v>11.6</v>
      </c>
      <c r="T38">
        <v>0</v>
      </c>
      <c r="U38">
        <v>0</v>
      </c>
      <c r="V38" s="1" t="s">
        <v>302</v>
      </c>
      <c r="W38">
        <v>11</v>
      </c>
      <c r="X38">
        <v>0</v>
      </c>
      <c r="Y38" s="1"/>
      <c r="AA38" t="e">
        <f>Table_1__4[[#This Row],[Pts]]/Table_1__4[[#This Row],[Salary]]</f>
        <v>#DIV/0!</v>
      </c>
    </row>
    <row r="39" spans="1:27" x14ac:dyDescent="0.25">
      <c r="A39">
        <v>38</v>
      </c>
      <c r="B39" s="1" t="s">
        <v>1714</v>
      </c>
      <c r="C39">
        <v>95.6</v>
      </c>
      <c r="D39">
        <v>7.9669999999999996</v>
      </c>
      <c r="E39">
        <v>7.2</v>
      </c>
      <c r="F39">
        <v>6.2</v>
      </c>
      <c r="G39">
        <v>0</v>
      </c>
      <c r="H39" s="1" t="s">
        <v>1417</v>
      </c>
      <c r="I39" s="1" t="s">
        <v>728</v>
      </c>
      <c r="J39" s="1">
        <v>0</v>
      </c>
      <c r="K39" s="1">
        <v>0</v>
      </c>
      <c r="L39" s="1">
        <v>0</v>
      </c>
      <c r="M39" s="1" t="s">
        <v>359</v>
      </c>
      <c r="N39" s="1" t="s">
        <v>1417</v>
      </c>
      <c r="O39" s="1">
        <v>0</v>
      </c>
      <c r="P39">
        <v>7.4</v>
      </c>
      <c r="Q39" s="1" t="s">
        <v>560</v>
      </c>
      <c r="R39">
        <v>8.8000000000000007</v>
      </c>
      <c r="S39">
        <v>15.2</v>
      </c>
      <c r="T39">
        <v>13.2</v>
      </c>
      <c r="U39">
        <v>7.8</v>
      </c>
      <c r="V39" s="1" t="s">
        <v>302</v>
      </c>
      <c r="W39">
        <v>11</v>
      </c>
      <c r="X39">
        <v>0</v>
      </c>
      <c r="Y39" s="1"/>
      <c r="AA39" t="e">
        <f>Table_1__4[[#This Row],[Pts]]/Table_1__4[[#This Row],[Salary]]</f>
        <v>#DIV/0!</v>
      </c>
    </row>
    <row r="40" spans="1:27" x14ac:dyDescent="0.25">
      <c r="A40">
        <v>39</v>
      </c>
      <c r="B40" s="1" t="s">
        <v>1715</v>
      </c>
      <c r="C40">
        <v>89.2</v>
      </c>
      <c r="D40">
        <v>6.3710000000000004</v>
      </c>
      <c r="E40">
        <v>12.8</v>
      </c>
      <c r="F40">
        <v>0</v>
      </c>
      <c r="G40">
        <v>0</v>
      </c>
      <c r="H40" s="1" t="s">
        <v>544</v>
      </c>
      <c r="I40" s="1" t="s">
        <v>359</v>
      </c>
      <c r="J40" s="1" t="s">
        <v>1665</v>
      </c>
      <c r="K40" s="1">
        <v>0</v>
      </c>
      <c r="L40" s="1" t="s">
        <v>1675</v>
      </c>
      <c r="M40" s="1" t="s">
        <v>359</v>
      </c>
      <c r="N40" s="1">
        <v>0</v>
      </c>
      <c r="O40" s="1" t="s">
        <v>778</v>
      </c>
      <c r="P40">
        <v>0</v>
      </c>
      <c r="Q40" s="1" t="s">
        <v>544</v>
      </c>
      <c r="R40">
        <v>11.8</v>
      </c>
      <c r="S40">
        <v>4.8</v>
      </c>
      <c r="T40">
        <v>14</v>
      </c>
      <c r="U40">
        <v>6.4</v>
      </c>
      <c r="V40" s="1" t="s">
        <v>302</v>
      </c>
      <c r="W40">
        <v>7</v>
      </c>
      <c r="X40">
        <v>0</v>
      </c>
      <c r="Y40" s="1"/>
      <c r="AA40" t="e">
        <f>Table_1__4[[#This Row],[Pts]]/Table_1__4[[#This Row],[Salary]]</f>
        <v>#DIV/0!</v>
      </c>
    </row>
    <row r="41" spans="1:27" x14ac:dyDescent="0.25">
      <c r="A41">
        <v>40</v>
      </c>
      <c r="B41" s="1" t="s">
        <v>1716</v>
      </c>
      <c r="C41">
        <v>86.4</v>
      </c>
      <c r="D41">
        <v>5.4</v>
      </c>
      <c r="E41">
        <v>0</v>
      </c>
      <c r="F41">
        <v>3.4</v>
      </c>
      <c r="G41">
        <v>0</v>
      </c>
      <c r="H41" s="1" t="s">
        <v>359</v>
      </c>
      <c r="I41" s="1" t="s">
        <v>359</v>
      </c>
      <c r="J41" s="1" t="s">
        <v>451</v>
      </c>
      <c r="K41" s="1" t="s">
        <v>40</v>
      </c>
      <c r="L41" s="1" t="s">
        <v>787</v>
      </c>
      <c r="M41" s="1" t="s">
        <v>359</v>
      </c>
      <c r="N41" s="1" t="s">
        <v>758</v>
      </c>
      <c r="O41" s="1">
        <v>0</v>
      </c>
      <c r="P41">
        <v>2.6</v>
      </c>
      <c r="Q41" s="1" t="s">
        <v>478</v>
      </c>
      <c r="R41">
        <v>12.2</v>
      </c>
      <c r="S41">
        <v>4.4000000000000004</v>
      </c>
      <c r="T41">
        <v>5.4</v>
      </c>
      <c r="U41">
        <v>13.2</v>
      </c>
      <c r="V41" s="1" t="s">
        <v>302</v>
      </c>
      <c r="W41">
        <v>11</v>
      </c>
      <c r="X41">
        <v>0</v>
      </c>
      <c r="Y41" s="1"/>
      <c r="AA41" t="e">
        <f>Table_1__4[[#This Row],[Pts]]/Table_1__4[[#This Row],[Salary]]</f>
        <v>#DIV/0!</v>
      </c>
    </row>
    <row r="42" spans="1:27" x14ac:dyDescent="0.25">
      <c r="A42">
        <v>41</v>
      </c>
      <c r="B42" s="1" t="s">
        <v>1717</v>
      </c>
      <c r="C42">
        <v>86.2</v>
      </c>
      <c r="D42">
        <v>5.3879999999999999</v>
      </c>
      <c r="E42">
        <v>3.6</v>
      </c>
      <c r="F42">
        <v>2.8</v>
      </c>
      <c r="G42">
        <v>3</v>
      </c>
      <c r="H42" s="1" t="s">
        <v>693</v>
      </c>
      <c r="I42" s="1" t="s">
        <v>667</v>
      </c>
      <c r="J42" s="1">
        <v>0</v>
      </c>
      <c r="K42" s="1" t="s">
        <v>1659</v>
      </c>
      <c r="L42" s="1" t="s">
        <v>175</v>
      </c>
      <c r="M42" s="1" t="s">
        <v>550</v>
      </c>
      <c r="N42" s="1" t="s">
        <v>882</v>
      </c>
      <c r="O42" s="1" t="s">
        <v>1718</v>
      </c>
      <c r="P42">
        <v>0</v>
      </c>
      <c r="Q42" s="1" t="s">
        <v>1659</v>
      </c>
      <c r="R42">
        <v>12.6</v>
      </c>
      <c r="S42">
        <v>0</v>
      </c>
      <c r="T42">
        <v>6.4</v>
      </c>
      <c r="U42">
        <v>5</v>
      </c>
      <c r="V42" s="1" t="s">
        <v>179</v>
      </c>
      <c r="W42">
        <v>6</v>
      </c>
      <c r="X42">
        <v>1</v>
      </c>
      <c r="Y42" s="1"/>
      <c r="AA42">
        <f>Table_1__4[[#This Row],[Pts]]/Table_1__4[[#This Row],[Salary]]</f>
        <v>86.2</v>
      </c>
    </row>
    <row r="43" spans="1:27" x14ac:dyDescent="0.25">
      <c r="A43">
        <v>42</v>
      </c>
      <c r="B43" s="1" t="s">
        <v>1719</v>
      </c>
      <c r="C43">
        <v>85.8</v>
      </c>
      <c r="D43">
        <v>5.3630000000000004</v>
      </c>
      <c r="E43">
        <v>2.8</v>
      </c>
      <c r="F43">
        <v>0</v>
      </c>
      <c r="G43">
        <v>8.1999999999999993</v>
      </c>
      <c r="H43" s="1" t="s">
        <v>359</v>
      </c>
      <c r="I43" s="1" t="s">
        <v>359</v>
      </c>
      <c r="J43" s="1">
        <v>0</v>
      </c>
      <c r="K43" s="1" t="s">
        <v>1656</v>
      </c>
      <c r="L43" s="1" t="s">
        <v>218</v>
      </c>
      <c r="M43" s="1" t="s">
        <v>350</v>
      </c>
      <c r="N43" s="1" t="s">
        <v>218</v>
      </c>
      <c r="O43" s="1" t="s">
        <v>531</v>
      </c>
      <c r="P43">
        <v>4.2</v>
      </c>
      <c r="Q43" s="1" t="s">
        <v>707</v>
      </c>
      <c r="R43">
        <v>5</v>
      </c>
      <c r="S43">
        <v>11.4</v>
      </c>
      <c r="T43">
        <v>11.4</v>
      </c>
      <c r="U43">
        <v>2.2000000000000002</v>
      </c>
      <c r="V43" s="1" t="s">
        <v>302</v>
      </c>
      <c r="W43">
        <v>6</v>
      </c>
      <c r="X43">
        <v>5</v>
      </c>
      <c r="Y43" s="1"/>
      <c r="AA43">
        <f>Table_1__4[[#This Row],[Pts]]/Table_1__4[[#This Row],[Salary]]</f>
        <v>17.16</v>
      </c>
    </row>
    <row r="44" spans="1:27" x14ac:dyDescent="0.25">
      <c r="A44">
        <v>43</v>
      </c>
      <c r="B44" s="1" t="s">
        <v>1720</v>
      </c>
      <c r="C44">
        <v>85.6</v>
      </c>
      <c r="D44">
        <v>5.7069999999999999</v>
      </c>
      <c r="E44">
        <v>2</v>
      </c>
      <c r="F44">
        <v>3.8</v>
      </c>
      <c r="G44">
        <v>7.6</v>
      </c>
      <c r="H44" s="1" t="s">
        <v>571</v>
      </c>
      <c r="I44" s="1" t="s">
        <v>359</v>
      </c>
      <c r="J44" s="1" t="s">
        <v>657</v>
      </c>
      <c r="K44" s="1" t="s">
        <v>1721</v>
      </c>
      <c r="L44" s="1" t="s">
        <v>610</v>
      </c>
      <c r="M44" s="1">
        <v>0</v>
      </c>
      <c r="N44" s="1" t="s">
        <v>359</v>
      </c>
      <c r="O44" s="1" t="s">
        <v>359</v>
      </c>
      <c r="P44">
        <v>1.6</v>
      </c>
      <c r="Q44" s="1" t="s">
        <v>359</v>
      </c>
      <c r="R44">
        <v>6.6</v>
      </c>
      <c r="S44">
        <v>5.8</v>
      </c>
      <c r="T44">
        <v>10.4</v>
      </c>
      <c r="U44">
        <v>0</v>
      </c>
      <c r="V44" s="1" t="s">
        <v>302</v>
      </c>
      <c r="W44">
        <v>9</v>
      </c>
      <c r="X44">
        <v>0</v>
      </c>
      <c r="Y44" s="1"/>
      <c r="AA44" t="e">
        <f>Table_1__4[[#This Row],[Pts]]/Table_1__4[[#This Row],[Salary]]</f>
        <v>#DIV/0!</v>
      </c>
    </row>
    <row r="45" spans="1:27" x14ac:dyDescent="0.25">
      <c r="A45">
        <v>44</v>
      </c>
      <c r="B45" s="1" t="s">
        <v>1722</v>
      </c>
      <c r="C45">
        <v>80.400000000000006</v>
      </c>
      <c r="D45">
        <v>5.36</v>
      </c>
      <c r="E45">
        <v>1</v>
      </c>
      <c r="F45">
        <v>12</v>
      </c>
      <c r="G45">
        <v>8.8000000000000007</v>
      </c>
      <c r="H45" s="1" t="s">
        <v>550</v>
      </c>
      <c r="I45" s="1" t="s">
        <v>707</v>
      </c>
      <c r="J45" s="1" t="s">
        <v>359</v>
      </c>
      <c r="K45" s="1" t="s">
        <v>812</v>
      </c>
      <c r="L45" s="1">
        <v>0</v>
      </c>
      <c r="M45" s="1" t="s">
        <v>793</v>
      </c>
      <c r="N45" s="1" t="s">
        <v>359</v>
      </c>
      <c r="O45" s="1">
        <v>0</v>
      </c>
      <c r="P45">
        <v>5.4</v>
      </c>
      <c r="Q45" s="1" t="s">
        <v>1696</v>
      </c>
      <c r="R45">
        <v>4.8</v>
      </c>
      <c r="S45">
        <v>2.2000000000000002</v>
      </c>
      <c r="T45">
        <v>5.6</v>
      </c>
      <c r="U45">
        <v>3</v>
      </c>
      <c r="V45" s="1" t="s">
        <v>302</v>
      </c>
      <c r="W45">
        <v>8</v>
      </c>
      <c r="X45">
        <v>0</v>
      </c>
      <c r="Y45" s="1"/>
      <c r="AA45" t="e">
        <f>Table_1__4[[#This Row],[Pts]]/Table_1__4[[#This Row],[Salary]]</f>
        <v>#DIV/0!</v>
      </c>
    </row>
    <row r="46" spans="1:27" x14ac:dyDescent="0.25">
      <c r="A46">
        <v>45</v>
      </c>
      <c r="B46" s="1" t="s">
        <v>1723</v>
      </c>
      <c r="C46">
        <v>79.599999999999994</v>
      </c>
      <c r="D46">
        <v>5.3070000000000004</v>
      </c>
      <c r="E46">
        <v>0</v>
      </c>
      <c r="F46">
        <v>0</v>
      </c>
      <c r="G46">
        <v>2.4</v>
      </c>
      <c r="H46" s="1" t="s">
        <v>887</v>
      </c>
      <c r="I46" s="1">
        <v>0</v>
      </c>
      <c r="J46" s="1" t="s">
        <v>186</v>
      </c>
      <c r="K46" s="1">
        <v>0</v>
      </c>
      <c r="L46" s="1" t="s">
        <v>1417</v>
      </c>
      <c r="M46" s="1" t="s">
        <v>531</v>
      </c>
      <c r="N46" s="1" t="s">
        <v>819</v>
      </c>
      <c r="O46" s="1" t="s">
        <v>359</v>
      </c>
      <c r="P46">
        <v>6.8</v>
      </c>
      <c r="Q46" s="1" t="s">
        <v>1417</v>
      </c>
      <c r="R46">
        <v>5.8</v>
      </c>
      <c r="S46">
        <v>13</v>
      </c>
      <c r="T46">
        <v>3.2</v>
      </c>
      <c r="U46">
        <v>7.6</v>
      </c>
      <c r="V46" s="1" t="s">
        <v>302</v>
      </c>
      <c r="W46">
        <v>7</v>
      </c>
      <c r="X46">
        <v>0</v>
      </c>
      <c r="Y46" s="1"/>
      <c r="AA46" t="e">
        <f>Table_1__4[[#This Row],[Pts]]/Table_1__4[[#This Row],[Salary]]</f>
        <v>#DIV/0!</v>
      </c>
    </row>
    <row r="47" spans="1:27" x14ac:dyDescent="0.25">
      <c r="A47">
        <v>46</v>
      </c>
      <c r="B47" s="1" t="s">
        <v>1724</v>
      </c>
      <c r="C47">
        <v>77.8</v>
      </c>
      <c r="D47">
        <v>7.0730000000000004</v>
      </c>
      <c r="E47">
        <v>14.8</v>
      </c>
      <c r="F47">
        <v>0</v>
      </c>
      <c r="G47">
        <v>17.2</v>
      </c>
      <c r="H47" s="1" t="s">
        <v>451</v>
      </c>
      <c r="I47" s="1" t="s">
        <v>693</v>
      </c>
      <c r="J47" s="1">
        <v>0</v>
      </c>
      <c r="K47" s="1" t="s">
        <v>1520</v>
      </c>
      <c r="L47" s="1" t="s">
        <v>359</v>
      </c>
      <c r="M47" s="1" t="s">
        <v>908</v>
      </c>
      <c r="N47" s="1" t="s">
        <v>1424</v>
      </c>
      <c r="O47" s="1" t="s">
        <v>610</v>
      </c>
      <c r="P47">
        <v>0</v>
      </c>
      <c r="Q47" s="1">
        <v>0</v>
      </c>
      <c r="R47">
        <v>0</v>
      </c>
      <c r="S47">
        <v>0</v>
      </c>
      <c r="T47">
        <v>4</v>
      </c>
      <c r="U47">
        <v>0</v>
      </c>
      <c r="V47" s="1" t="s">
        <v>302</v>
      </c>
      <c r="W47">
        <v>6</v>
      </c>
      <c r="X47">
        <v>0</v>
      </c>
      <c r="Y47" s="1"/>
      <c r="AA47" t="e">
        <f>Table_1__4[[#This Row],[Pts]]/Table_1__4[[#This Row],[Salary]]</f>
        <v>#DIV/0!</v>
      </c>
    </row>
    <row r="48" spans="1:27" x14ac:dyDescent="0.25">
      <c r="A48">
        <v>47</v>
      </c>
      <c r="B48" s="1" t="s">
        <v>1725</v>
      </c>
      <c r="C48">
        <v>74</v>
      </c>
      <c r="D48">
        <v>4.625</v>
      </c>
      <c r="E48">
        <v>0</v>
      </c>
      <c r="F48">
        <v>2</v>
      </c>
      <c r="G48">
        <v>13.8</v>
      </c>
      <c r="H48" s="1" t="s">
        <v>359</v>
      </c>
      <c r="I48" s="1" t="s">
        <v>359</v>
      </c>
      <c r="J48" s="1" t="s">
        <v>359</v>
      </c>
      <c r="K48" s="1" t="s">
        <v>359</v>
      </c>
      <c r="L48" s="1" t="s">
        <v>1446</v>
      </c>
      <c r="M48" s="1" t="s">
        <v>209</v>
      </c>
      <c r="N48" s="1" t="s">
        <v>835</v>
      </c>
      <c r="O48" s="1">
        <v>0</v>
      </c>
      <c r="P48">
        <v>1.6</v>
      </c>
      <c r="Q48" s="1" t="s">
        <v>186</v>
      </c>
      <c r="R48">
        <v>6</v>
      </c>
      <c r="S48">
        <v>7.6</v>
      </c>
      <c r="T48">
        <v>0</v>
      </c>
      <c r="U48">
        <v>6.2</v>
      </c>
      <c r="V48" s="1" t="s">
        <v>302</v>
      </c>
      <c r="W48">
        <v>11</v>
      </c>
      <c r="X48">
        <v>0</v>
      </c>
      <c r="Y48" s="1"/>
      <c r="AA48" t="e">
        <f>Table_1__4[[#This Row],[Pts]]/Table_1__4[[#This Row],[Salary]]</f>
        <v>#DIV/0!</v>
      </c>
    </row>
    <row r="49" spans="1:27" x14ac:dyDescent="0.25">
      <c r="A49">
        <v>48</v>
      </c>
      <c r="B49" s="1" t="s">
        <v>1726</v>
      </c>
      <c r="C49">
        <v>73.599999999999994</v>
      </c>
      <c r="D49">
        <v>5.6619999999999999</v>
      </c>
      <c r="E49">
        <v>19</v>
      </c>
      <c r="F49">
        <v>0</v>
      </c>
      <c r="G49">
        <v>0</v>
      </c>
      <c r="H49" s="1">
        <v>0</v>
      </c>
      <c r="I49" s="1" t="s">
        <v>218</v>
      </c>
      <c r="J49" s="1" t="s">
        <v>758</v>
      </c>
      <c r="K49" s="1" t="s">
        <v>451</v>
      </c>
      <c r="L49" s="1" t="s">
        <v>531</v>
      </c>
      <c r="M49" s="1">
        <v>0</v>
      </c>
      <c r="N49" s="1" t="s">
        <v>359</v>
      </c>
      <c r="O49" s="1" t="s">
        <v>359</v>
      </c>
      <c r="P49">
        <v>0</v>
      </c>
      <c r="Q49" s="1" t="s">
        <v>866</v>
      </c>
      <c r="R49">
        <v>12</v>
      </c>
      <c r="S49">
        <v>5.4</v>
      </c>
      <c r="T49">
        <v>9.1999999999999993</v>
      </c>
      <c r="U49">
        <v>4.5999999999999996</v>
      </c>
      <c r="V49" s="1" t="s">
        <v>302</v>
      </c>
      <c r="W49">
        <v>9</v>
      </c>
      <c r="X49">
        <v>0</v>
      </c>
      <c r="Y49" s="1"/>
      <c r="AA49" t="e">
        <f>Table_1__4[[#This Row],[Pts]]/Table_1__4[[#This Row],[Salary]]</f>
        <v>#DIV/0!</v>
      </c>
    </row>
    <row r="50" spans="1:27" x14ac:dyDescent="0.25">
      <c r="A50">
        <v>49</v>
      </c>
      <c r="B50" s="1" t="s">
        <v>1727</v>
      </c>
      <c r="C50">
        <v>61.8</v>
      </c>
      <c r="D50">
        <v>3.8620000000000001</v>
      </c>
      <c r="E50">
        <v>0</v>
      </c>
      <c r="F50">
        <v>0</v>
      </c>
      <c r="G50">
        <v>0</v>
      </c>
      <c r="H50" s="1" t="s">
        <v>359</v>
      </c>
      <c r="I50" s="1" t="s">
        <v>359</v>
      </c>
      <c r="J50" s="1" t="s">
        <v>359</v>
      </c>
      <c r="K50" s="1">
        <v>0</v>
      </c>
      <c r="L50" s="1" t="s">
        <v>359</v>
      </c>
      <c r="M50" s="1" t="s">
        <v>359</v>
      </c>
      <c r="N50" s="1" t="s">
        <v>882</v>
      </c>
      <c r="O50" s="1" t="s">
        <v>359</v>
      </c>
      <c r="P50">
        <v>2</v>
      </c>
      <c r="Q50" s="1" t="s">
        <v>1718</v>
      </c>
      <c r="R50">
        <v>13</v>
      </c>
      <c r="S50">
        <v>20.399999999999999</v>
      </c>
      <c r="T50">
        <v>10.199999999999999</v>
      </c>
      <c r="U50">
        <v>9</v>
      </c>
      <c r="V50" s="1" t="s">
        <v>302</v>
      </c>
      <c r="W50">
        <v>7</v>
      </c>
      <c r="X50">
        <v>0</v>
      </c>
      <c r="Y50" s="1"/>
      <c r="AA50" t="e">
        <f>Table_1__4[[#This Row],[Pts]]/Table_1__4[[#This Row],[Salary]]</f>
        <v>#DIV/0!</v>
      </c>
    </row>
    <row r="51" spans="1:27" x14ac:dyDescent="0.25">
      <c r="A51">
        <v>50</v>
      </c>
      <c r="B51" s="1" t="s">
        <v>1728</v>
      </c>
      <c r="C51">
        <v>61.8</v>
      </c>
      <c r="D51">
        <v>4.7539999999999996</v>
      </c>
      <c r="E51">
        <v>0</v>
      </c>
      <c r="F51">
        <v>0</v>
      </c>
      <c r="G51">
        <v>0</v>
      </c>
      <c r="H51" s="1" t="s">
        <v>667</v>
      </c>
      <c r="I51" s="1" t="s">
        <v>359</v>
      </c>
      <c r="J51" s="1">
        <v>0</v>
      </c>
      <c r="K51" s="1" t="s">
        <v>571</v>
      </c>
      <c r="L51" s="1" t="s">
        <v>359</v>
      </c>
      <c r="M51" s="1" t="s">
        <v>359</v>
      </c>
      <c r="N51" s="1" t="s">
        <v>834</v>
      </c>
      <c r="O51" s="1" t="s">
        <v>359</v>
      </c>
      <c r="P51">
        <v>0</v>
      </c>
      <c r="Q51" s="1" t="s">
        <v>550</v>
      </c>
      <c r="R51">
        <v>0</v>
      </c>
      <c r="S51">
        <v>0</v>
      </c>
      <c r="T51">
        <v>13.4</v>
      </c>
      <c r="U51">
        <v>16.399999999999999</v>
      </c>
      <c r="V51" s="1" t="s">
        <v>302</v>
      </c>
      <c r="W51">
        <v>6</v>
      </c>
      <c r="X51">
        <v>0</v>
      </c>
      <c r="Y51" s="1"/>
      <c r="AA51" t="e">
        <f>Table_1__4[[#This Row],[Pts]]/Table_1__4[[#This Row],[Salary]]</f>
        <v>#DIV/0!</v>
      </c>
    </row>
    <row r="52" spans="1:27" x14ac:dyDescent="0.25">
      <c r="A52">
        <v>51</v>
      </c>
      <c r="B52" s="1" t="s">
        <v>1729</v>
      </c>
      <c r="C52">
        <v>60</v>
      </c>
      <c r="D52">
        <v>3.75</v>
      </c>
      <c r="E52">
        <v>0</v>
      </c>
      <c r="F52">
        <v>1.8</v>
      </c>
      <c r="G52">
        <v>0</v>
      </c>
      <c r="H52" s="1" t="s">
        <v>359</v>
      </c>
      <c r="I52" s="1" t="s">
        <v>1245</v>
      </c>
      <c r="J52" s="1" t="s">
        <v>1311</v>
      </c>
      <c r="K52" s="1">
        <v>0</v>
      </c>
      <c r="L52" s="1" t="s">
        <v>359</v>
      </c>
      <c r="M52" s="1" t="s">
        <v>359</v>
      </c>
      <c r="N52" s="1" t="s">
        <v>531</v>
      </c>
      <c r="O52" s="1" t="s">
        <v>359</v>
      </c>
      <c r="P52">
        <v>8.4</v>
      </c>
      <c r="Q52" s="1" t="s">
        <v>359</v>
      </c>
      <c r="R52">
        <v>7.2</v>
      </c>
      <c r="S52">
        <v>4</v>
      </c>
      <c r="T52">
        <v>1.6</v>
      </c>
      <c r="U52">
        <v>5.4</v>
      </c>
      <c r="V52" s="1" t="s">
        <v>302</v>
      </c>
      <c r="W52">
        <v>7</v>
      </c>
      <c r="X52">
        <v>0</v>
      </c>
      <c r="Y52" s="1"/>
      <c r="AA52" t="e">
        <f>Table_1__4[[#This Row],[Pts]]/Table_1__4[[#This Row],[Salary]]</f>
        <v>#DIV/0!</v>
      </c>
    </row>
    <row r="53" spans="1:27" x14ac:dyDescent="0.25">
      <c r="A53">
        <v>52</v>
      </c>
      <c r="B53" s="1" t="s">
        <v>1730</v>
      </c>
      <c r="C53">
        <v>58.6</v>
      </c>
      <c r="D53">
        <v>4.508</v>
      </c>
      <c r="E53">
        <v>0</v>
      </c>
      <c r="F53">
        <v>0</v>
      </c>
      <c r="G53">
        <v>0</v>
      </c>
      <c r="H53" s="1" t="s">
        <v>359</v>
      </c>
      <c r="I53" s="1" t="s">
        <v>570</v>
      </c>
      <c r="J53" s="1" t="s">
        <v>1245</v>
      </c>
      <c r="K53" s="1" t="s">
        <v>359</v>
      </c>
      <c r="L53" s="1">
        <v>0</v>
      </c>
      <c r="M53" s="1" t="s">
        <v>359</v>
      </c>
      <c r="N53" s="1" t="s">
        <v>1696</v>
      </c>
      <c r="O53" s="1" t="s">
        <v>763</v>
      </c>
      <c r="P53">
        <v>0</v>
      </c>
      <c r="Q53" s="1" t="s">
        <v>359</v>
      </c>
      <c r="R53">
        <v>0</v>
      </c>
      <c r="S53">
        <v>3.2</v>
      </c>
      <c r="T53">
        <v>6.8</v>
      </c>
      <c r="U53">
        <v>20.6</v>
      </c>
      <c r="V53" s="1" t="s">
        <v>302</v>
      </c>
      <c r="W53">
        <v>8</v>
      </c>
      <c r="X53">
        <v>0</v>
      </c>
      <c r="Y53" s="1"/>
      <c r="AA53" t="e">
        <f>Table_1__4[[#This Row],[Pts]]/Table_1__4[[#This Row],[Salary]]</f>
        <v>#DIV/0!</v>
      </c>
    </row>
    <row r="54" spans="1:27" x14ac:dyDescent="0.25">
      <c r="A54">
        <v>53</v>
      </c>
      <c r="B54" s="1" t="s">
        <v>1731</v>
      </c>
      <c r="C54">
        <v>55.2</v>
      </c>
      <c r="D54">
        <v>3.68</v>
      </c>
      <c r="E54">
        <v>0</v>
      </c>
      <c r="F54">
        <v>4.4000000000000004</v>
      </c>
      <c r="G54">
        <v>5.4</v>
      </c>
      <c r="H54" s="1" t="s">
        <v>359</v>
      </c>
      <c r="I54" s="1">
        <v>0</v>
      </c>
      <c r="J54" s="1">
        <v>0</v>
      </c>
      <c r="K54" s="1" t="s">
        <v>359</v>
      </c>
      <c r="L54" s="1" t="s">
        <v>359</v>
      </c>
      <c r="M54" s="1" t="s">
        <v>1694</v>
      </c>
      <c r="N54" s="1" t="s">
        <v>359</v>
      </c>
      <c r="O54" s="1" t="s">
        <v>531</v>
      </c>
      <c r="P54">
        <v>2.6</v>
      </c>
      <c r="Q54" s="1" t="s">
        <v>531</v>
      </c>
      <c r="R54">
        <v>3.4</v>
      </c>
      <c r="S54">
        <v>0</v>
      </c>
      <c r="T54">
        <v>11</v>
      </c>
      <c r="U54">
        <v>2</v>
      </c>
      <c r="V54" s="1" t="s">
        <v>302</v>
      </c>
      <c r="W54">
        <v>6</v>
      </c>
      <c r="X54">
        <v>0</v>
      </c>
      <c r="Y54" s="1"/>
      <c r="AA54" t="e">
        <f>Table_1__4[[#This Row],[Pts]]/Table_1__4[[#This Row],[Salary]]</f>
        <v>#DIV/0!</v>
      </c>
    </row>
    <row r="55" spans="1:27" x14ac:dyDescent="0.25">
      <c r="A55">
        <v>54</v>
      </c>
      <c r="B55" s="1" t="s">
        <v>1732</v>
      </c>
      <c r="C55">
        <v>53.8</v>
      </c>
      <c r="D55">
        <v>5.38</v>
      </c>
      <c r="E55">
        <v>0</v>
      </c>
      <c r="F55">
        <v>0</v>
      </c>
      <c r="G55">
        <v>20.8</v>
      </c>
      <c r="H55" s="1" t="s">
        <v>544</v>
      </c>
      <c r="I55" s="1" t="s">
        <v>359</v>
      </c>
      <c r="J55" s="1" t="s">
        <v>758</v>
      </c>
      <c r="K55" s="1" t="s">
        <v>1694</v>
      </c>
      <c r="L55" s="1" t="s">
        <v>657</v>
      </c>
      <c r="M55" s="1" t="s">
        <v>225</v>
      </c>
      <c r="N55" s="1">
        <v>0</v>
      </c>
      <c r="O55" s="1">
        <v>0</v>
      </c>
      <c r="P55">
        <v>0</v>
      </c>
      <c r="Q55" s="1">
        <v>0</v>
      </c>
      <c r="R55">
        <v>0</v>
      </c>
      <c r="S55">
        <v>0</v>
      </c>
      <c r="T55">
        <v>0</v>
      </c>
      <c r="U55">
        <v>0</v>
      </c>
      <c r="V55" s="1" t="s">
        <v>302</v>
      </c>
      <c r="W55">
        <v>11</v>
      </c>
      <c r="X55">
        <v>0</v>
      </c>
      <c r="Y55" s="1"/>
      <c r="AA55" t="e">
        <f>Table_1__4[[#This Row],[Pts]]/Table_1__4[[#This Row],[Salary]]</f>
        <v>#DIV/0!</v>
      </c>
    </row>
    <row r="56" spans="1:27" x14ac:dyDescent="0.25">
      <c r="A56">
        <v>55</v>
      </c>
      <c r="B56" s="1" t="s">
        <v>1733</v>
      </c>
      <c r="C56">
        <v>53</v>
      </c>
      <c r="D56">
        <v>3.3119999999999998</v>
      </c>
      <c r="E56">
        <v>5.2</v>
      </c>
      <c r="F56">
        <v>0</v>
      </c>
      <c r="G56">
        <v>2.8</v>
      </c>
      <c r="H56" s="1" t="s">
        <v>1330</v>
      </c>
      <c r="I56" s="1" t="s">
        <v>359</v>
      </c>
      <c r="J56" s="1" t="s">
        <v>793</v>
      </c>
      <c r="K56" s="1" t="s">
        <v>657</v>
      </c>
      <c r="L56" s="1" t="s">
        <v>1424</v>
      </c>
      <c r="M56" s="1" t="s">
        <v>402</v>
      </c>
      <c r="N56" s="1" t="s">
        <v>758</v>
      </c>
      <c r="O56" s="1" t="s">
        <v>359</v>
      </c>
      <c r="P56">
        <v>1.8</v>
      </c>
      <c r="Q56" s="1">
        <v>0</v>
      </c>
      <c r="R56">
        <v>7</v>
      </c>
      <c r="S56">
        <v>8.8000000000000007</v>
      </c>
      <c r="T56">
        <v>0</v>
      </c>
      <c r="U56">
        <v>0.8</v>
      </c>
      <c r="V56" s="1" t="s">
        <v>302</v>
      </c>
      <c r="W56">
        <v>13</v>
      </c>
      <c r="X56">
        <v>0</v>
      </c>
      <c r="Y56" s="1"/>
      <c r="AA56" t="e">
        <f>Table_1__4[[#This Row],[Pts]]/Table_1__4[[#This Row],[Salary]]</f>
        <v>#DIV/0!</v>
      </c>
    </row>
    <row r="57" spans="1:27" x14ac:dyDescent="0.25">
      <c r="A57">
        <v>56</v>
      </c>
      <c r="B57" s="1" t="s">
        <v>1734</v>
      </c>
      <c r="C57">
        <v>52.2</v>
      </c>
      <c r="D57">
        <v>13.05</v>
      </c>
      <c r="E57">
        <v>17.2</v>
      </c>
      <c r="F57">
        <v>3.2</v>
      </c>
      <c r="G57">
        <v>12.8</v>
      </c>
      <c r="H57" s="1" t="s">
        <v>439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>
        <v>0</v>
      </c>
      <c r="Q57" s="1">
        <v>0</v>
      </c>
      <c r="R57">
        <v>0</v>
      </c>
      <c r="S57">
        <v>0</v>
      </c>
      <c r="T57">
        <v>0</v>
      </c>
      <c r="U57">
        <v>0</v>
      </c>
      <c r="V57" s="1" t="s">
        <v>1735</v>
      </c>
      <c r="W57">
        <v>13</v>
      </c>
      <c r="X57">
        <v>13</v>
      </c>
      <c r="Y57" s="1"/>
      <c r="AA57">
        <f>Table_1__4[[#This Row],[Pts]]/Table_1__4[[#This Row],[Salary]]</f>
        <v>4.0153846153846153</v>
      </c>
    </row>
    <row r="58" spans="1:27" x14ac:dyDescent="0.25">
      <c r="A58">
        <v>57</v>
      </c>
      <c r="B58" s="1" t="s">
        <v>1736</v>
      </c>
      <c r="C58">
        <v>51.8</v>
      </c>
      <c r="D58">
        <v>3.238</v>
      </c>
      <c r="E58">
        <v>0</v>
      </c>
      <c r="F58">
        <v>0</v>
      </c>
      <c r="G58">
        <v>14.6</v>
      </c>
      <c r="H58" s="1" t="s">
        <v>225</v>
      </c>
      <c r="I58" s="1">
        <v>0</v>
      </c>
      <c r="J58" s="1" t="s">
        <v>247</v>
      </c>
      <c r="K58" s="1" t="s">
        <v>359</v>
      </c>
      <c r="L58" s="1" t="s">
        <v>1520</v>
      </c>
      <c r="M58" s="1" t="s">
        <v>367</v>
      </c>
      <c r="N58" s="1" t="s">
        <v>686</v>
      </c>
      <c r="O58" s="1" t="s">
        <v>247</v>
      </c>
      <c r="P58">
        <v>3</v>
      </c>
      <c r="Q58" s="1" t="s">
        <v>49</v>
      </c>
      <c r="R58">
        <v>0</v>
      </c>
      <c r="S58">
        <v>3.2</v>
      </c>
      <c r="T58">
        <v>0</v>
      </c>
      <c r="U58">
        <v>1.4</v>
      </c>
      <c r="V58" s="1" t="s">
        <v>302</v>
      </c>
      <c r="W58">
        <v>5</v>
      </c>
      <c r="X58">
        <v>0</v>
      </c>
      <c r="Y58" s="1"/>
      <c r="AA58" t="e">
        <f>Table_1__4[[#This Row],[Pts]]/Table_1__4[[#This Row],[Salary]]</f>
        <v>#DIV/0!</v>
      </c>
    </row>
    <row r="59" spans="1:27" x14ac:dyDescent="0.25">
      <c r="A59">
        <v>58</v>
      </c>
      <c r="B59" s="1" t="s">
        <v>1737</v>
      </c>
      <c r="C59">
        <v>50.8</v>
      </c>
      <c r="D59">
        <v>4.2329999999999997</v>
      </c>
      <c r="E59">
        <v>6</v>
      </c>
      <c r="F59">
        <v>5.8</v>
      </c>
      <c r="G59">
        <v>0</v>
      </c>
      <c r="H59" s="1" t="s">
        <v>359</v>
      </c>
      <c r="I59" s="1">
        <v>0</v>
      </c>
      <c r="J59" s="1" t="s">
        <v>1424</v>
      </c>
      <c r="K59" s="1" t="s">
        <v>799</v>
      </c>
      <c r="L59" s="1" t="s">
        <v>627</v>
      </c>
      <c r="M59" s="1" t="s">
        <v>359</v>
      </c>
      <c r="N59" s="1" t="s">
        <v>693</v>
      </c>
      <c r="O59" s="1" t="s">
        <v>1712</v>
      </c>
      <c r="P59">
        <v>0</v>
      </c>
      <c r="Q59" s="1" t="s">
        <v>218</v>
      </c>
      <c r="R59">
        <v>0</v>
      </c>
      <c r="S59">
        <v>0</v>
      </c>
      <c r="T59">
        <v>0</v>
      </c>
      <c r="U59">
        <v>0</v>
      </c>
      <c r="V59" s="1" t="s">
        <v>231</v>
      </c>
      <c r="W59">
        <v>5</v>
      </c>
      <c r="X59">
        <v>0</v>
      </c>
      <c r="Y59" s="1"/>
      <c r="AA59" t="e">
        <f>Table_1__4[[#This Row],[Pts]]/Table_1__4[[#This Row],[Salary]]</f>
        <v>#DIV/0!</v>
      </c>
    </row>
    <row r="60" spans="1:27" x14ac:dyDescent="0.25">
      <c r="A60">
        <v>59</v>
      </c>
      <c r="B60" s="1" t="s">
        <v>1738</v>
      </c>
      <c r="C60">
        <v>50.7</v>
      </c>
      <c r="D60">
        <v>5.633</v>
      </c>
      <c r="E60">
        <v>2.6</v>
      </c>
      <c r="F60">
        <v>3.2</v>
      </c>
      <c r="G60">
        <v>8</v>
      </c>
      <c r="H60" s="1" t="s">
        <v>793</v>
      </c>
      <c r="I60" s="1" t="s">
        <v>787</v>
      </c>
      <c r="J60" s="1" t="s">
        <v>712</v>
      </c>
      <c r="K60" s="1">
        <v>0</v>
      </c>
      <c r="L60" s="1" t="s">
        <v>359</v>
      </c>
      <c r="M60" s="1" t="s">
        <v>1071</v>
      </c>
      <c r="N60" s="1" t="s">
        <v>570</v>
      </c>
      <c r="O60" s="1">
        <v>0</v>
      </c>
      <c r="P60">
        <v>0</v>
      </c>
      <c r="Q60" s="1">
        <v>0</v>
      </c>
      <c r="R60">
        <v>0</v>
      </c>
      <c r="S60">
        <v>0</v>
      </c>
      <c r="T60">
        <v>0</v>
      </c>
      <c r="U60">
        <v>0</v>
      </c>
      <c r="V60" s="1" t="s">
        <v>231</v>
      </c>
      <c r="W60">
        <v>7</v>
      </c>
      <c r="X60">
        <v>1</v>
      </c>
      <c r="Y60" s="1"/>
      <c r="AA60">
        <f>Table_1__4[[#This Row],[Pts]]/Table_1__4[[#This Row],[Salary]]</f>
        <v>50.7</v>
      </c>
    </row>
    <row r="61" spans="1:27" x14ac:dyDescent="0.25">
      <c r="A61">
        <v>60</v>
      </c>
      <c r="B61" s="1" t="s">
        <v>1739</v>
      </c>
      <c r="C61">
        <v>49.4</v>
      </c>
      <c r="D61">
        <v>3.2930000000000001</v>
      </c>
      <c r="E61">
        <v>0</v>
      </c>
      <c r="F61">
        <v>1.8</v>
      </c>
      <c r="G61">
        <v>10.6</v>
      </c>
      <c r="H61" s="1">
        <v>0</v>
      </c>
      <c r="I61" s="1">
        <v>0</v>
      </c>
      <c r="J61" s="1" t="s">
        <v>359</v>
      </c>
      <c r="K61" s="1" t="s">
        <v>793</v>
      </c>
      <c r="L61" s="1" t="s">
        <v>359</v>
      </c>
      <c r="M61" s="1" t="s">
        <v>225</v>
      </c>
      <c r="N61" s="1" t="s">
        <v>359</v>
      </c>
      <c r="O61" s="1" t="s">
        <v>799</v>
      </c>
      <c r="P61">
        <v>11.2</v>
      </c>
      <c r="Q61" s="1" t="s">
        <v>778</v>
      </c>
      <c r="R61">
        <v>2.2000000000000002</v>
      </c>
      <c r="S61">
        <v>0</v>
      </c>
      <c r="T61">
        <v>0</v>
      </c>
      <c r="U61">
        <v>2.8</v>
      </c>
      <c r="V61" s="1" t="s">
        <v>302</v>
      </c>
      <c r="W61">
        <v>5</v>
      </c>
      <c r="X61">
        <v>0</v>
      </c>
      <c r="Y61" s="1"/>
      <c r="AA61" t="e">
        <f>Table_1__4[[#This Row],[Pts]]/Table_1__4[[#This Row],[Salary]]</f>
        <v>#DIV/0!</v>
      </c>
    </row>
    <row r="62" spans="1:27" x14ac:dyDescent="0.25">
      <c r="A62">
        <v>61</v>
      </c>
      <c r="B62" s="1" t="s">
        <v>1740</v>
      </c>
      <c r="C62">
        <v>47</v>
      </c>
      <c r="D62">
        <v>2.9380000000000002</v>
      </c>
      <c r="E62">
        <v>0</v>
      </c>
      <c r="F62">
        <v>7.2</v>
      </c>
      <c r="G62">
        <v>13</v>
      </c>
      <c r="H62" s="1" t="s">
        <v>799</v>
      </c>
      <c r="I62" s="1" t="s">
        <v>359</v>
      </c>
      <c r="J62" s="1">
        <v>0</v>
      </c>
      <c r="K62" s="1" t="s">
        <v>359</v>
      </c>
      <c r="L62" s="1" t="s">
        <v>359</v>
      </c>
      <c r="M62" s="1" t="s">
        <v>359</v>
      </c>
      <c r="N62" s="1" t="s">
        <v>359</v>
      </c>
      <c r="O62" s="1" t="s">
        <v>359</v>
      </c>
      <c r="P62">
        <v>0</v>
      </c>
      <c r="Q62" s="1" t="s">
        <v>359</v>
      </c>
      <c r="R62">
        <v>16.399999999999999</v>
      </c>
      <c r="S62">
        <v>5.4</v>
      </c>
      <c r="T62">
        <v>0</v>
      </c>
      <c r="U62">
        <v>2.4</v>
      </c>
      <c r="V62" s="1" t="s">
        <v>302</v>
      </c>
      <c r="W62">
        <v>6</v>
      </c>
      <c r="X62">
        <v>0</v>
      </c>
      <c r="Y62" s="1"/>
      <c r="AA62" t="e">
        <f>Table_1__4[[#This Row],[Pts]]/Table_1__4[[#This Row],[Salary]]</f>
        <v>#DIV/0!</v>
      </c>
    </row>
    <row r="63" spans="1:27" x14ac:dyDescent="0.25">
      <c r="A63">
        <v>62</v>
      </c>
      <c r="B63" s="1" t="s">
        <v>1741</v>
      </c>
      <c r="C63">
        <v>42.4</v>
      </c>
      <c r="D63">
        <v>2.827</v>
      </c>
      <c r="E63">
        <v>5.4</v>
      </c>
      <c r="F63">
        <v>1.8</v>
      </c>
      <c r="G63">
        <v>5.6</v>
      </c>
      <c r="H63" s="1" t="s">
        <v>1718</v>
      </c>
      <c r="I63" s="1" t="s">
        <v>758</v>
      </c>
      <c r="J63" s="1" t="s">
        <v>610</v>
      </c>
      <c r="K63" s="1" t="s">
        <v>359</v>
      </c>
      <c r="L63" s="1" t="s">
        <v>218</v>
      </c>
      <c r="M63" s="1" t="s">
        <v>799</v>
      </c>
      <c r="N63" s="1" t="s">
        <v>175</v>
      </c>
      <c r="O63" s="1">
        <v>0</v>
      </c>
      <c r="P63">
        <v>0</v>
      </c>
      <c r="Q63" s="1" t="s">
        <v>247</v>
      </c>
      <c r="R63">
        <v>2.2000000000000002</v>
      </c>
      <c r="S63">
        <v>1</v>
      </c>
      <c r="T63">
        <v>0</v>
      </c>
      <c r="U63">
        <v>4.2</v>
      </c>
      <c r="V63" s="1" t="s">
        <v>302</v>
      </c>
      <c r="W63">
        <v>11</v>
      </c>
      <c r="X63">
        <v>0</v>
      </c>
      <c r="Y63" s="1"/>
      <c r="AA63" t="e">
        <f>Table_1__4[[#This Row],[Pts]]/Table_1__4[[#This Row],[Salary]]</f>
        <v>#DIV/0!</v>
      </c>
    </row>
    <row r="64" spans="1:27" x14ac:dyDescent="0.25">
      <c r="A64">
        <v>63</v>
      </c>
      <c r="B64" s="1" t="s">
        <v>1742</v>
      </c>
      <c r="C64">
        <v>41.2</v>
      </c>
      <c r="D64">
        <v>10.3</v>
      </c>
      <c r="E64">
        <v>0</v>
      </c>
      <c r="F64">
        <v>0</v>
      </c>
      <c r="G64">
        <v>0</v>
      </c>
      <c r="H64" s="1">
        <v>0</v>
      </c>
      <c r="I64" s="1">
        <v>0</v>
      </c>
      <c r="J64" s="1" t="s">
        <v>40</v>
      </c>
      <c r="K64" s="1" t="s">
        <v>439</v>
      </c>
      <c r="L64" s="1" t="s">
        <v>49</v>
      </c>
      <c r="M64" s="1" t="s">
        <v>758</v>
      </c>
      <c r="N64" s="1">
        <v>0</v>
      </c>
      <c r="O64" s="1">
        <v>0</v>
      </c>
      <c r="P64">
        <v>0</v>
      </c>
      <c r="Q64" s="1">
        <v>0</v>
      </c>
      <c r="R64">
        <v>0</v>
      </c>
      <c r="S64">
        <v>0</v>
      </c>
      <c r="T64">
        <v>0</v>
      </c>
      <c r="U64">
        <v>0</v>
      </c>
      <c r="V64" s="1" t="s">
        <v>231</v>
      </c>
      <c r="W64">
        <v>5</v>
      </c>
      <c r="X64">
        <v>0</v>
      </c>
      <c r="Y64" s="1"/>
      <c r="AA64" t="e">
        <f>Table_1__4[[#This Row],[Pts]]/Table_1__4[[#This Row],[Salary]]</f>
        <v>#DIV/0!</v>
      </c>
    </row>
    <row r="65" spans="1:27" x14ac:dyDescent="0.25">
      <c r="A65">
        <v>64</v>
      </c>
      <c r="B65" s="1" t="s">
        <v>1743</v>
      </c>
      <c r="C65">
        <v>40.799999999999997</v>
      </c>
      <c r="D65">
        <v>3.4</v>
      </c>
      <c r="E65">
        <v>0</v>
      </c>
      <c r="F65">
        <v>0</v>
      </c>
      <c r="G65">
        <v>10.199999999999999</v>
      </c>
      <c r="H65" s="1" t="s">
        <v>359</v>
      </c>
      <c r="I65" s="1">
        <v>0</v>
      </c>
      <c r="J65" s="1" t="s">
        <v>359</v>
      </c>
      <c r="K65" s="1" t="s">
        <v>1245</v>
      </c>
      <c r="L65" s="1" t="s">
        <v>1696</v>
      </c>
      <c r="M65" s="1" t="s">
        <v>878</v>
      </c>
      <c r="N65" s="1" t="s">
        <v>359</v>
      </c>
      <c r="O65" s="1" t="s">
        <v>1245</v>
      </c>
      <c r="P65">
        <v>2</v>
      </c>
      <c r="Q65" s="1" t="s">
        <v>359</v>
      </c>
      <c r="R65">
        <v>0</v>
      </c>
      <c r="S65">
        <v>0</v>
      </c>
      <c r="T65">
        <v>0</v>
      </c>
      <c r="U65">
        <v>0</v>
      </c>
      <c r="V65" s="1" t="s">
        <v>302</v>
      </c>
      <c r="W65">
        <v>5</v>
      </c>
      <c r="X65">
        <v>0</v>
      </c>
      <c r="Y65" s="1"/>
      <c r="AA65" t="e">
        <f>Table_1__4[[#This Row],[Pts]]/Table_1__4[[#This Row],[Salary]]</f>
        <v>#DIV/0!</v>
      </c>
    </row>
    <row r="66" spans="1:27" x14ac:dyDescent="0.25">
      <c r="A66">
        <v>65</v>
      </c>
      <c r="B66" s="1" t="s">
        <v>1744</v>
      </c>
      <c r="C66">
        <v>39</v>
      </c>
      <c r="D66">
        <v>2.6</v>
      </c>
      <c r="E66">
        <v>-0.2</v>
      </c>
      <c r="F66">
        <v>0</v>
      </c>
      <c r="G66">
        <v>0</v>
      </c>
      <c r="H66" s="1" t="s">
        <v>758</v>
      </c>
      <c r="I66" s="1">
        <v>0</v>
      </c>
      <c r="J66" s="1" t="s">
        <v>758</v>
      </c>
      <c r="K66" s="1" t="s">
        <v>707</v>
      </c>
      <c r="L66" s="1" t="s">
        <v>359</v>
      </c>
      <c r="M66" s="1" t="s">
        <v>657</v>
      </c>
      <c r="N66" s="1" t="s">
        <v>359</v>
      </c>
      <c r="O66" s="1" t="s">
        <v>627</v>
      </c>
      <c r="P66">
        <v>0</v>
      </c>
      <c r="Q66" s="1" t="s">
        <v>544</v>
      </c>
      <c r="R66">
        <v>14</v>
      </c>
      <c r="S66">
        <v>0</v>
      </c>
      <c r="T66">
        <v>0</v>
      </c>
      <c r="U66">
        <v>0</v>
      </c>
      <c r="V66" s="1" t="s">
        <v>302</v>
      </c>
      <c r="W66">
        <v>5</v>
      </c>
      <c r="X66">
        <v>0</v>
      </c>
      <c r="Y66" s="1"/>
      <c r="AA66" t="e">
        <f>Table_1__4[[#This Row],[Pts]]/Table_1__4[[#This Row],[Salary]]</f>
        <v>#DIV/0!</v>
      </c>
    </row>
    <row r="67" spans="1:27" x14ac:dyDescent="0.25">
      <c r="A67">
        <v>66</v>
      </c>
      <c r="B67" s="1" t="s">
        <v>1745</v>
      </c>
      <c r="C67">
        <v>38.799999999999997</v>
      </c>
      <c r="D67">
        <v>2.4249999999999998</v>
      </c>
      <c r="E67">
        <v>1.4</v>
      </c>
      <c r="F67">
        <v>1.6</v>
      </c>
      <c r="G67">
        <v>0</v>
      </c>
      <c r="H67" s="1" t="s">
        <v>1675</v>
      </c>
      <c r="I67" s="1" t="s">
        <v>657</v>
      </c>
      <c r="J67" s="1">
        <v>0</v>
      </c>
      <c r="K67" s="1" t="s">
        <v>218</v>
      </c>
      <c r="L67" s="1" t="s">
        <v>550</v>
      </c>
      <c r="M67" s="1" t="s">
        <v>367</v>
      </c>
      <c r="N67" s="1" t="s">
        <v>359</v>
      </c>
      <c r="O67" s="1" t="s">
        <v>225</v>
      </c>
      <c r="P67">
        <v>0</v>
      </c>
      <c r="Q67" s="1" t="s">
        <v>359</v>
      </c>
      <c r="R67">
        <v>0</v>
      </c>
      <c r="S67">
        <v>0</v>
      </c>
      <c r="T67">
        <v>4.4000000000000004</v>
      </c>
      <c r="U67">
        <v>0</v>
      </c>
      <c r="V67" s="1" t="s">
        <v>302</v>
      </c>
      <c r="W67">
        <v>6</v>
      </c>
      <c r="X67">
        <v>12</v>
      </c>
      <c r="Y67" s="1"/>
      <c r="AA67">
        <f>Table_1__4[[#This Row],[Pts]]/Table_1__4[[#This Row],[Salary]]</f>
        <v>3.2333333333333329</v>
      </c>
    </row>
    <row r="68" spans="1:27" x14ac:dyDescent="0.25">
      <c r="A68">
        <v>67</v>
      </c>
      <c r="B68" s="1" t="s">
        <v>1746</v>
      </c>
      <c r="C68">
        <v>34.799999999999997</v>
      </c>
      <c r="D68">
        <v>2.4860000000000002</v>
      </c>
      <c r="E68">
        <v>1.6</v>
      </c>
      <c r="F68">
        <v>1.6</v>
      </c>
      <c r="G68">
        <v>10</v>
      </c>
      <c r="H68" s="1">
        <v>0</v>
      </c>
      <c r="I68" s="1" t="s">
        <v>570</v>
      </c>
      <c r="J68" s="1" t="s">
        <v>359</v>
      </c>
      <c r="K68" s="1" t="s">
        <v>531</v>
      </c>
      <c r="L68" s="1" t="s">
        <v>359</v>
      </c>
      <c r="M68" s="1" t="s">
        <v>787</v>
      </c>
      <c r="N68" s="1">
        <v>0</v>
      </c>
      <c r="O68" s="1">
        <v>0</v>
      </c>
      <c r="P68">
        <v>0</v>
      </c>
      <c r="Q68" s="1" t="s">
        <v>359</v>
      </c>
      <c r="R68">
        <v>0</v>
      </c>
      <c r="S68">
        <v>0</v>
      </c>
      <c r="T68">
        <v>2</v>
      </c>
      <c r="U68">
        <v>11.6</v>
      </c>
      <c r="V68" s="1" t="s">
        <v>302</v>
      </c>
      <c r="W68">
        <v>4</v>
      </c>
      <c r="X68">
        <v>1</v>
      </c>
      <c r="Y68" s="1"/>
      <c r="AA68">
        <f>Table_1__4[[#This Row],[Pts]]/Table_1__4[[#This Row],[Salary]]</f>
        <v>34.799999999999997</v>
      </c>
    </row>
    <row r="69" spans="1:27" x14ac:dyDescent="0.25">
      <c r="A69">
        <v>68</v>
      </c>
      <c r="B69" s="1" t="s">
        <v>1747</v>
      </c>
      <c r="C69">
        <v>34.4</v>
      </c>
      <c r="D69">
        <v>3.8220000000000001</v>
      </c>
      <c r="E69">
        <v>0</v>
      </c>
      <c r="F69">
        <v>0</v>
      </c>
      <c r="G69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 t="s">
        <v>186</v>
      </c>
      <c r="N69" s="1" t="s">
        <v>359</v>
      </c>
      <c r="O69" s="1" t="s">
        <v>186</v>
      </c>
      <c r="P69">
        <v>4</v>
      </c>
      <c r="Q69" s="1" t="s">
        <v>359</v>
      </c>
      <c r="R69">
        <v>5.4</v>
      </c>
      <c r="S69">
        <v>9.4</v>
      </c>
      <c r="T69">
        <v>0</v>
      </c>
      <c r="U69">
        <v>0</v>
      </c>
      <c r="V69" s="1" t="s">
        <v>302</v>
      </c>
      <c r="W69">
        <v>8</v>
      </c>
      <c r="X69">
        <v>8</v>
      </c>
      <c r="Y69" s="1"/>
      <c r="AA69">
        <f>Table_1__4[[#This Row],[Pts]]/Table_1__4[[#This Row],[Salary]]</f>
        <v>4.3</v>
      </c>
    </row>
    <row r="70" spans="1:27" x14ac:dyDescent="0.25">
      <c r="A70">
        <v>69</v>
      </c>
      <c r="B70" s="1" t="s">
        <v>1748</v>
      </c>
      <c r="C70">
        <v>33.299999999999997</v>
      </c>
      <c r="D70">
        <v>2.081</v>
      </c>
      <c r="E70">
        <v>0</v>
      </c>
      <c r="F70">
        <v>8.8000000000000007</v>
      </c>
      <c r="G70">
        <v>0</v>
      </c>
      <c r="H70" s="1" t="s">
        <v>627</v>
      </c>
      <c r="I70" s="1" t="s">
        <v>834</v>
      </c>
      <c r="J70" s="1" t="s">
        <v>359</v>
      </c>
      <c r="K70" s="1" t="s">
        <v>359</v>
      </c>
      <c r="L70" s="1" t="s">
        <v>359</v>
      </c>
      <c r="M70" s="1" t="s">
        <v>694</v>
      </c>
      <c r="N70" s="1">
        <v>0</v>
      </c>
      <c r="O70" s="1" t="s">
        <v>834</v>
      </c>
      <c r="P70">
        <v>0</v>
      </c>
      <c r="Q70" s="1" t="s">
        <v>787</v>
      </c>
      <c r="R70">
        <v>3.2</v>
      </c>
      <c r="S70">
        <v>3.3</v>
      </c>
      <c r="T70">
        <v>2.4</v>
      </c>
      <c r="U70">
        <v>0</v>
      </c>
      <c r="V70" s="1" t="s">
        <v>231</v>
      </c>
      <c r="W70">
        <v>10</v>
      </c>
      <c r="X70">
        <v>0</v>
      </c>
      <c r="Y70" s="1"/>
      <c r="AA70" t="e">
        <f>Table_1__4[[#This Row],[Pts]]/Table_1__4[[#This Row],[Salary]]</f>
        <v>#DIV/0!</v>
      </c>
    </row>
    <row r="71" spans="1:27" x14ac:dyDescent="0.25">
      <c r="A71">
        <v>70</v>
      </c>
      <c r="B71" s="1" t="s">
        <v>1749</v>
      </c>
      <c r="C71">
        <v>33.1</v>
      </c>
      <c r="D71">
        <v>3.0089999999999999</v>
      </c>
      <c r="E71">
        <v>7.2</v>
      </c>
      <c r="F71">
        <v>0</v>
      </c>
      <c r="G71">
        <v>5.2</v>
      </c>
      <c r="H71" s="1">
        <v>0</v>
      </c>
      <c r="I71" s="1">
        <v>0</v>
      </c>
      <c r="J71" s="1">
        <v>0</v>
      </c>
      <c r="K71" s="1" t="s">
        <v>359</v>
      </c>
      <c r="L71" s="1" t="s">
        <v>359</v>
      </c>
      <c r="M71" s="1" t="s">
        <v>359</v>
      </c>
      <c r="N71" s="1">
        <v>0</v>
      </c>
      <c r="O71" s="1">
        <v>0</v>
      </c>
      <c r="P71">
        <v>0</v>
      </c>
      <c r="Q71" s="1" t="s">
        <v>53</v>
      </c>
      <c r="R71">
        <v>0</v>
      </c>
      <c r="S71">
        <v>3</v>
      </c>
      <c r="T71">
        <v>0</v>
      </c>
      <c r="U71">
        <v>0</v>
      </c>
      <c r="V71" s="1" t="s">
        <v>302</v>
      </c>
      <c r="W71">
        <v>4</v>
      </c>
      <c r="X71">
        <v>0</v>
      </c>
      <c r="Y71" s="1"/>
      <c r="AA71" t="e">
        <f>Table_1__4[[#This Row],[Pts]]/Table_1__4[[#This Row],[Salary]]</f>
        <v>#DIV/0!</v>
      </c>
    </row>
    <row r="72" spans="1:27" x14ac:dyDescent="0.25">
      <c r="A72">
        <v>71</v>
      </c>
      <c r="B72" s="1" t="s">
        <v>1750</v>
      </c>
      <c r="C72">
        <v>32.4</v>
      </c>
      <c r="D72">
        <v>2.7</v>
      </c>
      <c r="E72">
        <v>0</v>
      </c>
      <c r="F72">
        <v>0</v>
      </c>
      <c r="G72">
        <v>6.8</v>
      </c>
      <c r="H72" s="1" t="s">
        <v>359</v>
      </c>
      <c r="I72" s="1" t="s">
        <v>812</v>
      </c>
      <c r="J72" s="1" t="s">
        <v>878</v>
      </c>
      <c r="K72" s="1" t="s">
        <v>359</v>
      </c>
      <c r="L72" s="1">
        <v>0</v>
      </c>
      <c r="M72" s="1" t="s">
        <v>1681</v>
      </c>
      <c r="N72" s="1" t="s">
        <v>359</v>
      </c>
      <c r="O72" s="1">
        <v>0</v>
      </c>
      <c r="P72">
        <v>0</v>
      </c>
      <c r="Q72" s="1">
        <v>0</v>
      </c>
      <c r="R72">
        <v>0</v>
      </c>
      <c r="S72">
        <v>1.4</v>
      </c>
      <c r="T72">
        <v>2.4</v>
      </c>
      <c r="U72">
        <v>0</v>
      </c>
      <c r="V72" s="1" t="s">
        <v>302</v>
      </c>
      <c r="W72">
        <v>8</v>
      </c>
      <c r="X72">
        <v>0</v>
      </c>
      <c r="Y72" s="1"/>
      <c r="AA72" t="e">
        <f>Table_1__4[[#This Row],[Pts]]/Table_1__4[[#This Row],[Salary]]</f>
        <v>#DIV/0!</v>
      </c>
    </row>
    <row r="73" spans="1:27" x14ac:dyDescent="0.25">
      <c r="A73">
        <v>72</v>
      </c>
      <c r="B73" s="1" t="s">
        <v>1751</v>
      </c>
      <c r="C73">
        <v>31.6</v>
      </c>
      <c r="D73">
        <v>3.16</v>
      </c>
      <c r="E73">
        <v>0</v>
      </c>
      <c r="F73">
        <v>0</v>
      </c>
      <c r="G73">
        <v>0</v>
      </c>
      <c r="H73" s="1">
        <v>0</v>
      </c>
      <c r="I73" s="1" t="s">
        <v>359</v>
      </c>
      <c r="J73" s="1" t="s">
        <v>728</v>
      </c>
      <c r="K73" s="1" t="s">
        <v>359</v>
      </c>
      <c r="L73" s="1">
        <v>0</v>
      </c>
      <c r="M73" s="1">
        <v>0</v>
      </c>
      <c r="N73" s="1" t="s">
        <v>359</v>
      </c>
      <c r="O73" s="1" t="s">
        <v>793</v>
      </c>
      <c r="P73">
        <v>9</v>
      </c>
      <c r="Q73" s="1" t="s">
        <v>359</v>
      </c>
      <c r="R73">
        <v>15.8</v>
      </c>
      <c r="S73">
        <v>0</v>
      </c>
      <c r="T73">
        <v>0</v>
      </c>
      <c r="U73">
        <v>0</v>
      </c>
      <c r="V73" s="1" t="s">
        <v>302</v>
      </c>
      <c r="W73">
        <v>4</v>
      </c>
      <c r="X73">
        <v>1</v>
      </c>
      <c r="Y73" s="1"/>
      <c r="AA73">
        <f>Table_1__4[[#This Row],[Pts]]/Table_1__4[[#This Row],[Salary]]</f>
        <v>31.6</v>
      </c>
    </row>
    <row r="74" spans="1:27" x14ac:dyDescent="0.25">
      <c r="A74">
        <v>73</v>
      </c>
      <c r="B74" s="1" t="s">
        <v>1752</v>
      </c>
      <c r="C74">
        <v>31.4</v>
      </c>
      <c r="D74">
        <v>15.7</v>
      </c>
      <c r="E74">
        <v>13</v>
      </c>
      <c r="F74">
        <v>18.399999999999999</v>
      </c>
      <c r="G74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>
        <v>0</v>
      </c>
      <c r="S74">
        <v>0</v>
      </c>
      <c r="T74">
        <v>0</v>
      </c>
      <c r="U74">
        <v>0</v>
      </c>
      <c r="V74" s="1" t="s">
        <v>231</v>
      </c>
      <c r="W74">
        <v>9</v>
      </c>
      <c r="X74">
        <v>0</v>
      </c>
      <c r="Y74" s="1"/>
      <c r="AA74" t="e">
        <f>Table_1__4[[#This Row],[Pts]]/Table_1__4[[#This Row],[Salary]]</f>
        <v>#DIV/0!</v>
      </c>
    </row>
    <row r="75" spans="1:27" x14ac:dyDescent="0.25">
      <c r="A75">
        <v>74</v>
      </c>
      <c r="B75" s="1" t="s">
        <v>1753</v>
      </c>
      <c r="C75">
        <v>30</v>
      </c>
      <c r="D75">
        <v>3.75</v>
      </c>
      <c r="E75">
        <v>0</v>
      </c>
      <c r="F75">
        <v>0</v>
      </c>
      <c r="G75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175</v>
      </c>
      <c r="O75" s="1" t="s">
        <v>359</v>
      </c>
      <c r="P75">
        <v>0</v>
      </c>
      <c r="Q75" s="1" t="s">
        <v>359</v>
      </c>
      <c r="R75">
        <v>14.6</v>
      </c>
      <c r="S75">
        <v>0</v>
      </c>
      <c r="T75">
        <v>0</v>
      </c>
      <c r="U75">
        <v>11</v>
      </c>
      <c r="V75" s="1" t="s">
        <v>302</v>
      </c>
      <c r="W75">
        <v>5</v>
      </c>
      <c r="X75">
        <v>0</v>
      </c>
      <c r="Y75" s="1"/>
      <c r="AA75" t="e">
        <f>Table_1__4[[#This Row],[Pts]]/Table_1__4[[#This Row],[Salary]]</f>
        <v>#DIV/0!</v>
      </c>
    </row>
    <row r="76" spans="1:27" x14ac:dyDescent="0.25">
      <c r="A76">
        <v>75</v>
      </c>
      <c r="B76" s="1" t="s">
        <v>1754</v>
      </c>
      <c r="C76">
        <v>29.2</v>
      </c>
      <c r="D76">
        <v>1.825</v>
      </c>
      <c r="E76">
        <v>0</v>
      </c>
      <c r="F76">
        <v>0</v>
      </c>
      <c r="G76">
        <v>0</v>
      </c>
      <c r="H76" s="1" t="s">
        <v>359</v>
      </c>
      <c r="I76" s="1" t="s">
        <v>359</v>
      </c>
      <c r="J76" s="1">
        <v>0</v>
      </c>
      <c r="K76" s="1" t="s">
        <v>359</v>
      </c>
      <c r="L76" s="1" t="s">
        <v>359</v>
      </c>
      <c r="M76" s="1" t="s">
        <v>359</v>
      </c>
      <c r="N76" s="1" t="s">
        <v>359</v>
      </c>
      <c r="O76" s="1" t="s">
        <v>359</v>
      </c>
      <c r="P76">
        <v>0</v>
      </c>
      <c r="Q76" s="1" t="s">
        <v>218</v>
      </c>
      <c r="R76">
        <v>0</v>
      </c>
      <c r="S76">
        <v>0</v>
      </c>
      <c r="T76">
        <v>13.6</v>
      </c>
      <c r="U76">
        <v>13.4</v>
      </c>
      <c r="V76" s="1" t="s">
        <v>302</v>
      </c>
      <c r="W76">
        <v>6</v>
      </c>
      <c r="X76">
        <v>7</v>
      </c>
      <c r="Y76" s="1"/>
      <c r="AA76">
        <f>Table_1__4[[#This Row],[Pts]]/Table_1__4[[#This Row],[Salary]]</f>
        <v>4.1714285714285717</v>
      </c>
    </row>
    <row r="77" spans="1:27" x14ac:dyDescent="0.25">
      <c r="A77">
        <v>76</v>
      </c>
      <c r="B77" s="1" t="s">
        <v>1755</v>
      </c>
      <c r="C77">
        <v>26.2</v>
      </c>
      <c r="D77">
        <v>1.7470000000000001</v>
      </c>
      <c r="E77">
        <v>0</v>
      </c>
      <c r="F77">
        <v>0</v>
      </c>
      <c r="G77">
        <v>0</v>
      </c>
      <c r="H77" s="1" t="s">
        <v>693</v>
      </c>
      <c r="I77" s="1" t="s">
        <v>359</v>
      </c>
      <c r="J77" s="1" t="s">
        <v>835</v>
      </c>
      <c r="K77" s="1" t="s">
        <v>359</v>
      </c>
      <c r="L77" s="1" t="s">
        <v>359</v>
      </c>
      <c r="M77" s="1" t="s">
        <v>1245</v>
      </c>
      <c r="N77" s="1">
        <v>0</v>
      </c>
      <c r="O77" s="1" t="s">
        <v>359</v>
      </c>
      <c r="P77">
        <v>0</v>
      </c>
      <c r="Q77" s="1" t="s">
        <v>778</v>
      </c>
      <c r="R77">
        <v>0</v>
      </c>
      <c r="S77">
        <v>0</v>
      </c>
      <c r="T77">
        <v>0</v>
      </c>
      <c r="U77">
        <v>0</v>
      </c>
      <c r="V77" s="1" t="s">
        <v>302</v>
      </c>
      <c r="W77">
        <v>10</v>
      </c>
      <c r="X77">
        <v>6</v>
      </c>
      <c r="Y77" s="1"/>
      <c r="AA77">
        <f>Table_1__4[[#This Row],[Pts]]/Table_1__4[[#This Row],[Salary]]</f>
        <v>4.3666666666666663</v>
      </c>
    </row>
    <row r="78" spans="1:27" x14ac:dyDescent="0.25">
      <c r="A78">
        <v>77</v>
      </c>
      <c r="B78" s="1" t="s">
        <v>1756</v>
      </c>
      <c r="C78">
        <v>23</v>
      </c>
      <c r="D78">
        <v>2.2999999999999998</v>
      </c>
      <c r="E78">
        <v>0</v>
      </c>
      <c r="F78">
        <v>0</v>
      </c>
      <c r="G78">
        <v>7.2</v>
      </c>
      <c r="H78" s="1">
        <v>0</v>
      </c>
      <c r="I78" s="1">
        <v>0</v>
      </c>
      <c r="J78" s="1" t="s">
        <v>359</v>
      </c>
      <c r="K78" s="1">
        <v>0</v>
      </c>
      <c r="L78" s="1" t="s">
        <v>359</v>
      </c>
      <c r="M78" s="1">
        <v>0</v>
      </c>
      <c r="N78" s="1" t="s">
        <v>359</v>
      </c>
      <c r="O78" s="1">
        <v>0</v>
      </c>
      <c r="P78">
        <v>1.6</v>
      </c>
      <c r="Q78" s="1" t="s">
        <v>359</v>
      </c>
      <c r="R78">
        <v>0</v>
      </c>
      <c r="S78">
        <v>0</v>
      </c>
      <c r="T78">
        <v>14.2</v>
      </c>
      <c r="U78">
        <v>0</v>
      </c>
      <c r="V78" s="1" t="s">
        <v>302</v>
      </c>
      <c r="W78">
        <v>11</v>
      </c>
      <c r="X78">
        <v>0</v>
      </c>
      <c r="Y78" s="1"/>
      <c r="AA78" t="e">
        <f>Table_1__4[[#This Row],[Pts]]/Table_1__4[[#This Row],[Salary]]</f>
        <v>#DIV/0!</v>
      </c>
    </row>
    <row r="79" spans="1:27" x14ac:dyDescent="0.25">
      <c r="A79">
        <v>78</v>
      </c>
      <c r="B79" s="1" t="s">
        <v>1757</v>
      </c>
      <c r="C79">
        <v>21.2</v>
      </c>
      <c r="D79">
        <v>1.514</v>
      </c>
      <c r="E79">
        <v>0</v>
      </c>
      <c r="F79">
        <v>4.2</v>
      </c>
      <c r="G79">
        <v>0</v>
      </c>
      <c r="H79" s="1" t="s">
        <v>238</v>
      </c>
      <c r="I79" s="1" t="s">
        <v>878</v>
      </c>
      <c r="J79" s="1">
        <v>0</v>
      </c>
      <c r="K79" s="1" t="s">
        <v>367</v>
      </c>
      <c r="L79" s="1" t="s">
        <v>758</v>
      </c>
      <c r="M79" s="1" t="s">
        <v>667</v>
      </c>
      <c r="N79" s="1" t="s">
        <v>359</v>
      </c>
      <c r="O79" s="1">
        <v>0</v>
      </c>
      <c r="P79">
        <v>0</v>
      </c>
      <c r="Q79" s="1" t="s">
        <v>359</v>
      </c>
      <c r="R79">
        <v>1.2</v>
      </c>
      <c r="S79">
        <v>0</v>
      </c>
      <c r="T79">
        <v>0</v>
      </c>
      <c r="U79">
        <v>0</v>
      </c>
      <c r="V79" s="1" t="s">
        <v>302</v>
      </c>
      <c r="W79">
        <v>6</v>
      </c>
      <c r="X79">
        <v>0</v>
      </c>
      <c r="Y79" s="1"/>
      <c r="AA79" t="e">
        <f>Table_1__4[[#This Row],[Pts]]/Table_1__4[[#This Row],[Salary]]</f>
        <v>#DIV/0!</v>
      </c>
    </row>
    <row r="80" spans="1:27" x14ac:dyDescent="0.25">
      <c r="A80">
        <v>79</v>
      </c>
      <c r="B80" s="1" t="s">
        <v>1758</v>
      </c>
      <c r="C80">
        <v>19.600000000000001</v>
      </c>
      <c r="D80">
        <v>1.2250000000000001</v>
      </c>
      <c r="E80">
        <v>0</v>
      </c>
      <c r="F80">
        <v>0</v>
      </c>
      <c r="G80">
        <v>2.2000000000000002</v>
      </c>
      <c r="H80" s="1" t="s">
        <v>359</v>
      </c>
      <c r="I80" s="1" t="s">
        <v>787</v>
      </c>
      <c r="J80" s="1" t="s">
        <v>359</v>
      </c>
      <c r="K80" s="1" t="s">
        <v>359</v>
      </c>
      <c r="L80" s="1" t="s">
        <v>359</v>
      </c>
      <c r="M80" s="1" t="s">
        <v>544</v>
      </c>
      <c r="N80" s="1">
        <v>0</v>
      </c>
      <c r="O80" s="1" t="s">
        <v>359</v>
      </c>
      <c r="P80">
        <v>0</v>
      </c>
      <c r="Q80" s="1" t="s">
        <v>359</v>
      </c>
      <c r="R80">
        <v>0</v>
      </c>
      <c r="S80">
        <v>6.2</v>
      </c>
      <c r="T80">
        <v>2.8</v>
      </c>
      <c r="U80">
        <v>3.6</v>
      </c>
      <c r="V80" s="1" t="s">
        <v>302</v>
      </c>
      <c r="W80">
        <v>10</v>
      </c>
      <c r="X80">
        <v>0</v>
      </c>
      <c r="Y80" s="1"/>
      <c r="AA80" t="e">
        <f>Table_1__4[[#This Row],[Pts]]/Table_1__4[[#This Row],[Salary]]</f>
        <v>#DIV/0!</v>
      </c>
    </row>
    <row r="81" spans="1:27" x14ac:dyDescent="0.25">
      <c r="A81">
        <v>80</v>
      </c>
      <c r="B81" s="1" t="s">
        <v>1759</v>
      </c>
      <c r="C81">
        <v>19</v>
      </c>
      <c r="D81">
        <v>3.1669999999999998</v>
      </c>
      <c r="E81">
        <v>3</v>
      </c>
      <c r="F81">
        <v>0</v>
      </c>
      <c r="G81">
        <v>0</v>
      </c>
      <c r="H81" s="1" t="s">
        <v>359</v>
      </c>
      <c r="I81" s="1" t="s">
        <v>686</v>
      </c>
      <c r="J81" s="1">
        <v>0</v>
      </c>
      <c r="K81" s="1" t="s">
        <v>1696</v>
      </c>
      <c r="L81" s="1">
        <v>0</v>
      </c>
      <c r="M81" s="1">
        <v>0</v>
      </c>
      <c r="N81" s="1">
        <v>0</v>
      </c>
      <c r="O81" s="1">
        <v>0</v>
      </c>
      <c r="P81">
        <v>0</v>
      </c>
      <c r="Q81" s="1">
        <v>0</v>
      </c>
      <c r="R81">
        <v>0</v>
      </c>
      <c r="S81">
        <v>0</v>
      </c>
      <c r="T81">
        <v>0</v>
      </c>
      <c r="U81">
        <v>0</v>
      </c>
      <c r="V81" s="1" t="s">
        <v>231</v>
      </c>
      <c r="W81">
        <v>6</v>
      </c>
      <c r="X81">
        <v>0</v>
      </c>
      <c r="Y81" s="1"/>
      <c r="AA81" t="e">
        <f>Table_1__4[[#This Row],[Pts]]/Table_1__4[[#This Row],[Salary]]</f>
        <v>#DIV/0!</v>
      </c>
    </row>
    <row r="82" spans="1:27" x14ac:dyDescent="0.25">
      <c r="A82">
        <v>81</v>
      </c>
      <c r="B82" s="1" t="s">
        <v>1760</v>
      </c>
      <c r="C82">
        <v>16.600000000000001</v>
      </c>
      <c r="D82">
        <v>1.038</v>
      </c>
      <c r="E82">
        <v>0</v>
      </c>
      <c r="F82">
        <v>0</v>
      </c>
      <c r="G82">
        <v>0</v>
      </c>
      <c r="H82" s="1" t="s">
        <v>359</v>
      </c>
      <c r="I82" s="1" t="s">
        <v>359</v>
      </c>
      <c r="J82" s="1" t="s">
        <v>787</v>
      </c>
      <c r="K82" s="1" t="s">
        <v>225</v>
      </c>
      <c r="L82" s="1" t="s">
        <v>866</v>
      </c>
      <c r="M82" s="1" t="s">
        <v>359</v>
      </c>
      <c r="N82" s="1">
        <v>0</v>
      </c>
      <c r="O82" s="1" t="s">
        <v>866</v>
      </c>
      <c r="P82">
        <v>0</v>
      </c>
      <c r="Q82" s="1" t="s">
        <v>728</v>
      </c>
      <c r="R82">
        <v>0</v>
      </c>
      <c r="S82">
        <v>0</v>
      </c>
      <c r="T82">
        <v>0</v>
      </c>
      <c r="U82">
        <v>0</v>
      </c>
      <c r="V82" s="1" t="s">
        <v>302</v>
      </c>
      <c r="W82">
        <v>10</v>
      </c>
      <c r="X82">
        <v>0</v>
      </c>
      <c r="Y82" s="1"/>
      <c r="AA82" t="e">
        <f>Table_1__4[[#This Row],[Pts]]/Table_1__4[[#This Row],[Salary]]</f>
        <v>#DIV/0!</v>
      </c>
    </row>
    <row r="83" spans="1:27" x14ac:dyDescent="0.25">
      <c r="A83">
        <v>82</v>
      </c>
      <c r="B83" s="1" t="s">
        <v>1761</v>
      </c>
      <c r="C83">
        <v>16.399999999999999</v>
      </c>
      <c r="D83">
        <v>1.0249999999999999</v>
      </c>
      <c r="E83">
        <v>1.8</v>
      </c>
      <c r="F83">
        <v>2.6</v>
      </c>
      <c r="G83">
        <v>0</v>
      </c>
      <c r="H83" s="1" t="s">
        <v>175</v>
      </c>
      <c r="I83" s="1" t="s">
        <v>359</v>
      </c>
      <c r="J83" s="1" t="s">
        <v>218</v>
      </c>
      <c r="K83" s="1" t="s">
        <v>359</v>
      </c>
      <c r="L83" s="1" t="s">
        <v>218</v>
      </c>
      <c r="M83" s="1" t="s">
        <v>359</v>
      </c>
      <c r="N83" s="1" t="s">
        <v>359</v>
      </c>
      <c r="O83" s="1" t="s">
        <v>359</v>
      </c>
      <c r="P83">
        <v>3.2</v>
      </c>
      <c r="Q83" s="1">
        <v>0</v>
      </c>
      <c r="R83">
        <v>0</v>
      </c>
      <c r="S83">
        <v>0</v>
      </c>
      <c r="T83">
        <v>0</v>
      </c>
      <c r="U83">
        <v>0</v>
      </c>
      <c r="V83" s="1" t="s">
        <v>302</v>
      </c>
      <c r="W83">
        <v>13</v>
      </c>
      <c r="X83">
        <v>0</v>
      </c>
      <c r="Y83" s="1"/>
      <c r="AA83" t="e">
        <f>Table_1__4[[#This Row],[Pts]]/Table_1__4[[#This Row],[Salary]]</f>
        <v>#DIV/0!</v>
      </c>
    </row>
    <row r="84" spans="1:27" x14ac:dyDescent="0.25">
      <c r="A84">
        <v>83</v>
      </c>
      <c r="B84" s="1" t="s">
        <v>1762</v>
      </c>
      <c r="C84">
        <v>16.2</v>
      </c>
      <c r="D84">
        <v>1.012</v>
      </c>
      <c r="E84">
        <v>3.6</v>
      </c>
      <c r="F84">
        <v>0</v>
      </c>
      <c r="G84">
        <v>0</v>
      </c>
      <c r="H84" s="1" t="s">
        <v>359</v>
      </c>
      <c r="I84" s="1" t="s">
        <v>359</v>
      </c>
      <c r="J84" s="1" t="s">
        <v>359</v>
      </c>
      <c r="K84" s="1" t="s">
        <v>359</v>
      </c>
      <c r="L84" s="1" t="s">
        <v>793</v>
      </c>
      <c r="M84" s="1" t="s">
        <v>367</v>
      </c>
      <c r="N84" s="1" t="s">
        <v>359</v>
      </c>
      <c r="O84" s="1">
        <v>0</v>
      </c>
      <c r="P84">
        <v>0</v>
      </c>
      <c r="Q84" s="1" t="s">
        <v>359</v>
      </c>
      <c r="R84">
        <v>0</v>
      </c>
      <c r="S84">
        <v>5.8</v>
      </c>
      <c r="T84">
        <v>0</v>
      </c>
      <c r="U84">
        <v>3</v>
      </c>
      <c r="V84" s="1" t="s">
        <v>302</v>
      </c>
      <c r="W84">
        <v>11</v>
      </c>
      <c r="X84">
        <v>0</v>
      </c>
      <c r="Y84" s="1"/>
      <c r="AA84" t="e">
        <f>Table_1__4[[#This Row],[Pts]]/Table_1__4[[#This Row],[Salary]]</f>
        <v>#DIV/0!</v>
      </c>
    </row>
    <row r="85" spans="1:27" x14ac:dyDescent="0.25">
      <c r="A85">
        <v>84</v>
      </c>
      <c r="B85" s="1" t="s">
        <v>1763</v>
      </c>
      <c r="C85">
        <v>16</v>
      </c>
      <c r="D85">
        <v>1.0669999999999999</v>
      </c>
      <c r="E85">
        <v>0</v>
      </c>
      <c r="F85">
        <v>0</v>
      </c>
      <c r="G85">
        <v>6</v>
      </c>
      <c r="H85" s="1" t="s">
        <v>218</v>
      </c>
      <c r="I85" s="1" t="s">
        <v>793</v>
      </c>
      <c r="J85" s="1" t="s">
        <v>359</v>
      </c>
      <c r="K85" s="1" t="s">
        <v>693</v>
      </c>
      <c r="L85" s="1" t="s">
        <v>359</v>
      </c>
      <c r="M85" s="1" t="s">
        <v>359</v>
      </c>
      <c r="N85" s="1" t="s">
        <v>359</v>
      </c>
      <c r="O85" s="1">
        <v>0</v>
      </c>
      <c r="P85">
        <v>0</v>
      </c>
      <c r="Q85" s="1" t="s">
        <v>359</v>
      </c>
      <c r="R85">
        <v>0</v>
      </c>
      <c r="S85">
        <v>0</v>
      </c>
      <c r="T85">
        <v>0</v>
      </c>
      <c r="U85">
        <v>0</v>
      </c>
      <c r="V85" s="1" t="s">
        <v>302</v>
      </c>
      <c r="W85">
        <v>11</v>
      </c>
      <c r="X85">
        <v>0</v>
      </c>
      <c r="Y85" s="1"/>
      <c r="AA85" t="e">
        <f>Table_1__4[[#This Row],[Pts]]/Table_1__4[[#This Row],[Salary]]</f>
        <v>#DIV/0!</v>
      </c>
    </row>
    <row r="86" spans="1:27" x14ac:dyDescent="0.25">
      <c r="A86">
        <v>85</v>
      </c>
      <c r="B86" s="1" t="s">
        <v>1764</v>
      </c>
      <c r="C86">
        <v>15.8</v>
      </c>
      <c r="D86">
        <v>1.756</v>
      </c>
      <c r="E86">
        <v>0</v>
      </c>
      <c r="F86">
        <v>0</v>
      </c>
      <c r="G86">
        <v>0</v>
      </c>
      <c r="H86" s="1" t="s">
        <v>359</v>
      </c>
      <c r="I86" s="1">
        <v>0</v>
      </c>
      <c r="J86" s="1" t="s">
        <v>359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>
        <v>0</v>
      </c>
      <c r="Q86" s="1">
        <v>0</v>
      </c>
      <c r="R86">
        <v>0</v>
      </c>
      <c r="S86">
        <v>0</v>
      </c>
      <c r="T86">
        <v>0</v>
      </c>
      <c r="U86">
        <v>15.8</v>
      </c>
      <c r="V86" s="1" t="s">
        <v>302</v>
      </c>
      <c r="W86">
        <v>5</v>
      </c>
      <c r="X86">
        <v>0</v>
      </c>
      <c r="Y86" s="1"/>
      <c r="AA86" t="e">
        <f>Table_1__4[[#This Row],[Pts]]/Table_1__4[[#This Row],[Salary]]</f>
        <v>#DIV/0!</v>
      </c>
    </row>
    <row r="87" spans="1:27" x14ac:dyDescent="0.25">
      <c r="A87">
        <v>86</v>
      </c>
      <c r="B87" s="1" t="s">
        <v>1765</v>
      </c>
      <c r="C87">
        <v>15.6</v>
      </c>
      <c r="D87">
        <v>1.04</v>
      </c>
      <c r="E87">
        <v>0</v>
      </c>
      <c r="F87">
        <v>0</v>
      </c>
      <c r="G87">
        <v>1.2</v>
      </c>
      <c r="H87" s="1" t="s">
        <v>577</v>
      </c>
      <c r="I87" s="1" t="s">
        <v>359</v>
      </c>
      <c r="J87" s="1" t="s">
        <v>359</v>
      </c>
      <c r="K87" s="1">
        <v>0</v>
      </c>
      <c r="L87" s="1" t="s">
        <v>787</v>
      </c>
      <c r="M87" s="1">
        <v>0</v>
      </c>
      <c r="N87" s="1" t="s">
        <v>359</v>
      </c>
      <c r="O87" s="1" t="s">
        <v>359</v>
      </c>
      <c r="P87">
        <v>2</v>
      </c>
      <c r="Q87" s="1" t="s">
        <v>359</v>
      </c>
      <c r="R87">
        <v>0</v>
      </c>
      <c r="S87">
        <v>0</v>
      </c>
      <c r="T87">
        <v>0</v>
      </c>
      <c r="U87">
        <v>5.2</v>
      </c>
      <c r="V87" s="1" t="s">
        <v>302</v>
      </c>
      <c r="W87">
        <v>9</v>
      </c>
      <c r="X87">
        <v>0</v>
      </c>
      <c r="Y87" s="1"/>
      <c r="AA87" t="e">
        <f>Table_1__4[[#This Row],[Pts]]/Table_1__4[[#This Row],[Salary]]</f>
        <v>#DIV/0!</v>
      </c>
    </row>
    <row r="88" spans="1:27" x14ac:dyDescent="0.25">
      <c r="A88">
        <v>87</v>
      </c>
      <c r="B88" s="1" t="s">
        <v>1766</v>
      </c>
      <c r="C88">
        <v>14.6</v>
      </c>
      <c r="D88">
        <v>0.91200000000000003</v>
      </c>
      <c r="E88">
        <v>0</v>
      </c>
      <c r="F88">
        <v>0</v>
      </c>
      <c r="G88">
        <v>0</v>
      </c>
      <c r="H88" s="1" t="s">
        <v>866</v>
      </c>
      <c r="I88" s="1" t="s">
        <v>359</v>
      </c>
      <c r="J88" s="1" t="s">
        <v>359</v>
      </c>
      <c r="K88" s="1" t="s">
        <v>135</v>
      </c>
      <c r="L88" s="1" t="s">
        <v>359</v>
      </c>
      <c r="M88" s="1">
        <v>0</v>
      </c>
      <c r="N88" s="1" t="s">
        <v>359</v>
      </c>
      <c r="O88" s="1" t="s">
        <v>359</v>
      </c>
      <c r="P88">
        <v>0</v>
      </c>
      <c r="Q88" s="1" t="s">
        <v>359</v>
      </c>
      <c r="R88">
        <v>0</v>
      </c>
      <c r="S88">
        <v>0</v>
      </c>
      <c r="T88">
        <v>0</v>
      </c>
      <c r="U88">
        <v>0</v>
      </c>
      <c r="V88" s="1" t="s">
        <v>302</v>
      </c>
      <c r="W88">
        <v>9</v>
      </c>
      <c r="X88">
        <v>0</v>
      </c>
      <c r="Y88" s="1"/>
      <c r="AA88" t="e">
        <f>Table_1__4[[#This Row],[Pts]]/Table_1__4[[#This Row],[Salary]]</f>
        <v>#DIV/0!</v>
      </c>
    </row>
    <row r="89" spans="1:27" x14ac:dyDescent="0.25">
      <c r="A89">
        <v>88</v>
      </c>
      <c r="B89" s="1" t="s">
        <v>1767</v>
      </c>
      <c r="C89">
        <v>14.2</v>
      </c>
      <c r="D89">
        <v>1.014</v>
      </c>
      <c r="E89">
        <v>0</v>
      </c>
      <c r="F89">
        <v>0</v>
      </c>
      <c r="G89">
        <v>0</v>
      </c>
      <c r="H89" s="1" t="s">
        <v>866</v>
      </c>
      <c r="I89" s="1" t="s">
        <v>359</v>
      </c>
      <c r="J89" s="1" t="s">
        <v>359</v>
      </c>
      <c r="K89" s="1" t="s">
        <v>359</v>
      </c>
      <c r="L89" s="1" t="s">
        <v>866</v>
      </c>
      <c r="M89" s="1" t="s">
        <v>359</v>
      </c>
      <c r="N89" s="1">
        <v>0</v>
      </c>
      <c r="O89" s="1" t="s">
        <v>359</v>
      </c>
      <c r="P89">
        <v>1.4</v>
      </c>
      <c r="Q89" s="1" t="s">
        <v>359</v>
      </c>
      <c r="R89">
        <v>0</v>
      </c>
      <c r="S89">
        <v>2.2000000000000002</v>
      </c>
      <c r="T89">
        <v>3.4</v>
      </c>
      <c r="U89">
        <v>3.2</v>
      </c>
      <c r="V89" s="1" t="s">
        <v>302</v>
      </c>
      <c r="W89">
        <v>10</v>
      </c>
      <c r="X89">
        <v>0</v>
      </c>
      <c r="Y89" s="1"/>
      <c r="AA89" t="e">
        <f>Table_1__4[[#This Row],[Pts]]/Table_1__4[[#This Row],[Salary]]</f>
        <v>#DIV/0!</v>
      </c>
    </row>
    <row r="90" spans="1:27" x14ac:dyDescent="0.25">
      <c r="A90">
        <v>89</v>
      </c>
      <c r="B90" s="1" t="s">
        <v>1768</v>
      </c>
      <c r="C90">
        <v>13.2</v>
      </c>
      <c r="D90">
        <v>6.6</v>
      </c>
      <c r="E90">
        <v>0</v>
      </c>
      <c r="F90">
        <v>0</v>
      </c>
      <c r="G90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>
        <v>0</v>
      </c>
      <c r="Q90" s="1">
        <v>0</v>
      </c>
      <c r="R90">
        <v>0</v>
      </c>
      <c r="S90">
        <v>0</v>
      </c>
      <c r="T90">
        <v>3.6</v>
      </c>
      <c r="U90">
        <v>9.6</v>
      </c>
      <c r="V90" s="1" t="s">
        <v>302</v>
      </c>
      <c r="W90">
        <v>5</v>
      </c>
      <c r="X90">
        <v>0</v>
      </c>
      <c r="Y90" s="1"/>
      <c r="AA90" t="e">
        <f>Table_1__4[[#This Row],[Pts]]/Table_1__4[[#This Row],[Salary]]</f>
        <v>#DIV/0!</v>
      </c>
    </row>
    <row r="91" spans="1:27" x14ac:dyDescent="0.25">
      <c r="A91">
        <v>90</v>
      </c>
      <c r="B91" s="1" t="s">
        <v>1769</v>
      </c>
      <c r="C91">
        <v>11.2</v>
      </c>
      <c r="D91">
        <v>0.86199999999999999</v>
      </c>
      <c r="E91">
        <v>0</v>
      </c>
      <c r="F91">
        <v>7.2</v>
      </c>
      <c r="G91">
        <v>0</v>
      </c>
      <c r="H91" s="1" t="s">
        <v>359</v>
      </c>
      <c r="I91" s="1" t="s">
        <v>359</v>
      </c>
      <c r="J91" s="1" t="s">
        <v>359</v>
      </c>
      <c r="K91" s="1" t="s">
        <v>728</v>
      </c>
      <c r="L91" s="1" t="s">
        <v>359</v>
      </c>
      <c r="M91" s="1" t="s">
        <v>359</v>
      </c>
      <c r="N91" s="1" t="s">
        <v>359</v>
      </c>
      <c r="O91" s="1">
        <v>0</v>
      </c>
      <c r="P91">
        <v>0</v>
      </c>
      <c r="Q91" s="1" t="s">
        <v>359</v>
      </c>
      <c r="R91">
        <v>0</v>
      </c>
      <c r="S91">
        <v>0</v>
      </c>
      <c r="T91">
        <v>0</v>
      </c>
      <c r="U91">
        <v>0</v>
      </c>
      <c r="V91" s="1" t="s">
        <v>302</v>
      </c>
      <c r="W91">
        <v>11</v>
      </c>
      <c r="X91">
        <v>0</v>
      </c>
      <c r="Y91" s="1"/>
      <c r="AA91" t="e">
        <f>Table_1__4[[#This Row],[Pts]]/Table_1__4[[#This Row],[Salary]]</f>
        <v>#DIV/0!</v>
      </c>
    </row>
    <row r="92" spans="1:27" x14ac:dyDescent="0.25">
      <c r="A92">
        <v>91</v>
      </c>
      <c r="B92" s="1" t="s">
        <v>1770</v>
      </c>
      <c r="C92">
        <v>11.2</v>
      </c>
      <c r="D92">
        <v>1.018</v>
      </c>
      <c r="E92">
        <v>0</v>
      </c>
      <c r="F92">
        <v>0</v>
      </c>
      <c r="G92">
        <v>0</v>
      </c>
      <c r="H92" s="1" t="s">
        <v>359</v>
      </c>
      <c r="I92" s="1" t="s">
        <v>793</v>
      </c>
      <c r="J92" s="1" t="s">
        <v>359</v>
      </c>
      <c r="K92" s="1" t="s">
        <v>544</v>
      </c>
      <c r="L92" s="1" t="s">
        <v>359</v>
      </c>
      <c r="M92" s="1" t="s">
        <v>359</v>
      </c>
      <c r="N92" s="1" t="s">
        <v>359</v>
      </c>
      <c r="O92" s="1">
        <v>0</v>
      </c>
      <c r="P92">
        <v>0</v>
      </c>
      <c r="Q92" s="1">
        <v>0</v>
      </c>
      <c r="R92">
        <v>0</v>
      </c>
      <c r="S92">
        <v>0</v>
      </c>
      <c r="T92">
        <v>5</v>
      </c>
      <c r="U92">
        <v>0</v>
      </c>
      <c r="V92" s="1" t="s">
        <v>302</v>
      </c>
      <c r="W92">
        <v>13</v>
      </c>
      <c r="X92">
        <v>0</v>
      </c>
      <c r="Y92" s="1"/>
      <c r="AA92" t="e">
        <f>Table_1__4[[#This Row],[Pts]]/Table_1__4[[#This Row],[Salary]]</f>
        <v>#DIV/0!</v>
      </c>
    </row>
    <row r="93" spans="1:27" x14ac:dyDescent="0.25">
      <c r="A93">
        <v>92</v>
      </c>
      <c r="B93" s="1" t="s">
        <v>1771</v>
      </c>
      <c r="C93">
        <v>10.199999999999999</v>
      </c>
      <c r="D93">
        <v>0.72899999999999998</v>
      </c>
      <c r="E93">
        <v>0</v>
      </c>
      <c r="F93">
        <v>0</v>
      </c>
      <c r="G93">
        <v>0</v>
      </c>
      <c r="H93" s="1" t="s">
        <v>359</v>
      </c>
      <c r="I93" s="1" t="s">
        <v>359</v>
      </c>
      <c r="J93" s="1" t="s">
        <v>359</v>
      </c>
      <c r="K93" s="1" t="s">
        <v>359</v>
      </c>
      <c r="L93" s="1" t="s">
        <v>359</v>
      </c>
      <c r="M93" s="1" t="s">
        <v>359</v>
      </c>
      <c r="N93" s="1" t="s">
        <v>359</v>
      </c>
      <c r="O93" s="1">
        <v>0</v>
      </c>
      <c r="P93">
        <v>0</v>
      </c>
      <c r="Q93" s="1" t="s">
        <v>1424</v>
      </c>
      <c r="R93">
        <v>0</v>
      </c>
      <c r="S93">
        <v>0</v>
      </c>
      <c r="T93">
        <v>0</v>
      </c>
      <c r="U93">
        <v>1.6</v>
      </c>
      <c r="V93" s="1" t="s">
        <v>302</v>
      </c>
      <c r="W93">
        <v>11</v>
      </c>
      <c r="X93">
        <v>0</v>
      </c>
      <c r="Y93" s="1"/>
      <c r="AA93" t="e">
        <f>Table_1__4[[#This Row],[Pts]]/Table_1__4[[#This Row],[Salary]]</f>
        <v>#DIV/0!</v>
      </c>
    </row>
    <row r="94" spans="1:27" x14ac:dyDescent="0.25">
      <c r="A94">
        <v>93</v>
      </c>
      <c r="B94" s="1" t="s">
        <v>1772</v>
      </c>
      <c r="C94">
        <v>10</v>
      </c>
      <c r="D94">
        <v>1.429</v>
      </c>
      <c r="E94">
        <v>0</v>
      </c>
      <c r="F94">
        <v>0</v>
      </c>
      <c r="G94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>
        <v>0</v>
      </c>
      <c r="Q94" s="1" t="s">
        <v>359</v>
      </c>
      <c r="R94">
        <v>0</v>
      </c>
      <c r="S94">
        <v>8.4</v>
      </c>
      <c r="T94">
        <v>1.6</v>
      </c>
      <c r="U94">
        <v>0</v>
      </c>
      <c r="V94" s="1" t="s">
        <v>302</v>
      </c>
      <c r="W94">
        <v>8</v>
      </c>
      <c r="X94">
        <v>0</v>
      </c>
      <c r="Y94" s="1"/>
      <c r="AA94" t="e">
        <f>Table_1__4[[#This Row],[Pts]]/Table_1__4[[#This Row],[Salary]]</f>
        <v>#DIV/0!</v>
      </c>
    </row>
    <row r="95" spans="1:27" x14ac:dyDescent="0.25">
      <c r="A95">
        <v>94</v>
      </c>
      <c r="B95" s="1" t="s">
        <v>1773</v>
      </c>
      <c r="C95">
        <v>9.8000000000000007</v>
      </c>
      <c r="D95">
        <v>1.96</v>
      </c>
      <c r="E95">
        <v>0</v>
      </c>
      <c r="F95">
        <v>0</v>
      </c>
      <c r="G95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>
        <v>0</v>
      </c>
      <c r="Q95" s="1" t="s">
        <v>359</v>
      </c>
      <c r="R95">
        <v>0</v>
      </c>
      <c r="S95">
        <v>9.8000000000000007</v>
      </c>
      <c r="T95">
        <v>0</v>
      </c>
      <c r="U95">
        <v>0</v>
      </c>
      <c r="V95" s="1" t="s">
        <v>302</v>
      </c>
      <c r="W95">
        <v>5</v>
      </c>
      <c r="X95">
        <v>0</v>
      </c>
      <c r="Y95" s="1"/>
      <c r="AA95" t="e">
        <f>Table_1__4[[#This Row],[Pts]]/Table_1__4[[#This Row],[Salary]]</f>
        <v>#DIV/0!</v>
      </c>
    </row>
    <row r="96" spans="1:27" x14ac:dyDescent="0.25">
      <c r="A96">
        <v>95</v>
      </c>
      <c r="B96" s="1" t="s">
        <v>1774</v>
      </c>
      <c r="C96">
        <v>8.4</v>
      </c>
      <c r="D96">
        <v>0.93300000000000005</v>
      </c>
      <c r="E96">
        <v>0</v>
      </c>
      <c r="F96">
        <v>0</v>
      </c>
      <c r="G96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359</v>
      </c>
      <c r="M96" s="1" t="s">
        <v>359</v>
      </c>
      <c r="N96" s="1" t="s">
        <v>765</v>
      </c>
      <c r="O96" s="1" t="s">
        <v>359</v>
      </c>
      <c r="P96">
        <v>0</v>
      </c>
      <c r="Q96" s="1">
        <v>0</v>
      </c>
      <c r="R96">
        <v>0</v>
      </c>
      <c r="S96">
        <v>0</v>
      </c>
      <c r="T96">
        <v>0</v>
      </c>
      <c r="U96">
        <v>0</v>
      </c>
      <c r="V96" s="1" t="s">
        <v>302</v>
      </c>
      <c r="W96">
        <v>13</v>
      </c>
      <c r="X96">
        <v>0</v>
      </c>
      <c r="Y96" s="1"/>
      <c r="AA96" t="e">
        <f>Table_1__4[[#This Row],[Pts]]/Table_1__4[[#This Row],[Salary]]</f>
        <v>#DIV/0!</v>
      </c>
    </row>
    <row r="97" spans="1:27" x14ac:dyDescent="0.25">
      <c r="A97">
        <v>96</v>
      </c>
      <c r="B97" s="1" t="s">
        <v>1775</v>
      </c>
      <c r="C97">
        <v>8.1999999999999993</v>
      </c>
      <c r="D97">
        <v>0.51200000000000001</v>
      </c>
      <c r="E97">
        <v>0</v>
      </c>
      <c r="F97">
        <v>0</v>
      </c>
      <c r="G97">
        <v>0</v>
      </c>
      <c r="H97" s="1" t="s">
        <v>359</v>
      </c>
      <c r="I97" s="1" t="s">
        <v>359</v>
      </c>
      <c r="J97" s="1" t="s">
        <v>359</v>
      </c>
      <c r="K97" s="1" t="s">
        <v>359</v>
      </c>
      <c r="L97" s="1" t="s">
        <v>359</v>
      </c>
      <c r="M97" s="1" t="s">
        <v>359</v>
      </c>
      <c r="N97" s="1">
        <v>0</v>
      </c>
      <c r="O97" s="1" t="s">
        <v>359</v>
      </c>
      <c r="P97">
        <v>0</v>
      </c>
      <c r="Q97" s="1" t="s">
        <v>359</v>
      </c>
      <c r="R97">
        <v>0</v>
      </c>
      <c r="S97">
        <v>0</v>
      </c>
      <c r="T97">
        <v>3.6</v>
      </c>
      <c r="U97">
        <v>4.5999999999999996</v>
      </c>
      <c r="V97" s="1" t="s">
        <v>302</v>
      </c>
      <c r="W97">
        <v>10</v>
      </c>
      <c r="X97">
        <v>0</v>
      </c>
      <c r="Y97" s="1"/>
      <c r="AA97" t="e">
        <f>Table_1__4[[#This Row],[Pts]]/Table_1__4[[#This Row],[Salary]]</f>
        <v>#DIV/0!</v>
      </c>
    </row>
    <row r="98" spans="1:27" x14ac:dyDescent="0.25">
      <c r="A98">
        <v>97</v>
      </c>
      <c r="B98" s="1" t="s">
        <v>1776</v>
      </c>
      <c r="C98">
        <v>8</v>
      </c>
      <c r="D98">
        <v>0.5</v>
      </c>
      <c r="E98">
        <v>0</v>
      </c>
      <c r="F98">
        <v>0</v>
      </c>
      <c r="G98">
        <v>0</v>
      </c>
      <c r="H98" s="1" t="s">
        <v>359</v>
      </c>
      <c r="I98" s="1" t="s">
        <v>758</v>
      </c>
      <c r="J98" s="1" t="s">
        <v>359</v>
      </c>
      <c r="K98" s="1" t="s">
        <v>359</v>
      </c>
      <c r="L98" s="1" t="s">
        <v>359</v>
      </c>
      <c r="M98" s="1" t="s">
        <v>359</v>
      </c>
      <c r="N98" s="1">
        <v>0</v>
      </c>
      <c r="O98" s="1" t="s">
        <v>359</v>
      </c>
      <c r="P98">
        <v>3.2</v>
      </c>
      <c r="Q98" s="1" t="s">
        <v>359</v>
      </c>
      <c r="R98">
        <v>2.4</v>
      </c>
      <c r="S98">
        <v>0</v>
      </c>
      <c r="T98">
        <v>0</v>
      </c>
      <c r="U98">
        <v>0</v>
      </c>
      <c r="V98" s="1" t="s">
        <v>302</v>
      </c>
      <c r="W98">
        <v>10</v>
      </c>
      <c r="X98">
        <v>0</v>
      </c>
      <c r="Y98" s="1"/>
      <c r="AA98" t="e">
        <f>Table_1__4[[#This Row],[Pts]]/Table_1__4[[#This Row],[Salary]]</f>
        <v>#DIV/0!</v>
      </c>
    </row>
    <row r="99" spans="1:27" x14ac:dyDescent="0.25">
      <c r="A99">
        <v>98</v>
      </c>
      <c r="B99" s="1" t="s">
        <v>1777</v>
      </c>
      <c r="C99">
        <v>7.6</v>
      </c>
      <c r="D99">
        <v>1.9</v>
      </c>
      <c r="E99">
        <v>0</v>
      </c>
      <c r="F99">
        <v>0</v>
      </c>
      <c r="G99">
        <v>0</v>
      </c>
      <c r="H99" s="1">
        <v>0</v>
      </c>
      <c r="I99" s="1" t="s">
        <v>359</v>
      </c>
      <c r="J99" s="1" t="s">
        <v>1245</v>
      </c>
      <c r="K99" s="1" t="s">
        <v>359</v>
      </c>
      <c r="L99" s="1" t="s">
        <v>359</v>
      </c>
      <c r="M99" s="1">
        <v>0</v>
      </c>
      <c r="N99" s="1">
        <v>0</v>
      </c>
      <c r="O99" s="1">
        <v>0</v>
      </c>
      <c r="P99">
        <v>0</v>
      </c>
      <c r="Q99" s="1">
        <v>0</v>
      </c>
      <c r="R99">
        <v>0</v>
      </c>
      <c r="S99">
        <v>0</v>
      </c>
      <c r="T99">
        <v>0</v>
      </c>
      <c r="U99">
        <v>0</v>
      </c>
      <c r="V99" s="1" t="s">
        <v>302</v>
      </c>
      <c r="W99">
        <v>9</v>
      </c>
      <c r="X99">
        <v>0</v>
      </c>
      <c r="Y99" s="1"/>
      <c r="AA99" t="e">
        <f>Table_1__4[[#This Row],[Pts]]/Table_1__4[[#This Row],[Salary]]</f>
        <v>#DIV/0!</v>
      </c>
    </row>
    <row r="100" spans="1:27" x14ac:dyDescent="0.25">
      <c r="A100">
        <v>99</v>
      </c>
      <c r="B100" s="1" t="s">
        <v>1778</v>
      </c>
      <c r="C100">
        <v>7.6</v>
      </c>
      <c r="D100">
        <v>1.2669999999999999</v>
      </c>
      <c r="E100">
        <v>0</v>
      </c>
      <c r="F100">
        <v>0</v>
      </c>
      <c r="G100">
        <v>0</v>
      </c>
      <c r="H100" s="1" t="s">
        <v>1245</v>
      </c>
      <c r="I100" s="1">
        <v>0</v>
      </c>
      <c r="J100" s="1" t="s">
        <v>359</v>
      </c>
      <c r="K100" s="1">
        <v>0</v>
      </c>
      <c r="L100" s="1">
        <v>0</v>
      </c>
      <c r="M100" s="1">
        <v>0</v>
      </c>
      <c r="N100" s="1">
        <v>0</v>
      </c>
      <c r="O100" s="1" t="s">
        <v>359</v>
      </c>
      <c r="P100">
        <v>0</v>
      </c>
      <c r="Q100" s="1">
        <v>0</v>
      </c>
      <c r="R100">
        <v>0</v>
      </c>
      <c r="S100">
        <v>0</v>
      </c>
      <c r="T100">
        <v>0</v>
      </c>
      <c r="U100">
        <v>0</v>
      </c>
      <c r="V100" s="1" t="s">
        <v>302</v>
      </c>
      <c r="W100">
        <v>5</v>
      </c>
      <c r="X100">
        <v>1</v>
      </c>
      <c r="Y100" s="1"/>
      <c r="AA100">
        <f>Table_1__4[[#This Row],[Pts]]/Table_1__4[[#This Row],[Salary]]</f>
        <v>7.6</v>
      </c>
    </row>
    <row r="101" spans="1:27" x14ac:dyDescent="0.25">
      <c r="A101">
        <v>100</v>
      </c>
      <c r="B101" s="1" t="s">
        <v>1779</v>
      </c>
      <c r="C101">
        <v>6.2</v>
      </c>
      <c r="D101">
        <v>0.77500000000000002</v>
      </c>
      <c r="E101">
        <v>0</v>
      </c>
      <c r="F101">
        <v>0</v>
      </c>
      <c r="G101">
        <v>0</v>
      </c>
      <c r="H101" s="1">
        <v>0</v>
      </c>
      <c r="I101" s="1">
        <v>0</v>
      </c>
      <c r="J101" s="1">
        <v>0</v>
      </c>
      <c r="K101" s="1" t="s">
        <v>359</v>
      </c>
      <c r="L101" s="1">
        <v>0</v>
      </c>
      <c r="M101" s="1">
        <v>0</v>
      </c>
      <c r="N101" s="1">
        <v>0</v>
      </c>
      <c r="O101" s="1" t="s">
        <v>247</v>
      </c>
      <c r="P101">
        <v>0</v>
      </c>
      <c r="Q101" s="1" t="s">
        <v>359</v>
      </c>
      <c r="R101">
        <v>1.8</v>
      </c>
      <c r="S101">
        <v>0</v>
      </c>
      <c r="T101">
        <v>0</v>
      </c>
      <c r="U101">
        <v>2.8</v>
      </c>
      <c r="V101" s="1" t="s">
        <v>302</v>
      </c>
      <c r="W101">
        <v>8</v>
      </c>
      <c r="X101">
        <v>0</v>
      </c>
      <c r="Y101" s="1"/>
      <c r="AA101" t="e">
        <f>Table_1__4[[#This Row],[Pts]]/Table_1__4[[#This Row],[Salary]]</f>
        <v>#DIV/0!</v>
      </c>
    </row>
    <row r="102" spans="1:27" x14ac:dyDescent="0.25">
      <c r="A102">
        <v>101</v>
      </c>
      <c r="B102" s="1" t="s">
        <v>1780</v>
      </c>
      <c r="C102">
        <v>5.2</v>
      </c>
      <c r="D102">
        <v>0.32500000000000001</v>
      </c>
      <c r="E102">
        <v>0</v>
      </c>
      <c r="F102">
        <v>0</v>
      </c>
      <c r="G102">
        <v>0</v>
      </c>
      <c r="H102" s="1" t="s">
        <v>866</v>
      </c>
      <c r="I102" s="1" t="s">
        <v>359</v>
      </c>
      <c r="J102" s="1" t="s">
        <v>359</v>
      </c>
      <c r="K102" s="1" t="s">
        <v>359</v>
      </c>
      <c r="L102" s="1" t="s">
        <v>359</v>
      </c>
      <c r="M102" s="1">
        <v>0</v>
      </c>
      <c r="N102" s="1" t="s">
        <v>359</v>
      </c>
      <c r="O102" s="1" t="s">
        <v>359</v>
      </c>
      <c r="P102">
        <v>3.2</v>
      </c>
      <c r="Q102" s="1" t="s">
        <v>359</v>
      </c>
      <c r="R102">
        <v>0</v>
      </c>
      <c r="S102">
        <v>0</v>
      </c>
      <c r="T102">
        <v>0</v>
      </c>
      <c r="U102">
        <v>0</v>
      </c>
      <c r="V102" s="1" t="s">
        <v>302</v>
      </c>
      <c r="W102">
        <v>9</v>
      </c>
      <c r="X102">
        <v>0</v>
      </c>
      <c r="Y102" s="1"/>
      <c r="AA102" t="e">
        <f>Table_1__4[[#This Row],[Pts]]/Table_1__4[[#This Row],[Salary]]</f>
        <v>#DIV/0!</v>
      </c>
    </row>
    <row r="103" spans="1:27" x14ac:dyDescent="0.25">
      <c r="A103">
        <v>102</v>
      </c>
      <c r="B103" s="1" t="s">
        <v>1781</v>
      </c>
      <c r="C103">
        <v>5.2</v>
      </c>
      <c r="D103">
        <v>0.86699999999999999</v>
      </c>
      <c r="E103">
        <v>0</v>
      </c>
      <c r="F103">
        <v>0</v>
      </c>
      <c r="G103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359</v>
      </c>
      <c r="M103" s="1">
        <v>0</v>
      </c>
      <c r="N103" s="1">
        <v>0</v>
      </c>
      <c r="O103" s="1">
        <v>0</v>
      </c>
      <c r="P103">
        <v>0</v>
      </c>
      <c r="Q103" s="1" t="s">
        <v>359</v>
      </c>
      <c r="R103">
        <v>5.2</v>
      </c>
      <c r="S103">
        <v>0</v>
      </c>
      <c r="T103">
        <v>0</v>
      </c>
      <c r="U103">
        <v>0</v>
      </c>
      <c r="V103" s="1" t="s">
        <v>302</v>
      </c>
      <c r="W103">
        <v>6</v>
      </c>
      <c r="X103">
        <v>0</v>
      </c>
      <c r="Y103" s="1"/>
      <c r="AA103" t="e">
        <f>Table_1__4[[#This Row],[Pts]]/Table_1__4[[#This Row],[Salary]]</f>
        <v>#DIV/0!</v>
      </c>
    </row>
    <row r="104" spans="1:27" x14ac:dyDescent="0.25">
      <c r="A104">
        <v>103</v>
      </c>
      <c r="B104" s="1" t="s">
        <v>1782</v>
      </c>
      <c r="C104">
        <v>4.2</v>
      </c>
      <c r="D104">
        <v>0.7</v>
      </c>
      <c r="E104">
        <v>0</v>
      </c>
      <c r="F104">
        <v>0</v>
      </c>
      <c r="G104">
        <v>0</v>
      </c>
      <c r="H104" s="1">
        <v>0</v>
      </c>
      <c r="I104" s="1">
        <v>0</v>
      </c>
      <c r="J104" s="1">
        <v>0</v>
      </c>
      <c r="K104" s="1" t="s">
        <v>799</v>
      </c>
      <c r="L104" s="1">
        <v>0</v>
      </c>
      <c r="M104" s="1">
        <v>0</v>
      </c>
      <c r="N104" s="1">
        <v>0</v>
      </c>
      <c r="O104" s="1">
        <v>0</v>
      </c>
      <c r="P104">
        <v>0</v>
      </c>
      <c r="Q104" s="1" t="s">
        <v>359</v>
      </c>
      <c r="R104">
        <v>0</v>
      </c>
      <c r="S104">
        <v>-0.6</v>
      </c>
      <c r="T104">
        <v>0</v>
      </c>
      <c r="U104">
        <v>2.2000000000000002</v>
      </c>
      <c r="V104" s="1" t="s">
        <v>302</v>
      </c>
      <c r="W104">
        <v>5</v>
      </c>
      <c r="X104">
        <v>0</v>
      </c>
      <c r="Y104" s="1"/>
      <c r="AA104" t="e">
        <f>Table_1__4[[#This Row],[Pts]]/Table_1__4[[#This Row],[Salary]]</f>
        <v>#DIV/0!</v>
      </c>
    </row>
    <row r="105" spans="1:27" x14ac:dyDescent="0.25">
      <c r="A105">
        <v>104</v>
      </c>
      <c r="B105" s="1" t="s">
        <v>1783</v>
      </c>
      <c r="C105">
        <v>4</v>
      </c>
      <c r="D105">
        <v>0.57099999999999995</v>
      </c>
      <c r="E105">
        <v>0</v>
      </c>
      <c r="F105">
        <v>0</v>
      </c>
      <c r="G105">
        <v>0</v>
      </c>
      <c r="H105" s="1">
        <v>0</v>
      </c>
      <c r="I105" s="1">
        <v>0</v>
      </c>
      <c r="J105" s="1">
        <v>0</v>
      </c>
      <c r="K105" s="1" t="s">
        <v>367</v>
      </c>
      <c r="L105" s="1">
        <v>0</v>
      </c>
      <c r="M105" s="1" t="s">
        <v>359</v>
      </c>
      <c r="N105" s="1" t="s">
        <v>359</v>
      </c>
      <c r="O105" s="1" t="s">
        <v>1718</v>
      </c>
      <c r="P105">
        <v>0</v>
      </c>
      <c r="Q105" s="1">
        <v>0</v>
      </c>
      <c r="R105">
        <v>0</v>
      </c>
      <c r="S105">
        <v>0</v>
      </c>
      <c r="T105">
        <v>0</v>
      </c>
      <c r="U105">
        <v>0</v>
      </c>
      <c r="V105" s="1" t="s">
        <v>231</v>
      </c>
      <c r="W105">
        <v>8</v>
      </c>
      <c r="X105">
        <v>0</v>
      </c>
      <c r="Y105" s="1"/>
      <c r="AA105" t="e">
        <f>Table_1__4[[#This Row],[Pts]]/Table_1__4[[#This Row],[Salary]]</f>
        <v>#DIV/0!</v>
      </c>
    </row>
    <row r="106" spans="1:27" x14ac:dyDescent="0.25">
      <c r="A106">
        <v>105</v>
      </c>
      <c r="B106" s="1" t="s">
        <v>1784</v>
      </c>
      <c r="C106">
        <v>3.8</v>
      </c>
      <c r="D106">
        <v>0.23699999999999999</v>
      </c>
      <c r="E106">
        <v>0</v>
      </c>
      <c r="F106">
        <v>0</v>
      </c>
      <c r="G106">
        <v>0</v>
      </c>
      <c r="H106" s="1" t="s">
        <v>359</v>
      </c>
      <c r="I106" s="1" t="s">
        <v>359</v>
      </c>
      <c r="J106" s="1">
        <v>0</v>
      </c>
      <c r="K106" s="1" t="s">
        <v>359</v>
      </c>
      <c r="L106" s="1" t="s">
        <v>359</v>
      </c>
      <c r="M106" s="1" t="s">
        <v>359</v>
      </c>
      <c r="N106" s="1" t="s">
        <v>359</v>
      </c>
      <c r="O106" s="1" t="s">
        <v>686</v>
      </c>
      <c r="P106">
        <v>0</v>
      </c>
      <c r="Q106" s="1" t="s">
        <v>359</v>
      </c>
      <c r="R106">
        <v>0</v>
      </c>
      <c r="S106">
        <v>0</v>
      </c>
      <c r="T106">
        <v>0</v>
      </c>
      <c r="U106">
        <v>0</v>
      </c>
      <c r="V106" s="1" t="s">
        <v>302</v>
      </c>
      <c r="W106">
        <v>6</v>
      </c>
      <c r="X106">
        <v>0</v>
      </c>
      <c r="Y106" s="1"/>
      <c r="AA106" t="e">
        <f>Table_1__4[[#This Row],[Pts]]/Table_1__4[[#This Row],[Salary]]</f>
        <v>#DIV/0!</v>
      </c>
    </row>
    <row r="107" spans="1:27" x14ac:dyDescent="0.25">
      <c r="A107">
        <v>106</v>
      </c>
      <c r="B107" s="1" t="s">
        <v>1785</v>
      </c>
      <c r="C107">
        <v>3.4</v>
      </c>
      <c r="D107">
        <v>1.7</v>
      </c>
      <c r="E107">
        <v>3.4</v>
      </c>
      <c r="F107">
        <v>0</v>
      </c>
      <c r="G107">
        <v>0</v>
      </c>
      <c r="H107" s="1" t="s">
        <v>359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>
        <v>0</v>
      </c>
      <c r="Q107" s="1">
        <v>0</v>
      </c>
      <c r="R107">
        <v>0</v>
      </c>
      <c r="S107">
        <v>0</v>
      </c>
      <c r="T107">
        <v>0</v>
      </c>
      <c r="U107">
        <v>0</v>
      </c>
      <c r="V107" s="1" t="s">
        <v>231</v>
      </c>
      <c r="W107">
        <v>5</v>
      </c>
      <c r="X107">
        <v>0</v>
      </c>
      <c r="Y107" s="1"/>
      <c r="AA107" t="e">
        <f>Table_1__4[[#This Row],[Pts]]/Table_1__4[[#This Row],[Salary]]</f>
        <v>#DIV/0!</v>
      </c>
    </row>
    <row r="108" spans="1:27" x14ac:dyDescent="0.25">
      <c r="A108">
        <v>107</v>
      </c>
      <c r="B108" s="1" t="s">
        <v>1786</v>
      </c>
      <c r="C108">
        <v>3.4</v>
      </c>
      <c r="D108">
        <v>3.4</v>
      </c>
      <c r="E108">
        <v>3.4</v>
      </c>
      <c r="F108">
        <v>0</v>
      </c>
      <c r="G108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>
        <v>0</v>
      </c>
      <c r="Q108" s="1">
        <v>0</v>
      </c>
      <c r="R108">
        <v>0</v>
      </c>
      <c r="S108">
        <v>0</v>
      </c>
      <c r="T108">
        <v>0</v>
      </c>
      <c r="U108">
        <v>0</v>
      </c>
      <c r="V108" s="1" t="s">
        <v>1787</v>
      </c>
      <c r="W108">
        <v>10</v>
      </c>
      <c r="X108">
        <v>1</v>
      </c>
      <c r="Y108" s="1"/>
      <c r="AA108">
        <f>Table_1__4[[#This Row],[Pts]]/Table_1__4[[#This Row],[Salary]]</f>
        <v>3.4</v>
      </c>
    </row>
    <row r="109" spans="1:27" x14ac:dyDescent="0.25">
      <c r="A109">
        <v>108</v>
      </c>
      <c r="B109" s="1" t="s">
        <v>1788</v>
      </c>
      <c r="C109">
        <v>3.4</v>
      </c>
      <c r="D109">
        <v>0.42499999999999999</v>
      </c>
      <c r="E109">
        <v>0</v>
      </c>
      <c r="F109">
        <v>0</v>
      </c>
      <c r="G109">
        <v>0</v>
      </c>
      <c r="H109" s="1" t="s">
        <v>359</v>
      </c>
      <c r="I109" s="1" t="s">
        <v>359</v>
      </c>
      <c r="J109" s="1">
        <v>0</v>
      </c>
      <c r="K109" s="1">
        <v>0</v>
      </c>
      <c r="L109" s="1" t="s">
        <v>359</v>
      </c>
      <c r="M109" s="1">
        <v>0</v>
      </c>
      <c r="N109" s="1">
        <v>0</v>
      </c>
      <c r="O109" s="1" t="s">
        <v>359</v>
      </c>
      <c r="P109">
        <v>0</v>
      </c>
      <c r="Q109" s="1" t="s">
        <v>544</v>
      </c>
      <c r="R109">
        <v>0</v>
      </c>
      <c r="S109">
        <v>0</v>
      </c>
      <c r="T109">
        <v>0</v>
      </c>
      <c r="U109">
        <v>0</v>
      </c>
      <c r="V109" s="1" t="s">
        <v>302</v>
      </c>
      <c r="W109">
        <v>7</v>
      </c>
      <c r="X109">
        <v>0</v>
      </c>
      <c r="Y109" s="1"/>
      <c r="AA109" t="e">
        <f>Table_1__4[[#This Row],[Pts]]/Table_1__4[[#This Row],[Salary]]</f>
        <v>#DIV/0!</v>
      </c>
    </row>
    <row r="110" spans="1:27" x14ac:dyDescent="0.25">
      <c r="A110">
        <v>109</v>
      </c>
      <c r="B110" s="1" t="s">
        <v>1789</v>
      </c>
      <c r="C110">
        <v>3</v>
      </c>
      <c r="D110">
        <v>0.6</v>
      </c>
      <c r="E110">
        <v>1</v>
      </c>
      <c r="F110">
        <v>0</v>
      </c>
      <c r="G110">
        <v>2</v>
      </c>
      <c r="H110" s="1" t="s">
        <v>359</v>
      </c>
      <c r="I110" s="1">
        <v>0</v>
      </c>
      <c r="J110" s="1" t="s">
        <v>359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>
        <v>0</v>
      </c>
      <c r="Q110" s="1">
        <v>0</v>
      </c>
      <c r="R110">
        <v>0</v>
      </c>
      <c r="S110">
        <v>0</v>
      </c>
      <c r="T110">
        <v>0</v>
      </c>
      <c r="U110">
        <v>0</v>
      </c>
      <c r="V110" s="1" t="s">
        <v>302</v>
      </c>
      <c r="W110">
        <v>5</v>
      </c>
      <c r="X110">
        <v>0</v>
      </c>
      <c r="Y110" s="1"/>
      <c r="AA110" t="e">
        <f>Table_1__4[[#This Row],[Pts]]/Table_1__4[[#This Row],[Salary]]</f>
        <v>#DIV/0!</v>
      </c>
    </row>
    <row r="111" spans="1:27" x14ac:dyDescent="0.25">
      <c r="A111">
        <v>110</v>
      </c>
      <c r="B111" s="1" t="s">
        <v>1790</v>
      </c>
      <c r="C111">
        <v>3</v>
      </c>
      <c r="D111">
        <v>0.375</v>
      </c>
      <c r="E111">
        <v>0</v>
      </c>
      <c r="F111">
        <v>0</v>
      </c>
      <c r="G111">
        <v>0</v>
      </c>
      <c r="H111" s="1">
        <v>0</v>
      </c>
      <c r="I111" s="1" t="s">
        <v>1718</v>
      </c>
      <c r="J111" s="1" t="s">
        <v>359</v>
      </c>
      <c r="K111" s="1" t="s">
        <v>359</v>
      </c>
      <c r="L111" s="1">
        <v>0</v>
      </c>
      <c r="M111" s="1" t="s">
        <v>359</v>
      </c>
      <c r="N111" s="1" t="s">
        <v>359</v>
      </c>
      <c r="O111" s="1" t="s">
        <v>359</v>
      </c>
      <c r="P111">
        <v>0</v>
      </c>
      <c r="Q111" s="1" t="s">
        <v>359</v>
      </c>
      <c r="R111">
        <v>0</v>
      </c>
      <c r="S111">
        <v>0</v>
      </c>
      <c r="T111">
        <v>0</v>
      </c>
      <c r="U111">
        <v>0</v>
      </c>
      <c r="V111" s="1" t="s">
        <v>231</v>
      </c>
      <c r="W111">
        <v>8</v>
      </c>
      <c r="X111">
        <v>0</v>
      </c>
      <c r="Y111" s="1"/>
      <c r="AA111" t="e">
        <f>Table_1__4[[#This Row],[Pts]]/Table_1__4[[#This Row],[Salary]]</f>
        <v>#DIV/0!</v>
      </c>
    </row>
    <row r="112" spans="1:27" x14ac:dyDescent="0.25">
      <c r="A112">
        <v>111</v>
      </c>
      <c r="B112" s="1" t="s">
        <v>1791</v>
      </c>
      <c r="C112">
        <v>2.2000000000000002</v>
      </c>
      <c r="D112">
        <v>1.1000000000000001</v>
      </c>
      <c r="E112">
        <v>0</v>
      </c>
      <c r="F112">
        <v>0</v>
      </c>
      <c r="G112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>
        <v>2.2000000000000002</v>
      </c>
      <c r="Q112" s="1" t="s">
        <v>359</v>
      </c>
      <c r="R112">
        <v>0</v>
      </c>
      <c r="S112">
        <v>0</v>
      </c>
      <c r="T112">
        <v>0</v>
      </c>
      <c r="U112">
        <v>0</v>
      </c>
      <c r="V112" s="1" t="s">
        <v>302</v>
      </c>
      <c r="W112">
        <v>7</v>
      </c>
      <c r="X112">
        <v>0</v>
      </c>
      <c r="Y112" s="1"/>
      <c r="AA112" t="e">
        <f>Table_1__4[[#This Row],[Pts]]/Table_1__4[[#This Row],[Salary]]</f>
        <v>#DIV/0!</v>
      </c>
    </row>
    <row r="113" spans="1:27" x14ac:dyDescent="0.25">
      <c r="A113">
        <v>112</v>
      </c>
      <c r="B113" s="1" t="s">
        <v>1792</v>
      </c>
      <c r="C113">
        <v>2.2000000000000002</v>
      </c>
      <c r="D113">
        <v>0.13800000000000001</v>
      </c>
      <c r="E113">
        <v>0</v>
      </c>
      <c r="F113">
        <v>0</v>
      </c>
      <c r="G113">
        <v>0</v>
      </c>
      <c r="H113" s="1" t="s">
        <v>359</v>
      </c>
      <c r="I113" s="1" t="s">
        <v>359</v>
      </c>
      <c r="J113" s="1" t="s">
        <v>359</v>
      </c>
      <c r="K113" s="1" t="s">
        <v>218</v>
      </c>
      <c r="L113" s="1">
        <v>0</v>
      </c>
      <c r="M113" s="1" t="s">
        <v>359</v>
      </c>
      <c r="N113" s="1" t="s">
        <v>359</v>
      </c>
      <c r="O113" s="1" t="s">
        <v>359</v>
      </c>
      <c r="P113">
        <v>0</v>
      </c>
      <c r="Q113" s="1" t="s">
        <v>359</v>
      </c>
      <c r="R113">
        <v>0</v>
      </c>
      <c r="S113">
        <v>0</v>
      </c>
      <c r="T113">
        <v>0</v>
      </c>
      <c r="U113">
        <v>0</v>
      </c>
      <c r="V113" s="1" t="s">
        <v>302</v>
      </c>
      <c r="W113">
        <v>8</v>
      </c>
      <c r="X113">
        <v>0</v>
      </c>
      <c r="Y113" s="1"/>
      <c r="AA113" t="e">
        <f>Table_1__4[[#This Row],[Pts]]/Table_1__4[[#This Row],[Salary]]</f>
        <v>#DIV/0!</v>
      </c>
    </row>
    <row r="114" spans="1:27" x14ac:dyDescent="0.25">
      <c r="A114">
        <v>113</v>
      </c>
      <c r="B114" s="1" t="s">
        <v>1793</v>
      </c>
      <c r="C114">
        <v>2.1</v>
      </c>
      <c r="D114">
        <v>0.17499999999999999</v>
      </c>
      <c r="E114">
        <v>0</v>
      </c>
      <c r="F114">
        <v>0</v>
      </c>
      <c r="G114">
        <v>0</v>
      </c>
      <c r="H114" s="1" t="s">
        <v>359</v>
      </c>
      <c r="I114" s="1" t="s">
        <v>229</v>
      </c>
      <c r="J114" s="1" t="s">
        <v>359</v>
      </c>
      <c r="K114" s="1" t="s">
        <v>359</v>
      </c>
      <c r="L114" s="1" t="s">
        <v>359</v>
      </c>
      <c r="M114" s="1">
        <v>0</v>
      </c>
      <c r="N114" s="1">
        <v>0</v>
      </c>
      <c r="O114" s="1">
        <v>0</v>
      </c>
      <c r="P114">
        <v>0</v>
      </c>
      <c r="Q114" s="1">
        <v>0</v>
      </c>
      <c r="R114">
        <v>0</v>
      </c>
      <c r="S114">
        <v>0</v>
      </c>
      <c r="T114">
        <v>0</v>
      </c>
      <c r="U114">
        <v>0</v>
      </c>
      <c r="V114" s="1" t="s">
        <v>302</v>
      </c>
      <c r="W114">
        <v>10</v>
      </c>
      <c r="X114">
        <v>0</v>
      </c>
      <c r="Y114" s="1"/>
      <c r="AA114" t="e">
        <f>Table_1__4[[#This Row],[Pts]]/Table_1__4[[#This Row],[Salary]]</f>
        <v>#DIV/0!</v>
      </c>
    </row>
    <row r="115" spans="1:27" x14ac:dyDescent="0.25">
      <c r="A115">
        <v>114</v>
      </c>
      <c r="B115" s="1" t="s">
        <v>1794</v>
      </c>
      <c r="C115">
        <v>2</v>
      </c>
      <c r="D115">
        <v>0.5</v>
      </c>
      <c r="E115">
        <v>0</v>
      </c>
      <c r="F115">
        <v>0</v>
      </c>
      <c r="G115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>
        <v>0</v>
      </c>
      <c r="Q115" s="1" t="s">
        <v>359</v>
      </c>
      <c r="R115">
        <v>2</v>
      </c>
      <c r="S115">
        <v>0</v>
      </c>
      <c r="T115">
        <v>0</v>
      </c>
      <c r="U115">
        <v>0</v>
      </c>
      <c r="V115" s="1" t="s">
        <v>302</v>
      </c>
      <c r="W115">
        <v>8</v>
      </c>
      <c r="X115">
        <v>0</v>
      </c>
      <c r="Y115" s="1"/>
      <c r="AA115" t="e">
        <f>Table_1__4[[#This Row],[Pts]]/Table_1__4[[#This Row],[Salary]]</f>
        <v>#DIV/0!</v>
      </c>
    </row>
    <row r="116" spans="1:27" x14ac:dyDescent="0.25">
      <c r="A116">
        <v>115</v>
      </c>
      <c r="B116" s="1" t="s">
        <v>1795</v>
      </c>
      <c r="C116">
        <v>1.6</v>
      </c>
      <c r="D116">
        <v>0.22900000000000001</v>
      </c>
      <c r="E116">
        <v>0</v>
      </c>
      <c r="F116">
        <v>0</v>
      </c>
      <c r="G116">
        <v>0</v>
      </c>
      <c r="H116" s="1">
        <v>0</v>
      </c>
      <c r="I116" s="1">
        <v>0</v>
      </c>
      <c r="J116" s="1" t="s">
        <v>359</v>
      </c>
      <c r="K116" s="1" t="s">
        <v>247</v>
      </c>
      <c r="L116" s="1" t="s">
        <v>359</v>
      </c>
      <c r="M116" s="1" t="s">
        <v>359</v>
      </c>
      <c r="N116" s="1" t="s">
        <v>359</v>
      </c>
      <c r="O116" s="1" t="s">
        <v>359</v>
      </c>
      <c r="P116">
        <v>0</v>
      </c>
      <c r="Q116" s="1">
        <v>0</v>
      </c>
      <c r="R116">
        <v>0</v>
      </c>
      <c r="S116">
        <v>0</v>
      </c>
      <c r="T116">
        <v>0</v>
      </c>
      <c r="U116">
        <v>0</v>
      </c>
      <c r="V116" s="1" t="s">
        <v>302</v>
      </c>
      <c r="W116">
        <v>5</v>
      </c>
      <c r="X116">
        <v>0</v>
      </c>
      <c r="Y116" s="1"/>
      <c r="AA116" t="e">
        <f>Table_1__4[[#This Row],[Pts]]/Table_1__4[[#This Row],[Salary]]</f>
        <v>#DIV/0!</v>
      </c>
    </row>
    <row r="117" spans="1:27" x14ac:dyDescent="0.25">
      <c r="A117">
        <v>116</v>
      </c>
      <c r="B117" s="1" t="s">
        <v>1796</v>
      </c>
      <c r="C117">
        <v>1.4</v>
      </c>
      <c r="D117">
        <v>0.17499999999999999</v>
      </c>
      <c r="E117">
        <v>0</v>
      </c>
      <c r="F117">
        <v>1.4</v>
      </c>
      <c r="G117">
        <v>0</v>
      </c>
      <c r="H117" s="1" t="s">
        <v>359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>
        <v>0</v>
      </c>
      <c r="Q117" s="1">
        <v>0</v>
      </c>
      <c r="R117">
        <v>0</v>
      </c>
      <c r="S117">
        <v>0</v>
      </c>
      <c r="T117">
        <v>0</v>
      </c>
      <c r="U117">
        <v>0</v>
      </c>
      <c r="V117" s="1" t="s">
        <v>302</v>
      </c>
      <c r="W117">
        <v>8</v>
      </c>
      <c r="X117">
        <v>0</v>
      </c>
      <c r="Y117" s="1"/>
      <c r="AA117" t="e">
        <f>Table_1__4[[#This Row],[Pts]]/Table_1__4[[#This Row],[Salary]]</f>
        <v>#DIV/0!</v>
      </c>
    </row>
    <row r="118" spans="1:27" x14ac:dyDescent="0.25">
      <c r="A118">
        <v>117</v>
      </c>
      <c r="B118" s="1" t="s">
        <v>1797</v>
      </c>
      <c r="C118">
        <v>1.4</v>
      </c>
      <c r="D118">
        <v>0.17499999999999999</v>
      </c>
      <c r="E118">
        <v>1.4</v>
      </c>
      <c r="F118">
        <v>0</v>
      </c>
      <c r="G118">
        <v>0</v>
      </c>
      <c r="H118" s="1" t="s">
        <v>359</v>
      </c>
      <c r="I118" s="1" t="s">
        <v>359</v>
      </c>
      <c r="J118" s="1" t="s">
        <v>359</v>
      </c>
      <c r="K118" s="1" t="s">
        <v>359</v>
      </c>
      <c r="L118" s="1">
        <v>0</v>
      </c>
      <c r="M118" s="1">
        <v>0</v>
      </c>
      <c r="N118" s="1">
        <v>0</v>
      </c>
      <c r="O118" s="1">
        <v>0</v>
      </c>
      <c r="P118">
        <v>0</v>
      </c>
      <c r="Q118" s="1">
        <v>0</v>
      </c>
      <c r="R118">
        <v>0</v>
      </c>
      <c r="S118">
        <v>0</v>
      </c>
      <c r="T118">
        <v>0</v>
      </c>
      <c r="U118">
        <v>0</v>
      </c>
      <c r="V118" s="1" t="s">
        <v>231</v>
      </c>
      <c r="W118">
        <v>8</v>
      </c>
      <c r="X118">
        <v>0</v>
      </c>
      <c r="Y118" s="1"/>
      <c r="AA118" t="e">
        <f>Table_1__4[[#This Row],[Pts]]/Table_1__4[[#This Row],[Salary]]</f>
        <v>#DIV/0!</v>
      </c>
    </row>
    <row r="119" spans="1:27" x14ac:dyDescent="0.25">
      <c r="A119">
        <v>118</v>
      </c>
      <c r="B119" s="1" t="s">
        <v>1798</v>
      </c>
      <c r="C119">
        <v>0.9</v>
      </c>
      <c r="D119">
        <v>0.113</v>
      </c>
      <c r="E119">
        <v>0</v>
      </c>
      <c r="F119">
        <v>0</v>
      </c>
      <c r="G119">
        <v>0</v>
      </c>
      <c r="H119" s="1" t="s">
        <v>359</v>
      </c>
      <c r="I119" s="1">
        <v>0</v>
      </c>
      <c r="J119" s="1" t="s">
        <v>359</v>
      </c>
      <c r="K119" s="1" t="s">
        <v>359</v>
      </c>
      <c r="L119" s="1" t="s">
        <v>359</v>
      </c>
      <c r="M119" s="1" t="s">
        <v>298</v>
      </c>
      <c r="N119" s="1">
        <v>0</v>
      </c>
      <c r="O119" s="1">
        <v>0</v>
      </c>
      <c r="P119">
        <v>0</v>
      </c>
      <c r="Q119" s="1">
        <v>0</v>
      </c>
      <c r="R119">
        <v>0</v>
      </c>
      <c r="S119">
        <v>0</v>
      </c>
      <c r="T119">
        <v>0</v>
      </c>
      <c r="U119">
        <v>0</v>
      </c>
      <c r="V119" s="1" t="s">
        <v>231</v>
      </c>
      <c r="W119">
        <v>5</v>
      </c>
      <c r="X119">
        <v>0</v>
      </c>
      <c r="Y119" s="1"/>
      <c r="AA119" t="e">
        <f>Table_1__4[[#This Row],[Pts]]/Table_1__4[[#This Row],[Salary]]</f>
        <v>#DIV/0!</v>
      </c>
    </row>
    <row r="120" spans="1:27" x14ac:dyDescent="0.25">
      <c r="A120">
        <v>119</v>
      </c>
      <c r="B120" s="1" t="s">
        <v>1799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359</v>
      </c>
      <c r="M120" s="1" t="s">
        <v>359</v>
      </c>
      <c r="N120" s="1" t="s">
        <v>359</v>
      </c>
      <c r="O120" s="1" t="s">
        <v>359</v>
      </c>
      <c r="P120">
        <v>0</v>
      </c>
      <c r="Q120" s="1">
        <v>0</v>
      </c>
      <c r="R120">
        <v>0</v>
      </c>
      <c r="S120">
        <v>0</v>
      </c>
      <c r="T120">
        <v>0</v>
      </c>
      <c r="U120">
        <v>0</v>
      </c>
      <c r="V120" s="1" t="s">
        <v>1547</v>
      </c>
      <c r="W120">
        <v>13</v>
      </c>
      <c r="X120">
        <v>0</v>
      </c>
      <c r="Y120" s="1"/>
      <c r="AA120" t="e">
        <f>Table_1__4[[#This Row],[Pts]]/Table_1__4[[#This Row],[Salary]]</f>
        <v>#DIV/0!</v>
      </c>
    </row>
    <row r="121" spans="1:27" x14ac:dyDescent="0.25">
      <c r="A121">
        <v>120</v>
      </c>
      <c r="B121" s="1" t="s">
        <v>1800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 s="1" t="s">
        <v>359</v>
      </c>
      <c r="J121" s="1" t="s">
        <v>359</v>
      </c>
      <c r="K121" s="1" t="s">
        <v>359</v>
      </c>
      <c r="L121" s="1">
        <v>0</v>
      </c>
      <c r="M121" s="1">
        <v>0</v>
      </c>
      <c r="N121" s="1">
        <v>0</v>
      </c>
      <c r="O121" s="1" t="s">
        <v>359</v>
      </c>
      <c r="P121">
        <v>0</v>
      </c>
      <c r="Q121" s="1">
        <v>0</v>
      </c>
      <c r="R121">
        <v>0</v>
      </c>
      <c r="S121">
        <v>0</v>
      </c>
      <c r="T121">
        <v>0</v>
      </c>
      <c r="U121">
        <v>0</v>
      </c>
      <c r="V121" s="1" t="s">
        <v>302</v>
      </c>
      <c r="W121">
        <v>8</v>
      </c>
      <c r="X121">
        <v>0</v>
      </c>
      <c r="Y121" s="1"/>
      <c r="AA121" t="e">
        <f>Table_1__4[[#This Row],[Pts]]/Table_1__4[[#This Row],[Salary]]</f>
        <v>#DIV/0!</v>
      </c>
    </row>
    <row r="122" spans="1:27" x14ac:dyDescent="0.25">
      <c r="A122">
        <v>121</v>
      </c>
      <c r="B122" s="1" t="s">
        <v>1801</v>
      </c>
      <c r="C122">
        <v>0</v>
      </c>
      <c r="D122">
        <v>0</v>
      </c>
      <c r="E122">
        <v>0</v>
      </c>
      <c r="F122">
        <v>0</v>
      </c>
      <c r="G122">
        <v>0</v>
      </c>
      <c r="H122" s="1" t="s">
        <v>359</v>
      </c>
      <c r="I122" s="1">
        <v>0</v>
      </c>
      <c r="J122" s="1" t="s">
        <v>359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>
        <v>0</v>
      </c>
      <c r="Q122" s="1" t="s">
        <v>359</v>
      </c>
      <c r="R122">
        <v>0</v>
      </c>
      <c r="S122">
        <v>0</v>
      </c>
      <c r="T122">
        <v>0</v>
      </c>
      <c r="U122">
        <v>0</v>
      </c>
      <c r="V122" s="1" t="s">
        <v>302</v>
      </c>
      <c r="W122">
        <v>5</v>
      </c>
      <c r="X122">
        <v>0</v>
      </c>
      <c r="Y122" s="1"/>
      <c r="AA122" t="e">
        <f>Table_1__4[[#This Row],[Pts]]/Table_1__4[[#This Row],[Salary]]</f>
        <v>#DIV/0!</v>
      </c>
    </row>
    <row r="123" spans="1:27" x14ac:dyDescent="0.25">
      <c r="A123">
        <v>122</v>
      </c>
      <c r="B123" s="1" t="s">
        <v>1802</v>
      </c>
      <c r="C123">
        <v>0</v>
      </c>
      <c r="D123">
        <v>0</v>
      </c>
      <c r="E123">
        <v>0</v>
      </c>
      <c r="F123">
        <v>0</v>
      </c>
      <c r="G123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>
        <v>0</v>
      </c>
      <c r="Q123" s="1">
        <v>0</v>
      </c>
      <c r="R123">
        <v>0</v>
      </c>
      <c r="S123">
        <v>0</v>
      </c>
      <c r="T123">
        <v>0</v>
      </c>
      <c r="U123">
        <v>0</v>
      </c>
      <c r="V123" s="1" t="s">
        <v>302</v>
      </c>
      <c r="W123">
        <v>5</v>
      </c>
      <c r="X123">
        <v>0</v>
      </c>
      <c r="Y123" s="1"/>
      <c r="AA123" t="e">
        <f>Table_1__4[[#This Row],[Pts]]/Table_1__4[[#This Row],[Salary]]</f>
        <v>#DIV/0!</v>
      </c>
    </row>
    <row r="124" spans="1:27" x14ac:dyDescent="0.25">
      <c r="A124">
        <v>123</v>
      </c>
      <c r="B124" s="1" t="s">
        <v>1803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>
        <v>0</v>
      </c>
      <c r="Q124" s="1">
        <v>0</v>
      </c>
      <c r="R124">
        <v>0</v>
      </c>
      <c r="S124">
        <v>0</v>
      </c>
      <c r="T124">
        <v>0</v>
      </c>
      <c r="U124">
        <v>0</v>
      </c>
      <c r="V124" s="1" t="s">
        <v>302</v>
      </c>
      <c r="W124">
        <v>7</v>
      </c>
      <c r="X124">
        <v>0</v>
      </c>
      <c r="Y124" s="1"/>
      <c r="AA124" t="e">
        <f>Table_1__4[[#This Row],[Pts]]/Table_1__4[[#This Row],[Salary]]</f>
        <v>#DIV/0!</v>
      </c>
    </row>
    <row r="125" spans="1:27" x14ac:dyDescent="0.25">
      <c r="A125">
        <v>124</v>
      </c>
      <c r="B125" s="1" t="s">
        <v>1804</v>
      </c>
      <c r="C125">
        <v>0</v>
      </c>
      <c r="D125">
        <v>0</v>
      </c>
      <c r="E125">
        <v>0</v>
      </c>
      <c r="F125">
        <v>0</v>
      </c>
      <c r="G125">
        <v>0</v>
      </c>
      <c r="H125" s="1" t="s">
        <v>359</v>
      </c>
      <c r="I125" s="1" t="s">
        <v>359</v>
      </c>
      <c r="J125" s="1" t="s">
        <v>359</v>
      </c>
      <c r="K125" s="1">
        <v>0</v>
      </c>
      <c r="L125" s="1">
        <v>0</v>
      </c>
      <c r="M125" s="1" t="s">
        <v>359</v>
      </c>
      <c r="N125" s="1" t="s">
        <v>359</v>
      </c>
      <c r="O125" s="1">
        <v>0</v>
      </c>
      <c r="P125">
        <v>0</v>
      </c>
      <c r="Q125" s="1">
        <v>0</v>
      </c>
      <c r="R125">
        <v>0</v>
      </c>
      <c r="S125">
        <v>0</v>
      </c>
      <c r="T125">
        <v>0</v>
      </c>
      <c r="U125">
        <v>0</v>
      </c>
      <c r="V125" s="1" t="s">
        <v>302</v>
      </c>
      <c r="W125">
        <v>8</v>
      </c>
      <c r="X125">
        <v>0</v>
      </c>
      <c r="Y125" s="1"/>
      <c r="AA125" t="e">
        <f>Table_1__4[[#This Row],[Pts]]/Table_1__4[[#This Row],[Salary]]</f>
        <v>#DIV/0!</v>
      </c>
    </row>
    <row r="126" spans="1:27" x14ac:dyDescent="0.25">
      <c r="A126">
        <v>125</v>
      </c>
      <c r="B126" s="1" t="s">
        <v>1805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359</v>
      </c>
      <c r="O126" s="1" t="s">
        <v>359</v>
      </c>
      <c r="P126">
        <v>0</v>
      </c>
      <c r="Q126" s="1">
        <v>0</v>
      </c>
      <c r="R126">
        <v>0</v>
      </c>
      <c r="S126">
        <v>0</v>
      </c>
      <c r="T126">
        <v>0</v>
      </c>
      <c r="U126">
        <v>0</v>
      </c>
      <c r="V126" s="1" t="s">
        <v>231</v>
      </c>
      <c r="W126">
        <v>4</v>
      </c>
      <c r="X126">
        <v>0</v>
      </c>
      <c r="Y126" s="1"/>
      <c r="AA126" t="e">
        <f>Table_1__4[[#This Row],[Pts]]/Table_1__4[[#This Row],[Salary]]</f>
        <v>#DIV/0!</v>
      </c>
    </row>
    <row r="127" spans="1:27" x14ac:dyDescent="0.25">
      <c r="A127">
        <v>126</v>
      </c>
      <c r="B127" s="1" t="s">
        <v>1806</v>
      </c>
      <c r="C127">
        <v>0</v>
      </c>
      <c r="D127">
        <v>0</v>
      </c>
      <c r="E127">
        <v>0</v>
      </c>
      <c r="F127">
        <v>0</v>
      </c>
      <c r="G127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 t="s">
        <v>359</v>
      </c>
      <c r="N127" s="1" t="s">
        <v>359</v>
      </c>
      <c r="O127" s="1">
        <v>0</v>
      </c>
      <c r="P127">
        <v>0</v>
      </c>
      <c r="Q127" s="1">
        <v>0</v>
      </c>
      <c r="R127">
        <v>0</v>
      </c>
      <c r="S127">
        <v>0</v>
      </c>
      <c r="T127">
        <v>0</v>
      </c>
      <c r="U127">
        <v>0</v>
      </c>
      <c r="V127" s="1" t="s">
        <v>302</v>
      </c>
      <c r="W127">
        <v>11</v>
      </c>
      <c r="X127">
        <v>0</v>
      </c>
      <c r="Y127" s="1"/>
      <c r="AA127" t="e">
        <f>Table_1__4[[#This Row],[Pts]]/Table_1__4[[#This Row],[Salary]]</f>
        <v>#DIV/0!</v>
      </c>
    </row>
    <row r="128" spans="1:27" x14ac:dyDescent="0.25">
      <c r="A128">
        <v>127</v>
      </c>
      <c r="B128" s="1" t="s">
        <v>1807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>
        <v>0</v>
      </c>
      <c r="Q128" s="1">
        <v>0</v>
      </c>
      <c r="R128">
        <v>0</v>
      </c>
      <c r="S128">
        <v>0</v>
      </c>
      <c r="T128">
        <v>0</v>
      </c>
      <c r="U128">
        <v>0</v>
      </c>
      <c r="V128" s="1" t="s">
        <v>302</v>
      </c>
      <c r="W128">
        <v>7</v>
      </c>
      <c r="X128">
        <v>0</v>
      </c>
      <c r="Y128" s="1"/>
      <c r="AA128" t="e">
        <f>Table_1__4[[#This Row],[Pts]]/Table_1__4[[#This Row],[Salary]]</f>
        <v>#DIV/0!</v>
      </c>
    </row>
    <row r="129" spans="1:27" x14ac:dyDescent="0.25">
      <c r="A129">
        <v>128</v>
      </c>
      <c r="B129" s="1" t="s">
        <v>1808</v>
      </c>
      <c r="C129">
        <v>0</v>
      </c>
      <c r="D129">
        <v>0</v>
      </c>
      <c r="E129">
        <v>0</v>
      </c>
      <c r="F129">
        <v>0</v>
      </c>
      <c r="G129">
        <v>0</v>
      </c>
      <c r="H129" s="1" t="s">
        <v>359</v>
      </c>
      <c r="I129" s="1" t="s">
        <v>359</v>
      </c>
      <c r="J129" s="1" t="s">
        <v>359</v>
      </c>
      <c r="K129" s="1" t="s">
        <v>359</v>
      </c>
      <c r="L129" s="1" t="s">
        <v>359</v>
      </c>
      <c r="M129" s="1" t="s">
        <v>359</v>
      </c>
      <c r="N129" s="1" t="s">
        <v>359</v>
      </c>
      <c r="O129" s="1">
        <v>0</v>
      </c>
      <c r="P129">
        <v>0</v>
      </c>
      <c r="Q129" s="1" t="s">
        <v>359</v>
      </c>
      <c r="R129">
        <v>0</v>
      </c>
      <c r="S129">
        <v>0</v>
      </c>
      <c r="T129">
        <v>0</v>
      </c>
      <c r="U129">
        <v>0</v>
      </c>
      <c r="V129" s="1" t="s">
        <v>302</v>
      </c>
      <c r="W129">
        <v>11</v>
      </c>
      <c r="X129">
        <v>0</v>
      </c>
      <c r="Y129" s="1"/>
      <c r="AA129" t="e">
        <f>Table_1__4[[#This Row],[Pts]]/Table_1__4[[#This Row],[Salary]]</f>
        <v>#DIV/0!</v>
      </c>
    </row>
    <row r="130" spans="1:27" x14ac:dyDescent="0.25">
      <c r="A130">
        <v>129</v>
      </c>
      <c r="B130" s="1" t="s">
        <v>1809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1">
        <v>0</v>
      </c>
      <c r="J130" s="1">
        <v>0</v>
      </c>
      <c r="K130" s="1" t="s">
        <v>359</v>
      </c>
      <c r="L130" s="1">
        <v>0</v>
      </c>
      <c r="M130" s="1">
        <v>0</v>
      </c>
      <c r="N130" s="1">
        <v>0</v>
      </c>
      <c r="O130" s="1">
        <v>0</v>
      </c>
      <c r="P130">
        <v>0</v>
      </c>
      <c r="Q130" s="1">
        <v>0</v>
      </c>
      <c r="R130">
        <v>0</v>
      </c>
      <c r="S130">
        <v>0</v>
      </c>
      <c r="T130">
        <v>0</v>
      </c>
      <c r="U130">
        <v>0</v>
      </c>
      <c r="V130" s="1" t="s">
        <v>302</v>
      </c>
      <c r="W130">
        <v>9</v>
      </c>
      <c r="X130">
        <v>0</v>
      </c>
      <c r="Y130" s="1"/>
      <c r="AA130" t="e">
        <f>Table_1__4[[#This Row],[Pts]]/Table_1__4[[#This Row],[Salary]]</f>
        <v>#DIV/0!</v>
      </c>
    </row>
    <row r="131" spans="1:27" x14ac:dyDescent="0.25">
      <c r="A131">
        <v>130</v>
      </c>
      <c r="B131" s="1" t="s">
        <v>1810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1" t="s">
        <v>359</v>
      </c>
      <c r="J131" s="1" t="s">
        <v>359</v>
      </c>
      <c r="K131" s="1" t="s">
        <v>359</v>
      </c>
      <c r="L131" s="1" t="s">
        <v>359</v>
      </c>
      <c r="M131" s="1" t="s">
        <v>359</v>
      </c>
      <c r="N131" s="1">
        <v>0</v>
      </c>
      <c r="O131" s="1" t="s">
        <v>359</v>
      </c>
      <c r="P131">
        <v>0</v>
      </c>
      <c r="Q131" s="1" t="s">
        <v>359</v>
      </c>
      <c r="R131">
        <v>0</v>
      </c>
      <c r="S131">
        <v>0</v>
      </c>
      <c r="T131">
        <v>0</v>
      </c>
      <c r="U131">
        <v>0</v>
      </c>
      <c r="V131" s="1" t="s">
        <v>302</v>
      </c>
      <c r="W131">
        <v>10</v>
      </c>
      <c r="X131">
        <v>0</v>
      </c>
      <c r="Y131" s="1"/>
      <c r="AA131" t="e">
        <f>Table_1__4[[#This Row],[Pts]]/Table_1__4[[#This Row],[Salary]]</f>
        <v>#DIV/0!</v>
      </c>
    </row>
    <row r="132" spans="1:27" x14ac:dyDescent="0.25">
      <c r="A132">
        <v>131</v>
      </c>
      <c r="B132" s="1" t="s">
        <v>1811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v>0</v>
      </c>
      <c r="Q132" s="1">
        <v>0</v>
      </c>
      <c r="R132">
        <v>0</v>
      </c>
      <c r="S132">
        <v>0</v>
      </c>
      <c r="T132">
        <v>0</v>
      </c>
      <c r="U132">
        <v>0</v>
      </c>
      <c r="V132" s="1" t="s">
        <v>302</v>
      </c>
      <c r="W132">
        <v>11</v>
      </c>
      <c r="X132">
        <v>0</v>
      </c>
      <c r="Y132" s="1"/>
      <c r="AA132" t="e">
        <f>Table_1__4[[#This Row],[Pts]]/Table_1__4[[#This Row],[Salary]]</f>
        <v>#DIV/0!</v>
      </c>
    </row>
    <row r="133" spans="1:27" x14ac:dyDescent="0.25">
      <c r="A133">
        <v>132</v>
      </c>
      <c r="B133" s="1" t="s">
        <v>1812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v>0</v>
      </c>
      <c r="Q133" s="1">
        <v>0</v>
      </c>
      <c r="R133">
        <v>0</v>
      </c>
      <c r="S133">
        <v>0</v>
      </c>
      <c r="T133">
        <v>0</v>
      </c>
      <c r="U133">
        <v>0</v>
      </c>
      <c r="V133" s="1" t="s">
        <v>302</v>
      </c>
      <c r="W133">
        <v>4</v>
      </c>
      <c r="X133">
        <v>0</v>
      </c>
      <c r="Y133" s="1"/>
      <c r="AA133" t="e">
        <f>Table_1__4[[#This Row],[Pts]]/Table_1__4[[#This Row],[Salary]]</f>
        <v>#DIV/0!</v>
      </c>
    </row>
    <row r="134" spans="1:27" x14ac:dyDescent="0.25">
      <c r="A134">
        <v>133</v>
      </c>
      <c r="B134" s="1" t="s">
        <v>1813</v>
      </c>
      <c r="C134">
        <v>0</v>
      </c>
      <c r="D134">
        <v>0</v>
      </c>
      <c r="E134">
        <v>0</v>
      </c>
      <c r="F134">
        <v>0</v>
      </c>
      <c r="G134">
        <v>0</v>
      </c>
      <c r="H134" s="1" t="s">
        <v>359</v>
      </c>
      <c r="I134" s="1" t="s">
        <v>359</v>
      </c>
      <c r="J134" s="1" t="s">
        <v>359</v>
      </c>
      <c r="K134" s="1" t="s">
        <v>359</v>
      </c>
      <c r="L134" s="1" t="s">
        <v>359</v>
      </c>
      <c r="M134" s="1">
        <v>0</v>
      </c>
      <c r="N134" s="1" t="s">
        <v>359</v>
      </c>
      <c r="O134" s="1" t="s">
        <v>359</v>
      </c>
      <c r="P134">
        <v>0</v>
      </c>
      <c r="Q134" s="1" t="s">
        <v>359</v>
      </c>
      <c r="R134">
        <v>0</v>
      </c>
      <c r="S134">
        <v>0</v>
      </c>
      <c r="T134">
        <v>0</v>
      </c>
      <c r="U134">
        <v>0</v>
      </c>
      <c r="V134" s="1" t="s">
        <v>302</v>
      </c>
      <c r="W134">
        <v>9</v>
      </c>
      <c r="X134">
        <v>0</v>
      </c>
      <c r="Y134" s="1"/>
      <c r="AA134" t="e">
        <f>Table_1__4[[#This Row],[Pts]]/Table_1__4[[#This Row],[Salary]]</f>
        <v>#DIV/0!</v>
      </c>
    </row>
    <row r="135" spans="1:27" x14ac:dyDescent="0.25">
      <c r="A135">
        <v>134</v>
      </c>
      <c r="B135" s="1" t="s">
        <v>1814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1">
        <v>0</v>
      </c>
      <c r="J135" s="1" t="s">
        <v>359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>
        <v>0</v>
      </c>
      <c r="Q135" s="1">
        <v>0</v>
      </c>
      <c r="R135">
        <v>0</v>
      </c>
      <c r="S135">
        <v>0</v>
      </c>
      <c r="T135">
        <v>0</v>
      </c>
      <c r="U135">
        <v>0</v>
      </c>
      <c r="V135" s="1" t="s">
        <v>1547</v>
      </c>
      <c r="W135">
        <v>10</v>
      </c>
      <c r="X135">
        <v>0</v>
      </c>
      <c r="Y135" s="1"/>
      <c r="AA135" t="e">
        <f>Table_1__4[[#This Row],[Pts]]/Table_1__4[[#This Row],[Salary]]</f>
        <v>#DIV/0!</v>
      </c>
    </row>
    <row r="136" spans="1:27" x14ac:dyDescent="0.25">
      <c r="A136">
        <v>135</v>
      </c>
      <c r="B136" s="1" t="s">
        <v>1815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>
        <v>0</v>
      </c>
      <c r="Q136" s="1">
        <v>0</v>
      </c>
      <c r="R136">
        <v>0</v>
      </c>
      <c r="S136">
        <v>0</v>
      </c>
      <c r="T136">
        <v>0</v>
      </c>
      <c r="U136">
        <v>0</v>
      </c>
      <c r="V136" s="1" t="s">
        <v>302</v>
      </c>
      <c r="W136">
        <v>6</v>
      </c>
      <c r="X136">
        <v>0</v>
      </c>
      <c r="Y136" s="1"/>
      <c r="AA136" t="e">
        <f>Table_1__4[[#This Row],[Pts]]/Table_1__4[[#This Row],[Salary]]</f>
        <v>#DIV/0!</v>
      </c>
    </row>
    <row r="137" spans="1:27" x14ac:dyDescent="0.25">
      <c r="A137">
        <v>136</v>
      </c>
      <c r="B137" s="1" t="s">
        <v>1816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359</v>
      </c>
      <c r="M137" s="1">
        <v>0</v>
      </c>
      <c r="N137" s="1">
        <v>0</v>
      </c>
      <c r="O137" s="1">
        <v>0</v>
      </c>
      <c r="P137">
        <v>0</v>
      </c>
      <c r="Q137" s="1">
        <v>0</v>
      </c>
      <c r="R137">
        <v>0</v>
      </c>
      <c r="S137">
        <v>0</v>
      </c>
      <c r="T137">
        <v>0</v>
      </c>
      <c r="U137">
        <v>0</v>
      </c>
      <c r="V137" s="1" t="s">
        <v>302</v>
      </c>
      <c r="W137">
        <v>6</v>
      </c>
      <c r="X137">
        <v>0</v>
      </c>
      <c r="Y137" s="1"/>
      <c r="AA137" t="e">
        <f>Table_1__4[[#This Row],[Pts]]/Table_1__4[[#This Row],[Salary]]</f>
        <v>#DIV/0!</v>
      </c>
    </row>
    <row r="138" spans="1:27" x14ac:dyDescent="0.25">
      <c r="A138">
        <v>137</v>
      </c>
      <c r="B138" s="1" t="s">
        <v>1817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1">
        <v>0</v>
      </c>
      <c r="J138" s="1" t="s">
        <v>359</v>
      </c>
      <c r="K138" s="1">
        <v>0</v>
      </c>
      <c r="L138" s="1">
        <v>0</v>
      </c>
      <c r="M138" s="1">
        <v>0</v>
      </c>
      <c r="N138" s="1" t="s">
        <v>359</v>
      </c>
      <c r="O138" s="1">
        <v>0</v>
      </c>
      <c r="P138">
        <v>0</v>
      </c>
      <c r="Q138" s="1">
        <v>0</v>
      </c>
      <c r="R138">
        <v>0</v>
      </c>
      <c r="S138">
        <v>0</v>
      </c>
      <c r="T138">
        <v>0</v>
      </c>
      <c r="U138">
        <v>0</v>
      </c>
      <c r="V138" s="1" t="s">
        <v>302</v>
      </c>
      <c r="W138">
        <v>7</v>
      </c>
      <c r="X138">
        <v>0</v>
      </c>
      <c r="Y138" s="1"/>
      <c r="AA138" t="e">
        <f>Table_1__4[[#This Row],[Pts]]/Table_1__4[[#This Row],[Salary]]</f>
        <v>#DIV/0!</v>
      </c>
    </row>
    <row r="139" spans="1:27" x14ac:dyDescent="0.25">
      <c r="A139">
        <v>138</v>
      </c>
      <c r="B139" s="1" t="s">
        <v>1818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v>0</v>
      </c>
      <c r="Q139" s="1" t="s">
        <v>359</v>
      </c>
      <c r="R139">
        <v>0</v>
      </c>
      <c r="S139">
        <v>0</v>
      </c>
      <c r="T139">
        <v>0</v>
      </c>
      <c r="U139">
        <v>0</v>
      </c>
      <c r="V139" s="1" t="s">
        <v>302</v>
      </c>
      <c r="W139">
        <v>7</v>
      </c>
      <c r="X139">
        <v>0</v>
      </c>
      <c r="Y139" s="1"/>
      <c r="AA139" t="e">
        <f>Table_1__4[[#This Row],[Pts]]/Table_1__4[[#This Row],[Salary]]</f>
        <v>#DIV/0!</v>
      </c>
    </row>
    <row r="140" spans="1:27" x14ac:dyDescent="0.25">
      <c r="A140">
        <v>139</v>
      </c>
      <c r="B140" s="1" t="s">
        <v>1819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 t="s">
        <v>359</v>
      </c>
      <c r="N140" s="1">
        <v>0</v>
      </c>
      <c r="O140" s="1">
        <v>0</v>
      </c>
      <c r="P140">
        <v>0</v>
      </c>
      <c r="Q140" s="1">
        <v>0</v>
      </c>
      <c r="R140">
        <v>0</v>
      </c>
      <c r="S140">
        <v>0</v>
      </c>
      <c r="T140">
        <v>0</v>
      </c>
      <c r="U140">
        <v>0</v>
      </c>
      <c r="V140" s="1" t="s">
        <v>302</v>
      </c>
      <c r="W140">
        <v>10</v>
      </c>
      <c r="X140">
        <v>0</v>
      </c>
      <c r="Y140" s="1"/>
      <c r="AA140" t="e">
        <f>Table_1__4[[#This Row],[Pts]]/Table_1__4[[#This Row],[Salary]]</f>
        <v>#DIV/0!</v>
      </c>
    </row>
    <row r="141" spans="1:27" x14ac:dyDescent="0.25">
      <c r="A141">
        <v>140</v>
      </c>
      <c r="B141" s="1" t="s">
        <v>1820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359</v>
      </c>
      <c r="O141" s="1" t="s">
        <v>359</v>
      </c>
      <c r="P141">
        <v>0</v>
      </c>
      <c r="Q141" s="1">
        <v>0</v>
      </c>
      <c r="R141">
        <v>0</v>
      </c>
      <c r="S141">
        <v>0</v>
      </c>
      <c r="T141">
        <v>0</v>
      </c>
      <c r="U141">
        <v>0</v>
      </c>
      <c r="V141" s="1" t="s">
        <v>302</v>
      </c>
      <c r="W141">
        <v>9</v>
      </c>
      <c r="X141">
        <v>0</v>
      </c>
      <c r="Y141" s="1"/>
      <c r="AA141" t="e">
        <f>Table_1__4[[#This Row],[Pts]]/Table_1__4[[#This Row],[Salary]]</f>
        <v>#DIV/0!</v>
      </c>
    </row>
    <row r="142" spans="1:27" x14ac:dyDescent="0.25">
      <c r="A142">
        <v>141</v>
      </c>
      <c r="B142" s="1" t="s">
        <v>1821</v>
      </c>
      <c r="C142">
        <v>0</v>
      </c>
      <c r="D142">
        <v>0</v>
      </c>
      <c r="E142">
        <v>0</v>
      </c>
      <c r="F142">
        <v>0</v>
      </c>
      <c r="G142">
        <v>0</v>
      </c>
      <c r="H142" s="1" t="s">
        <v>359</v>
      </c>
      <c r="I142" s="1" t="s">
        <v>359</v>
      </c>
      <c r="J142" s="1" t="s">
        <v>359</v>
      </c>
      <c r="K142" s="1" t="s">
        <v>359</v>
      </c>
      <c r="L142" s="1" t="s">
        <v>359</v>
      </c>
      <c r="M142" s="1" t="s">
        <v>359</v>
      </c>
      <c r="N142" s="1">
        <v>0</v>
      </c>
      <c r="O142" s="1" t="s">
        <v>359</v>
      </c>
      <c r="P142">
        <v>0</v>
      </c>
      <c r="Q142" s="1" t="s">
        <v>359</v>
      </c>
      <c r="R142">
        <v>0</v>
      </c>
      <c r="S142">
        <v>0</v>
      </c>
      <c r="T142">
        <v>0</v>
      </c>
      <c r="U142">
        <v>0</v>
      </c>
      <c r="V142" s="1" t="s">
        <v>302</v>
      </c>
      <c r="W142">
        <v>10</v>
      </c>
      <c r="X142">
        <v>0</v>
      </c>
      <c r="Y142" s="1"/>
      <c r="AA142" t="e">
        <f>Table_1__4[[#This Row],[Pts]]/Table_1__4[[#This Row],[Salary]]</f>
        <v>#DIV/0!</v>
      </c>
    </row>
    <row r="143" spans="1:27" x14ac:dyDescent="0.25">
      <c r="A143">
        <v>142</v>
      </c>
      <c r="B143" s="1" t="s">
        <v>1822</v>
      </c>
      <c r="C143">
        <v>-2</v>
      </c>
      <c r="D143">
        <v>-0.28599999999999998</v>
      </c>
      <c r="E143">
        <v>0</v>
      </c>
      <c r="F143">
        <v>0</v>
      </c>
      <c r="G143">
        <v>0</v>
      </c>
      <c r="H143" s="1">
        <v>0</v>
      </c>
      <c r="I143" s="1" t="s">
        <v>359</v>
      </c>
      <c r="J143" s="1" t="s">
        <v>359</v>
      </c>
      <c r="K143" s="1" t="s">
        <v>1823</v>
      </c>
      <c r="L143" s="1" t="s">
        <v>359</v>
      </c>
      <c r="M143" s="1">
        <v>0</v>
      </c>
      <c r="N143" s="1">
        <v>0</v>
      </c>
      <c r="O143" s="1">
        <v>0</v>
      </c>
      <c r="P143">
        <v>0</v>
      </c>
      <c r="Q143" s="1">
        <v>0</v>
      </c>
      <c r="R143">
        <v>0</v>
      </c>
      <c r="S143">
        <v>0</v>
      </c>
      <c r="T143">
        <v>0</v>
      </c>
      <c r="U143">
        <v>0</v>
      </c>
      <c r="V143" s="1" t="s">
        <v>302</v>
      </c>
      <c r="W143">
        <v>4</v>
      </c>
      <c r="X143">
        <v>0</v>
      </c>
      <c r="Y143" s="1"/>
      <c r="AA143" t="e">
        <f>Table_1__4[[#This Row],[Pts]]/Table_1__4[[#This Row],[Salary]]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61B8-C402-4F4A-8F7B-02E9CB8B3ACA}">
  <dimension ref="A1:AO47"/>
  <sheetViews>
    <sheetView topLeftCell="A22" workbookViewId="0">
      <selection activeCell="E2" sqref="E2:U47"/>
    </sheetView>
    <sheetView topLeftCell="H1" workbookViewId="1">
      <selection activeCell="AC1" sqref="AC1:AO7"/>
    </sheetView>
  </sheetViews>
  <sheetFormatPr defaultRowHeight="15" x14ac:dyDescent="0.25"/>
  <cols>
    <col min="1" max="1" width="4.28515625" bestFit="1" customWidth="1"/>
    <col min="2" max="2" width="26.7109375" bestFit="1" customWidth="1"/>
    <col min="3" max="3" width="6" bestFit="1" customWidth="1"/>
    <col min="4" max="4" width="7" bestFit="1" customWidth="1"/>
    <col min="5" max="7" width="4.28515625" bestFit="1" customWidth="1"/>
    <col min="8" max="15" width="5.5703125" bestFit="1" customWidth="1"/>
    <col min="16" max="16" width="5.28515625" bestFit="1" customWidth="1"/>
    <col min="17" max="17" width="5.5703125" bestFit="1" customWidth="1"/>
    <col min="18" max="21" width="5.28515625" bestFit="1" customWidth="1"/>
    <col min="22" max="22" width="13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1824</v>
      </c>
      <c r="C2">
        <v>241</v>
      </c>
      <c r="D2">
        <v>15.061999999999999</v>
      </c>
      <c r="E2">
        <v>7</v>
      </c>
      <c r="F2">
        <v>18</v>
      </c>
      <c r="G2">
        <v>7</v>
      </c>
      <c r="H2" s="1" t="s">
        <v>1825</v>
      </c>
      <c r="I2" s="1" t="s">
        <v>137</v>
      </c>
      <c r="J2" s="1" t="s">
        <v>610</v>
      </c>
      <c r="K2" s="1">
        <v>0</v>
      </c>
      <c r="L2" s="1" t="s">
        <v>728</v>
      </c>
      <c r="M2" s="1" t="s">
        <v>1648</v>
      </c>
      <c r="N2" s="1" t="s">
        <v>439</v>
      </c>
      <c r="O2" s="1" t="s">
        <v>350</v>
      </c>
      <c r="P2">
        <v>20</v>
      </c>
      <c r="Q2" s="1" t="s">
        <v>350</v>
      </c>
      <c r="R2">
        <v>13</v>
      </c>
      <c r="S2">
        <v>1</v>
      </c>
      <c r="T2">
        <v>22</v>
      </c>
      <c r="U2">
        <v>14</v>
      </c>
      <c r="V2" s="1" t="s">
        <v>289</v>
      </c>
      <c r="W2">
        <v>7</v>
      </c>
      <c r="X2">
        <v>0</v>
      </c>
      <c r="Y2" s="1"/>
      <c r="AC2" t="s">
        <v>2355</v>
      </c>
      <c r="AD2">
        <f>AVERAGE(C2:C65)</f>
        <v>116.15217391304348</v>
      </c>
      <c r="AE2">
        <f>AVERAGE(C2:C33)</f>
        <v>158.125</v>
      </c>
      <c r="AF2">
        <f>AVERAGE(C2:C17)</f>
        <v>191.75</v>
      </c>
      <c r="AH2" t="s">
        <v>2356</v>
      </c>
      <c r="AI2">
        <f>AD2-(3*AD3)</f>
        <v>-104.29654895463078</v>
      </c>
      <c r="AJ2">
        <f>AD2-(2*AD3)</f>
        <v>-30.813641332072692</v>
      </c>
      <c r="AK2">
        <f>AD2-(AD3)</f>
        <v>42.669266290485396</v>
      </c>
      <c r="AL2">
        <f>AD2</f>
        <v>116.15217391304348</v>
      </c>
      <c r="AM2">
        <f>AD2+AD3</f>
        <v>189.63508153560156</v>
      </c>
      <c r="AN2">
        <f>AD2+(2*AD3)</f>
        <v>263.11798915815967</v>
      </c>
      <c r="AO2">
        <f>AD2+(3*AD3)</f>
        <v>336.60089678071773</v>
      </c>
    </row>
    <row r="3" spans="1:41" x14ac:dyDescent="0.25">
      <c r="A3">
        <v>2</v>
      </c>
      <c r="B3" s="1" t="s">
        <v>1826</v>
      </c>
      <c r="C3">
        <v>233</v>
      </c>
      <c r="D3">
        <v>15.532999999999999</v>
      </c>
      <c r="E3">
        <v>14</v>
      </c>
      <c r="F3">
        <v>25</v>
      </c>
      <c r="G3">
        <v>7</v>
      </c>
      <c r="H3" s="1">
        <v>0</v>
      </c>
      <c r="I3" s="1" t="s">
        <v>1095</v>
      </c>
      <c r="J3" s="1" t="s">
        <v>213</v>
      </c>
      <c r="K3" s="1" t="s">
        <v>866</v>
      </c>
      <c r="L3" s="1" t="s">
        <v>484</v>
      </c>
      <c r="M3" s="1" t="s">
        <v>468</v>
      </c>
      <c r="N3" s="1">
        <v>0</v>
      </c>
      <c r="O3" s="1" t="s">
        <v>685</v>
      </c>
      <c r="P3">
        <v>29</v>
      </c>
      <c r="Q3" s="1" t="s">
        <v>484</v>
      </c>
      <c r="R3">
        <v>9</v>
      </c>
      <c r="S3">
        <v>17</v>
      </c>
      <c r="T3">
        <v>0</v>
      </c>
      <c r="U3">
        <v>9</v>
      </c>
      <c r="V3" s="1" t="s">
        <v>84</v>
      </c>
      <c r="W3">
        <v>10</v>
      </c>
      <c r="X3">
        <v>0</v>
      </c>
      <c r="Y3" s="1"/>
      <c r="AC3" t="s">
        <v>2359</v>
      </c>
      <c r="AD3">
        <f>_xlfn.STDEV.P(C2:C65)</f>
        <v>73.482907622558088</v>
      </c>
      <c r="AE3">
        <f>_xlfn.STDEV.P(C2:C33)</f>
        <v>42.888481845362634</v>
      </c>
      <c r="AF3">
        <f>_xlfn.STDEV.P(C2:C17)</f>
        <v>21.414072475827666</v>
      </c>
      <c r="AH3" t="s">
        <v>2357</v>
      </c>
      <c r="AI3">
        <f>AE2-(3*AE3)</f>
        <v>29.459554463912099</v>
      </c>
      <c r="AJ3">
        <f>AE2-(2*AE3)</f>
        <v>72.348036309274733</v>
      </c>
      <c r="AK3">
        <f>AE2-AE3</f>
        <v>115.23651815463737</v>
      </c>
      <c r="AL3">
        <f>AE2</f>
        <v>158.125</v>
      </c>
      <c r="AM3">
        <f>AE2+AE3</f>
        <v>201.01348184536263</v>
      </c>
      <c r="AN3">
        <f>AE2+(2*AE3)</f>
        <v>243.90196369072527</v>
      </c>
      <c r="AO3">
        <f>AE2+(3*AE3)</f>
        <v>286.79044553608787</v>
      </c>
    </row>
    <row r="4" spans="1:41" x14ac:dyDescent="0.25">
      <c r="A4">
        <v>3</v>
      </c>
      <c r="B4" s="1" t="s">
        <v>1827</v>
      </c>
      <c r="C4">
        <v>215</v>
      </c>
      <c r="D4">
        <v>13.438000000000001</v>
      </c>
      <c r="E4">
        <v>6</v>
      </c>
      <c r="F4">
        <v>16</v>
      </c>
      <c r="G4">
        <v>13</v>
      </c>
      <c r="H4" s="1" t="s">
        <v>866</v>
      </c>
      <c r="I4" s="1" t="s">
        <v>350</v>
      </c>
      <c r="J4" s="1" t="s">
        <v>693</v>
      </c>
      <c r="K4" s="1" t="s">
        <v>707</v>
      </c>
      <c r="L4" s="1" t="s">
        <v>1095</v>
      </c>
      <c r="M4" s="1" t="s">
        <v>52</v>
      </c>
      <c r="N4" s="1">
        <v>0</v>
      </c>
      <c r="O4" s="1" t="s">
        <v>728</v>
      </c>
      <c r="P4">
        <v>14</v>
      </c>
      <c r="Q4" s="1" t="s">
        <v>1718</v>
      </c>
      <c r="R4">
        <v>20</v>
      </c>
      <c r="S4">
        <v>19</v>
      </c>
      <c r="T4">
        <v>15</v>
      </c>
      <c r="U4">
        <v>27</v>
      </c>
      <c r="V4" s="1" t="s">
        <v>572</v>
      </c>
      <c r="W4">
        <v>10</v>
      </c>
      <c r="X4">
        <v>2</v>
      </c>
      <c r="Y4" s="1"/>
      <c r="AC4" t="s">
        <v>2360</v>
      </c>
      <c r="AD4">
        <f>_xlfn.VAR.P(C2:C65)</f>
        <v>5399.7377126654064</v>
      </c>
      <c r="AE4">
        <f>_xlfn.VAR.P(C2:C33)</f>
        <v>1839.421875</v>
      </c>
      <c r="AF4">
        <f>_xlfn.VAR.P(C2:C17)</f>
        <v>458.5625</v>
      </c>
      <c r="AH4" t="s">
        <v>2358</v>
      </c>
      <c r="AI4">
        <f>AF2-(3*AF3)</f>
        <v>127.507782572517</v>
      </c>
      <c r="AJ4">
        <f>AF2-(2*AF3)</f>
        <v>148.92185504834467</v>
      </c>
      <c r="AK4">
        <f>AF2-AF3</f>
        <v>170.33592752417235</v>
      </c>
      <c r="AL4">
        <f>AF2</f>
        <v>191.75</v>
      </c>
      <c r="AM4">
        <f>AF2+AF3</f>
        <v>213.16407247582765</v>
      </c>
      <c r="AN4">
        <f>AF2+(2*AF3)</f>
        <v>234.57814495165533</v>
      </c>
      <c r="AO4">
        <f>AF2+(3*AF3)</f>
        <v>255.99221742748301</v>
      </c>
    </row>
    <row r="5" spans="1:41" x14ac:dyDescent="0.25">
      <c r="A5">
        <v>4</v>
      </c>
      <c r="B5" s="1" t="s">
        <v>1828</v>
      </c>
      <c r="C5">
        <v>197</v>
      </c>
      <c r="D5">
        <v>12.311999999999999</v>
      </c>
      <c r="E5">
        <v>4</v>
      </c>
      <c r="F5">
        <v>10</v>
      </c>
      <c r="G5">
        <v>23</v>
      </c>
      <c r="H5" s="1" t="s">
        <v>1669</v>
      </c>
      <c r="I5" s="1" t="s">
        <v>1829</v>
      </c>
      <c r="J5" s="1" t="s">
        <v>665</v>
      </c>
      <c r="K5" s="1" t="s">
        <v>1718</v>
      </c>
      <c r="L5" s="1" t="s">
        <v>707</v>
      </c>
      <c r="M5" s="1" t="s">
        <v>685</v>
      </c>
      <c r="N5" s="1" t="s">
        <v>1079</v>
      </c>
      <c r="O5" s="1">
        <v>0</v>
      </c>
      <c r="P5">
        <v>23</v>
      </c>
      <c r="Q5" s="1" t="s">
        <v>610</v>
      </c>
      <c r="R5">
        <v>1</v>
      </c>
      <c r="S5">
        <v>10</v>
      </c>
      <c r="T5">
        <v>13</v>
      </c>
      <c r="U5">
        <v>8</v>
      </c>
      <c r="V5" s="1" t="s">
        <v>122</v>
      </c>
      <c r="W5">
        <v>11</v>
      </c>
      <c r="X5">
        <v>1</v>
      </c>
      <c r="Y5" s="1"/>
      <c r="AH5" t="s">
        <v>2356</v>
      </c>
      <c r="AI5">
        <f>COUNTIF(C2:C65,"&gt;" &amp; AI2)</f>
        <v>46</v>
      </c>
      <c r="AJ5">
        <f>COUNTIF(C2:C65,"&gt;" &amp; AJ2)</f>
        <v>46</v>
      </c>
      <c r="AK5">
        <f>COUNTIF(C2:C65,"&gt;" &amp; AK2)</f>
        <v>33</v>
      </c>
      <c r="AL5">
        <f>COUNTIF(C2:C65,"&gt;" &amp; AL2)</f>
        <v>27</v>
      </c>
      <c r="AM5">
        <f>COUNTIF(C2:C65,"&gt;" &amp; AM2)</f>
        <v>9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1830</v>
      </c>
      <c r="C6">
        <v>196</v>
      </c>
      <c r="D6">
        <v>12.25</v>
      </c>
      <c r="E6">
        <v>5</v>
      </c>
      <c r="F6">
        <v>9</v>
      </c>
      <c r="G6">
        <v>5</v>
      </c>
      <c r="H6" s="1" t="s">
        <v>707</v>
      </c>
      <c r="I6" s="1" t="s">
        <v>887</v>
      </c>
      <c r="J6" s="1" t="s">
        <v>887</v>
      </c>
      <c r="K6" s="1" t="s">
        <v>1831</v>
      </c>
      <c r="L6" s="1" t="s">
        <v>610</v>
      </c>
      <c r="M6" s="1" t="s">
        <v>1648</v>
      </c>
      <c r="N6" s="1" t="s">
        <v>1829</v>
      </c>
      <c r="O6" s="1">
        <v>0</v>
      </c>
      <c r="P6">
        <v>17</v>
      </c>
      <c r="Q6" s="1" t="s">
        <v>451</v>
      </c>
      <c r="R6">
        <v>9</v>
      </c>
      <c r="S6">
        <v>12</v>
      </c>
      <c r="T6">
        <v>8</v>
      </c>
      <c r="U6">
        <v>8</v>
      </c>
      <c r="V6" s="1" t="s">
        <v>44</v>
      </c>
      <c r="W6">
        <v>11</v>
      </c>
      <c r="X6">
        <v>0</v>
      </c>
      <c r="Y6" s="1"/>
      <c r="AH6" t="s">
        <v>2357</v>
      </c>
      <c r="AI6">
        <f>COUNTIF(C2:C33,"&gt;" &amp; AI3)</f>
        <v>32</v>
      </c>
      <c r="AJ6">
        <f>COUNTIF(C2:C33,"&gt;" &amp; AJ3)</f>
        <v>30</v>
      </c>
      <c r="AK6">
        <f>COUNTIF(C2:C33,"&gt;" &amp; AK3)</f>
        <v>27</v>
      </c>
      <c r="AL6">
        <f>COUNTIF(C2:C33,"&gt;" &amp; AL3)</f>
        <v>18</v>
      </c>
      <c r="AM6">
        <f>COUNTIF(C2:C33,"&gt;" &amp; AM3)</f>
        <v>3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1832</v>
      </c>
      <c r="C7">
        <v>194</v>
      </c>
      <c r="D7">
        <v>12.125</v>
      </c>
      <c r="E7">
        <v>12</v>
      </c>
      <c r="F7">
        <v>5</v>
      </c>
      <c r="G7">
        <v>4</v>
      </c>
      <c r="H7" s="1" t="s">
        <v>1669</v>
      </c>
      <c r="I7" s="1" t="s">
        <v>1718</v>
      </c>
      <c r="J7" s="1">
        <v>0</v>
      </c>
      <c r="K7" s="1" t="s">
        <v>468</v>
      </c>
      <c r="L7" s="1" t="s">
        <v>665</v>
      </c>
      <c r="M7" s="1" t="s">
        <v>468</v>
      </c>
      <c r="N7" s="1" t="s">
        <v>513</v>
      </c>
      <c r="O7" s="1" t="s">
        <v>40</v>
      </c>
      <c r="P7">
        <v>19</v>
      </c>
      <c r="Q7" s="1" t="s">
        <v>610</v>
      </c>
      <c r="R7">
        <v>13</v>
      </c>
      <c r="S7">
        <v>14</v>
      </c>
      <c r="T7">
        <v>16</v>
      </c>
      <c r="U7">
        <v>9</v>
      </c>
      <c r="V7" s="1" t="s">
        <v>572</v>
      </c>
      <c r="W7">
        <v>6</v>
      </c>
      <c r="X7">
        <v>0</v>
      </c>
      <c r="Y7" s="1"/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7</v>
      </c>
      <c r="AM7">
        <f>COUNTIF(C2:C17,"&gt;" &amp; AM4)</f>
        <v>3</v>
      </c>
      <c r="AN7">
        <f>COUNTIF(C2:C17,"&gt;" &amp; AN4)</f>
        <v>1</v>
      </c>
      <c r="AO7">
        <f>COUNTIF(C2:C17,"&gt;" &amp; AO4)</f>
        <v>0</v>
      </c>
    </row>
    <row r="8" spans="1:41" x14ac:dyDescent="0.25">
      <c r="A8">
        <v>7</v>
      </c>
      <c r="B8" s="1" t="s">
        <v>1833</v>
      </c>
      <c r="C8">
        <v>192</v>
      </c>
      <c r="D8">
        <v>12.8</v>
      </c>
      <c r="E8">
        <v>2</v>
      </c>
      <c r="F8">
        <v>10</v>
      </c>
      <c r="G8">
        <v>10</v>
      </c>
      <c r="H8" s="1" t="s">
        <v>1825</v>
      </c>
      <c r="I8" s="1">
        <v>0</v>
      </c>
      <c r="J8" s="1" t="s">
        <v>1834</v>
      </c>
      <c r="K8" s="1" t="s">
        <v>707</v>
      </c>
      <c r="L8" s="1" t="s">
        <v>1330</v>
      </c>
      <c r="M8" s="1" t="s">
        <v>350</v>
      </c>
      <c r="N8" s="1" t="s">
        <v>451</v>
      </c>
      <c r="O8" s="1" t="s">
        <v>451</v>
      </c>
      <c r="P8">
        <v>9</v>
      </c>
      <c r="Q8" s="1" t="s">
        <v>1330</v>
      </c>
      <c r="R8">
        <v>0</v>
      </c>
      <c r="S8">
        <v>0</v>
      </c>
      <c r="T8">
        <v>18</v>
      </c>
      <c r="U8">
        <v>12</v>
      </c>
      <c r="V8" s="1" t="s">
        <v>54</v>
      </c>
      <c r="W8">
        <v>5</v>
      </c>
      <c r="X8">
        <v>0</v>
      </c>
      <c r="Y8" s="1"/>
    </row>
    <row r="9" spans="1:41" x14ac:dyDescent="0.25">
      <c r="A9">
        <v>8</v>
      </c>
      <c r="B9" s="1" t="s">
        <v>1835</v>
      </c>
      <c r="C9">
        <v>190</v>
      </c>
      <c r="D9">
        <v>11.875</v>
      </c>
      <c r="E9">
        <v>16</v>
      </c>
      <c r="F9">
        <v>16</v>
      </c>
      <c r="G9">
        <v>6</v>
      </c>
      <c r="H9" s="1" t="s">
        <v>439</v>
      </c>
      <c r="I9" s="1" t="s">
        <v>1079</v>
      </c>
      <c r="J9" s="1">
        <v>0</v>
      </c>
      <c r="K9" s="1" t="s">
        <v>1683</v>
      </c>
      <c r="L9" s="1" t="s">
        <v>665</v>
      </c>
      <c r="M9" s="1" t="s">
        <v>1330</v>
      </c>
      <c r="N9" s="1" t="s">
        <v>439</v>
      </c>
      <c r="O9" s="1" t="s">
        <v>1330</v>
      </c>
      <c r="P9">
        <v>6</v>
      </c>
      <c r="Q9" s="1" t="s">
        <v>40</v>
      </c>
      <c r="R9">
        <v>9</v>
      </c>
      <c r="S9">
        <v>9</v>
      </c>
      <c r="T9">
        <v>14</v>
      </c>
      <c r="U9">
        <v>8</v>
      </c>
      <c r="V9" s="1" t="s">
        <v>94</v>
      </c>
      <c r="W9">
        <v>6</v>
      </c>
      <c r="X9">
        <v>0</v>
      </c>
      <c r="Y9" s="1"/>
    </row>
    <row r="10" spans="1:41" x14ac:dyDescent="0.25">
      <c r="A10">
        <v>9</v>
      </c>
      <c r="B10" s="1" t="s">
        <v>1836</v>
      </c>
      <c r="C10">
        <v>190</v>
      </c>
      <c r="D10">
        <v>11.875</v>
      </c>
      <c r="E10">
        <v>12</v>
      </c>
      <c r="F10">
        <v>23</v>
      </c>
      <c r="G10">
        <v>12</v>
      </c>
      <c r="H10" s="1" t="s">
        <v>40</v>
      </c>
      <c r="I10" s="1" t="s">
        <v>1079</v>
      </c>
      <c r="J10" s="1" t="s">
        <v>1837</v>
      </c>
      <c r="K10" s="1">
        <v>0</v>
      </c>
      <c r="L10" s="1" t="s">
        <v>451</v>
      </c>
      <c r="M10" s="1" t="s">
        <v>665</v>
      </c>
      <c r="N10" s="1" t="s">
        <v>693</v>
      </c>
      <c r="O10" s="1" t="s">
        <v>665</v>
      </c>
      <c r="P10">
        <v>2</v>
      </c>
      <c r="Q10" s="1" t="s">
        <v>665</v>
      </c>
      <c r="R10">
        <v>12</v>
      </c>
      <c r="S10">
        <v>11</v>
      </c>
      <c r="T10">
        <v>9</v>
      </c>
      <c r="U10">
        <v>10</v>
      </c>
      <c r="V10" s="1" t="s">
        <v>141</v>
      </c>
      <c r="W10">
        <v>7</v>
      </c>
      <c r="X10">
        <v>1</v>
      </c>
      <c r="Y10" s="1"/>
    </row>
    <row r="11" spans="1:41" x14ac:dyDescent="0.25">
      <c r="A11">
        <v>10</v>
      </c>
      <c r="B11" s="1" t="s">
        <v>1838</v>
      </c>
      <c r="C11">
        <v>188</v>
      </c>
      <c r="D11">
        <v>11.75</v>
      </c>
      <c r="E11">
        <v>7</v>
      </c>
      <c r="F11">
        <v>22</v>
      </c>
      <c r="G11">
        <v>16</v>
      </c>
      <c r="H11" s="1" t="s">
        <v>350</v>
      </c>
      <c r="I11" s="1" t="s">
        <v>1079</v>
      </c>
      <c r="J11" s="1" t="s">
        <v>1330</v>
      </c>
      <c r="K11" s="1">
        <v>0</v>
      </c>
      <c r="L11" s="1" t="s">
        <v>367</v>
      </c>
      <c r="M11" s="1" t="s">
        <v>887</v>
      </c>
      <c r="N11" s="1" t="s">
        <v>1683</v>
      </c>
      <c r="O11" s="1" t="s">
        <v>513</v>
      </c>
      <c r="P11">
        <v>2</v>
      </c>
      <c r="Q11" s="1" t="s">
        <v>665</v>
      </c>
      <c r="R11">
        <v>16</v>
      </c>
      <c r="S11">
        <v>17</v>
      </c>
      <c r="T11">
        <v>6</v>
      </c>
      <c r="U11">
        <v>5</v>
      </c>
      <c r="V11" s="1" t="s">
        <v>103</v>
      </c>
      <c r="W11">
        <v>7</v>
      </c>
      <c r="X11">
        <v>0</v>
      </c>
      <c r="Y11" s="1"/>
    </row>
    <row r="12" spans="1:41" x14ac:dyDescent="0.25">
      <c r="A12">
        <v>11</v>
      </c>
      <c r="B12" s="1" t="s">
        <v>1839</v>
      </c>
      <c r="C12">
        <v>186</v>
      </c>
      <c r="D12">
        <v>11.625</v>
      </c>
      <c r="E12">
        <v>11</v>
      </c>
      <c r="F12">
        <v>6</v>
      </c>
      <c r="G12">
        <v>6</v>
      </c>
      <c r="H12" s="1" t="s">
        <v>1718</v>
      </c>
      <c r="I12" s="1" t="s">
        <v>1683</v>
      </c>
      <c r="J12" s="1" t="s">
        <v>685</v>
      </c>
      <c r="K12" s="1" t="s">
        <v>887</v>
      </c>
      <c r="L12" s="1" t="s">
        <v>685</v>
      </c>
      <c r="M12" s="1" t="s">
        <v>693</v>
      </c>
      <c r="N12" s="1" t="s">
        <v>40</v>
      </c>
      <c r="O12" s="1">
        <v>0</v>
      </c>
      <c r="P12">
        <v>5</v>
      </c>
      <c r="Q12" s="1" t="s">
        <v>1330</v>
      </c>
      <c r="R12">
        <v>14</v>
      </c>
      <c r="S12">
        <v>29</v>
      </c>
      <c r="T12">
        <v>13</v>
      </c>
      <c r="U12">
        <v>10</v>
      </c>
      <c r="V12" s="1" t="s">
        <v>122</v>
      </c>
      <c r="W12">
        <v>11</v>
      </c>
      <c r="X12">
        <v>1</v>
      </c>
      <c r="Y12" s="1"/>
    </row>
    <row r="13" spans="1:41" x14ac:dyDescent="0.25">
      <c r="A13">
        <v>12</v>
      </c>
      <c r="B13" s="1" t="s">
        <v>1840</v>
      </c>
      <c r="C13">
        <v>172</v>
      </c>
      <c r="D13">
        <v>10.75</v>
      </c>
      <c r="E13">
        <v>6</v>
      </c>
      <c r="F13">
        <v>9</v>
      </c>
      <c r="G13">
        <v>13</v>
      </c>
      <c r="H13" s="1" t="s">
        <v>610</v>
      </c>
      <c r="I13" s="1" t="s">
        <v>685</v>
      </c>
      <c r="J13" s="1" t="s">
        <v>451</v>
      </c>
      <c r="K13" s="1" t="s">
        <v>1330</v>
      </c>
      <c r="L13" s="1" t="s">
        <v>513</v>
      </c>
      <c r="M13" s="1" t="s">
        <v>707</v>
      </c>
      <c r="N13" s="1" t="s">
        <v>350</v>
      </c>
      <c r="O13" s="1" t="s">
        <v>887</v>
      </c>
      <c r="P13">
        <v>6</v>
      </c>
      <c r="Q13" s="1">
        <v>0</v>
      </c>
      <c r="R13">
        <v>11</v>
      </c>
      <c r="S13">
        <v>7</v>
      </c>
      <c r="T13">
        <v>1</v>
      </c>
      <c r="U13">
        <v>16</v>
      </c>
      <c r="V13" s="1" t="s">
        <v>74</v>
      </c>
      <c r="W13">
        <v>13</v>
      </c>
      <c r="X13">
        <v>0</v>
      </c>
      <c r="Y13" s="1"/>
    </row>
    <row r="14" spans="1:41" x14ac:dyDescent="0.25">
      <c r="A14">
        <v>13</v>
      </c>
      <c r="B14" s="1" t="s">
        <v>1841</v>
      </c>
      <c r="C14">
        <v>171</v>
      </c>
      <c r="D14">
        <v>10.688000000000001</v>
      </c>
      <c r="E14">
        <v>1</v>
      </c>
      <c r="F14">
        <v>20</v>
      </c>
      <c r="G14">
        <v>3</v>
      </c>
      <c r="H14" s="1" t="s">
        <v>1079</v>
      </c>
      <c r="I14" s="1" t="s">
        <v>1648</v>
      </c>
      <c r="J14" s="1" t="s">
        <v>707</v>
      </c>
      <c r="K14" s="1" t="s">
        <v>887</v>
      </c>
      <c r="L14" s="1">
        <v>0</v>
      </c>
      <c r="M14" s="1" t="s">
        <v>1079</v>
      </c>
      <c r="N14" s="1" t="s">
        <v>1842</v>
      </c>
      <c r="O14" s="1" t="s">
        <v>1079</v>
      </c>
      <c r="P14">
        <v>12</v>
      </c>
      <c r="Q14" s="1" t="s">
        <v>1079</v>
      </c>
      <c r="R14">
        <v>1</v>
      </c>
      <c r="S14">
        <v>10</v>
      </c>
      <c r="T14">
        <v>7</v>
      </c>
      <c r="U14">
        <v>23</v>
      </c>
      <c r="V14" s="1" t="s">
        <v>54</v>
      </c>
      <c r="W14">
        <v>8</v>
      </c>
      <c r="X14">
        <v>0</v>
      </c>
      <c r="Y14" s="1"/>
    </row>
    <row r="15" spans="1:41" x14ac:dyDescent="0.25">
      <c r="A15">
        <v>14</v>
      </c>
      <c r="B15" s="1" t="s">
        <v>1843</v>
      </c>
      <c r="C15">
        <v>169</v>
      </c>
      <c r="D15">
        <v>10.561999999999999</v>
      </c>
      <c r="E15">
        <v>11</v>
      </c>
      <c r="F15">
        <v>3</v>
      </c>
      <c r="G15">
        <v>1</v>
      </c>
      <c r="H15" s="1" t="s">
        <v>887</v>
      </c>
      <c r="I15" s="1" t="s">
        <v>887</v>
      </c>
      <c r="J15" s="1" t="s">
        <v>707</v>
      </c>
      <c r="K15" s="1" t="s">
        <v>1718</v>
      </c>
      <c r="L15" s="1">
        <v>0</v>
      </c>
      <c r="M15" s="1" t="s">
        <v>484</v>
      </c>
      <c r="N15" s="1" t="s">
        <v>1669</v>
      </c>
      <c r="O15" s="1" t="s">
        <v>451</v>
      </c>
      <c r="P15">
        <v>13</v>
      </c>
      <c r="Q15" s="1" t="s">
        <v>513</v>
      </c>
      <c r="R15">
        <v>18</v>
      </c>
      <c r="S15">
        <v>6</v>
      </c>
      <c r="T15">
        <v>11</v>
      </c>
      <c r="U15">
        <v>16</v>
      </c>
      <c r="V15" s="1" t="s">
        <v>302</v>
      </c>
      <c r="W15">
        <v>8</v>
      </c>
      <c r="X15">
        <v>0</v>
      </c>
      <c r="Y15" s="1"/>
    </row>
    <row r="16" spans="1:41" x14ac:dyDescent="0.25">
      <c r="A16">
        <v>15</v>
      </c>
      <c r="B16" s="1" t="s">
        <v>1844</v>
      </c>
      <c r="C16">
        <v>168</v>
      </c>
      <c r="D16">
        <v>10.5</v>
      </c>
      <c r="E16">
        <v>1</v>
      </c>
      <c r="F16">
        <v>5</v>
      </c>
      <c r="G16">
        <v>15</v>
      </c>
      <c r="H16" s="1" t="s">
        <v>887</v>
      </c>
      <c r="I16" s="1">
        <v>0</v>
      </c>
      <c r="J16" s="1" t="s">
        <v>451</v>
      </c>
      <c r="K16" s="1" t="s">
        <v>451</v>
      </c>
      <c r="L16" s="1" t="s">
        <v>1669</v>
      </c>
      <c r="M16" s="1" t="s">
        <v>1095</v>
      </c>
      <c r="N16" s="1" t="s">
        <v>728</v>
      </c>
      <c r="O16" s="1" t="s">
        <v>1683</v>
      </c>
      <c r="P16">
        <v>12</v>
      </c>
      <c r="Q16" s="1" t="s">
        <v>40</v>
      </c>
      <c r="R16">
        <v>3</v>
      </c>
      <c r="S16">
        <v>26</v>
      </c>
      <c r="T16">
        <v>6</v>
      </c>
      <c r="U16">
        <v>4</v>
      </c>
      <c r="V16" s="1" t="s">
        <v>103</v>
      </c>
      <c r="W16">
        <v>5</v>
      </c>
      <c r="X16">
        <v>2</v>
      </c>
      <c r="Y16" s="1"/>
    </row>
    <row r="17" spans="1:25" x14ac:dyDescent="0.25">
      <c r="A17">
        <v>16</v>
      </c>
      <c r="B17" s="1" t="s">
        <v>1845</v>
      </c>
      <c r="C17">
        <v>166</v>
      </c>
      <c r="D17">
        <v>10.375</v>
      </c>
      <c r="E17">
        <v>10</v>
      </c>
      <c r="F17">
        <v>8</v>
      </c>
      <c r="G17">
        <v>20</v>
      </c>
      <c r="H17" s="1" t="s">
        <v>693</v>
      </c>
      <c r="I17" s="1" t="s">
        <v>1846</v>
      </c>
      <c r="J17" s="1">
        <v>0</v>
      </c>
      <c r="K17" s="1" t="s">
        <v>350</v>
      </c>
      <c r="L17" s="1" t="s">
        <v>350</v>
      </c>
      <c r="M17" s="1" t="s">
        <v>665</v>
      </c>
      <c r="N17" s="1" t="s">
        <v>1669</v>
      </c>
      <c r="O17" s="1" t="s">
        <v>693</v>
      </c>
      <c r="P17">
        <v>9</v>
      </c>
      <c r="Q17" s="1" t="s">
        <v>367</v>
      </c>
      <c r="R17">
        <v>0</v>
      </c>
      <c r="S17">
        <v>3</v>
      </c>
      <c r="T17">
        <v>10</v>
      </c>
      <c r="U17">
        <v>14</v>
      </c>
      <c r="V17" s="1" t="s">
        <v>151</v>
      </c>
      <c r="W17">
        <v>6</v>
      </c>
      <c r="X17">
        <v>1</v>
      </c>
      <c r="Y17" s="1"/>
    </row>
    <row r="18" spans="1:25" x14ac:dyDescent="0.25">
      <c r="A18">
        <v>17</v>
      </c>
      <c r="B18" s="1" t="s">
        <v>1847</v>
      </c>
      <c r="C18">
        <v>161</v>
      </c>
      <c r="D18">
        <v>10.061999999999999</v>
      </c>
      <c r="E18">
        <v>10</v>
      </c>
      <c r="F18">
        <v>20</v>
      </c>
      <c r="G18">
        <v>1</v>
      </c>
      <c r="H18" s="1" t="s">
        <v>1330</v>
      </c>
      <c r="I18" s="1" t="s">
        <v>887</v>
      </c>
      <c r="J18" s="1" t="s">
        <v>1330</v>
      </c>
      <c r="K18" s="1" t="s">
        <v>484</v>
      </c>
      <c r="L18" s="1" t="s">
        <v>693</v>
      </c>
      <c r="M18" s="1" t="s">
        <v>1683</v>
      </c>
      <c r="N18" s="1">
        <v>0</v>
      </c>
      <c r="O18" s="1" t="s">
        <v>693</v>
      </c>
      <c r="P18">
        <v>9</v>
      </c>
      <c r="Q18" s="1" t="s">
        <v>1846</v>
      </c>
      <c r="R18">
        <v>11</v>
      </c>
      <c r="S18">
        <v>6</v>
      </c>
      <c r="T18">
        <v>11</v>
      </c>
      <c r="U18">
        <v>3</v>
      </c>
      <c r="V18" s="1" t="s">
        <v>196</v>
      </c>
      <c r="W18">
        <v>10</v>
      </c>
      <c r="X18">
        <v>1</v>
      </c>
      <c r="Y18" s="1"/>
    </row>
    <row r="19" spans="1:25" x14ac:dyDescent="0.25">
      <c r="A19">
        <v>18</v>
      </c>
      <c r="B19" s="1" t="s">
        <v>1848</v>
      </c>
      <c r="C19">
        <v>159</v>
      </c>
      <c r="D19">
        <v>9.9380000000000006</v>
      </c>
      <c r="E19">
        <v>19</v>
      </c>
      <c r="F19">
        <v>5</v>
      </c>
      <c r="G19">
        <v>16</v>
      </c>
      <c r="H19" s="1" t="s">
        <v>693</v>
      </c>
      <c r="I19" s="1" t="s">
        <v>1079</v>
      </c>
      <c r="J19" s="1" t="s">
        <v>1669</v>
      </c>
      <c r="K19" s="1" t="s">
        <v>665</v>
      </c>
      <c r="L19" s="1" t="s">
        <v>707</v>
      </c>
      <c r="M19" s="1" t="s">
        <v>665</v>
      </c>
      <c r="N19" s="1" t="s">
        <v>1330</v>
      </c>
      <c r="O19" s="1" t="s">
        <v>484</v>
      </c>
      <c r="P19">
        <v>7</v>
      </c>
      <c r="Q19" s="1">
        <v>0</v>
      </c>
      <c r="R19">
        <v>11</v>
      </c>
      <c r="S19">
        <v>14</v>
      </c>
      <c r="T19">
        <v>1</v>
      </c>
      <c r="U19">
        <v>1</v>
      </c>
      <c r="V19" s="1" t="s">
        <v>179</v>
      </c>
      <c r="W19">
        <v>13</v>
      </c>
      <c r="X19">
        <v>3</v>
      </c>
      <c r="Y19" s="1"/>
    </row>
    <row r="20" spans="1:25" x14ac:dyDescent="0.25">
      <c r="A20">
        <v>19</v>
      </c>
      <c r="B20" s="1" t="s">
        <v>1849</v>
      </c>
      <c r="C20">
        <v>155</v>
      </c>
      <c r="D20">
        <v>9.6880000000000006</v>
      </c>
      <c r="E20">
        <v>17</v>
      </c>
      <c r="F20">
        <v>16</v>
      </c>
      <c r="G20">
        <v>25</v>
      </c>
      <c r="H20" s="1" t="s">
        <v>1330</v>
      </c>
      <c r="I20" s="1">
        <v>0</v>
      </c>
      <c r="J20" s="1" t="s">
        <v>610</v>
      </c>
      <c r="K20" s="1" t="s">
        <v>693</v>
      </c>
      <c r="L20" s="1" t="s">
        <v>866</v>
      </c>
      <c r="M20" s="1" t="s">
        <v>484</v>
      </c>
      <c r="N20" s="1" t="s">
        <v>887</v>
      </c>
      <c r="O20" s="1" t="s">
        <v>707</v>
      </c>
      <c r="P20">
        <v>4</v>
      </c>
      <c r="Q20" s="1" t="s">
        <v>707</v>
      </c>
      <c r="R20">
        <v>13</v>
      </c>
      <c r="S20">
        <v>12</v>
      </c>
      <c r="T20">
        <v>3</v>
      </c>
      <c r="U20">
        <v>5</v>
      </c>
      <c r="V20" s="1" t="s">
        <v>141</v>
      </c>
      <c r="W20">
        <v>5</v>
      </c>
      <c r="X20">
        <v>0</v>
      </c>
      <c r="Y20" s="1"/>
    </row>
    <row r="21" spans="1:25" x14ac:dyDescent="0.25">
      <c r="A21">
        <v>20</v>
      </c>
      <c r="B21" s="1" t="s">
        <v>1850</v>
      </c>
      <c r="C21">
        <v>152</v>
      </c>
      <c r="D21">
        <v>9.5</v>
      </c>
      <c r="E21">
        <v>16</v>
      </c>
      <c r="F21">
        <v>2</v>
      </c>
      <c r="G21">
        <v>20</v>
      </c>
      <c r="H21" s="1" t="s">
        <v>1718</v>
      </c>
      <c r="I21" s="1">
        <v>0</v>
      </c>
      <c r="J21" s="1" t="s">
        <v>1079</v>
      </c>
      <c r="K21" s="1" t="s">
        <v>513</v>
      </c>
      <c r="L21" s="1" t="s">
        <v>367</v>
      </c>
      <c r="M21" s="1" t="s">
        <v>665</v>
      </c>
      <c r="N21" s="1" t="s">
        <v>1837</v>
      </c>
      <c r="O21" s="1" t="s">
        <v>1842</v>
      </c>
      <c r="P21">
        <v>5</v>
      </c>
      <c r="Q21" s="1" t="s">
        <v>1718</v>
      </c>
      <c r="R21">
        <v>8</v>
      </c>
      <c r="S21">
        <v>10</v>
      </c>
      <c r="T21">
        <v>1</v>
      </c>
      <c r="U21">
        <v>10</v>
      </c>
      <c r="V21" s="1" t="s">
        <v>196</v>
      </c>
      <c r="W21">
        <v>5</v>
      </c>
      <c r="X21">
        <v>1</v>
      </c>
      <c r="Y21" s="1"/>
    </row>
    <row r="22" spans="1:25" x14ac:dyDescent="0.25">
      <c r="A22">
        <v>21</v>
      </c>
      <c r="B22" s="1" t="s">
        <v>1851</v>
      </c>
      <c r="C22">
        <v>147</v>
      </c>
      <c r="D22">
        <v>9.1880000000000006</v>
      </c>
      <c r="E22">
        <v>13</v>
      </c>
      <c r="F22">
        <v>12</v>
      </c>
      <c r="G22">
        <v>8</v>
      </c>
      <c r="H22" s="1" t="s">
        <v>40</v>
      </c>
      <c r="I22" s="1" t="s">
        <v>367</v>
      </c>
      <c r="J22" s="1">
        <v>0</v>
      </c>
      <c r="K22" s="1" t="s">
        <v>665</v>
      </c>
      <c r="L22" s="1" t="s">
        <v>1846</v>
      </c>
      <c r="M22" s="1" t="s">
        <v>665</v>
      </c>
      <c r="N22" s="1" t="s">
        <v>1718</v>
      </c>
      <c r="O22" s="1" t="s">
        <v>1683</v>
      </c>
      <c r="P22">
        <v>2</v>
      </c>
      <c r="Q22" s="1" t="s">
        <v>1852</v>
      </c>
      <c r="R22">
        <v>14</v>
      </c>
      <c r="S22">
        <v>3</v>
      </c>
      <c r="T22">
        <v>21</v>
      </c>
      <c r="U22">
        <v>4</v>
      </c>
      <c r="V22" s="1" t="s">
        <v>34</v>
      </c>
      <c r="W22">
        <v>6</v>
      </c>
      <c r="X22">
        <v>0</v>
      </c>
      <c r="Y22" s="1"/>
    </row>
    <row r="23" spans="1:25" x14ac:dyDescent="0.25">
      <c r="A23">
        <v>22</v>
      </c>
      <c r="B23" s="1" t="s">
        <v>1853</v>
      </c>
      <c r="C23">
        <v>142</v>
      </c>
      <c r="D23">
        <v>9.4670000000000005</v>
      </c>
      <c r="E23">
        <v>-3</v>
      </c>
      <c r="F23">
        <v>18</v>
      </c>
      <c r="G23">
        <v>41</v>
      </c>
      <c r="H23" s="1">
        <v>0</v>
      </c>
      <c r="I23" s="1" t="s">
        <v>610</v>
      </c>
      <c r="J23" s="1" t="s">
        <v>1842</v>
      </c>
      <c r="K23" s="1" t="s">
        <v>665</v>
      </c>
      <c r="L23" s="1" t="s">
        <v>367</v>
      </c>
      <c r="M23" s="1" t="s">
        <v>887</v>
      </c>
      <c r="N23" s="1" t="s">
        <v>707</v>
      </c>
      <c r="O23" s="1" t="s">
        <v>1683</v>
      </c>
      <c r="P23">
        <v>13</v>
      </c>
      <c r="Q23" s="1" t="s">
        <v>1718</v>
      </c>
      <c r="R23">
        <v>13</v>
      </c>
      <c r="S23">
        <v>10</v>
      </c>
      <c r="T23">
        <v>2</v>
      </c>
      <c r="U23">
        <v>0</v>
      </c>
      <c r="V23" s="1" t="s">
        <v>289</v>
      </c>
      <c r="W23">
        <v>4</v>
      </c>
      <c r="X23">
        <v>0</v>
      </c>
      <c r="Y23" s="1"/>
    </row>
    <row r="24" spans="1:25" x14ac:dyDescent="0.25">
      <c r="A24">
        <v>23</v>
      </c>
      <c r="B24" s="1" t="s">
        <v>1854</v>
      </c>
      <c r="C24">
        <v>141</v>
      </c>
      <c r="D24">
        <v>9.4</v>
      </c>
      <c r="E24">
        <v>14</v>
      </c>
      <c r="F24">
        <v>11</v>
      </c>
      <c r="G24">
        <v>19</v>
      </c>
      <c r="H24" s="1" t="s">
        <v>866</v>
      </c>
      <c r="I24" s="1" t="s">
        <v>707</v>
      </c>
      <c r="J24" s="1" t="s">
        <v>665</v>
      </c>
      <c r="K24" s="1" t="s">
        <v>1683</v>
      </c>
      <c r="L24" s="1" t="s">
        <v>1718</v>
      </c>
      <c r="M24" s="1" t="s">
        <v>693</v>
      </c>
      <c r="N24" s="1" t="s">
        <v>40</v>
      </c>
      <c r="O24" s="1">
        <v>0</v>
      </c>
      <c r="P24">
        <v>22</v>
      </c>
      <c r="Q24" s="1" t="s">
        <v>665</v>
      </c>
      <c r="R24">
        <v>1</v>
      </c>
      <c r="S24">
        <v>15</v>
      </c>
      <c r="T24">
        <v>-3</v>
      </c>
      <c r="U24">
        <v>0</v>
      </c>
      <c r="V24" s="1" t="s">
        <v>84</v>
      </c>
      <c r="W24">
        <v>11</v>
      </c>
      <c r="X24">
        <v>0</v>
      </c>
      <c r="Y24" s="1"/>
    </row>
    <row r="25" spans="1:25" x14ac:dyDescent="0.25">
      <c r="A25">
        <v>24</v>
      </c>
      <c r="B25" s="1" t="s">
        <v>1855</v>
      </c>
      <c r="C25">
        <v>136</v>
      </c>
      <c r="D25">
        <v>9.0670000000000002</v>
      </c>
      <c r="E25">
        <v>0</v>
      </c>
      <c r="F25">
        <v>5</v>
      </c>
      <c r="G25">
        <v>14</v>
      </c>
      <c r="H25" s="1" t="s">
        <v>350</v>
      </c>
      <c r="I25" s="1" t="s">
        <v>468</v>
      </c>
      <c r="J25" s="1" t="s">
        <v>367</v>
      </c>
      <c r="K25" s="1" t="s">
        <v>665</v>
      </c>
      <c r="L25" s="1" t="s">
        <v>665</v>
      </c>
      <c r="M25" s="1">
        <v>0</v>
      </c>
      <c r="N25" s="1" t="s">
        <v>887</v>
      </c>
      <c r="O25" s="1" t="s">
        <v>665</v>
      </c>
      <c r="P25">
        <v>13</v>
      </c>
      <c r="Q25" s="1" t="s">
        <v>1079</v>
      </c>
      <c r="R25">
        <v>1</v>
      </c>
      <c r="S25">
        <v>1</v>
      </c>
      <c r="T25">
        <v>7</v>
      </c>
      <c r="U25">
        <v>6</v>
      </c>
      <c r="V25" s="1" t="s">
        <v>74</v>
      </c>
      <c r="W25">
        <v>9</v>
      </c>
      <c r="X25">
        <v>1</v>
      </c>
      <c r="Y25" s="1"/>
    </row>
    <row r="26" spans="1:25" x14ac:dyDescent="0.25">
      <c r="A26">
        <v>25</v>
      </c>
      <c r="B26" s="1" t="s">
        <v>1856</v>
      </c>
      <c r="C26">
        <v>134</v>
      </c>
      <c r="D26">
        <v>11.167</v>
      </c>
      <c r="E26">
        <v>13</v>
      </c>
      <c r="F26">
        <v>18</v>
      </c>
      <c r="G26">
        <v>17</v>
      </c>
      <c r="H26" s="1" t="s">
        <v>513</v>
      </c>
      <c r="I26" s="1" t="s">
        <v>693</v>
      </c>
      <c r="J26" s="1" t="s">
        <v>350</v>
      </c>
      <c r="K26" s="1" t="s">
        <v>451</v>
      </c>
      <c r="L26" s="1" t="s">
        <v>1330</v>
      </c>
      <c r="M26" s="1">
        <v>0</v>
      </c>
      <c r="N26" s="1" t="s">
        <v>610</v>
      </c>
      <c r="O26" s="1" t="s">
        <v>693</v>
      </c>
      <c r="P26">
        <v>9</v>
      </c>
      <c r="Q26" s="1" t="s">
        <v>359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9</v>
      </c>
      <c r="X26">
        <v>0</v>
      </c>
      <c r="Y26" s="1"/>
    </row>
    <row r="27" spans="1:25" x14ac:dyDescent="0.25">
      <c r="A27">
        <v>26</v>
      </c>
      <c r="B27" s="1" t="s">
        <v>1857</v>
      </c>
      <c r="C27">
        <v>127</v>
      </c>
      <c r="D27">
        <v>9.7690000000000001</v>
      </c>
      <c r="E27">
        <v>13</v>
      </c>
      <c r="F27">
        <v>6</v>
      </c>
      <c r="G27">
        <v>10</v>
      </c>
      <c r="H27" s="1">
        <v>0</v>
      </c>
      <c r="I27" s="1" t="s">
        <v>451</v>
      </c>
      <c r="J27" s="1" t="s">
        <v>665</v>
      </c>
      <c r="K27" s="1" t="s">
        <v>40</v>
      </c>
      <c r="L27" s="1" t="s">
        <v>728</v>
      </c>
      <c r="M27" s="1" t="s">
        <v>1683</v>
      </c>
      <c r="N27" s="1" t="s">
        <v>1648</v>
      </c>
      <c r="O27" s="1" t="s">
        <v>1079</v>
      </c>
      <c r="P27">
        <v>6</v>
      </c>
      <c r="Q27" s="1">
        <v>0</v>
      </c>
      <c r="R27">
        <v>1</v>
      </c>
      <c r="S27">
        <v>5</v>
      </c>
      <c r="T27">
        <v>0</v>
      </c>
      <c r="U27">
        <v>0</v>
      </c>
      <c r="V27" s="1" t="s">
        <v>94</v>
      </c>
      <c r="W27">
        <v>4</v>
      </c>
      <c r="X27">
        <v>0</v>
      </c>
      <c r="Y27" s="1"/>
    </row>
    <row r="28" spans="1:25" x14ac:dyDescent="0.25">
      <c r="A28">
        <v>27</v>
      </c>
      <c r="B28" s="1" t="s">
        <v>1858</v>
      </c>
      <c r="C28">
        <v>122</v>
      </c>
      <c r="D28">
        <v>10.167</v>
      </c>
      <c r="E28">
        <v>9</v>
      </c>
      <c r="F28">
        <v>18</v>
      </c>
      <c r="G28">
        <v>10</v>
      </c>
      <c r="H28" s="1" t="s">
        <v>1718</v>
      </c>
      <c r="I28" s="1" t="s">
        <v>665</v>
      </c>
      <c r="J28" s="1" t="s">
        <v>887</v>
      </c>
      <c r="K28" s="1" t="s">
        <v>513</v>
      </c>
      <c r="L28" s="1">
        <v>0</v>
      </c>
      <c r="M28" s="1" t="s">
        <v>707</v>
      </c>
      <c r="N28" s="1" t="s">
        <v>1095</v>
      </c>
      <c r="O28" s="1" t="s">
        <v>1718</v>
      </c>
      <c r="P28">
        <v>7</v>
      </c>
      <c r="Q28" s="1" t="s">
        <v>866</v>
      </c>
      <c r="R28">
        <v>0</v>
      </c>
      <c r="S28">
        <v>0</v>
      </c>
      <c r="T28">
        <v>0</v>
      </c>
      <c r="U28">
        <v>0</v>
      </c>
      <c r="V28" s="1" t="s">
        <v>748</v>
      </c>
      <c r="W28">
        <v>8</v>
      </c>
      <c r="X28">
        <v>0</v>
      </c>
      <c r="Y28" s="1"/>
    </row>
    <row r="29" spans="1:25" x14ac:dyDescent="0.25">
      <c r="A29">
        <v>28</v>
      </c>
      <c r="B29" s="1" t="s">
        <v>1859</v>
      </c>
      <c r="C29">
        <v>99</v>
      </c>
      <c r="D29">
        <v>6.1879999999999997</v>
      </c>
      <c r="E29">
        <v>6</v>
      </c>
      <c r="F29">
        <v>3</v>
      </c>
      <c r="G29">
        <v>8</v>
      </c>
      <c r="H29" s="1" t="s">
        <v>887</v>
      </c>
      <c r="I29" s="1" t="s">
        <v>468</v>
      </c>
      <c r="J29" s="1" t="s">
        <v>367</v>
      </c>
      <c r="K29" s="1">
        <v>0</v>
      </c>
      <c r="L29" s="1" t="s">
        <v>728</v>
      </c>
      <c r="M29" s="1" t="s">
        <v>1718</v>
      </c>
      <c r="N29" s="1" t="s">
        <v>1669</v>
      </c>
      <c r="O29" s="1" t="s">
        <v>728</v>
      </c>
      <c r="P29">
        <v>14</v>
      </c>
      <c r="Q29" s="1" t="s">
        <v>887</v>
      </c>
      <c r="R29">
        <v>-6</v>
      </c>
      <c r="S29">
        <v>9</v>
      </c>
      <c r="T29">
        <v>2</v>
      </c>
      <c r="U29">
        <v>4</v>
      </c>
      <c r="V29" s="1" t="s">
        <v>205</v>
      </c>
      <c r="W29">
        <v>7</v>
      </c>
      <c r="X29">
        <v>0</v>
      </c>
      <c r="Y29" s="1"/>
    </row>
    <row r="30" spans="1:25" x14ac:dyDescent="0.25">
      <c r="A30">
        <v>29</v>
      </c>
      <c r="B30" s="1" t="s">
        <v>1860</v>
      </c>
      <c r="C30">
        <v>97</v>
      </c>
      <c r="D30">
        <v>6.0620000000000003</v>
      </c>
      <c r="E30">
        <v>6</v>
      </c>
      <c r="F30">
        <v>11</v>
      </c>
      <c r="G30">
        <v>21</v>
      </c>
      <c r="H30" s="1" t="s">
        <v>707</v>
      </c>
      <c r="I30" s="1" t="s">
        <v>866</v>
      </c>
      <c r="J30" s="1" t="s">
        <v>1842</v>
      </c>
      <c r="K30" s="1" t="s">
        <v>1718</v>
      </c>
      <c r="L30" s="1" t="s">
        <v>367</v>
      </c>
      <c r="M30" s="1">
        <v>0</v>
      </c>
      <c r="N30" s="1" t="s">
        <v>693</v>
      </c>
      <c r="O30" s="1" t="s">
        <v>1330</v>
      </c>
      <c r="P30">
        <v>6</v>
      </c>
      <c r="Q30" s="1" t="s">
        <v>1330</v>
      </c>
      <c r="R30">
        <v>7</v>
      </c>
      <c r="S30">
        <v>2</v>
      </c>
      <c r="T30">
        <v>7</v>
      </c>
      <c r="U30">
        <v>2</v>
      </c>
      <c r="V30" s="1" t="s">
        <v>161</v>
      </c>
      <c r="W30">
        <v>9</v>
      </c>
      <c r="X30">
        <v>0</v>
      </c>
      <c r="Y30" s="1"/>
    </row>
    <row r="31" spans="1:25" x14ac:dyDescent="0.25">
      <c r="A31">
        <v>30</v>
      </c>
      <c r="B31" s="1" t="s">
        <v>1861</v>
      </c>
      <c r="C31">
        <v>92</v>
      </c>
      <c r="D31">
        <v>13.143000000000001</v>
      </c>
      <c r="E31">
        <v>0</v>
      </c>
      <c r="F31">
        <v>0</v>
      </c>
      <c r="G3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 t="s">
        <v>40</v>
      </c>
      <c r="P31">
        <v>16</v>
      </c>
      <c r="Q31" s="1" t="s">
        <v>887</v>
      </c>
      <c r="R31">
        <v>8</v>
      </c>
      <c r="S31">
        <v>16</v>
      </c>
      <c r="T31">
        <v>21</v>
      </c>
      <c r="U31">
        <v>12</v>
      </c>
      <c r="V31" s="1" t="s">
        <v>179</v>
      </c>
      <c r="W31">
        <v>9</v>
      </c>
      <c r="X31">
        <v>1</v>
      </c>
      <c r="Y31" s="1"/>
    </row>
    <row r="32" spans="1:25" x14ac:dyDescent="0.25">
      <c r="A32">
        <v>31</v>
      </c>
      <c r="B32" s="1" t="s">
        <v>1862</v>
      </c>
      <c r="C32">
        <v>68</v>
      </c>
      <c r="D32">
        <v>7.556</v>
      </c>
      <c r="E32">
        <v>7</v>
      </c>
      <c r="F32">
        <v>11</v>
      </c>
      <c r="G32">
        <v>1</v>
      </c>
      <c r="H32" s="1" t="s">
        <v>213</v>
      </c>
      <c r="I32" s="1" t="s">
        <v>728</v>
      </c>
      <c r="J32" s="1" t="s">
        <v>1842</v>
      </c>
      <c r="K32" s="1">
        <v>0</v>
      </c>
      <c r="L32" s="1">
        <v>0</v>
      </c>
      <c r="M32" s="1">
        <v>0</v>
      </c>
      <c r="N32" s="1">
        <v>0</v>
      </c>
      <c r="O32" s="1" t="s">
        <v>359</v>
      </c>
      <c r="P32">
        <v>0</v>
      </c>
      <c r="Q32" s="1">
        <v>0</v>
      </c>
      <c r="R32">
        <v>0</v>
      </c>
      <c r="S32">
        <v>13</v>
      </c>
      <c r="T32">
        <v>5</v>
      </c>
      <c r="U32">
        <v>0</v>
      </c>
      <c r="V32" s="1" t="s">
        <v>34</v>
      </c>
      <c r="W32">
        <v>10</v>
      </c>
      <c r="X32">
        <v>11</v>
      </c>
      <c r="Y32" s="1"/>
    </row>
    <row r="33" spans="1:25" x14ac:dyDescent="0.25">
      <c r="A33">
        <v>32</v>
      </c>
      <c r="B33" s="1" t="s">
        <v>1863</v>
      </c>
      <c r="C33">
        <v>60</v>
      </c>
      <c r="D33">
        <v>7.5</v>
      </c>
      <c r="E33">
        <v>9</v>
      </c>
      <c r="F33">
        <v>6</v>
      </c>
      <c r="G33">
        <v>5</v>
      </c>
      <c r="H33" s="1" t="s">
        <v>707</v>
      </c>
      <c r="I33" s="1" t="s">
        <v>693</v>
      </c>
      <c r="J33" s="1" t="s">
        <v>707</v>
      </c>
      <c r="K33" s="1" t="s">
        <v>728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>
        <v>0</v>
      </c>
      <c r="S33">
        <v>0</v>
      </c>
      <c r="T33">
        <v>0</v>
      </c>
      <c r="U33">
        <v>17</v>
      </c>
      <c r="V33" s="1" t="s">
        <v>151</v>
      </c>
      <c r="W33">
        <v>4</v>
      </c>
      <c r="X33">
        <v>0</v>
      </c>
      <c r="Y33" s="1"/>
    </row>
    <row r="34" spans="1:25" x14ac:dyDescent="0.25">
      <c r="A34">
        <v>33</v>
      </c>
      <c r="B34" s="1" t="s">
        <v>1864</v>
      </c>
      <c r="C34">
        <v>47</v>
      </c>
      <c r="D34">
        <v>7.8330000000000002</v>
      </c>
      <c r="E34">
        <v>0</v>
      </c>
      <c r="F34">
        <v>0</v>
      </c>
      <c r="G34">
        <v>0</v>
      </c>
      <c r="H34" s="1" t="s">
        <v>350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12</v>
      </c>
      <c r="Q34" s="1">
        <v>0</v>
      </c>
      <c r="R34">
        <v>9</v>
      </c>
      <c r="S34">
        <v>2</v>
      </c>
      <c r="T34">
        <v>5</v>
      </c>
      <c r="U34">
        <v>2</v>
      </c>
      <c r="V34" s="1" t="s">
        <v>302</v>
      </c>
      <c r="W34">
        <v>8</v>
      </c>
      <c r="X34">
        <v>0</v>
      </c>
      <c r="Y34" s="1"/>
    </row>
    <row r="35" spans="1:25" x14ac:dyDescent="0.25">
      <c r="A35">
        <v>34</v>
      </c>
      <c r="B35" s="1" t="s">
        <v>1865</v>
      </c>
      <c r="C35">
        <v>42</v>
      </c>
      <c r="D35">
        <v>7</v>
      </c>
      <c r="E35">
        <v>0</v>
      </c>
      <c r="F35">
        <v>0</v>
      </c>
      <c r="G35">
        <v>0</v>
      </c>
      <c r="H35" s="1">
        <v>0</v>
      </c>
      <c r="I35" s="1">
        <v>0</v>
      </c>
      <c r="J35" s="1">
        <v>0</v>
      </c>
      <c r="K35" s="1" t="s">
        <v>728</v>
      </c>
      <c r="L35" s="1" t="s">
        <v>439</v>
      </c>
      <c r="M35" s="1" t="s">
        <v>1079</v>
      </c>
      <c r="N35" s="1">
        <v>0</v>
      </c>
      <c r="O35" s="1">
        <v>0</v>
      </c>
      <c r="P35">
        <v>2</v>
      </c>
      <c r="Q35" s="1" t="s">
        <v>367</v>
      </c>
      <c r="R35">
        <v>1</v>
      </c>
      <c r="S35">
        <v>0</v>
      </c>
      <c r="T35">
        <v>0</v>
      </c>
      <c r="U35">
        <v>0</v>
      </c>
      <c r="V35" s="1" t="s">
        <v>44</v>
      </c>
      <c r="W35">
        <v>10</v>
      </c>
      <c r="X35">
        <v>1</v>
      </c>
      <c r="Y35" s="1"/>
    </row>
    <row r="36" spans="1:25" x14ac:dyDescent="0.25">
      <c r="A36">
        <v>35</v>
      </c>
      <c r="B36" s="1" t="s">
        <v>1866</v>
      </c>
      <c r="C36">
        <v>38</v>
      </c>
      <c r="D36">
        <v>9.5</v>
      </c>
      <c r="E36">
        <v>0</v>
      </c>
      <c r="F36">
        <v>0</v>
      </c>
      <c r="G36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>
        <v>0</v>
      </c>
      <c r="Q36" s="1">
        <v>0</v>
      </c>
      <c r="R36">
        <v>20</v>
      </c>
      <c r="S36">
        <v>9</v>
      </c>
      <c r="T36">
        <v>10</v>
      </c>
      <c r="U36">
        <v>-1</v>
      </c>
      <c r="V36" s="1" t="s">
        <v>205</v>
      </c>
      <c r="W36">
        <v>8</v>
      </c>
      <c r="X36">
        <v>2</v>
      </c>
      <c r="Y36" s="1"/>
    </row>
    <row r="37" spans="1:25" x14ac:dyDescent="0.25">
      <c r="A37">
        <v>36</v>
      </c>
      <c r="B37" s="1" t="s">
        <v>1867</v>
      </c>
      <c r="C37">
        <v>37</v>
      </c>
      <c r="D37">
        <v>9.25</v>
      </c>
      <c r="E37">
        <v>17</v>
      </c>
      <c r="F37">
        <v>7</v>
      </c>
      <c r="G37">
        <v>0</v>
      </c>
      <c r="H37" s="1">
        <v>0</v>
      </c>
      <c r="I37" s="1">
        <v>0</v>
      </c>
      <c r="J37" s="1">
        <v>0</v>
      </c>
      <c r="K37" s="1" t="s">
        <v>367</v>
      </c>
      <c r="L37" s="1">
        <v>0</v>
      </c>
      <c r="M37" s="1" t="s">
        <v>451</v>
      </c>
      <c r="N37" s="1">
        <v>0</v>
      </c>
      <c r="O37" s="1">
        <v>0</v>
      </c>
      <c r="P37">
        <v>0</v>
      </c>
      <c r="Q37" s="1">
        <v>0</v>
      </c>
      <c r="R37">
        <v>0</v>
      </c>
      <c r="S37">
        <v>0</v>
      </c>
      <c r="T37">
        <v>0</v>
      </c>
      <c r="U37">
        <v>0</v>
      </c>
      <c r="V37" s="1" t="s">
        <v>302</v>
      </c>
      <c r="W37">
        <v>8</v>
      </c>
      <c r="X37">
        <v>0</v>
      </c>
      <c r="Y37" s="1"/>
    </row>
    <row r="38" spans="1:25" x14ac:dyDescent="0.25">
      <c r="A38">
        <v>37</v>
      </c>
      <c r="B38" s="1" t="s">
        <v>1868</v>
      </c>
      <c r="C38">
        <v>34</v>
      </c>
      <c r="D38">
        <v>6.8</v>
      </c>
      <c r="E38">
        <v>-3</v>
      </c>
      <c r="F38">
        <v>0</v>
      </c>
      <c r="G38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>
        <v>1</v>
      </c>
      <c r="S38">
        <v>12</v>
      </c>
      <c r="T38">
        <v>19</v>
      </c>
      <c r="U38">
        <v>5</v>
      </c>
      <c r="V38" s="1" t="s">
        <v>302</v>
      </c>
      <c r="W38">
        <v>9</v>
      </c>
      <c r="X38">
        <v>0</v>
      </c>
      <c r="Y38" s="1"/>
    </row>
    <row r="39" spans="1:25" x14ac:dyDescent="0.25">
      <c r="A39">
        <v>38</v>
      </c>
      <c r="B39" s="1" t="s">
        <v>1869</v>
      </c>
      <c r="C39">
        <v>29</v>
      </c>
      <c r="D39">
        <v>9.6669999999999998</v>
      </c>
      <c r="E39">
        <v>0</v>
      </c>
      <c r="F39">
        <v>0</v>
      </c>
      <c r="G39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 t="s">
        <v>707</v>
      </c>
      <c r="R39">
        <v>0</v>
      </c>
      <c r="S39">
        <v>0</v>
      </c>
      <c r="T39">
        <v>4</v>
      </c>
      <c r="U39">
        <v>18</v>
      </c>
      <c r="V39" s="1" t="s">
        <v>302</v>
      </c>
      <c r="W39">
        <v>4</v>
      </c>
      <c r="X39">
        <v>0</v>
      </c>
      <c r="Y39" s="1"/>
    </row>
    <row r="40" spans="1:25" x14ac:dyDescent="0.25">
      <c r="A40">
        <v>39</v>
      </c>
      <c r="B40" s="1" t="s">
        <v>1870</v>
      </c>
      <c r="C40">
        <v>28</v>
      </c>
      <c r="D40">
        <v>7</v>
      </c>
      <c r="E40">
        <v>0</v>
      </c>
      <c r="F40">
        <v>0</v>
      </c>
      <c r="G40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 t="s">
        <v>484</v>
      </c>
      <c r="O40" s="1" t="s">
        <v>707</v>
      </c>
      <c r="P40">
        <v>0</v>
      </c>
      <c r="Q40" s="1" t="s">
        <v>1718</v>
      </c>
      <c r="R40">
        <v>0</v>
      </c>
      <c r="S40">
        <v>0</v>
      </c>
      <c r="T40">
        <v>0</v>
      </c>
      <c r="U40">
        <v>2</v>
      </c>
      <c r="V40" s="1" t="s">
        <v>161</v>
      </c>
      <c r="W40">
        <v>10</v>
      </c>
      <c r="X40">
        <v>1</v>
      </c>
      <c r="Y40" s="1"/>
    </row>
    <row r="41" spans="1:25" x14ac:dyDescent="0.25">
      <c r="A41">
        <v>40</v>
      </c>
      <c r="B41" s="1" t="s">
        <v>1871</v>
      </c>
      <c r="C41">
        <v>19</v>
      </c>
      <c r="D41">
        <v>19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>
        <v>0</v>
      </c>
      <c r="S41">
        <v>0</v>
      </c>
      <c r="T41">
        <v>0</v>
      </c>
      <c r="U41">
        <v>19</v>
      </c>
      <c r="V41" s="1" t="s">
        <v>302</v>
      </c>
      <c r="W41">
        <v>11</v>
      </c>
      <c r="X41">
        <v>0</v>
      </c>
      <c r="Y41" s="1"/>
    </row>
    <row r="42" spans="1:25" x14ac:dyDescent="0.25">
      <c r="A42">
        <v>41</v>
      </c>
      <c r="B42" s="1" t="s">
        <v>1872</v>
      </c>
      <c r="C42">
        <v>7</v>
      </c>
      <c r="D42">
        <v>3.5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1718</v>
      </c>
      <c r="M42" s="1">
        <v>0</v>
      </c>
      <c r="N42" s="1" t="s">
        <v>728</v>
      </c>
      <c r="O42" s="1">
        <v>0</v>
      </c>
      <c r="P42">
        <v>0</v>
      </c>
      <c r="Q42" s="1">
        <v>0</v>
      </c>
      <c r="R42">
        <v>0</v>
      </c>
      <c r="S42">
        <v>0</v>
      </c>
      <c r="T42">
        <v>0</v>
      </c>
      <c r="U42">
        <v>0</v>
      </c>
      <c r="V42" s="1" t="s">
        <v>302</v>
      </c>
      <c r="W42">
        <v>9</v>
      </c>
      <c r="X42">
        <v>3</v>
      </c>
      <c r="Y42" s="1"/>
    </row>
    <row r="43" spans="1:25" x14ac:dyDescent="0.25">
      <c r="A43">
        <v>42</v>
      </c>
      <c r="B43" s="1" t="s">
        <v>1873</v>
      </c>
      <c r="C43">
        <v>4</v>
      </c>
      <c r="D43">
        <v>4</v>
      </c>
      <c r="E43">
        <v>0</v>
      </c>
      <c r="F43">
        <v>0</v>
      </c>
      <c r="G43">
        <v>0</v>
      </c>
      <c r="H43" s="1">
        <v>0</v>
      </c>
      <c r="I43" s="1">
        <v>0</v>
      </c>
      <c r="J43" s="1" t="s">
        <v>728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>
        <v>0</v>
      </c>
      <c r="S43">
        <v>0</v>
      </c>
      <c r="T43">
        <v>0</v>
      </c>
      <c r="U43">
        <v>0</v>
      </c>
      <c r="V43" s="1" t="s">
        <v>302</v>
      </c>
      <c r="W43">
        <v>8</v>
      </c>
      <c r="X43">
        <v>0</v>
      </c>
      <c r="Y43" s="1"/>
    </row>
    <row r="44" spans="1:25" x14ac:dyDescent="0.25">
      <c r="A44">
        <v>43</v>
      </c>
      <c r="B44" s="1" t="s">
        <v>1874</v>
      </c>
      <c r="C44">
        <v>3</v>
      </c>
      <c r="D44">
        <v>3</v>
      </c>
      <c r="E44">
        <v>0</v>
      </c>
      <c r="F44">
        <v>0</v>
      </c>
      <c r="G44">
        <v>0</v>
      </c>
      <c r="H44" s="1" t="s">
        <v>1718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>
        <v>0</v>
      </c>
      <c r="S44">
        <v>0</v>
      </c>
      <c r="T44">
        <v>0</v>
      </c>
      <c r="U44">
        <v>0</v>
      </c>
      <c r="V44" s="1" t="s">
        <v>302</v>
      </c>
      <c r="W44">
        <v>10</v>
      </c>
      <c r="X44">
        <v>0</v>
      </c>
      <c r="Y44" s="1"/>
    </row>
    <row r="45" spans="1:25" x14ac:dyDescent="0.25">
      <c r="A45">
        <v>44</v>
      </c>
      <c r="B45" s="1" t="s">
        <v>1875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>
        <v>0</v>
      </c>
      <c r="S45">
        <v>0</v>
      </c>
      <c r="T45">
        <v>0</v>
      </c>
      <c r="U45">
        <v>0</v>
      </c>
      <c r="V45" s="1" t="s">
        <v>302</v>
      </c>
      <c r="W45">
        <v>8</v>
      </c>
      <c r="X45">
        <v>0</v>
      </c>
      <c r="Y45" s="1"/>
    </row>
    <row r="46" spans="1:25" x14ac:dyDescent="0.25">
      <c r="A46">
        <v>45</v>
      </c>
      <c r="B46" s="1" t="s">
        <v>1876</v>
      </c>
      <c r="C46">
        <v>-2</v>
      </c>
      <c r="D46">
        <v>-2</v>
      </c>
      <c r="E46">
        <v>0</v>
      </c>
      <c r="F46">
        <v>0</v>
      </c>
      <c r="G46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>
        <v>0</v>
      </c>
      <c r="S46">
        <v>-2</v>
      </c>
      <c r="T46">
        <v>0</v>
      </c>
      <c r="U46">
        <v>0</v>
      </c>
      <c r="V46" s="1" t="s">
        <v>302</v>
      </c>
      <c r="W46">
        <v>5</v>
      </c>
      <c r="X46">
        <v>0</v>
      </c>
      <c r="Y46" s="1"/>
    </row>
    <row r="47" spans="1:25" x14ac:dyDescent="0.25">
      <c r="A47">
        <v>46</v>
      </c>
      <c r="B47" s="1" t="s">
        <v>1877</v>
      </c>
      <c r="C47">
        <v>-3</v>
      </c>
      <c r="D47">
        <v>-3</v>
      </c>
      <c r="E47">
        <v>0</v>
      </c>
      <c r="F47">
        <v>0</v>
      </c>
      <c r="G47">
        <v>0</v>
      </c>
      <c r="H47" s="1">
        <v>0</v>
      </c>
      <c r="I47" s="1" t="s">
        <v>1852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 s="1" t="s">
        <v>302</v>
      </c>
      <c r="W47">
        <v>8</v>
      </c>
      <c r="X47">
        <v>0</v>
      </c>
      <c r="Y4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AB95-9EBE-4A35-BB68-435A39BB81BF}">
  <dimension ref="A1:AO33"/>
  <sheetViews>
    <sheetView workbookViewId="0">
      <selection activeCell="E2" sqref="E2:U33"/>
    </sheetView>
    <sheetView topLeftCell="J1" workbookViewId="1">
      <selection activeCell="AP1" sqref="AP1"/>
    </sheetView>
  </sheetViews>
  <sheetFormatPr defaultRowHeight="15" x14ac:dyDescent="0.25"/>
  <cols>
    <col min="1" max="1" width="4.28515625" bestFit="1" customWidth="1"/>
    <col min="2" max="2" width="33.5703125" bestFit="1" customWidth="1"/>
    <col min="3" max="4" width="7" bestFit="1" customWidth="1"/>
    <col min="5" max="7" width="6" bestFit="1" customWidth="1"/>
    <col min="8" max="8" width="6.28515625" bestFit="1" customWidth="1"/>
    <col min="9" max="9" width="5.5703125" bestFit="1" customWidth="1"/>
    <col min="10" max="10" width="6.28515625" bestFit="1" customWidth="1"/>
    <col min="11" max="13" width="5.5703125" bestFit="1" customWidth="1"/>
    <col min="14" max="14" width="6.28515625" bestFit="1" customWidth="1"/>
    <col min="15" max="15" width="5.5703125" bestFit="1" customWidth="1"/>
    <col min="16" max="16" width="6" bestFit="1" customWidth="1"/>
    <col min="17" max="17" width="5.5703125" bestFit="1" customWidth="1"/>
    <col min="18" max="19" width="6" bestFit="1" customWidth="1"/>
    <col min="20" max="20" width="6.7109375" bestFit="1" customWidth="1"/>
    <col min="21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3092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1878</v>
      </c>
      <c r="C2">
        <v>388.38</v>
      </c>
      <c r="D2">
        <v>24.274000000000001</v>
      </c>
      <c r="E2">
        <v>15.5</v>
      </c>
      <c r="F2">
        <v>19</v>
      </c>
      <c r="G2">
        <v>10</v>
      </c>
      <c r="H2" s="1" t="s">
        <v>1879</v>
      </c>
      <c r="I2" s="1" t="s">
        <v>1880</v>
      </c>
      <c r="J2" s="1" t="s">
        <v>887</v>
      </c>
      <c r="K2" s="1" t="s">
        <v>1065</v>
      </c>
      <c r="L2" s="1" t="s">
        <v>1881</v>
      </c>
      <c r="M2" s="1">
        <v>0</v>
      </c>
      <c r="N2" s="1" t="s">
        <v>1882</v>
      </c>
      <c r="O2" s="1" t="s">
        <v>1883</v>
      </c>
      <c r="P2">
        <v>28.76</v>
      </c>
      <c r="Q2" s="1" t="s">
        <v>1647</v>
      </c>
      <c r="R2">
        <v>41.32</v>
      </c>
      <c r="S2">
        <v>13</v>
      </c>
      <c r="T2">
        <v>18.5</v>
      </c>
      <c r="U2">
        <v>41.72</v>
      </c>
      <c r="V2" s="1" t="s">
        <v>74</v>
      </c>
      <c r="W2">
        <v>9</v>
      </c>
      <c r="X2">
        <v>1</v>
      </c>
      <c r="Y2" s="1"/>
      <c r="AB2">
        <f>Table_1__6[[#This Row],[Pts]]/Table_1__6[[#This Row],[Salary]]</f>
        <v>388.38</v>
      </c>
      <c r="AC2" t="s">
        <v>2355</v>
      </c>
      <c r="AD2">
        <f>AVERAGE(C2:C65)</f>
        <v>236.11875000000003</v>
      </c>
      <c r="AE2">
        <f>AVERAGE(C2:C33)</f>
        <v>236.11875000000003</v>
      </c>
      <c r="AF2">
        <f>AVERAGE(C2:C17)</f>
        <v>294.40999999999997</v>
      </c>
      <c r="AH2" t="s">
        <v>2356</v>
      </c>
      <c r="AI2">
        <f>AD2-(3*AD3)</f>
        <v>22.509568523787834</v>
      </c>
      <c r="AJ2">
        <f>AD2-(2*AD3)</f>
        <v>93.712629015858568</v>
      </c>
      <c r="AK2">
        <f>AD2-(AD3)</f>
        <v>164.9156895079293</v>
      </c>
      <c r="AL2">
        <f>AD2</f>
        <v>236.11875000000003</v>
      </c>
      <c r="AM2">
        <f>AD2+AD3</f>
        <v>307.32181049207077</v>
      </c>
      <c r="AN2">
        <f>AD2+(2*AD3)</f>
        <v>378.5248709841415</v>
      </c>
      <c r="AO2">
        <f>AD2+(3*AD3)</f>
        <v>449.72793147621223</v>
      </c>
    </row>
    <row r="3" spans="1:41" x14ac:dyDescent="0.25">
      <c r="A3">
        <v>2</v>
      </c>
      <c r="B3" s="1" t="s">
        <v>1884</v>
      </c>
      <c r="C3">
        <v>338.2</v>
      </c>
      <c r="D3">
        <v>21.137</v>
      </c>
      <c r="E3">
        <v>24.5</v>
      </c>
      <c r="F3">
        <v>27.06</v>
      </c>
      <c r="G3">
        <v>21.14</v>
      </c>
      <c r="H3" s="1">
        <v>0</v>
      </c>
      <c r="I3" s="1" t="s">
        <v>284</v>
      </c>
      <c r="J3" s="1" t="s">
        <v>1885</v>
      </c>
      <c r="K3" s="1" t="s">
        <v>1669</v>
      </c>
      <c r="L3" s="1" t="s">
        <v>511</v>
      </c>
      <c r="M3" s="1" t="s">
        <v>1886</v>
      </c>
      <c r="N3" s="1" t="s">
        <v>1846</v>
      </c>
      <c r="O3" s="1" t="s">
        <v>1887</v>
      </c>
      <c r="P3">
        <v>32.619999999999997</v>
      </c>
      <c r="Q3" s="1" t="s">
        <v>1888</v>
      </c>
      <c r="R3">
        <v>18.5</v>
      </c>
      <c r="S3">
        <v>13</v>
      </c>
      <c r="T3">
        <v>15.38</v>
      </c>
      <c r="U3">
        <v>10</v>
      </c>
      <c r="V3" s="1" t="s">
        <v>151</v>
      </c>
      <c r="W3">
        <v>4</v>
      </c>
      <c r="X3">
        <v>4</v>
      </c>
      <c r="Y3" s="1"/>
      <c r="AB3">
        <f>Table_1__6[[#This Row],[Pts]]/Table_1__6[[#This Row],[Salary]]</f>
        <v>84.55</v>
      </c>
      <c r="AC3" t="s">
        <v>2359</v>
      </c>
      <c r="AD3">
        <f>_xlfn.STDEV.P(C2:C65)</f>
        <v>71.203060492070733</v>
      </c>
      <c r="AE3">
        <f>_xlfn.STDEV.P(C2:C33)</f>
        <v>71.203060492070733</v>
      </c>
      <c r="AF3">
        <f>_xlfn.STDEV.P(C2:C17)</f>
        <v>36.469422808704202</v>
      </c>
      <c r="AH3" t="s">
        <v>2357</v>
      </c>
      <c r="AI3">
        <f>AE2-(3*AE3)</f>
        <v>22.509568523787834</v>
      </c>
      <c r="AJ3">
        <f>AE2-(2*AE3)</f>
        <v>93.712629015858568</v>
      </c>
      <c r="AK3">
        <f>AE2-AE3</f>
        <v>164.9156895079293</v>
      </c>
      <c r="AL3">
        <f>AE2</f>
        <v>236.11875000000003</v>
      </c>
      <c r="AM3">
        <f>AE2+AE3</f>
        <v>307.32181049207077</v>
      </c>
      <c r="AN3">
        <f>AE2+(2*AE3)</f>
        <v>378.5248709841415</v>
      </c>
      <c r="AO3">
        <f>AE2+(3*AE3)</f>
        <v>449.72793147621223</v>
      </c>
    </row>
    <row r="4" spans="1:41" x14ac:dyDescent="0.25">
      <c r="A4">
        <v>3</v>
      </c>
      <c r="B4" s="1" t="s">
        <v>1889</v>
      </c>
      <c r="C4">
        <v>332.42</v>
      </c>
      <c r="D4">
        <v>20.776</v>
      </c>
      <c r="E4">
        <v>31.04</v>
      </c>
      <c r="F4">
        <v>6.58</v>
      </c>
      <c r="G4">
        <v>7</v>
      </c>
      <c r="H4" s="1" t="s">
        <v>1379</v>
      </c>
      <c r="I4" s="1" t="s">
        <v>148</v>
      </c>
      <c r="J4" s="1" t="s">
        <v>165</v>
      </c>
      <c r="K4" s="1" t="s">
        <v>1890</v>
      </c>
      <c r="L4" s="1">
        <v>0</v>
      </c>
      <c r="M4" s="1" t="s">
        <v>1184</v>
      </c>
      <c r="N4" s="1" t="s">
        <v>148</v>
      </c>
      <c r="O4" s="1" t="s">
        <v>213</v>
      </c>
      <c r="P4">
        <v>31.2</v>
      </c>
      <c r="Q4" s="1" t="s">
        <v>468</v>
      </c>
      <c r="R4">
        <v>41.84</v>
      </c>
      <c r="S4">
        <v>16</v>
      </c>
      <c r="T4">
        <v>26.96</v>
      </c>
      <c r="U4">
        <v>30.3</v>
      </c>
      <c r="V4" s="1" t="s">
        <v>141</v>
      </c>
      <c r="W4">
        <v>8</v>
      </c>
      <c r="X4">
        <v>0.25</v>
      </c>
      <c r="Y4" s="1"/>
      <c r="AB4">
        <f>Table_1__6[[#This Row],[Pts]]/Table_1__6[[#This Row],[Salary]]</f>
        <v>1329.68</v>
      </c>
      <c r="AC4" t="s">
        <v>2360</v>
      </c>
      <c r="AD4">
        <f>_xlfn.VAR.P(C2:C65)</f>
        <v>5069.8758234374836</v>
      </c>
      <c r="AE4">
        <f>_xlfn.VAR.P(C2:C33)</f>
        <v>5069.8758234374836</v>
      </c>
      <c r="AF4">
        <f>_xlfn.VAR.P(C2:C17)</f>
        <v>1330.0188000000344</v>
      </c>
      <c r="AH4" t="s">
        <v>2358</v>
      </c>
      <c r="AI4">
        <f>AF2-(3*AF3)</f>
        <v>185.00173157388735</v>
      </c>
      <c r="AJ4">
        <f>AF2-(2*AF3)</f>
        <v>221.47115438259158</v>
      </c>
      <c r="AK4">
        <f>AF2-AF3</f>
        <v>257.94057719129574</v>
      </c>
      <c r="AL4">
        <f>AF2</f>
        <v>294.40999999999997</v>
      </c>
      <c r="AM4">
        <f>AF2+AF3</f>
        <v>330.87942280870419</v>
      </c>
      <c r="AN4">
        <f>AF2+(2*AF3)</f>
        <v>367.34884561740836</v>
      </c>
      <c r="AO4">
        <f>AF2+(3*AF3)</f>
        <v>403.81826842611258</v>
      </c>
    </row>
    <row r="5" spans="1:41" x14ac:dyDescent="0.25">
      <c r="A5">
        <v>4</v>
      </c>
      <c r="B5" s="1" t="s">
        <v>1891</v>
      </c>
      <c r="C5">
        <v>325.02</v>
      </c>
      <c r="D5">
        <v>20.314</v>
      </c>
      <c r="E5">
        <v>29.88</v>
      </c>
      <c r="F5">
        <v>28.48</v>
      </c>
      <c r="G5">
        <v>-3</v>
      </c>
      <c r="H5" s="1" t="s">
        <v>643</v>
      </c>
      <c r="I5" s="1" t="s">
        <v>1892</v>
      </c>
      <c r="J5" s="1" t="s">
        <v>855</v>
      </c>
      <c r="K5" s="1">
        <v>0</v>
      </c>
      <c r="L5" s="1" t="s">
        <v>685</v>
      </c>
      <c r="M5" s="1" t="s">
        <v>1893</v>
      </c>
      <c r="N5" s="1" t="s">
        <v>1184</v>
      </c>
      <c r="O5" s="1" t="s">
        <v>887</v>
      </c>
      <c r="P5">
        <v>20.88</v>
      </c>
      <c r="Q5" s="1" t="s">
        <v>98</v>
      </c>
      <c r="R5">
        <v>1.36</v>
      </c>
      <c r="S5">
        <v>27.5</v>
      </c>
      <c r="T5">
        <v>23</v>
      </c>
      <c r="U5">
        <v>32</v>
      </c>
      <c r="V5" s="1" t="s">
        <v>84</v>
      </c>
      <c r="W5">
        <v>7</v>
      </c>
      <c r="X5">
        <v>2</v>
      </c>
      <c r="Y5" s="1"/>
      <c r="AB5">
        <f>Table_1__6[[#This Row],[Pts]]/Table_1__6[[#This Row],[Salary]]</f>
        <v>162.51</v>
      </c>
      <c r="AH5" t="s">
        <v>2356</v>
      </c>
      <c r="AI5">
        <f>COUNTIF(C2:C65,"&gt;" &amp; AI2)</f>
        <v>32</v>
      </c>
      <c r="AJ5">
        <f>COUNTIF(C2:C65,"&gt;" &amp; AJ2)</f>
        <v>31</v>
      </c>
      <c r="AK5">
        <f>COUNTIF(C2:C65,"&gt;" &amp; AK2)</f>
        <v>27</v>
      </c>
      <c r="AL5">
        <f>COUNTIF(C2:C65,"&gt;" &amp; AL2)</f>
        <v>16</v>
      </c>
      <c r="AM5">
        <f>COUNTIF(C2:C65,"&gt;" &amp; AM2)</f>
        <v>5</v>
      </c>
      <c r="AN5">
        <f>COUNTIF(C2:C65,"&gt;" &amp; AN2)</f>
        <v>1</v>
      </c>
      <c r="AO5">
        <f>COUNTIF(C2:C65,"&gt;" &amp; AO2)</f>
        <v>0</v>
      </c>
    </row>
    <row r="6" spans="1:41" x14ac:dyDescent="0.25">
      <c r="A6">
        <v>5</v>
      </c>
      <c r="B6" s="1" t="s">
        <v>1894</v>
      </c>
      <c r="C6">
        <v>314.52</v>
      </c>
      <c r="D6">
        <v>19.657</v>
      </c>
      <c r="E6">
        <v>14</v>
      </c>
      <c r="F6">
        <v>39.22</v>
      </c>
      <c r="G6">
        <v>47.28</v>
      </c>
      <c r="H6" s="1" t="s">
        <v>1216</v>
      </c>
      <c r="I6" s="1" t="s">
        <v>476</v>
      </c>
      <c r="J6" s="1" t="s">
        <v>1538</v>
      </c>
      <c r="K6" s="1">
        <v>0</v>
      </c>
      <c r="L6" s="1" t="s">
        <v>1895</v>
      </c>
      <c r="M6" s="1" t="s">
        <v>595</v>
      </c>
      <c r="N6" s="1" t="s">
        <v>596</v>
      </c>
      <c r="O6" s="1" t="s">
        <v>1888</v>
      </c>
      <c r="P6">
        <v>0.5</v>
      </c>
      <c r="Q6" s="1" t="s">
        <v>737</v>
      </c>
      <c r="R6">
        <v>18</v>
      </c>
      <c r="S6">
        <v>16.5</v>
      </c>
      <c r="T6">
        <v>5.5</v>
      </c>
      <c r="U6">
        <v>27</v>
      </c>
      <c r="V6" s="1" t="s">
        <v>122</v>
      </c>
      <c r="W6">
        <v>7</v>
      </c>
      <c r="X6">
        <v>1</v>
      </c>
      <c r="Y6" s="1"/>
      <c r="AB6">
        <f>Table_1__6[[#This Row],[Pts]]/Table_1__6[[#This Row],[Salary]]</f>
        <v>314.52</v>
      </c>
      <c r="AH6" t="s">
        <v>2357</v>
      </c>
      <c r="AI6">
        <f>COUNTIF(C2:C33,"&gt;" &amp; AI3)</f>
        <v>32</v>
      </c>
      <c r="AJ6">
        <f>COUNTIF(C2:C33,"&gt;" &amp; AJ3)</f>
        <v>31</v>
      </c>
      <c r="AK6">
        <f>COUNTIF(C2:C33,"&gt;" &amp; AK3)</f>
        <v>27</v>
      </c>
      <c r="AL6">
        <f>COUNTIF(C2:C33,"&gt;" &amp; AL3)</f>
        <v>16</v>
      </c>
      <c r="AM6">
        <f>COUNTIF(C2:C33,"&gt;" &amp; AM3)</f>
        <v>5</v>
      </c>
      <c r="AN6">
        <f>COUNTIF(C2:C33,"&gt;" &amp; AN3)</f>
        <v>1</v>
      </c>
      <c r="AO6">
        <f>COUNTIF(C2:C33,"&gt;" &amp; AO3)</f>
        <v>0</v>
      </c>
    </row>
    <row r="7" spans="1:41" x14ac:dyDescent="0.25">
      <c r="A7">
        <v>6</v>
      </c>
      <c r="B7" s="1" t="s">
        <v>1896</v>
      </c>
      <c r="C7">
        <v>300.77999999999997</v>
      </c>
      <c r="D7">
        <v>18.798999999999999</v>
      </c>
      <c r="E7">
        <v>24.74</v>
      </c>
      <c r="F7">
        <v>7.5</v>
      </c>
      <c r="G7">
        <v>2.5</v>
      </c>
      <c r="H7" s="1" t="s">
        <v>352</v>
      </c>
      <c r="I7" s="1" t="s">
        <v>1897</v>
      </c>
      <c r="J7" s="1">
        <v>0</v>
      </c>
      <c r="K7" s="1" t="s">
        <v>352</v>
      </c>
      <c r="L7" s="1" t="s">
        <v>738</v>
      </c>
      <c r="M7" s="1" t="s">
        <v>1898</v>
      </c>
      <c r="N7" s="1" t="s">
        <v>1899</v>
      </c>
      <c r="O7" s="1" t="s">
        <v>1900</v>
      </c>
      <c r="P7">
        <v>41.46</v>
      </c>
      <c r="Q7" s="1" t="s">
        <v>1143</v>
      </c>
      <c r="R7">
        <v>8</v>
      </c>
      <c r="S7">
        <v>10</v>
      </c>
      <c r="T7">
        <v>6</v>
      </c>
      <c r="U7">
        <v>38.700000000000003</v>
      </c>
      <c r="V7" s="1" t="s">
        <v>196</v>
      </c>
      <c r="W7">
        <v>6</v>
      </c>
      <c r="X7">
        <v>1</v>
      </c>
      <c r="Y7" s="1"/>
      <c r="AB7">
        <f>Table_1__6[[#This Row],[Pts]]/Table_1__6[[#This Row],[Salary]]</f>
        <v>300.77999999999997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14</v>
      </c>
      <c r="AL7">
        <f>COUNTIF(C2:C17,"&gt;" &amp; AL4)</f>
        <v>7</v>
      </c>
      <c r="AM7">
        <f>COUNTIF(C2:C17,"&gt;" &amp; AM4)</f>
        <v>3</v>
      </c>
      <c r="AN7">
        <f>COUNTIF(C2:C17,"&gt;" &amp; AN4)</f>
        <v>1</v>
      </c>
      <c r="AO7">
        <f>COUNTIF(C2:C17,"&gt;" &amp; AO4)</f>
        <v>0</v>
      </c>
    </row>
    <row r="8" spans="1:41" x14ac:dyDescent="0.25">
      <c r="A8">
        <v>7</v>
      </c>
      <c r="B8" s="1" t="s">
        <v>1901</v>
      </c>
      <c r="C8">
        <v>297.12</v>
      </c>
      <c r="D8">
        <v>18.57</v>
      </c>
      <c r="E8">
        <v>10.5</v>
      </c>
      <c r="F8">
        <v>23.14</v>
      </c>
      <c r="G8">
        <v>36</v>
      </c>
      <c r="H8" s="1" t="s">
        <v>560</v>
      </c>
      <c r="I8" s="1" t="s">
        <v>1902</v>
      </c>
      <c r="J8" s="1" t="s">
        <v>1903</v>
      </c>
      <c r="K8" s="1" t="s">
        <v>1904</v>
      </c>
      <c r="L8" s="1" t="s">
        <v>1226</v>
      </c>
      <c r="M8" s="1" t="s">
        <v>1225</v>
      </c>
      <c r="N8" s="1" t="s">
        <v>188</v>
      </c>
      <c r="O8" s="1" t="s">
        <v>1294</v>
      </c>
      <c r="P8">
        <v>0.08</v>
      </c>
      <c r="Q8" s="1">
        <v>0</v>
      </c>
      <c r="R8">
        <v>23</v>
      </c>
      <c r="S8">
        <v>7.5</v>
      </c>
      <c r="T8">
        <v>36.159999999999997</v>
      </c>
      <c r="U8">
        <v>10.74</v>
      </c>
      <c r="V8" s="1" t="s">
        <v>572</v>
      </c>
      <c r="W8">
        <v>13</v>
      </c>
      <c r="X8">
        <v>0.5</v>
      </c>
      <c r="Y8" s="1"/>
      <c r="AB8">
        <f>Table_1__6[[#This Row],[Pts]]/Table_1__6[[#This Row],[Salary]]</f>
        <v>594.24</v>
      </c>
    </row>
    <row r="9" spans="1:41" x14ac:dyDescent="0.25">
      <c r="A9">
        <v>8</v>
      </c>
      <c r="B9" s="1" t="s">
        <v>1905</v>
      </c>
      <c r="C9">
        <v>290.54000000000002</v>
      </c>
      <c r="D9">
        <v>18.158999999999999</v>
      </c>
      <c r="E9">
        <v>15</v>
      </c>
      <c r="F9">
        <v>-1.5</v>
      </c>
      <c r="G9">
        <v>24.08</v>
      </c>
      <c r="H9" s="1" t="s">
        <v>610</v>
      </c>
      <c r="I9" s="1" t="s">
        <v>1906</v>
      </c>
      <c r="J9" s="1" t="s">
        <v>1907</v>
      </c>
      <c r="K9" s="1">
        <v>0</v>
      </c>
      <c r="L9" s="1" t="s">
        <v>1908</v>
      </c>
      <c r="M9" s="1" t="s">
        <v>1909</v>
      </c>
      <c r="N9" s="1" t="s">
        <v>595</v>
      </c>
      <c r="O9" s="1" t="s">
        <v>1665</v>
      </c>
      <c r="P9">
        <v>29.82</v>
      </c>
      <c r="Q9" s="1" t="s">
        <v>1910</v>
      </c>
      <c r="R9">
        <v>18.46</v>
      </c>
      <c r="S9">
        <v>21.5</v>
      </c>
      <c r="T9">
        <v>5.5</v>
      </c>
      <c r="U9">
        <v>-0.02</v>
      </c>
      <c r="V9" s="1" t="s">
        <v>289</v>
      </c>
      <c r="W9">
        <v>7</v>
      </c>
      <c r="X9">
        <v>2.25</v>
      </c>
      <c r="Y9" s="1"/>
      <c r="AB9">
        <f>Table_1__6[[#This Row],[Pts]]/Table_1__6[[#This Row],[Salary]]</f>
        <v>129.12888888888889</v>
      </c>
    </row>
    <row r="10" spans="1:41" x14ac:dyDescent="0.25">
      <c r="A10">
        <v>9</v>
      </c>
      <c r="B10" s="1" t="s">
        <v>1911</v>
      </c>
      <c r="C10">
        <v>276.89999999999998</v>
      </c>
      <c r="D10">
        <v>16.288</v>
      </c>
      <c r="E10">
        <v>28.1</v>
      </c>
      <c r="F10">
        <v>12.44</v>
      </c>
      <c r="G10">
        <v>23</v>
      </c>
      <c r="H10" s="1" t="s">
        <v>98</v>
      </c>
      <c r="I10" s="1">
        <v>0</v>
      </c>
      <c r="J10" s="1" t="s">
        <v>1912</v>
      </c>
      <c r="K10" s="1" t="s">
        <v>1913</v>
      </c>
      <c r="L10" s="1" t="s">
        <v>738</v>
      </c>
      <c r="M10" s="1" t="s">
        <v>1184</v>
      </c>
      <c r="N10" s="1" t="s">
        <v>350</v>
      </c>
      <c r="O10" s="1" t="s">
        <v>610</v>
      </c>
      <c r="P10">
        <v>21</v>
      </c>
      <c r="Q10" s="1" t="s">
        <v>1914</v>
      </c>
      <c r="R10">
        <v>18.5</v>
      </c>
      <c r="S10">
        <v>11.4</v>
      </c>
      <c r="T10">
        <v>-2</v>
      </c>
      <c r="U10">
        <v>22.86</v>
      </c>
      <c r="V10" s="1" t="s">
        <v>205</v>
      </c>
      <c r="W10">
        <v>5</v>
      </c>
      <c r="X10">
        <v>2</v>
      </c>
      <c r="Y10" s="1"/>
      <c r="AB10">
        <f>Table_1__6[[#This Row],[Pts]]/Table_1__6[[#This Row],[Salary]]</f>
        <v>138.44999999999999</v>
      </c>
    </row>
    <row r="11" spans="1:41" x14ac:dyDescent="0.25">
      <c r="A11">
        <v>10</v>
      </c>
      <c r="B11" s="1" t="s">
        <v>1915</v>
      </c>
      <c r="C11">
        <v>274.8</v>
      </c>
      <c r="D11">
        <v>17.175000000000001</v>
      </c>
      <c r="E11">
        <v>20.12</v>
      </c>
      <c r="F11">
        <v>11</v>
      </c>
      <c r="G11">
        <v>26</v>
      </c>
      <c r="H11" s="1" t="s">
        <v>432</v>
      </c>
      <c r="I11" s="1" t="s">
        <v>1916</v>
      </c>
      <c r="J11" s="1" t="s">
        <v>1146</v>
      </c>
      <c r="K11" s="1" t="s">
        <v>1917</v>
      </c>
      <c r="L11" s="1" t="s">
        <v>1918</v>
      </c>
      <c r="M11" s="1" t="s">
        <v>728</v>
      </c>
      <c r="N11" s="1">
        <v>0</v>
      </c>
      <c r="O11" s="1" t="s">
        <v>328</v>
      </c>
      <c r="P11">
        <v>12.26</v>
      </c>
      <c r="Q11" s="1" t="s">
        <v>685</v>
      </c>
      <c r="R11">
        <v>13.4</v>
      </c>
      <c r="S11">
        <v>13.74</v>
      </c>
      <c r="T11">
        <v>21.2</v>
      </c>
      <c r="U11">
        <v>3.5</v>
      </c>
      <c r="V11" s="1" t="s">
        <v>34</v>
      </c>
      <c r="W11">
        <v>10</v>
      </c>
      <c r="X11">
        <v>3.5</v>
      </c>
      <c r="Y11" s="1"/>
      <c r="AB11">
        <f>Table_1__6[[#This Row],[Pts]]/Table_1__6[[#This Row],[Salary]]</f>
        <v>78.51428571428572</v>
      </c>
    </row>
    <row r="12" spans="1:41" x14ac:dyDescent="0.25">
      <c r="A12">
        <v>11</v>
      </c>
      <c r="B12" s="1" t="s">
        <v>1919</v>
      </c>
      <c r="C12">
        <v>272.2</v>
      </c>
      <c r="D12">
        <v>17.012</v>
      </c>
      <c r="E12">
        <v>10.28</v>
      </c>
      <c r="F12">
        <v>20.5</v>
      </c>
      <c r="G12">
        <v>31.24</v>
      </c>
      <c r="H12" s="1" t="s">
        <v>737</v>
      </c>
      <c r="I12" s="1" t="s">
        <v>1823</v>
      </c>
      <c r="J12" s="1" t="s">
        <v>468</v>
      </c>
      <c r="K12" s="1" t="s">
        <v>1920</v>
      </c>
      <c r="L12" s="1" t="s">
        <v>1718</v>
      </c>
      <c r="M12" s="1" t="s">
        <v>676</v>
      </c>
      <c r="N12" s="1" t="s">
        <v>586</v>
      </c>
      <c r="O12" s="1">
        <v>0</v>
      </c>
      <c r="P12">
        <v>35.72</v>
      </c>
      <c r="Q12" s="1" t="s">
        <v>730</v>
      </c>
      <c r="R12">
        <v>29</v>
      </c>
      <c r="S12">
        <v>9</v>
      </c>
      <c r="T12">
        <v>22.5</v>
      </c>
      <c r="U12">
        <v>11</v>
      </c>
      <c r="V12" s="1" t="s">
        <v>54</v>
      </c>
      <c r="W12">
        <v>11</v>
      </c>
      <c r="X12">
        <v>3</v>
      </c>
      <c r="Y12" s="1"/>
      <c r="AB12">
        <f>Table_1__6[[#This Row],[Pts]]/Table_1__6[[#This Row],[Salary]]</f>
        <v>90.733333333333334</v>
      </c>
    </row>
    <row r="13" spans="1:41" x14ac:dyDescent="0.25">
      <c r="A13">
        <v>12</v>
      </c>
      <c r="B13" s="1" t="s">
        <v>1921</v>
      </c>
      <c r="C13">
        <v>271.38</v>
      </c>
      <c r="D13">
        <v>16.960999999999999</v>
      </c>
      <c r="E13">
        <v>9.68</v>
      </c>
      <c r="F13">
        <v>22.56</v>
      </c>
      <c r="G13">
        <v>8</v>
      </c>
      <c r="H13" s="1" t="s">
        <v>468</v>
      </c>
      <c r="I13" s="1">
        <v>0</v>
      </c>
      <c r="J13" s="1" t="s">
        <v>707</v>
      </c>
      <c r="K13" s="1" t="s">
        <v>586</v>
      </c>
      <c r="L13" s="1" t="s">
        <v>1897</v>
      </c>
      <c r="M13" s="1" t="s">
        <v>1375</v>
      </c>
      <c r="N13" s="1" t="s">
        <v>1922</v>
      </c>
      <c r="O13" s="1" t="s">
        <v>936</v>
      </c>
      <c r="P13">
        <v>18.62</v>
      </c>
      <c r="Q13" s="1" t="s">
        <v>1037</v>
      </c>
      <c r="R13">
        <v>14</v>
      </c>
      <c r="S13">
        <v>21.34</v>
      </c>
      <c r="T13">
        <v>26.52</v>
      </c>
      <c r="U13">
        <v>20.5</v>
      </c>
      <c r="V13" s="1" t="s">
        <v>94</v>
      </c>
      <c r="W13">
        <v>5</v>
      </c>
      <c r="X13">
        <v>0.5</v>
      </c>
      <c r="Y13" s="1"/>
      <c r="AB13">
        <f>Table_1__6[[#This Row],[Pts]]/Table_1__6[[#This Row],[Salary]]</f>
        <v>542.76</v>
      </c>
    </row>
    <row r="14" spans="1:41" x14ac:dyDescent="0.25">
      <c r="A14">
        <v>13</v>
      </c>
      <c r="B14" s="1" t="s">
        <v>1923</v>
      </c>
      <c r="C14">
        <v>270.52</v>
      </c>
      <c r="D14">
        <v>16.907</v>
      </c>
      <c r="E14">
        <v>9</v>
      </c>
      <c r="F14">
        <v>23.04</v>
      </c>
      <c r="G14">
        <v>4</v>
      </c>
      <c r="H14" s="1" t="s">
        <v>513</v>
      </c>
      <c r="I14" s="1" t="s">
        <v>1185</v>
      </c>
      <c r="J14" s="1" t="s">
        <v>1924</v>
      </c>
      <c r="K14" s="1" t="s">
        <v>1888</v>
      </c>
      <c r="L14" s="1" t="s">
        <v>451</v>
      </c>
      <c r="M14" s="1" t="s">
        <v>1925</v>
      </c>
      <c r="N14" s="1" t="s">
        <v>596</v>
      </c>
      <c r="O14" s="1">
        <v>0</v>
      </c>
      <c r="P14">
        <v>33</v>
      </c>
      <c r="Q14" s="1" t="s">
        <v>1918</v>
      </c>
      <c r="R14">
        <v>6.5</v>
      </c>
      <c r="S14">
        <v>12.5</v>
      </c>
      <c r="T14">
        <v>6</v>
      </c>
      <c r="U14">
        <v>19</v>
      </c>
      <c r="V14" s="1" t="s">
        <v>44</v>
      </c>
      <c r="W14">
        <v>11</v>
      </c>
      <c r="X14">
        <v>0.25</v>
      </c>
      <c r="Y14" s="1"/>
      <c r="AB14">
        <f>Table_1__6[[#This Row],[Pts]]/Table_1__6[[#This Row],[Salary]]</f>
        <v>1082.08</v>
      </c>
    </row>
    <row r="15" spans="1:41" x14ac:dyDescent="0.25">
      <c r="A15">
        <v>14</v>
      </c>
      <c r="B15" s="1" t="s">
        <v>1926</v>
      </c>
      <c r="C15">
        <v>259.88</v>
      </c>
      <c r="D15">
        <v>16.242000000000001</v>
      </c>
      <c r="E15">
        <v>23.5</v>
      </c>
      <c r="F15">
        <v>4.5</v>
      </c>
      <c r="G15">
        <v>5.92</v>
      </c>
      <c r="H15" s="1" t="s">
        <v>1461</v>
      </c>
      <c r="I15" s="1" t="s">
        <v>367</v>
      </c>
      <c r="J15" s="1" t="s">
        <v>730</v>
      </c>
      <c r="K15" s="1" t="s">
        <v>1927</v>
      </c>
      <c r="L15" s="1" t="s">
        <v>350</v>
      </c>
      <c r="M15" s="1" t="s">
        <v>1226</v>
      </c>
      <c r="N15" s="1" t="s">
        <v>780</v>
      </c>
      <c r="O15" s="1">
        <v>0</v>
      </c>
      <c r="P15">
        <v>17.5</v>
      </c>
      <c r="Q15" s="1" t="s">
        <v>1248</v>
      </c>
      <c r="R15">
        <v>32.58</v>
      </c>
      <c r="S15">
        <v>25.18</v>
      </c>
      <c r="T15">
        <v>25.5</v>
      </c>
      <c r="U15">
        <v>19.899999999999999</v>
      </c>
      <c r="V15" s="1" t="s">
        <v>141</v>
      </c>
      <c r="W15">
        <v>11</v>
      </c>
      <c r="X15">
        <v>3</v>
      </c>
      <c r="Y15" s="1"/>
      <c r="AB15">
        <f>Table_1__6[[#This Row],[Pts]]/Table_1__6[[#This Row],[Salary]]</f>
        <v>86.626666666666665</v>
      </c>
    </row>
    <row r="16" spans="1:41" x14ac:dyDescent="0.25">
      <c r="A16">
        <v>15</v>
      </c>
      <c r="B16" s="1" t="s">
        <v>1928</v>
      </c>
      <c r="C16">
        <v>254.96</v>
      </c>
      <c r="D16">
        <v>15.935</v>
      </c>
      <c r="E16">
        <v>13.5</v>
      </c>
      <c r="F16">
        <v>22</v>
      </c>
      <c r="G16">
        <v>10</v>
      </c>
      <c r="H16" s="1" t="s">
        <v>693</v>
      </c>
      <c r="I16" s="1" t="s">
        <v>459</v>
      </c>
      <c r="J16" s="1" t="s">
        <v>1929</v>
      </c>
      <c r="K16" s="1" t="s">
        <v>1296</v>
      </c>
      <c r="L16" s="1">
        <v>0</v>
      </c>
      <c r="M16" s="1" t="s">
        <v>1379</v>
      </c>
      <c r="N16" s="1" t="s">
        <v>1168</v>
      </c>
      <c r="O16" s="1" t="s">
        <v>1379</v>
      </c>
      <c r="P16">
        <v>26.62</v>
      </c>
      <c r="Q16" s="1" t="s">
        <v>735</v>
      </c>
      <c r="R16">
        <v>36.4</v>
      </c>
      <c r="S16">
        <v>12</v>
      </c>
      <c r="T16">
        <v>15.5</v>
      </c>
      <c r="U16">
        <v>25.48</v>
      </c>
      <c r="V16" s="1" t="s">
        <v>161</v>
      </c>
      <c r="W16">
        <v>8</v>
      </c>
      <c r="X16">
        <v>0.25</v>
      </c>
      <c r="Y16" s="1"/>
      <c r="AB16">
        <f>Table_1__6[[#This Row],[Pts]]/Table_1__6[[#This Row],[Salary]]</f>
        <v>1019.84</v>
      </c>
    </row>
    <row r="17" spans="1:28" x14ac:dyDescent="0.25">
      <c r="A17">
        <v>16</v>
      </c>
      <c r="B17" s="1" t="s">
        <v>1930</v>
      </c>
      <c r="C17">
        <v>242.94</v>
      </c>
      <c r="D17">
        <v>15.183999999999999</v>
      </c>
      <c r="E17">
        <v>8.9</v>
      </c>
      <c r="F17">
        <v>26.8</v>
      </c>
      <c r="G17">
        <v>9.08</v>
      </c>
      <c r="H17" s="1" t="s">
        <v>98</v>
      </c>
      <c r="I17" s="1" t="s">
        <v>1931</v>
      </c>
      <c r="J17" s="1" t="s">
        <v>1932</v>
      </c>
      <c r="K17" s="1" t="s">
        <v>487</v>
      </c>
      <c r="L17" s="1" t="s">
        <v>348</v>
      </c>
      <c r="M17" s="1" t="s">
        <v>737</v>
      </c>
      <c r="N17" s="1" t="s">
        <v>1235</v>
      </c>
      <c r="O17" s="1">
        <v>0</v>
      </c>
      <c r="P17">
        <v>4</v>
      </c>
      <c r="Q17" s="1" t="s">
        <v>811</v>
      </c>
      <c r="R17">
        <v>30.5</v>
      </c>
      <c r="S17">
        <v>7.5</v>
      </c>
      <c r="T17">
        <v>23.78</v>
      </c>
      <c r="U17">
        <v>6.5</v>
      </c>
      <c r="V17" s="1" t="s">
        <v>205</v>
      </c>
      <c r="W17">
        <v>11</v>
      </c>
      <c r="X17">
        <v>0.25</v>
      </c>
      <c r="Y17" s="1"/>
      <c r="AB17">
        <f>Table_1__6[[#This Row],[Pts]]/Table_1__6[[#This Row],[Salary]]</f>
        <v>971.76</v>
      </c>
    </row>
    <row r="18" spans="1:28" x14ac:dyDescent="0.25">
      <c r="A18">
        <v>17</v>
      </c>
      <c r="B18" s="1" t="s">
        <v>1933</v>
      </c>
      <c r="C18">
        <v>235.12</v>
      </c>
      <c r="D18">
        <v>14.695</v>
      </c>
      <c r="E18">
        <v>5</v>
      </c>
      <c r="F18">
        <v>8.5</v>
      </c>
      <c r="G18">
        <v>29.58</v>
      </c>
      <c r="H18" s="1" t="s">
        <v>1934</v>
      </c>
      <c r="I18" s="1" t="s">
        <v>1935</v>
      </c>
      <c r="J18" s="1" t="s">
        <v>665</v>
      </c>
      <c r="K18" s="1" t="s">
        <v>1936</v>
      </c>
      <c r="L18" s="1" t="s">
        <v>350</v>
      </c>
      <c r="M18" s="1">
        <v>0</v>
      </c>
      <c r="N18" s="1" t="s">
        <v>52</v>
      </c>
      <c r="O18" s="1" t="s">
        <v>1937</v>
      </c>
      <c r="P18">
        <v>8</v>
      </c>
      <c r="Q18" s="1" t="s">
        <v>1938</v>
      </c>
      <c r="R18">
        <v>1</v>
      </c>
      <c r="S18">
        <v>24.5</v>
      </c>
      <c r="T18">
        <v>11</v>
      </c>
      <c r="U18">
        <v>13.9</v>
      </c>
      <c r="V18" s="1" t="s">
        <v>196</v>
      </c>
      <c r="W18">
        <v>9</v>
      </c>
      <c r="X18">
        <v>0.25</v>
      </c>
      <c r="Y18" s="1"/>
      <c r="AB18">
        <f>Table_1__6[[#This Row],[Pts]]/Table_1__6[[#This Row],[Salary]]</f>
        <v>940.48</v>
      </c>
    </row>
    <row r="19" spans="1:28" x14ac:dyDescent="0.25">
      <c r="A19">
        <v>18</v>
      </c>
      <c r="B19" s="1" t="s">
        <v>1939</v>
      </c>
      <c r="C19">
        <v>232.46</v>
      </c>
      <c r="D19">
        <v>14.529</v>
      </c>
      <c r="E19">
        <v>25.5</v>
      </c>
      <c r="F19">
        <v>6.5</v>
      </c>
      <c r="G19">
        <v>15</v>
      </c>
      <c r="H19" s="1" t="s">
        <v>590</v>
      </c>
      <c r="I19" s="1" t="s">
        <v>1404</v>
      </c>
      <c r="J19" s="1">
        <v>0</v>
      </c>
      <c r="K19" s="1" t="s">
        <v>586</v>
      </c>
      <c r="L19" s="1" t="s">
        <v>1122</v>
      </c>
      <c r="M19" s="1" t="s">
        <v>1379</v>
      </c>
      <c r="N19" s="1" t="s">
        <v>1940</v>
      </c>
      <c r="O19" s="1" t="s">
        <v>1941</v>
      </c>
      <c r="P19">
        <v>15.58</v>
      </c>
      <c r="Q19" s="1" t="s">
        <v>1379</v>
      </c>
      <c r="R19">
        <v>23.88</v>
      </c>
      <c r="S19">
        <v>10.58</v>
      </c>
      <c r="T19">
        <v>19.72</v>
      </c>
      <c r="U19">
        <v>19.5</v>
      </c>
      <c r="V19" s="1" t="s">
        <v>179</v>
      </c>
      <c r="W19">
        <v>6</v>
      </c>
      <c r="X19">
        <v>0.25</v>
      </c>
      <c r="Y19" s="1"/>
      <c r="AB19">
        <f>Table_1__6[[#This Row],[Pts]]/Table_1__6[[#This Row],[Salary]]</f>
        <v>929.84</v>
      </c>
    </row>
    <row r="20" spans="1:28" x14ac:dyDescent="0.25">
      <c r="A20">
        <v>19</v>
      </c>
      <c r="B20" s="1" t="s">
        <v>1942</v>
      </c>
      <c r="C20">
        <v>224.62</v>
      </c>
      <c r="D20">
        <v>14.039</v>
      </c>
      <c r="E20">
        <v>4</v>
      </c>
      <c r="F20">
        <v>14.52</v>
      </c>
      <c r="G20">
        <v>28.08</v>
      </c>
      <c r="H20" s="1" t="s">
        <v>596</v>
      </c>
      <c r="I20" s="1" t="s">
        <v>350</v>
      </c>
      <c r="J20" s="1" t="s">
        <v>1683</v>
      </c>
      <c r="K20" s="1" t="s">
        <v>348</v>
      </c>
      <c r="L20" s="1" t="s">
        <v>707</v>
      </c>
      <c r="M20" s="1" t="s">
        <v>707</v>
      </c>
      <c r="N20" s="1" t="s">
        <v>1943</v>
      </c>
      <c r="O20" s="1" t="s">
        <v>1944</v>
      </c>
      <c r="P20">
        <v>21.6</v>
      </c>
      <c r="Q20" s="1">
        <v>0</v>
      </c>
      <c r="R20">
        <v>13.82</v>
      </c>
      <c r="S20">
        <v>14.5</v>
      </c>
      <c r="T20">
        <v>29.02</v>
      </c>
      <c r="U20">
        <v>7</v>
      </c>
      <c r="V20" s="1" t="s">
        <v>103</v>
      </c>
      <c r="W20">
        <v>13</v>
      </c>
      <c r="X20">
        <v>0.25</v>
      </c>
      <c r="Y20" s="1"/>
      <c r="AB20">
        <f>Table_1__6[[#This Row],[Pts]]/Table_1__6[[#This Row],[Salary]]</f>
        <v>898.48</v>
      </c>
    </row>
    <row r="21" spans="1:28" x14ac:dyDescent="0.25">
      <c r="A21">
        <v>20</v>
      </c>
      <c r="B21" s="1" t="s">
        <v>1945</v>
      </c>
      <c r="C21">
        <v>222.52</v>
      </c>
      <c r="D21">
        <v>13.907</v>
      </c>
      <c r="E21">
        <v>3</v>
      </c>
      <c r="F21">
        <v>7.5</v>
      </c>
      <c r="G21">
        <v>8.36</v>
      </c>
      <c r="H21" s="1" t="s">
        <v>1359</v>
      </c>
      <c r="I21" s="1" t="s">
        <v>491</v>
      </c>
      <c r="J21" s="1">
        <v>0</v>
      </c>
      <c r="K21" s="1" t="s">
        <v>1852</v>
      </c>
      <c r="L21" s="1" t="s">
        <v>1946</v>
      </c>
      <c r="M21" s="1" t="s">
        <v>900</v>
      </c>
      <c r="N21" s="1" t="s">
        <v>1888</v>
      </c>
      <c r="O21" s="1" t="s">
        <v>596</v>
      </c>
      <c r="P21">
        <v>23</v>
      </c>
      <c r="Q21" s="1" t="s">
        <v>1425</v>
      </c>
      <c r="R21">
        <v>31.5</v>
      </c>
      <c r="S21">
        <v>22.6</v>
      </c>
      <c r="T21">
        <v>25.5</v>
      </c>
      <c r="U21">
        <v>13.5</v>
      </c>
      <c r="V21" s="1" t="s">
        <v>94</v>
      </c>
      <c r="W21">
        <v>6</v>
      </c>
      <c r="X21">
        <v>0.25</v>
      </c>
      <c r="Y21" s="1"/>
      <c r="AB21">
        <f>Table_1__6[[#This Row],[Pts]]/Table_1__6[[#This Row],[Salary]]</f>
        <v>890.08</v>
      </c>
    </row>
    <row r="22" spans="1:28" x14ac:dyDescent="0.25">
      <c r="A22">
        <v>21</v>
      </c>
      <c r="B22" s="1" t="s">
        <v>1947</v>
      </c>
      <c r="C22">
        <v>216.14</v>
      </c>
      <c r="D22">
        <v>13.509</v>
      </c>
      <c r="E22">
        <v>13.5</v>
      </c>
      <c r="F22">
        <v>0.5</v>
      </c>
      <c r="G22">
        <v>14</v>
      </c>
      <c r="H22" s="1" t="s">
        <v>1948</v>
      </c>
      <c r="I22" s="1" t="s">
        <v>720</v>
      </c>
      <c r="J22" s="1" t="s">
        <v>348</v>
      </c>
      <c r="K22" s="1" t="s">
        <v>1949</v>
      </c>
      <c r="L22" s="1" t="s">
        <v>1950</v>
      </c>
      <c r="M22" s="1">
        <v>0</v>
      </c>
      <c r="N22" s="1" t="s">
        <v>1897</v>
      </c>
      <c r="O22" s="1" t="s">
        <v>1951</v>
      </c>
      <c r="P22">
        <v>11</v>
      </c>
      <c r="Q22" s="1" t="s">
        <v>728</v>
      </c>
      <c r="R22">
        <v>19.059999999999999</v>
      </c>
      <c r="S22">
        <v>2.5</v>
      </c>
      <c r="T22">
        <v>-2</v>
      </c>
      <c r="U22">
        <v>24.54</v>
      </c>
      <c r="V22" s="1" t="s">
        <v>289</v>
      </c>
      <c r="W22">
        <v>9</v>
      </c>
      <c r="X22">
        <v>0.25</v>
      </c>
      <c r="Y22" s="1"/>
      <c r="AB22">
        <f>Table_1__6[[#This Row],[Pts]]/Table_1__6[[#This Row],[Salary]]</f>
        <v>864.56</v>
      </c>
    </row>
    <row r="23" spans="1:28" x14ac:dyDescent="0.25">
      <c r="A23">
        <v>22</v>
      </c>
      <c r="B23" s="1" t="s">
        <v>1952</v>
      </c>
      <c r="C23">
        <v>194.54</v>
      </c>
      <c r="D23">
        <v>12.159000000000001</v>
      </c>
      <c r="E23">
        <v>20</v>
      </c>
      <c r="F23">
        <v>9.52</v>
      </c>
      <c r="G23">
        <v>11.64</v>
      </c>
      <c r="H23" s="1">
        <v>0</v>
      </c>
      <c r="I23" s="1" t="s">
        <v>448</v>
      </c>
      <c r="J23" s="1" t="s">
        <v>728</v>
      </c>
      <c r="K23" s="1" t="s">
        <v>1953</v>
      </c>
      <c r="L23" s="1" t="s">
        <v>693</v>
      </c>
      <c r="M23" s="1" t="s">
        <v>1954</v>
      </c>
      <c r="N23" s="1" t="s">
        <v>730</v>
      </c>
      <c r="O23" s="1" t="s">
        <v>286</v>
      </c>
      <c r="P23">
        <v>13</v>
      </c>
      <c r="Q23" s="1" t="s">
        <v>1955</v>
      </c>
      <c r="R23">
        <v>20.88</v>
      </c>
      <c r="S23">
        <v>12</v>
      </c>
      <c r="T23">
        <v>3.74</v>
      </c>
      <c r="U23">
        <v>3.16</v>
      </c>
      <c r="V23" s="1" t="s">
        <v>572</v>
      </c>
      <c r="W23">
        <v>4</v>
      </c>
      <c r="X23">
        <v>1</v>
      </c>
      <c r="Y23" s="1"/>
      <c r="AB23">
        <f>Table_1__6[[#This Row],[Pts]]/Table_1__6[[#This Row],[Salary]]</f>
        <v>194.54</v>
      </c>
    </row>
    <row r="24" spans="1:28" x14ac:dyDescent="0.25">
      <c r="A24">
        <v>23</v>
      </c>
      <c r="B24" s="1" t="s">
        <v>1956</v>
      </c>
      <c r="C24">
        <v>188.4</v>
      </c>
      <c r="D24">
        <v>11.775</v>
      </c>
      <c r="E24">
        <v>14.5</v>
      </c>
      <c r="F24">
        <v>13.62</v>
      </c>
      <c r="G24">
        <v>7</v>
      </c>
      <c r="H24" s="1" t="s">
        <v>1683</v>
      </c>
      <c r="I24" s="1">
        <v>0</v>
      </c>
      <c r="J24" s="1" t="s">
        <v>1957</v>
      </c>
      <c r="K24" s="1" t="s">
        <v>1669</v>
      </c>
      <c r="L24" s="1" t="s">
        <v>1432</v>
      </c>
      <c r="M24" s="1" t="s">
        <v>707</v>
      </c>
      <c r="N24" s="1" t="s">
        <v>866</v>
      </c>
      <c r="O24" s="1" t="s">
        <v>1825</v>
      </c>
      <c r="P24">
        <v>14.58</v>
      </c>
      <c r="Q24" s="1" t="s">
        <v>348</v>
      </c>
      <c r="R24">
        <v>8</v>
      </c>
      <c r="S24">
        <v>-6.5</v>
      </c>
      <c r="T24">
        <v>15</v>
      </c>
      <c r="U24">
        <v>12.5</v>
      </c>
      <c r="V24" s="1" t="s">
        <v>179</v>
      </c>
      <c r="W24">
        <v>5</v>
      </c>
      <c r="X24">
        <v>0.25</v>
      </c>
      <c r="Y24" s="1"/>
      <c r="AB24">
        <f>Table_1__6[[#This Row],[Pts]]/Table_1__6[[#This Row],[Salary]]</f>
        <v>753.6</v>
      </c>
    </row>
    <row r="25" spans="1:28" x14ac:dyDescent="0.25">
      <c r="A25">
        <v>24</v>
      </c>
      <c r="B25" s="1" t="s">
        <v>1958</v>
      </c>
      <c r="C25">
        <v>187.14</v>
      </c>
      <c r="D25">
        <v>11.696</v>
      </c>
      <c r="E25">
        <v>3.5</v>
      </c>
      <c r="F25">
        <v>-4.26</v>
      </c>
      <c r="G25">
        <v>10.84</v>
      </c>
      <c r="H25" s="1" t="s">
        <v>1325</v>
      </c>
      <c r="I25" s="1" t="s">
        <v>610</v>
      </c>
      <c r="J25" s="1" t="s">
        <v>1941</v>
      </c>
      <c r="K25" s="1" t="s">
        <v>1330</v>
      </c>
      <c r="L25" s="1" t="s">
        <v>1136</v>
      </c>
      <c r="M25" s="1" t="s">
        <v>1485</v>
      </c>
      <c r="N25" s="1">
        <v>0</v>
      </c>
      <c r="O25" s="1" t="s">
        <v>1888</v>
      </c>
      <c r="P25">
        <v>47.94</v>
      </c>
      <c r="Q25" s="1" t="s">
        <v>1669</v>
      </c>
      <c r="R25">
        <v>16.5</v>
      </c>
      <c r="S25">
        <v>4.5</v>
      </c>
      <c r="T25">
        <v>22.08</v>
      </c>
      <c r="U25">
        <v>-1.7</v>
      </c>
      <c r="V25" s="1" t="s">
        <v>44</v>
      </c>
      <c r="W25">
        <v>10</v>
      </c>
      <c r="X25">
        <v>0.25</v>
      </c>
      <c r="Y25" s="1"/>
      <c r="AB25">
        <f>Table_1__6[[#This Row],[Pts]]/Table_1__6[[#This Row],[Salary]]</f>
        <v>748.56</v>
      </c>
    </row>
    <row r="26" spans="1:28" x14ac:dyDescent="0.25">
      <c r="A26">
        <v>25</v>
      </c>
      <c r="B26" s="1" t="s">
        <v>1959</v>
      </c>
      <c r="C26">
        <v>184.38</v>
      </c>
      <c r="D26">
        <v>11.523999999999999</v>
      </c>
      <c r="E26">
        <v>12.5</v>
      </c>
      <c r="F26">
        <v>3.5</v>
      </c>
      <c r="G26">
        <v>6</v>
      </c>
      <c r="H26" s="1" t="s">
        <v>1960</v>
      </c>
      <c r="I26" s="1" t="s">
        <v>1961</v>
      </c>
      <c r="J26" s="1" t="s">
        <v>900</v>
      </c>
      <c r="K26" s="1" t="s">
        <v>665</v>
      </c>
      <c r="L26" s="1" t="s">
        <v>1962</v>
      </c>
      <c r="M26" s="1" t="s">
        <v>1330</v>
      </c>
      <c r="N26" s="1">
        <v>0</v>
      </c>
      <c r="O26" s="1" t="s">
        <v>1432</v>
      </c>
      <c r="P26">
        <v>12.94</v>
      </c>
      <c r="Q26" s="1" t="s">
        <v>1955</v>
      </c>
      <c r="R26">
        <v>37.24</v>
      </c>
      <c r="S26">
        <v>8.1199999999999992</v>
      </c>
      <c r="T26">
        <v>18.3</v>
      </c>
      <c r="U26">
        <v>15.4</v>
      </c>
      <c r="V26" s="1" t="s">
        <v>84</v>
      </c>
      <c r="W26">
        <v>10</v>
      </c>
      <c r="X26">
        <v>1</v>
      </c>
      <c r="Y26" s="1"/>
      <c r="AB26">
        <f>Table_1__6[[#This Row],[Pts]]/Table_1__6[[#This Row],[Salary]]</f>
        <v>184.38</v>
      </c>
    </row>
    <row r="27" spans="1:28" x14ac:dyDescent="0.25">
      <c r="A27">
        <v>26</v>
      </c>
      <c r="B27" s="1" t="s">
        <v>1963</v>
      </c>
      <c r="C27">
        <v>180.58</v>
      </c>
      <c r="D27">
        <v>11.286</v>
      </c>
      <c r="E27">
        <v>9.34</v>
      </c>
      <c r="F27">
        <v>10.34</v>
      </c>
      <c r="G27">
        <v>12</v>
      </c>
      <c r="H27" s="1" t="s">
        <v>562</v>
      </c>
      <c r="I27" s="1" t="s">
        <v>1964</v>
      </c>
      <c r="J27" s="1" t="s">
        <v>1965</v>
      </c>
      <c r="K27" s="1" t="s">
        <v>1079</v>
      </c>
      <c r="L27" s="1" t="s">
        <v>359</v>
      </c>
      <c r="M27" s="1" t="s">
        <v>1718</v>
      </c>
      <c r="N27" s="1">
        <v>0</v>
      </c>
      <c r="O27" s="1" t="s">
        <v>352</v>
      </c>
      <c r="P27">
        <v>21.36</v>
      </c>
      <c r="Q27" s="1" t="s">
        <v>1659</v>
      </c>
      <c r="R27">
        <v>2.5</v>
      </c>
      <c r="S27">
        <v>19.100000000000001</v>
      </c>
      <c r="T27">
        <v>24.16</v>
      </c>
      <c r="U27">
        <v>4.5</v>
      </c>
      <c r="V27" s="1" t="s">
        <v>161</v>
      </c>
      <c r="W27">
        <v>10</v>
      </c>
      <c r="X27">
        <v>0.25</v>
      </c>
      <c r="Y27" s="1"/>
      <c r="AB27">
        <f>Table_1__6[[#This Row],[Pts]]/Table_1__6[[#This Row],[Salary]]</f>
        <v>722.32</v>
      </c>
    </row>
    <row r="28" spans="1:28" x14ac:dyDescent="0.25">
      <c r="A28">
        <v>27</v>
      </c>
      <c r="B28" s="1" t="s">
        <v>1966</v>
      </c>
      <c r="C28">
        <v>180.42</v>
      </c>
      <c r="D28">
        <v>11.276</v>
      </c>
      <c r="E28">
        <v>15</v>
      </c>
      <c r="F28">
        <v>6.4</v>
      </c>
      <c r="G28">
        <v>13.5</v>
      </c>
      <c r="H28" s="1" t="s">
        <v>746</v>
      </c>
      <c r="I28" s="1" t="s">
        <v>98</v>
      </c>
      <c r="J28" s="1" t="s">
        <v>1897</v>
      </c>
      <c r="K28" s="1" t="s">
        <v>856</v>
      </c>
      <c r="L28" s="1" t="s">
        <v>1967</v>
      </c>
      <c r="M28" s="1">
        <v>0</v>
      </c>
      <c r="N28" s="1" t="s">
        <v>693</v>
      </c>
      <c r="O28" s="1" t="s">
        <v>320</v>
      </c>
      <c r="P28">
        <v>16.239999999999998</v>
      </c>
      <c r="Q28" s="1" t="s">
        <v>562</v>
      </c>
      <c r="R28">
        <v>13</v>
      </c>
      <c r="S28">
        <v>28.18</v>
      </c>
      <c r="T28">
        <v>3.5</v>
      </c>
      <c r="U28">
        <v>-5</v>
      </c>
      <c r="V28" s="1" t="s">
        <v>34</v>
      </c>
      <c r="W28">
        <v>9</v>
      </c>
      <c r="X28">
        <v>0.25</v>
      </c>
      <c r="Y28" s="1"/>
      <c r="AB28">
        <f>Table_1__6[[#This Row],[Pts]]/Table_1__6[[#This Row],[Salary]]</f>
        <v>721.68</v>
      </c>
    </row>
    <row r="29" spans="1:28" x14ac:dyDescent="0.25">
      <c r="A29">
        <v>28</v>
      </c>
      <c r="B29" s="1" t="s">
        <v>1968</v>
      </c>
      <c r="C29">
        <v>150.26</v>
      </c>
      <c r="D29">
        <v>9.391</v>
      </c>
      <c r="E29">
        <v>-7</v>
      </c>
      <c r="F29">
        <v>9</v>
      </c>
      <c r="G29">
        <v>8.2799999999999994</v>
      </c>
      <c r="H29" s="1" t="s">
        <v>1379</v>
      </c>
      <c r="I29" s="1" t="s">
        <v>1461</v>
      </c>
      <c r="J29" s="1" t="s">
        <v>1969</v>
      </c>
      <c r="K29" s="1">
        <v>0</v>
      </c>
      <c r="L29" s="1" t="s">
        <v>1970</v>
      </c>
      <c r="M29" s="1" t="s">
        <v>502</v>
      </c>
      <c r="N29" s="1" t="s">
        <v>1971</v>
      </c>
      <c r="O29" s="1" t="s">
        <v>1897</v>
      </c>
      <c r="P29">
        <v>18</v>
      </c>
      <c r="Q29" s="1" t="s">
        <v>1837</v>
      </c>
      <c r="R29">
        <v>8</v>
      </c>
      <c r="S29">
        <v>6.5</v>
      </c>
      <c r="T29">
        <v>-20.28</v>
      </c>
      <c r="U29">
        <v>7.22</v>
      </c>
      <c r="V29" s="1" t="s">
        <v>74</v>
      </c>
      <c r="W29">
        <v>7</v>
      </c>
      <c r="X29">
        <v>2</v>
      </c>
      <c r="Y29" s="1"/>
      <c r="AB29">
        <f>Table_1__6[[#This Row],[Pts]]/Table_1__6[[#This Row],[Salary]]</f>
        <v>75.13</v>
      </c>
    </row>
    <row r="30" spans="1:28" x14ac:dyDescent="0.25">
      <c r="A30">
        <v>29</v>
      </c>
      <c r="B30" s="1" t="s">
        <v>1972</v>
      </c>
      <c r="C30">
        <v>140.97999999999999</v>
      </c>
      <c r="D30">
        <v>8.8109999999999999</v>
      </c>
      <c r="E30">
        <v>5.5</v>
      </c>
      <c r="F30">
        <v>8.48</v>
      </c>
      <c r="G30">
        <v>7.92</v>
      </c>
      <c r="H30" s="1" t="s">
        <v>1897</v>
      </c>
      <c r="I30" s="1" t="s">
        <v>1973</v>
      </c>
      <c r="J30" s="1">
        <v>0</v>
      </c>
      <c r="K30" s="1" t="s">
        <v>1974</v>
      </c>
      <c r="L30" s="1" t="s">
        <v>213</v>
      </c>
      <c r="M30" s="1" t="s">
        <v>610</v>
      </c>
      <c r="N30" s="1" t="s">
        <v>1975</v>
      </c>
      <c r="O30" s="1" t="s">
        <v>866</v>
      </c>
      <c r="P30">
        <v>8.9</v>
      </c>
      <c r="Q30" s="1" t="s">
        <v>352</v>
      </c>
      <c r="R30">
        <v>-2</v>
      </c>
      <c r="S30">
        <v>3.5</v>
      </c>
      <c r="T30">
        <v>7.5</v>
      </c>
      <c r="U30">
        <v>4</v>
      </c>
      <c r="V30" s="1" t="s">
        <v>122</v>
      </c>
      <c r="W30">
        <v>6</v>
      </c>
      <c r="X30">
        <v>0.25</v>
      </c>
      <c r="Y30" s="1"/>
      <c r="AB30">
        <f>Table_1__6[[#This Row],[Pts]]/Table_1__6[[#This Row],[Salary]]</f>
        <v>563.91999999999996</v>
      </c>
    </row>
    <row r="31" spans="1:28" x14ac:dyDescent="0.25">
      <c r="A31">
        <v>30</v>
      </c>
      <c r="B31" s="1" t="s">
        <v>1976</v>
      </c>
      <c r="C31">
        <v>117.64</v>
      </c>
      <c r="D31">
        <v>7.3520000000000003</v>
      </c>
      <c r="E31">
        <v>17.22</v>
      </c>
      <c r="F31">
        <v>4.5</v>
      </c>
      <c r="G31">
        <v>9.5</v>
      </c>
      <c r="H31" s="1" t="s">
        <v>1977</v>
      </c>
      <c r="I31" s="1" t="s">
        <v>1516</v>
      </c>
      <c r="J31" s="1" t="s">
        <v>1978</v>
      </c>
      <c r="K31" s="1" t="s">
        <v>1979</v>
      </c>
      <c r="L31" s="1">
        <v>0</v>
      </c>
      <c r="M31" s="1" t="s">
        <v>1330</v>
      </c>
      <c r="N31" s="1" t="s">
        <v>1980</v>
      </c>
      <c r="O31" s="1" t="s">
        <v>1090</v>
      </c>
      <c r="P31">
        <v>6.36</v>
      </c>
      <c r="Q31" s="1" t="s">
        <v>109</v>
      </c>
      <c r="R31">
        <v>3.5</v>
      </c>
      <c r="S31">
        <v>2.5</v>
      </c>
      <c r="T31">
        <v>4.5</v>
      </c>
      <c r="U31">
        <v>6.52</v>
      </c>
      <c r="V31" s="1" t="s">
        <v>54</v>
      </c>
      <c r="W31">
        <v>8</v>
      </c>
      <c r="X31">
        <v>0.25</v>
      </c>
      <c r="Y31" s="1"/>
      <c r="AB31">
        <f>Table_1__6[[#This Row],[Pts]]/Table_1__6[[#This Row],[Salary]]</f>
        <v>470.56</v>
      </c>
    </row>
    <row r="32" spans="1:28" x14ac:dyDescent="0.25">
      <c r="A32">
        <v>31</v>
      </c>
      <c r="B32" s="1" t="s">
        <v>1981</v>
      </c>
      <c r="C32">
        <v>107.52</v>
      </c>
      <c r="D32">
        <v>6.72</v>
      </c>
      <c r="E32">
        <v>4.5</v>
      </c>
      <c r="F32">
        <v>6</v>
      </c>
      <c r="G32">
        <v>6</v>
      </c>
      <c r="H32" s="1" t="s">
        <v>730</v>
      </c>
      <c r="I32" s="1" t="s">
        <v>1095</v>
      </c>
      <c r="J32" s="1" t="s">
        <v>1982</v>
      </c>
      <c r="K32" s="1" t="s">
        <v>728</v>
      </c>
      <c r="L32" s="1">
        <v>0</v>
      </c>
      <c r="M32" s="1" t="s">
        <v>887</v>
      </c>
      <c r="N32" s="1" t="s">
        <v>596</v>
      </c>
      <c r="O32" s="1" t="s">
        <v>40</v>
      </c>
      <c r="P32">
        <v>19.52</v>
      </c>
      <c r="Q32" s="1" t="s">
        <v>1379</v>
      </c>
      <c r="R32">
        <v>3.5</v>
      </c>
      <c r="S32">
        <v>6.5</v>
      </c>
      <c r="T32">
        <v>-7</v>
      </c>
      <c r="U32">
        <v>1</v>
      </c>
      <c r="V32" s="1" t="s">
        <v>103</v>
      </c>
      <c r="W32">
        <v>8</v>
      </c>
      <c r="X32">
        <v>0.25</v>
      </c>
      <c r="Y32" s="1"/>
      <c r="AB32">
        <f>Table_1__6[[#This Row],[Pts]]/Table_1__6[[#This Row],[Salary]]</f>
        <v>430.08</v>
      </c>
    </row>
    <row r="33" spans="1:28" x14ac:dyDescent="0.25">
      <c r="A33">
        <v>32</v>
      </c>
      <c r="B33" s="1" t="s">
        <v>1983</v>
      </c>
      <c r="C33">
        <v>82.52</v>
      </c>
      <c r="D33">
        <v>5.1580000000000004</v>
      </c>
      <c r="E33">
        <v>6.5</v>
      </c>
      <c r="F33">
        <v>0.5</v>
      </c>
      <c r="G33">
        <v>19.14</v>
      </c>
      <c r="H33" s="1" t="s">
        <v>1984</v>
      </c>
      <c r="I33" s="1">
        <v>0</v>
      </c>
      <c r="J33" s="1" t="s">
        <v>1985</v>
      </c>
      <c r="K33" s="1" t="s">
        <v>1986</v>
      </c>
      <c r="L33" s="1" t="s">
        <v>693</v>
      </c>
      <c r="M33" s="1" t="s">
        <v>900</v>
      </c>
      <c r="N33" s="1" t="s">
        <v>693</v>
      </c>
      <c r="O33" s="1" t="s">
        <v>98</v>
      </c>
      <c r="P33">
        <v>7</v>
      </c>
      <c r="Q33" s="1" t="s">
        <v>887</v>
      </c>
      <c r="R33">
        <v>3</v>
      </c>
      <c r="S33">
        <v>-6.5</v>
      </c>
      <c r="T33">
        <v>-19</v>
      </c>
      <c r="U33">
        <v>-5.5</v>
      </c>
      <c r="V33" s="1" t="s">
        <v>151</v>
      </c>
      <c r="W33">
        <v>5</v>
      </c>
      <c r="X33">
        <v>0.25</v>
      </c>
      <c r="Y33" s="1"/>
      <c r="AB33">
        <f>Table_1__6[[#This Row],[Pts]]/Table_1__6[[#This Row],[Salary]]</f>
        <v>330.08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734-D141-46B1-84E8-A16F21200AC5}">
  <dimension ref="A1:AO33"/>
  <sheetViews>
    <sheetView workbookViewId="0">
      <selection activeCell="E2" sqref="E2:U33"/>
    </sheetView>
    <sheetView workbookViewId="1">
      <selection activeCell="AC1" sqref="AC1:AO7"/>
    </sheetView>
  </sheetViews>
  <sheetFormatPr defaultRowHeight="15" x14ac:dyDescent="0.25"/>
  <cols>
    <col min="1" max="1" width="4.28515625" bestFit="1" customWidth="1"/>
    <col min="2" max="2" width="32.42578125" bestFit="1" customWidth="1"/>
    <col min="3" max="4" width="6.7109375" bestFit="1" customWidth="1"/>
    <col min="5" max="5" width="6" bestFit="1" customWidth="1"/>
    <col min="6" max="6" width="5.7109375" bestFit="1" customWidth="1"/>
    <col min="7" max="7" width="6.7109375" bestFit="1" customWidth="1"/>
    <col min="8" max="8" width="5.28515625" bestFit="1" customWidth="1"/>
    <col min="9" max="10" width="5.5703125" bestFit="1" customWidth="1"/>
    <col min="11" max="11" width="6.28515625" bestFit="1" customWidth="1"/>
    <col min="12" max="12" width="5.5703125" bestFit="1" customWidth="1"/>
    <col min="13" max="13" width="5.28515625" bestFit="1" customWidth="1"/>
    <col min="14" max="14" width="6.28515625" bestFit="1" customWidth="1"/>
    <col min="15" max="15" width="5.28515625" bestFit="1" customWidth="1"/>
    <col min="16" max="16" width="6.7109375" bestFit="1" customWidth="1"/>
    <col min="17" max="17" width="6.28515625" bestFit="1" customWidth="1"/>
    <col min="18" max="18" width="6" bestFit="1" customWidth="1"/>
    <col min="19" max="19" width="6.7109375" bestFit="1" customWidth="1"/>
    <col min="20" max="21" width="5.710937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1987</v>
      </c>
      <c r="C2">
        <v>65.459999999999994</v>
      </c>
      <c r="D2">
        <v>4.0910000000000002</v>
      </c>
      <c r="E2">
        <v>12.54</v>
      </c>
      <c r="F2">
        <v>2.42</v>
      </c>
      <c r="G2">
        <v>2.76</v>
      </c>
      <c r="H2" s="1" t="s">
        <v>1988</v>
      </c>
      <c r="I2" s="1" t="s">
        <v>1989</v>
      </c>
      <c r="J2" s="1">
        <v>0</v>
      </c>
      <c r="K2" s="1" t="s">
        <v>1969</v>
      </c>
      <c r="L2" s="1" t="s">
        <v>1367</v>
      </c>
      <c r="M2" s="1" t="s">
        <v>298</v>
      </c>
      <c r="N2" s="1" t="s">
        <v>225</v>
      </c>
      <c r="O2" s="1" t="s">
        <v>700</v>
      </c>
      <c r="P2">
        <v>2.82</v>
      </c>
      <c r="Q2" s="1" t="s">
        <v>870</v>
      </c>
      <c r="R2">
        <v>3.02</v>
      </c>
      <c r="S2">
        <v>4.82</v>
      </c>
      <c r="T2">
        <v>3.98</v>
      </c>
      <c r="U2">
        <v>0.88</v>
      </c>
      <c r="V2" s="1" t="s">
        <v>572</v>
      </c>
      <c r="W2">
        <v>6</v>
      </c>
      <c r="X2">
        <v>0</v>
      </c>
      <c r="Y2" s="1"/>
      <c r="AC2" t="s">
        <v>2355</v>
      </c>
      <c r="AD2">
        <f>AVERAGE(C2:C65)</f>
        <v>21.59375</v>
      </c>
      <c r="AE2">
        <f>AVERAGE(C2:C33)</f>
        <v>21.59375</v>
      </c>
      <c r="AF2">
        <f>AVERAGE(C2:C17)</f>
        <v>39.818750000000001</v>
      </c>
      <c r="AH2" t="s">
        <v>2356</v>
      </c>
      <c r="AI2">
        <f>AD2-(3*AD3)</f>
        <v>-48.312707487398839</v>
      </c>
      <c r="AJ2">
        <f>AD2-(2*AD3)</f>
        <v>-25.010554991599228</v>
      </c>
      <c r="AK2">
        <f>AD2-(AD3)</f>
        <v>-1.7084024957996142</v>
      </c>
      <c r="AL2">
        <f>AD2</f>
        <v>21.59375</v>
      </c>
      <c r="AM2">
        <f>AD2+AD3</f>
        <v>44.895902495799618</v>
      </c>
      <c r="AN2">
        <f>AD2+(2*AD3)</f>
        <v>68.198054991599236</v>
      </c>
      <c r="AO2">
        <f>AD2+(3*AD3)</f>
        <v>91.500207487398839</v>
      </c>
    </row>
    <row r="3" spans="1:41" x14ac:dyDescent="0.25">
      <c r="A3">
        <v>2</v>
      </c>
      <c r="B3" s="1" t="s">
        <v>1990</v>
      </c>
      <c r="C3">
        <v>62.64</v>
      </c>
      <c r="D3">
        <v>3.915</v>
      </c>
      <c r="E3">
        <v>3.18</v>
      </c>
      <c r="F3">
        <v>-0.8</v>
      </c>
      <c r="G3">
        <v>0.98</v>
      </c>
      <c r="H3" s="1" t="s">
        <v>851</v>
      </c>
      <c r="I3" s="1">
        <v>0</v>
      </c>
      <c r="J3" s="1" t="s">
        <v>1991</v>
      </c>
      <c r="K3" s="1" t="s">
        <v>1497</v>
      </c>
      <c r="L3" s="1" t="s">
        <v>229</v>
      </c>
      <c r="M3" s="1" t="s">
        <v>795</v>
      </c>
      <c r="N3" s="1" t="s">
        <v>1992</v>
      </c>
      <c r="O3" s="1" t="s">
        <v>1993</v>
      </c>
      <c r="P3">
        <v>6.88</v>
      </c>
      <c r="Q3" s="1" t="s">
        <v>1994</v>
      </c>
      <c r="R3">
        <v>5.82</v>
      </c>
      <c r="S3">
        <v>0.16</v>
      </c>
      <c r="T3">
        <v>3.8</v>
      </c>
      <c r="U3">
        <v>5.04</v>
      </c>
      <c r="V3" s="1" t="s">
        <v>141</v>
      </c>
      <c r="W3">
        <v>5</v>
      </c>
      <c r="X3">
        <v>1</v>
      </c>
      <c r="Y3" s="1"/>
      <c r="AC3" t="s">
        <v>2359</v>
      </c>
      <c r="AD3">
        <f>_xlfn.STDEV.P(C2:C65)</f>
        <v>23.302152495799614</v>
      </c>
      <c r="AE3">
        <f>_xlfn.STDEV.P(C2:C33)</f>
        <v>23.302152495799614</v>
      </c>
      <c r="AF3">
        <f>_xlfn.STDEV.P(C2:C17)</f>
        <v>11.254204700355324</v>
      </c>
      <c r="AH3" t="s">
        <v>2357</v>
      </c>
      <c r="AI3">
        <f>AE2-(3*AE3)</f>
        <v>-48.312707487398839</v>
      </c>
      <c r="AJ3">
        <f>AE2-(2*AE3)</f>
        <v>-25.010554991599228</v>
      </c>
      <c r="AK3">
        <f>AE2-AE3</f>
        <v>-1.7084024957996142</v>
      </c>
      <c r="AL3">
        <f>AE2</f>
        <v>21.59375</v>
      </c>
      <c r="AM3">
        <f>AE2+AE3</f>
        <v>44.895902495799618</v>
      </c>
      <c r="AN3">
        <f>AE2+(2*AE3)</f>
        <v>68.198054991599236</v>
      </c>
      <c r="AO3">
        <f>AE2+(3*AE3)</f>
        <v>91.500207487398839</v>
      </c>
    </row>
    <row r="4" spans="1:41" x14ac:dyDescent="0.25">
      <c r="A4">
        <v>3</v>
      </c>
      <c r="B4" s="1" t="s">
        <v>1995</v>
      </c>
      <c r="C4">
        <v>52.24</v>
      </c>
      <c r="D4">
        <v>3.2650000000000001</v>
      </c>
      <c r="E4">
        <v>4.04</v>
      </c>
      <c r="F4">
        <v>2.38</v>
      </c>
      <c r="G4">
        <v>4.32</v>
      </c>
      <c r="H4" s="1" t="s">
        <v>1996</v>
      </c>
      <c r="I4" s="1" t="s">
        <v>963</v>
      </c>
      <c r="J4" s="1" t="s">
        <v>1296</v>
      </c>
      <c r="K4" s="1" t="s">
        <v>937</v>
      </c>
      <c r="L4" s="1" t="s">
        <v>1997</v>
      </c>
      <c r="M4" s="1" t="s">
        <v>1916</v>
      </c>
      <c r="N4" s="1" t="s">
        <v>719</v>
      </c>
      <c r="O4" s="1">
        <v>0</v>
      </c>
      <c r="P4">
        <v>4.08</v>
      </c>
      <c r="Q4" s="1" t="s">
        <v>1998</v>
      </c>
      <c r="R4">
        <v>5.0199999999999996</v>
      </c>
      <c r="S4">
        <v>3.5</v>
      </c>
      <c r="T4">
        <v>2.2000000000000002</v>
      </c>
      <c r="U4">
        <v>13.6</v>
      </c>
      <c r="V4" s="1" t="s">
        <v>196</v>
      </c>
      <c r="W4">
        <v>11</v>
      </c>
      <c r="X4">
        <v>0</v>
      </c>
      <c r="Y4" s="1"/>
      <c r="AC4" t="s">
        <v>2360</v>
      </c>
      <c r="AD4">
        <f>_xlfn.VAR.P(C2:C65)</f>
        <v>542.99031093750011</v>
      </c>
      <c r="AE4">
        <f>_xlfn.VAR.P(C2:C33)</f>
        <v>542.99031093750011</v>
      </c>
      <c r="AF4">
        <f>_xlfn.VAR.P(C2:C17)</f>
        <v>126.65712343749988</v>
      </c>
      <c r="AH4" t="s">
        <v>2358</v>
      </c>
      <c r="AI4">
        <f>AF2-(3*AF3)</f>
        <v>6.0561358989340306</v>
      </c>
      <c r="AJ4">
        <f>AF2-(2*AF3)</f>
        <v>17.310340599289354</v>
      </c>
      <c r="AK4">
        <f>AF2-AF3</f>
        <v>28.564545299644678</v>
      </c>
      <c r="AL4">
        <f>AF2</f>
        <v>39.818750000000001</v>
      </c>
      <c r="AM4">
        <f>AF2+AF3</f>
        <v>51.072954700355325</v>
      </c>
      <c r="AN4">
        <f>AF2+(2*AF3)</f>
        <v>62.327159400710649</v>
      </c>
      <c r="AO4">
        <f>AF2+(3*AF3)</f>
        <v>73.581364101065972</v>
      </c>
    </row>
    <row r="5" spans="1:41" x14ac:dyDescent="0.25">
      <c r="A5">
        <v>4</v>
      </c>
      <c r="B5" s="1" t="s">
        <v>1999</v>
      </c>
      <c r="C5">
        <v>44.34</v>
      </c>
      <c r="D5">
        <v>2.7709999999999999</v>
      </c>
      <c r="E5">
        <v>4.32</v>
      </c>
      <c r="F5">
        <v>1.94</v>
      </c>
      <c r="G5">
        <v>0.94</v>
      </c>
      <c r="H5" s="1" t="s">
        <v>2000</v>
      </c>
      <c r="I5" s="1" t="s">
        <v>2001</v>
      </c>
      <c r="J5" s="1" t="s">
        <v>1969</v>
      </c>
      <c r="K5" s="1" t="s">
        <v>2002</v>
      </c>
      <c r="L5" s="1" t="s">
        <v>224</v>
      </c>
      <c r="M5" s="1" t="s">
        <v>519</v>
      </c>
      <c r="N5" s="1">
        <v>0</v>
      </c>
      <c r="O5" s="1" t="s">
        <v>330</v>
      </c>
      <c r="P5">
        <v>-1</v>
      </c>
      <c r="Q5" s="1" t="s">
        <v>700</v>
      </c>
      <c r="R5">
        <v>2.2000000000000002</v>
      </c>
      <c r="S5">
        <v>15.46</v>
      </c>
      <c r="T5">
        <v>-0.86</v>
      </c>
      <c r="U5">
        <v>-1.54</v>
      </c>
      <c r="V5" s="1" t="s">
        <v>94</v>
      </c>
      <c r="W5">
        <v>10</v>
      </c>
      <c r="X5">
        <v>0</v>
      </c>
      <c r="Y5" s="1"/>
      <c r="AH5" t="s">
        <v>2356</v>
      </c>
      <c r="AI5">
        <f>COUNTIF(C2:C65,"&gt;" &amp; AI2)</f>
        <v>32</v>
      </c>
      <c r="AJ5">
        <f>COUNTIF(C2:C65,"&gt;" &amp; AJ2)</f>
        <v>30</v>
      </c>
      <c r="AK5">
        <f>COUNTIF(C2:C65,"&gt;" &amp; AK2)</f>
        <v>27</v>
      </c>
      <c r="AL5">
        <f>COUNTIF(C2:C65,"&gt;" &amp; AL2)</f>
        <v>17</v>
      </c>
      <c r="AM5">
        <f>COUNTIF(C2:C65,"&gt;" &amp; AM2)</f>
        <v>3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2003</v>
      </c>
      <c r="C6">
        <v>43.12</v>
      </c>
      <c r="D6">
        <v>2.6949999999999998</v>
      </c>
      <c r="E6">
        <v>2.8</v>
      </c>
      <c r="F6">
        <v>2.82</v>
      </c>
      <c r="G6">
        <v>2.04</v>
      </c>
      <c r="H6" s="1" t="s">
        <v>1969</v>
      </c>
      <c r="I6" s="1" t="s">
        <v>2004</v>
      </c>
      <c r="J6" s="1" t="s">
        <v>2005</v>
      </c>
      <c r="K6" s="1" t="s">
        <v>2006</v>
      </c>
      <c r="L6" s="1" t="s">
        <v>2007</v>
      </c>
      <c r="M6" s="1" t="s">
        <v>330</v>
      </c>
      <c r="N6" s="1" t="s">
        <v>1147</v>
      </c>
      <c r="O6" s="1">
        <v>0</v>
      </c>
      <c r="P6">
        <v>3.64</v>
      </c>
      <c r="Q6" s="1" t="s">
        <v>2008</v>
      </c>
      <c r="R6">
        <v>2.2200000000000002</v>
      </c>
      <c r="S6">
        <v>2.62</v>
      </c>
      <c r="T6">
        <v>-1.06</v>
      </c>
      <c r="U6">
        <v>1.54</v>
      </c>
      <c r="V6" s="1" t="s">
        <v>74</v>
      </c>
      <c r="W6">
        <v>11</v>
      </c>
      <c r="X6">
        <v>0</v>
      </c>
      <c r="Y6" s="1"/>
      <c r="AH6" t="s">
        <v>2357</v>
      </c>
      <c r="AI6">
        <f>COUNTIF(C2:C33,"&gt;" &amp; AI3)</f>
        <v>32</v>
      </c>
      <c r="AJ6">
        <f>COUNTIF(C2:C33,"&gt;" &amp; AJ3)</f>
        <v>30</v>
      </c>
      <c r="AK6">
        <f>COUNTIF(C2:C33,"&gt;" &amp; AK3)</f>
        <v>27</v>
      </c>
      <c r="AL6">
        <f>COUNTIF(C2:C33,"&gt;" &amp; AL3)</f>
        <v>17</v>
      </c>
      <c r="AM6">
        <f>COUNTIF(C2:C33,"&gt;" &amp; AM3)</f>
        <v>3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2009</v>
      </c>
      <c r="C7">
        <v>40.68</v>
      </c>
      <c r="D7">
        <v>2.5419999999999998</v>
      </c>
      <c r="E7">
        <v>4.24</v>
      </c>
      <c r="F7">
        <v>2.7</v>
      </c>
      <c r="G7">
        <v>7.66</v>
      </c>
      <c r="H7" s="1" t="s">
        <v>1992</v>
      </c>
      <c r="I7" s="1" t="s">
        <v>2010</v>
      </c>
      <c r="J7" s="1" t="s">
        <v>358</v>
      </c>
      <c r="K7" s="1" t="s">
        <v>937</v>
      </c>
      <c r="L7" s="1" t="s">
        <v>730</v>
      </c>
      <c r="M7" s="1">
        <v>0</v>
      </c>
      <c r="N7" s="1" t="s">
        <v>2011</v>
      </c>
      <c r="O7" s="1" t="s">
        <v>2012</v>
      </c>
      <c r="P7">
        <v>16.72</v>
      </c>
      <c r="Q7" s="1" t="s">
        <v>838</v>
      </c>
      <c r="R7">
        <v>-0.2</v>
      </c>
      <c r="S7">
        <v>-0.32</v>
      </c>
      <c r="T7">
        <v>-0.02</v>
      </c>
      <c r="U7">
        <v>3.32</v>
      </c>
      <c r="V7" s="1" t="s">
        <v>84</v>
      </c>
      <c r="W7">
        <v>9</v>
      </c>
      <c r="X7">
        <v>1</v>
      </c>
      <c r="Y7" s="1"/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15</v>
      </c>
      <c r="AL7">
        <f>COUNTIF(C2:C17,"&gt;" &amp; AL4)</f>
        <v>6</v>
      </c>
      <c r="AM7">
        <f>COUNTIF(C2:C17,"&gt;" &amp; AM4)</f>
        <v>3</v>
      </c>
      <c r="AN7">
        <f>COUNTIF(C2:C17,"&gt;" &amp; AN4)</f>
        <v>2</v>
      </c>
      <c r="AO7">
        <f>COUNTIF(C2:C17,"&gt;" &amp; AO4)</f>
        <v>0</v>
      </c>
    </row>
    <row r="8" spans="1:41" x14ac:dyDescent="0.25">
      <c r="A8">
        <v>7</v>
      </c>
      <c r="B8" s="1" t="s">
        <v>2013</v>
      </c>
      <c r="C8">
        <v>36.58</v>
      </c>
      <c r="D8">
        <v>2.286</v>
      </c>
      <c r="E8">
        <v>3.88</v>
      </c>
      <c r="F8">
        <v>0.94</v>
      </c>
      <c r="G8">
        <v>0.36</v>
      </c>
      <c r="H8" s="1" t="s">
        <v>1345</v>
      </c>
      <c r="I8" s="1" t="s">
        <v>1371</v>
      </c>
      <c r="J8" s="1" t="s">
        <v>2014</v>
      </c>
      <c r="K8" s="1" t="s">
        <v>2015</v>
      </c>
      <c r="L8" s="1" t="s">
        <v>2016</v>
      </c>
      <c r="M8" s="1" t="s">
        <v>795</v>
      </c>
      <c r="N8" s="1" t="s">
        <v>163</v>
      </c>
      <c r="O8" s="1" t="s">
        <v>358</v>
      </c>
      <c r="P8">
        <v>4.5599999999999996</v>
      </c>
      <c r="Q8" s="1">
        <v>0</v>
      </c>
      <c r="R8">
        <v>-8.5399999999999991</v>
      </c>
      <c r="S8">
        <v>5.78</v>
      </c>
      <c r="T8">
        <v>7.28</v>
      </c>
      <c r="U8">
        <v>0.12</v>
      </c>
      <c r="V8" s="1" t="s">
        <v>161</v>
      </c>
      <c r="W8">
        <v>13</v>
      </c>
      <c r="X8">
        <v>0</v>
      </c>
      <c r="Y8" s="1"/>
    </row>
    <row r="9" spans="1:41" x14ac:dyDescent="0.25">
      <c r="A9">
        <v>8</v>
      </c>
      <c r="B9" s="1" t="s">
        <v>2017</v>
      </c>
      <c r="C9">
        <v>36.32</v>
      </c>
      <c r="D9">
        <v>2.27</v>
      </c>
      <c r="E9">
        <v>6.06</v>
      </c>
      <c r="F9">
        <v>2.4</v>
      </c>
      <c r="G9">
        <v>11.54</v>
      </c>
      <c r="H9" s="1" t="s">
        <v>836</v>
      </c>
      <c r="I9" s="1" t="s">
        <v>912</v>
      </c>
      <c r="J9" s="1" t="s">
        <v>292</v>
      </c>
      <c r="K9" s="1">
        <v>0</v>
      </c>
      <c r="L9" s="1" t="s">
        <v>795</v>
      </c>
      <c r="M9" s="1" t="s">
        <v>2018</v>
      </c>
      <c r="N9" s="1" t="s">
        <v>1991</v>
      </c>
      <c r="O9" s="1" t="s">
        <v>875</v>
      </c>
      <c r="P9">
        <v>4.8600000000000003</v>
      </c>
      <c r="Q9" s="1" t="s">
        <v>2019</v>
      </c>
      <c r="R9">
        <v>1.9</v>
      </c>
      <c r="S9">
        <v>0.82</v>
      </c>
      <c r="T9">
        <v>1.1599999999999999</v>
      </c>
      <c r="U9">
        <v>-2.3199999999999998</v>
      </c>
      <c r="V9" s="1" t="s">
        <v>122</v>
      </c>
      <c r="W9">
        <v>7</v>
      </c>
      <c r="X9">
        <v>0</v>
      </c>
      <c r="Y9" s="1"/>
    </row>
    <row r="10" spans="1:41" x14ac:dyDescent="0.25">
      <c r="A10">
        <v>9</v>
      </c>
      <c r="B10" s="1" t="s">
        <v>2020</v>
      </c>
      <c r="C10">
        <v>36.04</v>
      </c>
      <c r="D10">
        <v>2.2519999999999998</v>
      </c>
      <c r="E10">
        <v>2.82</v>
      </c>
      <c r="F10">
        <v>5.2</v>
      </c>
      <c r="G10">
        <v>-0.66</v>
      </c>
      <c r="H10" s="1" t="s">
        <v>851</v>
      </c>
      <c r="I10" s="1" t="s">
        <v>2001</v>
      </c>
      <c r="J10" s="1" t="s">
        <v>2021</v>
      </c>
      <c r="K10" s="1" t="s">
        <v>2022</v>
      </c>
      <c r="L10" s="1" t="s">
        <v>2023</v>
      </c>
      <c r="M10" s="1">
        <v>0</v>
      </c>
      <c r="N10" s="1" t="s">
        <v>2024</v>
      </c>
      <c r="O10" s="1" t="s">
        <v>1998</v>
      </c>
      <c r="P10">
        <v>3.48</v>
      </c>
      <c r="Q10" s="1" t="s">
        <v>124</v>
      </c>
      <c r="R10">
        <v>-1.02</v>
      </c>
      <c r="S10">
        <v>2.96</v>
      </c>
      <c r="T10">
        <v>5.86</v>
      </c>
      <c r="U10">
        <v>1</v>
      </c>
      <c r="V10" s="1" t="s">
        <v>151</v>
      </c>
      <c r="W10">
        <v>9</v>
      </c>
      <c r="X10">
        <v>0</v>
      </c>
      <c r="Y10" s="1"/>
    </row>
    <row r="11" spans="1:41" x14ac:dyDescent="0.25">
      <c r="A11">
        <v>10</v>
      </c>
      <c r="B11" s="1" t="s">
        <v>2025</v>
      </c>
      <c r="C11">
        <v>35.340000000000003</v>
      </c>
      <c r="D11">
        <v>2.2090000000000001</v>
      </c>
      <c r="E11">
        <v>-0.6</v>
      </c>
      <c r="F11">
        <v>-1.1599999999999999</v>
      </c>
      <c r="G11">
        <v>-1.48</v>
      </c>
      <c r="H11" s="1" t="s">
        <v>2026</v>
      </c>
      <c r="I11" s="1" t="s">
        <v>843</v>
      </c>
      <c r="J11" s="1" t="s">
        <v>1431</v>
      </c>
      <c r="K11" s="1" t="s">
        <v>509</v>
      </c>
      <c r="L11" s="1">
        <v>0</v>
      </c>
      <c r="M11" s="1" t="s">
        <v>1206</v>
      </c>
      <c r="N11" s="1" t="s">
        <v>785</v>
      </c>
      <c r="O11" s="1" t="s">
        <v>2027</v>
      </c>
      <c r="P11">
        <v>0.76</v>
      </c>
      <c r="Q11" s="1" t="s">
        <v>1852</v>
      </c>
      <c r="R11">
        <v>-2.14</v>
      </c>
      <c r="S11">
        <v>-0.82</v>
      </c>
      <c r="T11">
        <v>4.0599999999999996</v>
      </c>
      <c r="U11">
        <v>0.52</v>
      </c>
      <c r="V11" s="1" t="s">
        <v>161</v>
      </c>
      <c r="W11">
        <v>8</v>
      </c>
      <c r="X11">
        <v>0</v>
      </c>
      <c r="Y11" s="1"/>
    </row>
    <row r="12" spans="1:41" x14ac:dyDescent="0.25">
      <c r="A12">
        <v>11</v>
      </c>
      <c r="B12" s="1" t="s">
        <v>2028</v>
      </c>
      <c r="C12">
        <v>35.06</v>
      </c>
      <c r="D12">
        <v>2.1909999999999998</v>
      </c>
      <c r="E12">
        <v>1.6</v>
      </c>
      <c r="F12">
        <v>1.4</v>
      </c>
      <c r="G12">
        <v>1.76</v>
      </c>
      <c r="H12" s="1" t="s">
        <v>606</v>
      </c>
      <c r="I12" s="1" t="s">
        <v>1130</v>
      </c>
      <c r="J12" s="1" t="s">
        <v>226</v>
      </c>
      <c r="K12" s="1">
        <v>0</v>
      </c>
      <c r="L12" s="1" t="s">
        <v>2029</v>
      </c>
      <c r="M12" s="1" t="s">
        <v>2030</v>
      </c>
      <c r="N12" s="1" t="s">
        <v>2031</v>
      </c>
      <c r="O12" s="1" t="s">
        <v>937</v>
      </c>
      <c r="P12">
        <v>-8.56</v>
      </c>
      <c r="Q12" s="1" t="s">
        <v>2032</v>
      </c>
      <c r="R12">
        <v>1.86</v>
      </c>
      <c r="S12">
        <v>-1.3</v>
      </c>
      <c r="T12">
        <v>4.5999999999999996</v>
      </c>
      <c r="U12">
        <v>1.48</v>
      </c>
      <c r="V12" s="1" t="s">
        <v>84</v>
      </c>
      <c r="W12">
        <v>7</v>
      </c>
      <c r="X12">
        <v>0</v>
      </c>
      <c r="Y12" s="1"/>
    </row>
    <row r="13" spans="1:41" x14ac:dyDescent="0.25">
      <c r="A13">
        <v>12</v>
      </c>
      <c r="B13" s="1" t="s">
        <v>2033</v>
      </c>
      <c r="C13">
        <v>34.9</v>
      </c>
      <c r="D13">
        <v>2.181</v>
      </c>
      <c r="E13">
        <v>1.2</v>
      </c>
      <c r="F13">
        <v>1.36</v>
      </c>
      <c r="G13">
        <v>2.1</v>
      </c>
      <c r="H13" s="1" t="s">
        <v>2034</v>
      </c>
      <c r="I13" s="1">
        <v>0</v>
      </c>
      <c r="J13" s="1" t="s">
        <v>2035</v>
      </c>
      <c r="K13" s="1" t="s">
        <v>1998</v>
      </c>
      <c r="L13" s="1" t="s">
        <v>2036</v>
      </c>
      <c r="M13" s="1" t="s">
        <v>657</v>
      </c>
      <c r="N13" s="1" t="s">
        <v>2037</v>
      </c>
      <c r="O13" s="1" t="s">
        <v>988</v>
      </c>
      <c r="P13">
        <v>4.24</v>
      </c>
      <c r="Q13" s="1" t="s">
        <v>1236</v>
      </c>
      <c r="R13">
        <v>2.88</v>
      </c>
      <c r="S13">
        <v>3.78</v>
      </c>
      <c r="T13">
        <v>14.6</v>
      </c>
      <c r="U13">
        <v>-1.8</v>
      </c>
      <c r="V13" s="1" t="s">
        <v>94</v>
      </c>
      <c r="W13">
        <v>5</v>
      </c>
      <c r="X13">
        <v>0</v>
      </c>
      <c r="Y13" s="1"/>
    </row>
    <row r="14" spans="1:41" x14ac:dyDescent="0.25">
      <c r="A14">
        <v>13</v>
      </c>
      <c r="B14" s="1" t="s">
        <v>2038</v>
      </c>
      <c r="C14">
        <v>31.52</v>
      </c>
      <c r="D14">
        <v>1.97</v>
      </c>
      <c r="E14">
        <v>-0.86</v>
      </c>
      <c r="F14">
        <v>-0.38</v>
      </c>
      <c r="G14">
        <v>-10.54</v>
      </c>
      <c r="H14" s="1" t="s">
        <v>2039</v>
      </c>
      <c r="I14" s="1" t="s">
        <v>367</v>
      </c>
      <c r="J14" s="1" t="s">
        <v>2036</v>
      </c>
      <c r="K14" s="1" t="s">
        <v>1339</v>
      </c>
      <c r="L14" s="1" t="s">
        <v>1392</v>
      </c>
      <c r="M14" s="1" t="s">
        <v>2022</v>
      </c>
      <c r="N14" s="1">
        <v>0</v>
      </c>
      <c r="O14" s="1" t="s">
        <v>1988</v>
      </c>
      <c r="P14">
        <v>1.84</v>
      </c>
      <c r="Q14" s="1" t="s">
        <v>2001</v>
      </c>
      <c r="R14">
        <v>11.14</v>
      </c>
      <c r="S14">
        <v>-0.82</v>
      </c>
      <c r="T14">
        <v>5.04</v>
      </c>
      <c r="U14">
        <v>3.64</v>
      </c>
      <c r="V14" s="1" t="s">
        <v>196</v>
      </c>
      <c r="W14">
        <v>10</v>
      </c>
      <c r="X14">
        <v>0</v>
      </c>
      <c r="Y14" s="1"/>
    </row>
    <row r="15" spans="1:41" x14ac:dyDescent="0.25">
      <c r="A15">
        <v>14</v>
      </c>
      <c r="B15" s="1" t="s">
        <v>2040</v>
      </c>
      <c r="C15">
        <v>31.42</v>
      </c>
      <c r="D15">
        <v>1.964</v>
      </c>
      <c r="E15">
        <v>2.1800000000000002</v>
      </c>
      <c r="F15">
        <v>3.4</v>
      </c>
      <c r="G15">
        <v>1.48</v>
      </c>
      <c r="H15" s="1" t="s">
        <v>2041</v>
      </c>
      <c r="I15" s="1" t="s">
        <v>794</v>
      </c>
      <c r="J15" s="1" t="s">
        <v>1240</v>
      </c>
      <c r="K15" s="1" t="s">
        <v>2021</v>
      </c>
      <c r="L15" s="1">
        <v>0</v>
      </c>
      <c r="M15" s="1" t="s">
        <v>2023</v>
      </c>
      <c r="N15" s="1" t="s">
        <v>563</v>
      </c>
      <c r="O15" s="1" t="s">
        <v>2042</v>
      </c>
      <c r="P15">
        <v>3</v>
      </c>
      <c r="Q15" s="1" t="s">
        <v>705</v>
      </c>
      <c r="R15">
        <v>2.2599999999999998</v>
      </c>
      <c r="S15">
        <v>0.16</v>
      </c>
      <c r="T15">
        <v>-2.2799999999999998</v>
      </c>
      <c r="U15">
        <v>2</v>
      </c>
      <c r="V15" s="1" t="s">
        <v>179</v>
      </c>
      <c r="W15">
        <v>8</v>
      </c>
      <c r="X15">
        <v>0</v>
      </c>
      <c r="Y15" s="1"/>
    </row>
    <row r="16" spans="1:41" x14ac:dyDescent="0.25">
      <c r="A16">
        <v>15</v>
      </c>
      <c r="B16" s="1" t="s">
        <v>2043</v>
      </c>
      <c r="C16">
        <v>28.96</v>
      </c>
      <c r="D16">
        <v>1.81</v>
      </c>
      <c r="E16">
        <v>4.1399999999999997</v>
      </c>
      <c r="F16">
        <v>4.8</v>
      </c>
      <c r="G16">
        <v>3.06</v>
      </c>
      <c r="H16" s="1" t="s">
        <v>2044</v>
      </c>
      <c r="I16" s="1" t="s">
        <v>1718</v>
      </c>
      <c r="J16" s="1">
        <v>0</v>
      </c>
      <c r="K16" s="1" t="s">
        <v>2045</v>
      </c>
      <c r="L16" s="1" t="s">
        <v>570</v>
      </c>
      <c r="M16" s="1" t="s">
        <v>2046</v>
      </c>
      <c r="N16" s="1" t="s">
        <v>914</v>
      </c>
      <c r="O16" s="1" t="s">
        <v>2047</v>
      </c>
      <c r="P16">
        <v>-1.48</v>
      </c>
      <c r="Q16" s="1" t="s">
        <v>1989</v>
      </c>
      <c r="R16">
        <v>-3.26</v>
      </c>
      <c r="S16">
        <v>3.84</v>
      </c>
      <c r="T16">
        <v>3.74</v>
      </c>
      <c r="U16">
        <v>-1.48</v>
      </c>
      <c r="V16" s="1" t="s">
        <v>34</v>
      </c>
      <c r="W16">
        <v>6</v>
      </c>
      <c r="X16">
        <v>0</v>
      </c>
      <c r="Y16" s="1"/>
    </row>
    <row r="17" spans="1:25" x14ac:dyDescent="0.25">
      <c r="A17">
        <v>16</v>
      </c>
      <c r="B17" s="1" t="s">
        <v>2048</v>
      </c>
      <c r="C17">
        <v>22.48</v>
      </c>
      <c r="D17">
        <v>1.405</v>
      </c>
      <c r="E17">
        <v>3.86</v>
      </c>
      <c r="F17">
        <v>0.6</v>
      </c>
      <c r="G17">
        <v>0.92</v>
      </c>
      <c r="H17" s="1" t="s">
        <v>2049</v>
      </c>
      <c r="I17" s="1" t="s">
        <v>2008</v>
      </c>
      <c r="J17" s="1" t="s">
        <v>1998</v>
      </c>
      <c r="K17" s="1" t="s">
        <v>719</v>
      </c>
      <c r="L17" s="1">
        <v>0</v>
      </c>
      <c r="M17" s="1" t="s">
        <v>2021</v>
      </c>
      <c r="N17" s="1" t="s">
        <v>2050</v>
      </c>
      <c r="O17" s="1" t="s">
        <v>2051</v>
      </c>
      <c r="P17">
        <v>-1.24</v>
      </c>
      <c r="Q17" s="1" t="s">
        <v>2052</v>
      </c>
      <c r="R17">
        <v>-0.22</v>
      </c>
      <c r="S17">
        <v>4.3</v>
      </c>
      <c r="T17">
        <v>2.02</v>
      </c>
      <c r="U17">
        <v>4.28</v>
      </c>
      <c r="V17" s="1" t="s">
        <v>44</v>
      </c>
      <c r="W17">
        <v>8</v>
      </c>
      <c r="X17">
        <v>0</v>
      </c>
      <c r="Y17" s="1"/>
    </row>
    <row r="18" spans="1:25" x14ac:dyDescent="0.25">
      <c r="A18">
        <v>17</v>
      </c>
      <c r="B18" s="1" t="s">
        <v>2053</v>
      </c>
      <c r="C18">
        <v>21.98</v>
      </c>
      <c r="D18">
        <v>1.3740000000000001</v>
      </c>
      <c r="E18">
        <v>0.94</v>
      </c>
      <c r="F18">
        <v>5.16</v>
      </c>
      <c r="G18">
        <v>0.62</v>
      </c>
      <c r="H18" s="1">
        <v>0</v>
      </c>
      <c r="I18" s="1" t="s">
        <v>719</v>
      </c>
      <c r="J18" s="1" t="s">
        <v>2054</v>
      </c>
      <c r="K18" s="1" t="s">
        <v>2055</v>
      </c>
      <c r="L18" s="1" t="s">
        <v>2056</v>
      </c>
      <c r="M18" s="1" t="s">
        <v>2057</v>
      </c>
      <c r="N18" s="1" t="s">
        <v>2058</v>
      </c>
      <c r="O18" s="1" t="s">
        <v>412</v>
      </c>
      <c r="P18">
        <v>13.56</v>
      </c>
      <c r="Q18" s="1" t="s">
        <v>838</v>
      </c>
      <c r="R18">
        <v>6.14</v>
      </c>
      <c r="S18">
        <v>-1.78</v>
      </c>
      <c r="T18">
        <v>5.4</v>
      </c>
      <c r="U18">
        <v>-2.2799999999999998</v>
      </c>
      <c r="V18" s="1" t="s">
        <v>205</v>
      </c>
      <c r="W18">
        <v>4</v>
      </c>
      <c r="X18">
        <v>0</v>
      </c>
      <c r="Y18" s="1"/>
    </row>
    <row r="19" spans="1:25" x14ac:dyDescent="0.25">
      <c r="A19">
        <v>18</v>
      </c>
      <c r="B19" s="1" t="s">
        <v>2059</v>
      </c>
      <c r="C19">
        <v>20.98</v>
      </c>
      <c r="D19">
        <v>1.3109999999999999</v>
      </c>
      <c r="E19">
        <v>-0.18</v>
      </c>
      <c r="F19">
        <v>2.62</v>
      </c>
      <c r="G19">
        <v>3.48</v>
      </c>
      <c r="H19" s="1" t="s">
        <v>2060</v>
      </c>
      <c r="I19" s="1" t="s">
        <v>2061</v>
      </c>
      <c r="J19" s="1" t="s">
        <v>636</v>
      </c>
      <c r="K19" s="1">
        <v>0</v>
      </c>
      <c r="L19" s="1" t="s">
        <v>98</v>
      </c>
      <c r="M19" s="1" t="s">
        <v>2062</v>
      </c>
      <c r="N19" s="1" t="s">
        <v>830</v>
      </c>
      <c r="O19" s="1" t="s">
        <v>2063</v>
      </c>
      <c r="P19">
        <v>-0.1</v>
      </c>
      <c r="Q19" s="1" t="s">
        <v>2064</v>
      </c>
      <c r="R19">
        <v>-9.14</v>
      </c>
      <c r="S19">
        <v>1.84</v>
      </c>
      <c r="T19">
        <v>-0.36</v>
      </c>
      <c r="U19">
        <v>-9.6</v>
      </c>
      <c r="V19" s="1" t="s">
        <v>289</v>
      </c>
      <c r="W19">
        <v>7</v>
      </c>
      <c r="X19">
        <v>0</v>
      </c>
      <c r="Y19" s="1"/>
    </row>
    <row r="20" spans="1:25" x14ac:dyDescent="0.25">
      <c r="A20">
        <v>19</v>
      </c>
      <c r="B20" s="1" t="s">
        <v>2065</v>
      </c>
      <c r="C20">
        <v>18.72</v>
      </c>
      <c r="D20">
        <v>1.17</v>
      </c>
      <c r="E20">
        <v>-3.88</v>
      </c>
      <c r="F20">
        <v>-0.42</v>
      </c>
      <c r="G20">
        <v>1.02</v>
      </c>
      <c r="H20" s="1" t="s">
        <v>2066</v>
      </c>
      <c r="I20" s="1" t="s">
        <v>367</v>
      </c>
      <c r="J20" s="1">
        <v>0</v>
      </c>
      <c r="K20" s="1" t="s">
        <v>2067</v>
      </c>
      <c r="L20" s="1" t="s">
        <v>803</v>
      </c>
      <c r="M20" s="1" t="s">
        <v>469</v>
      </c>
      <c r="N20" s="1" t="s">
        <v>1433</v>
      </c>
      <c r="O20" s="1" t="s">
        <v>2047</v>
      </c>
      <c r="P20">
        <v>4.04</v>
      </c>
      <c r="Q20" s="1" t="s">
        <v>2068</v>
      </c>
      <c r="R20">
        <v>-0.86</v>
      </c>
      <c r="S20">
        <v>-1.2</v>
      </c>
      <c r="T20">
        <v>3.36</v>
      </c>
      <c r="U20">
        <v>4.7</v>
      </c>
      <c r="V20" s="1" t="s">
        <v>151</v>
      </c>
      <c r="W20">
        <v>6</v>
      </c>
      <c r="X20">
        <v>0</v>
      </c>
      <c r="Y20" s="1"/>
    </row>
    <row r="21" spans="1:25" x14ac:dyDescent="0.25">
      <c r="A21">
        <v>20</v>
      </c>
      <c r="B21" s="1" t="s">
        <v>2069</v>
      </c>
      <c r="C21">
        <v>18.64</v>
      </c>
      <c r="D21">
        <v>1.165</v>
      </c>
      <c r="E21">
        <v>-1.24</v>
      </c>
      <c r="F21">
        <v>3.88</v>
      </c>
      <c r="G21">
        <v>1.08</v>
      </c>
      <c r="H21" s="1">
        <v>0</v>
      </c>
      <c r="I21" s="1" t="s">
        <v>717</v>
      </c>
      <c r="J21" s="1" t="s">
        <v>360</v>
      </c>
      <c r="K21" s="1" t="s">
        <v>902</v>
      </c>
      <c r="L21" s="1" t="s">
        <v>846</v>
      </c>
      <c r="M21" s="1" t="s">
        <v>2070</v>
      </c>
      <c r="N21" s="1" t="s">
        <v>1501</v>
      </c>
      <c r="O21" s="1" t="s">
        <v>995</v>
      </c>
      <c r="P21">
        <v>0.14000000000000001</v>
      </c>
      <c r="Q21" s="1" t="s">
        <v>2044</v>
      </c>
      <c r="R21">
        <v>-1.02</v>
      </c>
      <c r="S21">
        <v>2.3199999999999998</v>
      </c>
      <c r="T21">
        <v>-0.6</v>
      </c>
      <c r="U21">
        <v>-0.74</v>
      </c>
      <c r="V21" s="1" t="s">
        <v>74</v>
      </c>
      <c r="W21">
        <v>4</v>
      </c>
      <c r="X21">
        <v>0</v>
      </c>
      <c r="Y21" s="1"/>
    </row>
    <row r="22" spans="1:25" x14ac:dyDescent="0.25">
      <c r="A22">
        <v>21</v>
      </c>
      <c r="B22" s="1" t="s">
        <v>2071</v>
      </c>
      <c r="C22">
        <v>17.66</v>
      </c>
      <c r="D22">
        <v>1.1040000000000001</v>
      </c>
      <c r="E22">
        <v>4.0599999999999996</v>
      </c>
      <c r="F22">
        <v>-0.88</v>
      </c>
      <c r="G22">
        <v>-2.94</v>
      </c>
      <c r="H22" s="1" t="s">
        <v>783</v>
      </c>
      <c r="I22" s="1">
        <v>0</v>
      </c>
      <c r="J22" s="1" t="s">
        <v>2072</v>
      </c>
      <c r="K22" s="1" t="s">
        <v>2073</v>
      </c>
      <c r="L22" s="1" t="s">
        <v>2074</v>
      </c>
      <c r="M22" s="1" t="s">
        <v>1379</v>
      </c>
      <c r="N22" s="1" t="s">
        <v>81</v>
      </c>
      <c r="O22" s="1" t="s">
        <v>773</v>
      </c>
      <c r="P22">
        <v>-1.82</v>
      </c>
      <c r="Q22" s="1" t="s">
        <v>836</v>
      </c>
      <c r="R22">
        <v>12.54</v>
      </c>
      <c r="S22">
        <v>-0.5</v>
      </c>
      <c r="T22">
        <v>3.92</v>
      </c>
      <c r="U22">
        <v>-1.7</v>
      </c>
      <c r="V22" s="1" t="s">
        <v>289</v>
      </c>
      <c r="W22">
        <v>5</v>
      </c>
      <c r="X22">
        <v>0</v>
      </c>
      <c r="Y22" s="1"/>
    </row>
    <row r="23" spans="1:25" x14ac:dyDescent="0.25">
      <c r="A23">
        <v>22</v>
      </c>
      <c r="B23" s="1" t="s">
        <v>2075</v>
      </c>
      <c r="C23">
        <v>16.88</v>
      </c>
      <c r="D23">
        <v>1.0549999999999999</v>
      </c>
      <c r="E23">
        <v>5.24</v>
      </c>
      <c r="F23">
        <v>0.18</v>
      </c>
      <c r="G23">
        <v>3.28</v>
      </c>
      <c r="H23" s="1" t="s">
        <v>1116</v>
      </c>
      <c r="I23" s="1" t="s">
        <v>717</v>
      </c>
      <c r="J23" s="1" t="s">
        <v>414</v>
      </c>
      <c r="K23" s="1" t="s">
        <v>753</v>
      </c>
      <c r="L23" s="1" t="s">
        <v>733</v>
      </c>
      <c r="M23" s="1" t="s">
        <v>783</v>
      </c>
      <c r="N23" s="1" t="s">
        <v>548</v>
      </c>
      <c r="O23" s="1">
        <v>0</v>
      </c>
      <c r="P23">
        <v>-11.72</v>
      </c>
      <c r="Q23" s="1" t="s">
        <v>2076</v>
      </c>
      <c r="R23">
        <v>-2.34</v>
      </c>
      <c r="S23">
        <v>2.96</v>
      </c>
      <c r="T23">
        <v>-0.16</v>
      </c>
      <c r="U23">
        <v>4.54</v>
      </c>
      <c r="V23" s="1" t="s">
        <v>103</v>
      </c>
      <c r="W23">
        <v>11</v>
      </c>
      <c r="X23">
        <v>0</v>
      </c>
      <c r="Y23" s="1"/>
    </row>
    <row r="24" spans="1:25" x14ac:dyDescent="0.25">
      <c r="A24">
        <v>23</v>
      </c>
      <c r="B24" s="1" t="s">
        <v>2077</v>
      </c>
      <c r="C24">
        <v>10.3</v>
      </c>
      <c r="D24">
        <v>0.64400000000000002</v>
      </c>
      <c r="E24">
        <v>2.78</v>
      </c>
      <c r="F24">
        <v>0.6</v>
      </c>
      <c r="G24">
        <v>1.9</v>
      </c>
      <c r="H24" s="1" t="s">
        <v>2078</v>
      </c>
      <c r="I24" s="1" t="s">
        <v>2027</v>
      </c>
      <c r="J24" s="1" t="s">
        <v>2079</v>
      </c>
      <c r="K24" s="1" t="s">
        <v>2039</v>
      </c>
      <c r="L24" s="1">
        <v>0</v>
      </c>
      <c r="M24" s="1" t="s">
        <v>386</v>
      </c>
      <c r="N24" s="1" t="s">
        <v>2080</v>
      </c>
      <c r="O24" s="1" t="s">
        <v>1369</v>
      </c>
      <c r="P24">
        <v>-4.88</v>
      </c>
      <c r="Q24" s="1" t="s">
        <v>791</v>
      </c>
      <c r="R24">
        <v>6.34</v>
      </c>
      <c r="S24">
        <v>0.04</v>
      </c>
      <c r="T24">
        <v>0</v>
      </c>
      <c r="U24">
        <v>-1.22</v>
      </c>
      <c r="V24" s="1" t="s">
        <v>122</v>
      </c>
      <c r="W24">
        <v>8</v>
      </c>
      <c r="X24">
        <v>0</v>
      </c>
      <c r="Y24" s="1"/>
    </row>
    <row r="25" spans="1:25" x14ac:dyDescent="0.25">
      <c r="A25">
        <v>24</v>
      </c>
      <c r="B25" s="1" t="s">
        <v>2081</v>
      </c>
      <c r="C25">
        <v>8.4</v>
      </c>
      <c r="D25">
        <v>0.52500000000000002</v>
      </c>
      <c r="E25">
        <v>-7.54</v>
      </c>
      <c r="F25">
        <v>2.06</v>
      </c>
      <c r="G25">
        <v>5.94</v>
      </c>
      <c r="H25" s="1" t="s">
        <v>724</v>
      </c>
      <c r="I25" s="1" t="s">
        <v>2082</v>
      </c>
      <c r="J25" s="1" t="s">
        <v>834</v>
      </c>
      <c r="K25" s="1" t="s">
        <v>2083</v>
      </c>
      <c r="L25" s="1" t="s">
        <v>362</v>
      </c>
      <c r="M25" s="1" t="s">
        <v>362</v>
      </c>
      <c r="N25" s="1" t="s">
        <v>2084</v>
      </c>
      <c r="O25" s="1" t="s">
        <v>702</v>
      </c>
      <c r="P25">
        <v>0.16</v>
      </c>
      <c r="Q25" s="1">
        <v>0</v>
      </c>
      <c r="R25">
        <v>0.34</v>
      </c>
      <c r="S25">
        <v>7.36</v>
      </c>
      <c r="T25">
        <v>-8.6</v>
      </c>
      <c r="U25">
        <v>-0.08</v>
      </c>
      <c r="V25" s="1" t="s">
        <v>572</v>
      </c>
      <c r="W25">
        <v>13</v>
      </c>
      <c r="X25">
        <v>0</v>
      </c>
      <c r="Y25" s="1"/>
    </row>
    <row r="26" spans="1:25" x14ac:dyDescent="0.25">
      <c r="A26">
        <v>25</v>
      </c>
      <c r="B26" s="1" t="s">
        <v>2085</v>
      </c>
      <c r="C26">
        <v>2.58</v>
      </c>
      <c r="D26">
        <v>0.161</v>
      </c>
      <c r="E26">
        <v>1.22</v>
      </c>
      <c r="F26">
        <v>1.8</v>
      </c>
      <c r="G26">
        <v>-2.2799999999999998</v>
      </c>
      <c r="H26" s="1" t="s">
        <v>2086</v>
      </c>
      <c r="I26" s="1" t="s">
        <v>2087</v>
      </c>
      <c r="J26" s="1" t="s">
        <v>2088</v>
      </c>
      <c r="K26" s="1" t="s">
        <v>2089</v>
      </c>
      <c r="L26" s="1" t="s">
        <v>694</v>
      </c>
      <c r="M26" s="1" t="s">
        <v>1225</v>
      </c>
      <c r="N26" s="1" t="s">
        <v>2090</v>
      </c>
      <c r="O26" s="1">
        <v>0</v>
      </c>
      <c r="P26">
        <v>3.08</v>
      </c>
      <c r="Q26" s="1" t="s">
        <v>2054</v>
      </c>
      <c r="R26">
        <v>2.74</v>
      </c>
      <c r="S26">
        <v>-12.46</v>
      </c>
      <c r="T26">
        <v>4</v>
      </c>
      <c r="U26">
        <v>4.4800000000000004</v>
      </c>
      <c r="V26" s="1" t="s">
        <v>54</v>
      </c>
      <c r="W26">
        <v>11</v>
      </c>
      <c r="X26">
        <v>0</v>
      </c>
      <c r="Y26" s="1"/>
    </row>
    <row r="27" spans="1:25" x14ac:dyDescent="0.25">
      <c r="A27">
        <v>26</v>
      </c>
      <c r="B27" s="1" t="s">
        <v>2091</v>
      </c>
      <c r="C27">
        <v>2.04</v>
      </c>
      <c r="D27">
        <v>0.127</v>
      </c>
      <c r="E27">
        <v>-4.04</v>
      </c>
      <c r="F27">
        <v>1.2</v>
      </c>
      <c r="G27">
        <v>2.2400000000000002</v>
      </c>
      <c r="H27" s="1" t="s">
        <v>2092</v>
      </c>
      <c r="I27" s="1" t="s">
        <v>895</v>
      </c>
      <c r="J27" s="1" t="s">
        <v>2093</v>
      </c>
      <c r="K27" s="1" t="s">
        <v>2094</v>
      </c>
      <c r="L27" s="1" t="s">
        <v>2095</v>
      </c>
      <c r="M27" s="1" t="s">
        <v>2096</v>
      </c>
      <c r="N27" s="1">
        <v>0</v>
      </c>
      <c r="O27" s="1" t="s">
        <v>654</v>
      </c>
      <c r="P27">
        <v>3.1</v>
      </c>
      <c r="Q27" s="1" t="s">
        <v>2097</v>
      </c>
      <c r="R27">
        <v>4.26</v>
      </c>
      <c r="S27">
        <v>-1.78</v>
      </c>
      <c r="T27">
        <v>0.92</v>
      </c>
      <c r="U27">
        <v>-1.04</v>
      </c>
      <c r="V27" s="1" t="s">
        <v>103</v>
      </c>
      <c r="W27">
        <v>10</v>
      </c>
      <c r="X27">
        <v>0</v>
      </c>
      <c r="Y27" s="1"/>
    </row>
    <row r="28" spans="1:25" x14ac:dyDescent="0.25">
      <c r="A28">
        <v>27</v>
      </c>
      <c r="B28" s="1" t="s">
        <v>2098</v>
      </c>
      <c r="C28">
        <v>1.44</v>
      </c>
      <c r="D28">
        <v>0.09</v>
      </c>
      <c r="E28">
        <v>-0.32</v>
      </c>
      <c r="F28">
        <v>-3.2</v>
      </c>
      <c r="G28">
        <v>-2.3199999999999998</v>
      </c>
      <c r="H28" s="1" t="s">
        <v>2039</v>
      </c>
      <c r="I28" s="1" t="s">
        <v>2029</v>
      </c>
      <c r="J28" s="1" t="s">
        <v>682</v>
      </c>
      <c r="K28" s="1" t="s">
        <v>1116</v>
      </c>
      <c r="L28" s="1" t="s">
        <v>2099</v>
      </c>
      <c r="M28" s="1">
        <v>0</v>
      </c>
      <c r="N28" s="1" t="s">
        <v>2008</v>
      </c>
      <c r="O28" s="1" t="s">
        <v>2100</v>
      </c>
      <c r="P28">
        <v>1.92</v>
      </c>
      <c r="Q28" s="1" t="s">
        <v>2101</v>
      </c>
      <c r="R28">
        <v>-1.82</v>
      </c>
      <c r="S28">
        <v>2.78</v>
      </c>
      <c r="T28">
        <v>1.26</v>
      </c>
      <c r="U28">
        <v>4.22</v>
      </c>
      <c r="V28" s="1" t="s">
        <v>54</v>
      </c>
      <c r="W28">
        <v>9</v>
      </c>
      <c r="X28">
        <v>1</v>
      </c>
      <c r="Y28" s="1"/>
    </row>
    <row r="29" spans="1:25" x14ac:dyDescent="0.25">
      <c r="A29">
        <v>28</v>
      </c>
      <c r="B29" s="1" t="s">
        <v>2102</v>
      </c>
      <c r="C29">
        <v>-4.96</v>
      </c>
      <c r="D29">
        <v>-0.31</v>
      </c>
      <c r="E29">
        <v>-3.06</v>
      </c>
      <c r="F29">
        <v>-2.7</v>
      </c>
      <c r="G29">
        <v>2.52</v>
      </c>
      <c r="H29" s="1" t="s">
        <v>2103</v>
      </c>
      <c r="I29" s="1" t="s">
        <v>2104</v>
      </c>
      <c r="J29" s="1" t="s">
        <v>818</v>
      </c>
      <c r="K29" s="1" t="s">
        <v>2105</v>
      </c>
      <c r="L29" s="1" t="s">
        <v>2106</v>
      </c>
      <c r="M29" s="1">
        <v>0</v>
      </c>
      <c r="N29" s="1" t="s">
        <v>392</v>
      </c>
      <c r="O29" s="1" t="s">
        <v>282</v>
      </c>
      <c r="P29">
        <v>2.2400000000000002</v>
      </c>
      <c r="Q29" s="1" t="s">
        <v>2107</v>
      </c>
      <c r="R29">
        <v>-0.9</v>
      </c>
      <c r="S29">
        <v>-0.96</v>
      </c>
      <c r="T29">
        <v>5.08</v>
      </c>
      <c r="U29">
        <v>3.74</v>
      </c>
      <c r="V29" s="1" t="s">
        <v>179</v>
      </c>
      <c r="W29">
        <v>9</v>
      </c>
      <c r="X29">
        <v>0</v>
      </c>
      <c r="Y29" s="1"/>
    </row>
    <row r="30" spans="1:25" x14ac:dyDescent="0.25">
      <c r="A30">
        <v>29</v>
      </c>
      <c r="B30" s="1" t="s">
        <v>2108</v>
      </c>
      <c r="C30">
        <v>-5.04</v>
      </c>
      <c r="D30">
        <v>-0.315</v>
      </c>
      <c r="E30">
        <v>2.84</v>
      </c>
      <c r="F30">
        <v>-0.4</v>
      </c>
      <c r="G30">
        <v>1.38</v>
      </c>
      <c r="H30" s="1" t="s">
        <v>1530</v>
      </c>
      <c r="I30" s="1" t="s">
        <v>367</v>
      </c>
      <c r="J30" s="1" t="s">
        <v>2036</v>
      </c>
      <c r="K30" s="1">
        <v>0</v>
      </c>
      <c r="L30" s="1" t="s">
        <v>2034</v>
      </c>
      <c r="M30" s="1" t="s">
        <v>2109</v>
      </c>
      <c r="N30" s="1" t="s">
        <v>2110</v>
      </c>
      <c r="O30" s="1" t="s">
        <v>2057</v>
      </c>
      <c r="P30">
        <v>-1.56</v>
      </c>
      <c r="Q30" s="1" t="s">
        <v>728</v>
      </c>
      <c r="R30">
        <v>1.66</v>
      </c>
      <c r="S30">
        <v>-1.62</v>
      </c>
      <c r="T30">
        <v>-1.98</v>
      </c>
      <c r="U30">
        <v>2.8</v>
      </c>
      <c r="V30" s="1" t="s">
        <v>141</v>
      </c>
      <c r="W30">
        <v>7</v>
      </c>
      <c r="X30">
        <v>0</v>
      </c>
      <c r="Y30" s="1"/>
    </row>
    <row r="31" spans="1:25" x14ac:dyDescent="0.25">
      <c r="A31">
        <v>30</v>
      </c>
      <c r="B31" s="1" t="s">
        <v>2111</v>
      </c>
      <c r="C31">
        <v>-6.44</v>
      </c>
      <c r="D31">
        <v>-0.40200000000000002</v>
      </c>
      <c r="E31">
        <v>-2.14</v>
      </c>
      <c r="F31">
        <v>-0.94</v>
      </c>
      <c r="G31">
        <v>0.96</v>
      </c>
      <c r="H31" s="1" t="s">
        <v>2112</v>
      </c>
      <c r="I31" s="1" t="s">
        <v>2087</v>
      </c>
      <c r="J31" s="1" t="s">
        <v>2113</v>
      </c>
      <c r="K31" s="1" t="s">
        <v>282</v>
      </c>
      <c r="L31" s="1" t="s">
        <v>2114</v>
      </c>
      <c r="M31" s="1" t="s">
        <v>2115</v>
      </c>
      <c r="N31" s="1">
        <v>0</v>
      </c>
      <c r="O31" s="1" t="s">
        <v>418</v>
      </c>
      <c r="P31">
        <v>-1.04</v>
      </c>
      <c r="Q31" s="1" t="s">
        <v>942</v>
      </c>
      <c r="R31">
        <v>0.86</v>
      </c>
      <c r="S31">
        <v>-3.36</v>
      </c>
      <c r="T31">
        <v>-0.04</v>
      </c>
      <c r="U31">
        <v>0.08</v>
      </c>
      <c r="V31" s="1" t="s">
        <v>205</v>
      </c>
      <c r="W31">
        <v>10</v>
      </c>
      <c r="X31">
        <v>0</v>
      </c>
      <c r="Y31" s="1"/>
    </row>
    <row r="32" spans="1:25" x14ac:dyDescent="0.25">
      <c r="A32">
        <v>31</v>
      </c>
      <c r="B32" s="1" t="s">
        <v>2116</v>
      </c>
      <c r="C32">
        <v>-33.4</v>
      </c>
      <c r="D32">
        <v>-2.0880000000000001</v>
      </c>
      <c r="E32">
        <v>-0.24</v>
      </c>
      <c r="F32">
        <v>3.38</v>
      </c>
      <c r="G32">
        <v>2.64</v>
      </c>
      <c r="H32" s="1" t="s">
        <v>2117</v>
      </c>
      <c r="I32" s="1" t="s">
        <v>2007</v>
      </c>
      <c r="J32" s="1">
        <v>0</v>
      </c>
      <c r="K32" s="1" t="s">
        <v>2118</v>
      </c>
      <c r="L32" s="1" t="s">
        <v>1519</v>
      </c>
      <c r="M32" s="1" t="s">
        <v>2119</v>
      </c>
      <c r="N32" s="1" t="s">
        <v>2120</v>
      </c>
      <c r="O32" s="1" t="s">
        <v>2121</v>
      </c>
      <c r="P32">
        <v>-2.08</v>
      </c>
      <c r="Q32" s="1" t="s">
        <v>2122</v>
      </c>
      <c r="R32">
        <v>1.1399999999999999</v>
      </c>
      <c r="S32">
        <v>2.2000000000000002</v>
      </c>
      <c r="T32">
        <v>-2.92</v>
      </c>
      <c r="U32">
        <v>-1.64</v>
      </c>
      <c r="V32" s="1" t="s">
        <v>44</v>
      </c>
      <c r="W32">
        <v>6</v>
      </c>
      <c r="X32">
        <v>0</v>
      </c>
      <c r="Y32" s="1"/>
    </row>
    <row r="33" spans="1:25" x14ac:dyDescent="0.25">
      <c r="A33">
        <v>32</v>
      </c>
      <c r="B33" s="1" t="s">
        <v>2123</v>
      </c>
      <c r="C33">
        <v>-35.880000000000003</v>
      </c>
      <c r="D33">
        <v>-2.2429999999999999</v>
      </c>
      <c r="E33">
        <v>-0.84</v>
      </c>
      <c r="F33">
        <v>3.64</v>
      </c>
      <c r="G33">
        <v>-2.76</v>
      </c>
      <c r="H33" s="1" t="s">
        <v>1578</v>
      </c>
      <c r="I33" s="1">
        <v>0</v>
      </c>
      <c r="J33" s="1" t="s">
        <v>2124</v>
      </c>
      <c r="K33" s="1" t="s">
        <v>2097</v>
      </c>
      <c r="L33" s="1" t="s">
        <v>2125</v>
      </c>
      <c r="M33" s="1" t="s">
        <v>2126</v>
      </c>
      <c r="N33" s="1" t="s">
        <v>2127</v>
      </c>
      <c r="O33" s="1" t="s">
        <v>2128</v>
      </c>
      <c r="P33">
        <v>-1.64</v>
      </c>
      <c r="Q33" s="1" t="s">
        <v>2129</v>
      </c>
      <c r="R33">
        <v>-1.88</v>
      </c>
      <c r="S33">
        <v>-1.78</v>
      </c>
      <c r="T33">
        <v>-4.4000000000000004</v>
      </c>
      <c r="U33">
        <v>0.46</v>
      </c>
      <c r="V33" s="1" t="s">
        <v>34</v>
      </c>
      <c r="W33">
        <v>5</v>
      </c>
      <c r="X33">
        <v>0</v>
      </c>
      <c r="Y3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216-F90F-4DAB-8248-03CE26736C9E}">
  <dimension ref="A1:AO33"/>
  <sheetViews>
    <sheetView workbookViewId="0">
      <selection activeCell="R21" sqref="R21"/>
    </sheetView>
    <sheetView workbookViewId="1">
      <selection activeCell="AB20" sqref="AB20"/>
    </sheetView>
  </sheetViews>
  <sheetFormatPr defaultRowHeight="15" x14ac:dyDescent="0.25"/>
  <cols>
    <col min="1" max="1" width="4.28515625" bestFit="1" customWidth="1"/>
    <col min="2" max="2" width="33.28515625" bestFit="1" customWidth="1"/>
    <col min="3" max="4" width="7" bestFit="1" customWidth="1"/>
    <col min="5" max="7" width="6" bestFit="1" customWidth="1"/>
    <col min="8" max="15" width="5.5703125" bestFit="1" customWidth="1"/>
    <col min="16" max="16" width="6" bestFit="1" customWidth="1"/>
    <col min="17" max="17" width="5.5703125" bestFit="1" customWidth="1"/>
    <col min="18" max="21" width="6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2130</v>
      </c>
      <c r="C2">
        <v>346.54</v>
      </c>
      <c r="D2">
        <v>21.658999999999999</v>
      </c>
      <c r="E2">
        <v>26.87</v>
      </c>
      <c r="F2">
        <v>24.44</v>
      </c>
      <c r="G2">
        <v>17</v>
      </c>
      <c r="H2" s="1" t="s">
        <v>2131</v>
      </c>
      <c r="I2" s="1" t="s">
        <v>2132</v>
      </c>
      <c r="J2" s="1" t="s">
        <v>1508</v>
      </c>
      <c r="K2" s="1" t="s">
        <v>2133</v>
      </c>
      <c r="L2" s="1" t="s">
        <v>2134</v>
      </c>
      <c r="M2" s="1" t="s">
        <v>2135</v>
      </c>
      <c r="N2" s="1" t="s">
        <v>2136</v>
      </c>
      <c r="O2" s="1">
        <v>0</v>
      </c>
      <c r="P2">
        <v>16.71</v>
      </c>
      <c r="Q2" s="1" t="s">
        <v>1902</v>
      </c>
      <c r="R2">
        <v>22.27</v>
      </c>
      <c r="S2">
        <v>26.27</v>
      </c>
      <c r="T2">
        <v>29.97</v>
      </c>
      <c r="U2">
        <v>22.65</v>
      </c>
      <c r="V2" s="1" t="s">
        <v>103</v>
      </c>
      <c r="W2">
        <v>11</v>
      </c>
      <c r="X2">
        <v>0.25</v>
      </c>
      <c r="Y2" s="1"/>
      <c r="AB2">
        <f>Table_1__8[[#This Row],[Pts]]/Table_1__8[[#This Row],[Salary]]</f>
        <v>1386.16</v>
      </c>
      <c r="AC2" t="s">
        <v>2355</v>
      </c>
      <c r="AD2">
        <f>AVERAGE(C2:C65)</f>
        <v>286.32406250000003</v>
      </c>
      <c r="AE2">
        <f>AVERAGE(C2:C33)</f>
        <v>286.32406250000003</v>
      </c>
      <c r="AF2">
        <f>AVERAGE(C2:C17)</f>
        <v>317.46312500000005</v>
      </c>
      <c r="AH2" t="s">
        <v>2356</v>
      </c>
      <c r="AI2">
        <f>AD2-(3*AD3)</f>
        <v>171.80665733449757</v>
      </c>
      <c r="AJ2">
        <f>AD2-(2*AD3)</f>
        <v>209.97912572299839</v>
      </c>
      <c r="AK2">
        <f>AD2-(AD3)</f>
        <v>248.15159411149921</v>
      </c>
      <c r="AL2">
        <f>AD2</f>
        <v>286.32406250000003</v>
      </c>
      <c r="AM2">
        <f>AD2+AD3</f>
        <v>324.49653088850084</v>
      </c>
      <c r="AN2">
        <f>AD2+(2*AD3)</f>
        <v>362.66899927700166</v>
      </c>
      <c r="AO2">
        <f>AD2+(3*AD3)</f>
        <v>400.84146766550248</v>
      </c>
    </row>
    <row r="3" spans="1:41" x14ac:dyDescent="0.25">
      <c r="A3">
        <v>2</v>
      </c>
      <c r="B3" s="1" t="s">
        <v>2137</v>
      </c>
      <c r="C3">
        <v>342.84</v>
      </c>
      <c r="D3">
        <v>21.428000000000001</v>
      </c>
      <c r="E3">
        <v>23.07</v>
      </c>
      <c r="F3">
        <v>21.17</v>
      </c>
      <c r="G3">
        <v>24.76</v>
      </c>
      <c r="H3" s="1" t="s">
        <v>109</v>
      </c>
      <c r="I3" s="1" t="s">
        <v>2138</v>
      </c>
      <c r="J3" s="1" t="s">
        <v>2139</v>
      </c>
      <c r="K3" s="1" t="s">
        <v>2140</v>
      </c>
      <c r="L3" s="1" t="s">
        <v>2141</v>
      </c>
      <c r="M3" s="1" t="s">
        <v>2142</v>
      </c>
      <c r="N3" s="1">
        <v>0</v>
      </c>
      <c r="O3" s="1" t="s">
        <v>2143</v>
      </c>
      <c r="P3">
        <v>28.79</v>
      </c>
      <c r="Q3" s="1" t="s">
        <v>2144</v>
      </c>
      <c r="R3">
        <v>19.940000000000001</v>
      </c>
      <c r="S3">
        <v>26.83</v>
      </c>
      <c r="T3">
        <v>19.600000000000001</v>
      </c>
      <c r="U3">
        <v>13.54</v>
      </c>
      <c r="V3" s="1" t="s">
        <v>151</v>
      </c>
      <c r="W3">
        <v>10</v>
      </c>
      <c r="X3">
        <v>4</v>
      </c>
      <c r="Y3" s="1"/>
      <c r="AB3">
        <f>Table_1__8[[#This Row],[Pts]]/Table_1__8[[#This Row],[Salary]]</f>
        <v>85.71</v>
      </c>
      <c r="AC3" t="s">
        <v>2359</v>
      </c>
      <c r="AD3">
        <f>_xlfn.STDEV.P(C2:C65)</f>
        <v>38.172468388500818</v>
      </c>
      <c r="AE3">
        <f>_xlfn.STDEV.P(C2:C33)</f>
        <v>38.172468388500818</v>
      </c>
      <c r="AF3">
        <f>_xlfn.STDEV.P(C2:C17)</f>
        <v>15.900816692370711</v>
      </c>
      <c r="AH3" t="s">
        <v>2357</v>
      </c>
      <c r="AI3">
        <f>AE2-(3*AE3)</f>
        <v>171.80665733449757</v>
      </c>
      <c r="AJ3">
        <f>AE2-(2*AE3)</f>
        <v>209.97912572299839</v>
      </c>
      <c r="AK3">
        <f>AE2-AE3</f>
        <v>248.15159411149921</v>
      </c>
      <c r="AL3">
        <f>AE2</f>
        <v>286.32406250000003</v>
      </c>
      <c r="AM3">
        <f>AE2+AE3</f>
        <v>324.49653088850084</v>
      </c>
      <c r="AN3">
        <f>AE2+(2*AE3)</f>
        <v>362.66899927700166</v>
      </c>
      <c r="AO3">
        <f>AE2+(3*AE3)</f>
        <v>400.84146766550248</v>
      </c>
    </row>
    <row r="4" spans="1:41" x14ac:dyDescent="0.25">
      <c r="A4">
        <v>3</v>
      </c>
      <c r="B4" s="1" t="s">
        <v>2145</v>
      </c>
      <c r="C4">
        <v>335.22</v>
      </c>
      <c r="D4">
        <v>20.951000000000001</v>
      </c>
      <c r="E4">
        <v>31.41</v>
      </c>
      <c r="F4">
        <v>26.14</v>
      </c>
      <c r="G4">
        <v>20.07</v>
      </c>
      <c r="H4" s="1" t="s">
        <v>2146</v>
      </c>
      <c r="I4" s="1">
        <v>0</v>
      </c>
      <c r="J4" s="1" t="s">
        <v>1388</v>
      </c>
      <c r="K4" s="1" t="s">
        <v>2147</v>
      </c>
      <c r="L4" s="1" t="s">
        <v>439</v>
      </c>
      <c r="M4" s="1" t="s">
        <v>1664</v>
      </c>
      <c r="N4" s="1" t="s">
        <v>2148</v>
      </c>
      <c r="O4" s="1" t="s">
        <v>2149</v>
      </c>
      <c r="P4">
        <v>26.79</v>
      </c>
      <c r="Q4" s="1" t="s">
        <v>2150</v>
      </c>
      <c r="R4">
        <v>26.8</v>
      </c>
      <c r="S4">
        <v>12.73</v>
      </c>
      <c r="T4">
        <v>25.19</v>
      </c>
      <c r="U4">
        <v>14.73</v>
      </c>
      <c r="V4" s="1" t="s">
        <v>34</v>
      </c>
      <c r="W4">
        <v>5</v>
      </c>
      <c r="X4">
        <v>0.25</v>
      </c>
      <c r="Y4" s="1"/>
      <c r="AB4">
        <f>Table_1__8[[#This Row],[Pts]]/Table_1__8[[#This Row],[Salary]]</f>
        <v>1340.88</v>
      </c>
      <c r="AC4" t="s">
        <v>2360</v>
      </c>
      <c r="AD4">
        <f>_xlfn.VAR.P(C2:C65)</f>
        <v>1457.137342871094</v>
      </c>
      <c r="AE4">
        <f>_xlfn.VAR.P(C2:C33)</f>
        <v>1457.137342871094</v>
      </c>
      <c r="AF4">
        <f>_xlfn.VAR.P(C2:C17)</f>
        <v>252.83597148437502</v>
      </c>
      <c r="AH4" t="s">
        <v>2358</v>
      </c>
      <c r="AI4">
        <f>AF2-(3*AF3)</f>
        <v>269.76067492288792</v>
      </c>
      <c r="AJ4">
        <f>AF2-(2*AF3)</f>
        <v>285.66149161525863</v>
      </c>
      <c r="AK4">
        <f>AF2-AF3</f>
        <v>301.56230830762934</v>
      </c>
      <c r="AL4">
        <f>AF2</f>
        <v>317.46312500000005</v>
      </c>
      <c r="AM4">
        <f>AF2+AF3</f>
        <v>333.36394169237076</v>
      </c>
      <c r="AN4">
        <f>AF2+(2*AF3)</f>
        <v>349.26475838474147</v>
      </c>
      <c r="AO4">
        <f>AF2+(3*AF3)</f>
        <v>365.16557507711218</v>
      </c>
    </row>
    <row r="5" spans="1:41" x14ac:dyDescent="0.25">
      <c r="A5">
        <v>4</v>
      </c>
      <c r="B5" s="1" t="s">
        <v>2151</v>
      </c>
      <c r="C5">
        <v>330.44</v>
      </c>
      <c r="D5">
        <v>20.652999999999999</v>
      </c>
      <c r="E5">
        <v>15.63</v>
      </c>
      <c r="F5">
        <v>21.22</v>
      </c>
      <c r="G5">
        <v>19.16</v>
      </c>
      <c r="H5" s="1" t="s">
        <v>2152</v>
      </c>
      <c r="I5" s="1" t="s">
        <v>2153</v>
      </c>
      <c r="J5" s="1">
        <v>0</v>
      </c>
      <c r="K5" s="1" t="s">
        <v>2154</v>
      </c>
      <c r="L5" s="1" t="s">
        <v>2136</v>
      </c>
      <c r="M5" s="1" t="s">
        <v>2155</v>
      </c>
      <c r="N5" s="1" t="s">
        <v>2156</v>
      </c>
      <c r="O5" s="1" t="s">
        <v>2157</v>
      </c>
      <c r="P5">
        <v>18.510000000000002</v>
      </c>
      <c r="Q5" s="1" t="s">
        <v>2158</v>
      </c>
      <c r="R5">
        <v>12.74</v>
      </c>
      <c r="S5">
        <v>12.3</v>
      </c>
      <c r="T5">
        <v>34.49</v>
      </c>
      <c r="U5">
        <v>19.41</v>
      </c>
      <c r="V5" s="1" t="s">
        <v>84</v>
      </c>
      <c r="W5">
        <v>6</v>
      </c>
      <c r="X5">
        <v>3</v>
      </c>
      <c r="Y5" s="1"/>
      <c r="AB5">
        <f>Table_1__8[[#This Row],[Pts]]/Table_1__8[[#This Row],[Salary]]</f>
        <v>110.14666666666666</v>
      </c>
      <c r="AH5" t="s">
        <v>2356</v>
      </c>
      <c r="AI5">
        <f>COUNTIF(C2:C65,"&gt;" &amp; AI2)</f>
        <v>32</v>
      </c>
      <c r="AJ5">
        <f>COUNTIF(C2:C65,"&gt;" &amp; AJ2)</f>
        <v>31</v>
      </c>
      <c r="AK5">
        <f>COUNTIF(C2:C65,"&gt;" &amp; AK2)</f>
        <v>28</v>
      </c>
      <c r="AL5">
        <f>COUNTIF(C2:C65,"&gt;" &amp; AL2)</f>
        <v>19</v>
      </c>
      <c r="AM5">
        <f>COUNTIF(C2:C65,"&gt;" &amp; AM2)</f>
        <v>5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2159</v>
      </c>
      <c r="C6">
        <v>329.74</v>
      </c>
      <c r="D6">
        <v>20.609000000000002</v>
      </c>
      <c r="E6">
        <v>22.91</v>
      </c>
      <c r="F6">
        <v>23.31</v>
      </c>
      <c r="G6">
        <v>18.75</v>
      </c>
      <c r="H6" s="1" t="s">
        <v>2160</v>
      </c>
      <c r="I6" s="1" t="s">
        <v>1721</v>
      </c>
      <c r="J6" s="1">
        <v>0</v>
      </c>
      <c r="K6" s="1" t="s">
        <v>1229</v>
      </c>
      <c r="L6" s="1" t="s">
        <v>2161</v>
      </c>
      <c r="M6" s="1" t="s">
        <v>742</v>
      </c>
      <c r="N6" s="1" t="s">
        <v>2162</v>
      </c>
      <c r="O6" s="1" t="s">
        <v>2163</v>
      </c>
      <c r="P6">
        <v>7.54</v>
      </c>
      <c r="Q6" s="1" t="s">
        <v>1687</v>
      </c>
      <c r="R6">
        <v>25.22</v>
      </c>
      <c r="S6">
        <v>27.22</v>
      </c>
      <c r="T6">
        <v>17.29</v>
      </c>
      <c r="U6">
        <v>20.45</v>
      </c>
      <c r="V6" s="1" t="s">
        <v>94</v>
      </c>
      <c r="W6">
        <v>6</v>
      </c>
      <c r="X6">
        <v>0.25</v>
      </c>
      <c r="Y6" s="1"/>
      <c r="AB6">
        <f>Table_1__8[[#This Row],[Pts]]/Table_1__8[[#This Row],[Salary]]</f>
        <v>1318.96</v>
      </c>
      <c r="AH6" t="s">
        <v>2357</v>
      </c>
      <c r="AI6">
        <f>COUNTIF(C2:C33,"&gt;" &amp; AI3)</f>
        <v>32</v>
      </c>
      <c r="AJ6">
        <f>COUNTIF(C2:C33,"&gt;" &amp; AJ3)</f>
        <v>31</v>
      </c>
      <c r="AK6">
        <f>COUNTIF(C2:C33,"&gt;" &amp; AK3)</f>
        <v>28</v>
      </c>
      <c r="AL6">
        <f>COUNTIF(C2:C33,"&gt;" &amp; AL3)</f>
        <v>19</v>
      </c>
      <c r="AM6">
        <f>COUNTIF(C2:C33,"&gt;" &amp; AM3)</f>
        <v>5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2164</v>
      </c>
      <c r="C7">
        <v>321.95999999999998</v>
      </c>
      <c r="D7">
        <v>20.122</v>
      </c>
      <c r="E7">
        <v>25.41</v>
      </c>
      <c r="F7">
        <v>25.97</v>
      </c>
      <c r="G7">
        <v>23.34</v>
      </c>
      <c r="H7" s="1" t="s">
        <v>2165</v>
      </c>
      <c r="I7" s="1" t="s">
        <v>2166</v>
      </c>
      <c r="J7" s="1" t="s">
        <v>2167</v>
      </c>
      <c r="K7" s="1" t="s">
        <v>2168</v>
      </c>
      <c r="L7" s="1" t="s">
        <v>1046</v>
      </c>
      <c r="M7" s="1">
        <v>0</v>
      </c>
      <c r="N7" s="1" t="s">
        <v>2169</v>
      </c>
      <c r="O7" s="1" t="s">
        <v>70</v>
      </c>
      <c r="P7">
        <v>14.74</v>
      </c>
      <c r="Q7" s="1" t="s">
        <v>2170</v>
      </c>
      <c r="R7">
        <v>18.79</v>
      </c>
      <c r="S7">
        <v>12.09</v>
      </c>
      <c r="T7">
        <v>14.02</v>
      </c>
      <c r="U7">
        <v>21.24</v>
      </c>
      <c r="V7" s="1" t="s">
        <v>196</v>
      </c>
      <c r="W7">
        <v>9</v>
      </c>
      <c r="X7">
        <v>1</v>
      </c>
      <c r="Y7" s="1"/>
      <c r="AB7">
        <f>Table_1__8[[#This Row],[Pts]]/Table_1__8[[#This Row],[Salary]]</f>
        <v>321.95999999999998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8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2171</v>
      </c>
      <c r="C8">
        <v>320.54000000000002</v>
      </c>
      <c r="D8">
        <v>20.033999999999999</v>
      </c>
      <c r="E8">
        <v>22.81</v>
      </c>
      <c r="F8">
        <v>19.37</v>
      </c>
      <c r="G8">
        <v>23.07</v>
      </c>
      <c r="H8" s="1">
        <v>0</v>
      </c>
      <c r="I8" s="1" t="s">
        <v>2172</v>
      </c>
      <c r="J8" s="1" t="s">
        <v>1054</v>
      </c>
      <c r="K8" s="1" t="s">
        <v>2173</v>
      </c>
      <c r="L8" s="1" t="s">
        <v>2174</v>
      </c>
      <c r="M8" s="1" t="s">
        <v>2175</v>
      </c>
      <c r="N8" s="1" t="s">
        <v>2176</v>
      </c>
      <c r="O8" s="1" t="s">
        <v>2177</v>
      </c>
      <c r="P8">
        <v>27.47</v>
      </c>
      <c r="Q8" s="1" t="s">
        <v>951</v>
      </c>
      <c r="R8">
        <v>22.87</v>
      </c>
      <c r="S8">
        <v>23.89</v>
      </c>
      <c r="T8">
        <v>9.5500000000000007</v>
      </c>
      <c r="U8">
        <v>23.76</v>
      </c>
      <c r="V8" s="1" t="s">
        <v>161</v>
      </c>
      <c r="W8">
        <v>4</v>
      </c>
      <c r="X8">
        <v>0.25</v>
      </c>
      <c r="Y8" s="1"/>
      <c r="AB8">
        <f>Table_1__8[[#This Row],[Pts]]/Table_1__8[[#This Row],[Salary]]</f>
        <v>1282.1600000000001</v>
      </c>
    </row>
    <row r="9" spans="1:41" x14ac:dyDescent="0.25">
      <c r="A9">
        <v>8</v>
      </c>
      <c r="B9" s="1" t="s">
        <v>2178</v>
      </c>
      <c r="C9">
        <v>319.47000000000003</v>
      </c>
      <c r="D9">
        <v>19.966999999999999</v>
      </c>
      <c r="E9">
        <v>21.1</v>
      </c>
      <c r="F9">
        <v>22.62</v>
      </c>
      <c r="G9">
        <v>21.84</v>
      </c>
      <c r="H9" s="1" t="s">
        <v>2179</v>
      </c>
      <c r="I9" s="1" t="s">
        <v>2180</v>
      </c>
      <c r="J9" s="1" t="s">
        <v>2181</v>
      </c>
      <c r="K9" s="1">
        <v>0</v>
      </c>
      <c r="L9" s="1" t="s">
        <v>2182</v>
      </c>
      <c r="M9" s="1" t="s">
        <v>2183</v>
      </c>
      <c r="N9" s="1" t="s">
        <v>2184</v>
      </c>
      <c r="O9" s="1" t="s">
        <v>2185</v>
      </c>
      <c r="P9">
        <v>14.83</v>
      </c>
      <c r="Q9" s="1" t="s">
        <v>1312</v>
      </c>
      <c r="R9">
        <v>23.93</v>
      </c>
      <c r="S9">
        <v>18.5</v>
      </c>
      <c r="T9">
        <v>15.2</v>
      </c>
      <c r="U9">
        <v>24.86</v>
      </c>
      <c r="V9" s="1" t="s">
        <v>572</v>
      </c>
      <c r="W9">
        <v>7</v>
      </c>
      <c r="X9">
        <v>1</v>
      </c>
      <c r="Y9" s="1"/>
      <c r="AB9">
        <f>Table_1__8[[#This Row],[Pts]]/Table_1__8[[#This Row],[Salary]]</f>
        <v>319.47000000000003</v>
      </c>
    </row>
    <row r="10" spans="1:41" x14ac:dyDescent="0.25">
      <c r="A10">
        <v>9</v>
      </c>
      <c r="B10" s="1" t="s">
        <v>2186</v>
      </c>
      <c r="C10">
        <v>316.35000000000002</v>
      </c>
      <c r="D10">
        <v>19.771999999999998</v>
      </c>
      <c r="E10">
        <v>16.05</v>
      </c>
      <c r="F10">
        <v>19.170000000000002</v>
      </c>
      <c r="G10">
        <v>18.84</v>
      </c>
      <c r="H10" s="1" t="s">
        <v>2187</v>
      </c>
      <c r="I10" s="1" t="s">
        <v>2188</v>
      </c>
      <c r="J10" s="1" t="s">
        <v>2189</v>
      </c>
      <c r="K10" s="1" t="s">
        <v>2190</v>
      </c>
      <c r="L10" s="1" t="s">
        <v>2191</v>
      </c>
      <c r="M10" s="1" t="s">
        <v>2192</v>
      </c>
      <c r="N10" s="1" t="s">
        <v>2193</v>
      </c>
      <c r="O10" s="1" t="s">
        <v>2194</v>
      </c>
      <c r="P10">
        <v>18.510000000000002</v>
      </c>
      <c r="Q10" s="1">
        <v>0</v>
      </c>
      <c r="R10">
        <v>15.34</v>
      </c>
      <c r="S10">
        <v>22.23</v>
      </c>
      <c r="T10">
        <v>29.14</v>
      </c>
      <c r="U10">
        <v>24.55</v>
      </c>
      <c r="V10" s="1" t="s">
        <v>289</v>
      </c>
      <c r="W10">
        <v>13</v>
      </c>
      <c r="X10">
        <v>3</v>
      </c>
      <c r="Y10" s="1"/>
      <c r="AB10">
        <f>Table_1__8[[#This Row],[Pts]]/Table_1__8[[#This Row],[Salary]]</f>
        <v>105.45</v>
      </c>
    </row>
    <row r="11" spans="1:41" x14ac:dyDescent="0.25">
      <c r="A11">
        <v>10</v>
      </c>
      <c r="B11" s="1" t="s">
        <v>2195</v>
      </c>
      <c r="C11">
        <v>310.64</v>
      </c>
      <c r="D11">
        <v>19.414999999999999</v>
      </c>
      <c r="E11">
        <v>15.61</v>
      </c>
      <c r="F11">
        <v>25.37</v>
      </c>
      <c r="G11">
        <v>23.58</v>
      </c>
      <c r="H11" s="1" t="s">
        <v>2196</v>
      </c>
      <c r="I11" s="1" t="s">
        <v>82</v>
      </c>
      <c r="J11" s="1">
        <v>0</v>
      </c>
      <c r="K11" s="1" t="s">
        <v>110</v>
      </c>
      <c r="L11" s="1" t="s">
        <v>2197</v>
      </c>
      <c r="M11" s="1" t="s">
        <v>1216</v>
      </c>
      <c r="N11" s="1" t="s">
        <v>2198</v>
      </c>
      <c r="O11" s="1" t="s">
        <v>2199</v>
      </c>
      <c r="P11">
        <v>18.010000000000002</v>
      </c>
      <c r="Q11" s="1" t="s">
        <v>2200</v>
      </c>
      <c r="R11">
        <v>21.1</v>
      </c>
      <c r="S11">
        <v>23.81</v>
      </c>
      <c r="T11">
        <v>15.48</v>
      </c>
      <c r="U11">
        <v>20.73</v>
      </c>
      <c r="V11" s="1" t="s">
        <v>179</v>
      </c>
      <c r="W11">
        <v>6</v>
      </c>
      <c r="X11">
        <v>0.25</v>
      </c>
      <c r="Y11" s="1"/>
      <c r="AB11">
        <f>Table_1__8[[#This Row],[Pts]]/Table_1__8[[#This Row],[Salary]]</f>
        <v>1242.56</v>
      </c>
    </row>
    <row r="12" spans="1:41" x14ac:dyDescent="0.25">
      <c r="A12">
        <v>11</v>
      </c>
      <c r="B12" s="1" t="s">
        <v>2201</v>
      </c>
      <c r="C12">
        <v>308.83999999999997</v>
      </c>
      <c r="D12">
        <v>19.302</v>
      </c>
      <c r="E12">
        <v>23.37</v>
      </c>
      <c r="F12">
        <v>21.64</v>
      </c>
      <c r="G12">
        <v>21.31</v>
      </c>
      <c r="H12" s="1" t="s">
        <v>2202</v>
      </c>
      <c r="I12" s="1" t="s">
        <v>464</v>
      </c>
      <c r="J12" s="1" t="s">
        <v>2203</v>
      </c>
      <c r="K12" s="1" t="s">
        <v>2204</v>
      </c>
      <c r="L12" s="1">
        <v>0</v>
      </c>
      <c r="M12" s="1" t="s">
        <v>2205</v>
      </c>
      <c r="N12" s="1" t="s">
        <v>2206</v>
      </c>
      <c r="O12" s="1" t="s">
        <v>2207</v>
      </c>
      <c r="P12">
        <v>16.690000000000001</v>
      </c>
      <c r="Q12" s="1" t="s">
        <v>647</v>
      </c>
      <c r="R12">
        <v>22.2</v>
      </c>
      <c r="S12">
        <v>23.28</v>
      </c>
      <c r="T12">
        <v>14.5</v>
      </c>
      <c r="U12">
        <v>8.17</v>
      </c>
      <c r="V12" s="1" t="s">
        <v>74</v>
      </c>
      <c r="W12">
        <v>8</v>
      </c>
      <c r="X12">
        <v>0.75</v>
      </c>
      <c r="Y12" s="1"/>
      <c r="AB12">
        <f>Table_1__8[[#This Row],[Pts]]/Table_1__8[[#This Row],[Salary]]</f>
        <v>411.78666666666663</v>
      </c>
    </row>
    <row r="13" spans="1:41" x14ac:dyDescent="0.25">
      <c r="A13">
        <v>12</v>
      </c>
      <c r="B13" s="1" t="s">
        <v>2208</v>
      </c>
      <c r="C13">
        <v>307.51</v>
      </c>
      <c r="D13">
        <v>19.219000000000001</v>
      </c>
      <c r="E13">
        <v>14.71</v>
      </c>
      <c r="F13">
        <v>7.25</v>
      </c>
      <c r="G13">
        <v>19.420000000000002</v>
      </c>
      <c r="H13" s="1" t="s">
        <v>732</v>
      </c>
      <c r="I13" s="1" t="s">
        <v>1902</v>
      </c>
      <c r="J13" s="1" t="s">
        <v>512</v>
      </c>
      <c r="K13" s="1">
        <v>0</v>
      </c>
      <c r="L13" s="1" t="s">
        <v>1044</v>
      </c>
      <c r="M13" s="1" t="s">
        <v>314</v>
      </c>
      <c r="N13" s="1" t="s">
        <v>732</v>
      </c>
      <c r="O13" s="1" t="s">
        <v>2209</v>
      </c>
      <c r="P13">
        <v>22.11</v>
      </c>
      <c r="Q13" s="1" t="s">
        <v>429</v>
      </c>
      <c r="R13">
        <v>16.8</v>
      </c>
      <c r="S13">
        <v>15.71</v>
      </c>
      <c r="T13">
        <v>15.17</v>
      </c>
      <c r="U13">
        <v>27.99</v>
      </c>
      <c r="V13" s="1" t="s">
        <v>205</v>
      </c>
      <c r="W13">
        <v>7</v>
      </c>
      <c r="X13">
        <v>0.25</v>
      </c>
      <c r="Y13" s="1"/>
      <c r="AB13">
        <f>Table_1__8[[#This Row],[Pts]]/Table_1__8[[#This Row],[Salary]]</f>
        <v>1230.04</v>
      </c>
    </row>
    <row r="14" spans="1:41" x14ac:dyDescent="0.25">
      <c r="A14">
        <v>13</v>
      </c>
      <c r="B14" s="1" t="s">
        <v>2210</v>
      </c>
      <c r="C14">
        <v>302.05</v>
      </c>
      <c r="D14">
        <v>18.878</v>
      </c>
      <c r="E14">
        <v>19.18</v>
      </c>
      <c r="F14">
        <v>19.96</v>
      </c>
      <c r="G14">
        <v>8.84</v>
      </c>
      <c r="H14" s="1" t="s">
        <v>468</v>
      </c>
      <c r="I14" s="1" t="s">
        <v>2211</v>
      </c>
      <c r="J14" s="1" t="s">
        <v>528</v>
      </c>
      <c r="K14" s="1">
        <v>0</v>
      </c>
      <c r="L14" s="1" t="s">
        <v>1041</v>
      </c>
      <c r="M14" s="1" t="s">
        <v>242</v>
      </c>
      <c r="N14" s="1" t="s">
        <v>1260</v>
      </c>
      <c r="O14" s="1" t="s">
        <v>119</v>
      </c>
      <c r="P14">
        <v>10.07</v>
      </c>
      <c r="Q14" s="1" t="s">
        <v>1105</v>
      </c>
      <c r="R14">
        <v>17.8</v>
      </c>
      <c r="S14">
        <v>21.77</v>
      </c>
      <c r="T14">
        <v>27.21</v>
      </c>
      <c r="U14">
        <v>29.75</v>
      </c>
      <c r="V14" s="1" t="s">
        <v>179</v>
      </c>
      <c r="W14">
        <v>7</v>
      </c>
      <c r="X14">
        <v>4</v>
      </c>
      <c r="Y14" s="1"/>
      <c r="AB14">
        <f>Table_1__8[[#This Row],[Pts]]/Table_1__8[[#This Row],[Salary]]</f>
        <v>75.512500000000003</v>
      </c>
    </row>
    <row r="15" spans="1:41" x14ac:dyDescent="0.25">
      <c r="A15">
        <v>14</v>
      </c>
      <c r="B15" s="1" t="s">
        <v>2212</v>
      </c>
      <c r="C15">
        <v>298.97000000000003</v>
      </c>
      <c r="D15">
        <v>18.686</v>
      </c>
      <c r="E15">
        <v>16.07</v>
      </c>
      <c r="F15">
        <v>20.3</v>
      </c>
      <c r="G15">
        <v>19.57</v>
      </c>
      <c r="H15" s="1" t="s">
        <v>1216</v>
      </c>
      <c r="I15" s="1" t="s">
        <v>1209</v>
      </c>
      <c r="J15" s="1" t="s">
        <v>2213</v>
      </c>
      <c r="K15" s="1">
        <v>0</v>
      </c>
      <c r="L15" s="1" t="s">
        <v>2214</v>
      </c>
      <c r="M15" s="1" t="s">
        <v>1042</v>
      </c>
      <c r="N15" s="1" t="s">
        <v>2215</v>
      </c>
      <c r="O15" s="1" t="s">
        <v>760</v>
      </c>
      <c r="P15">
        <v>17.850000000000001</v>
      </c>
      <c r="Q15" s="1" t="s">
        <v>2216</v>
      </c>
      <c r="R15">
        <v>19.760000000000002</v>
      </c>
      <c r="S15">
        <v>23.99</v>
      </c>
      <c r="T15">
        <v>18.989999999999998</v>
      </c>
      <c r="U15">
        <v>23.37</v>
      </c>
      <c r="V15" s="1" t="s">
        <v>141</v>
      </c>
      <c r="W15">
        <v>7</v>
      </c>
      <c r="X15">
        <v>0.25</v>
      </c>
      <c r="Y15" s="1"/>
      <c r="AB15">
        <f>Table_1__8[[#This Row],[Pts]]/Table_1__8[[#This Row],[Salary]]</f>
        <v>1195.8800000000001</v>
      </c>
    </row>
    <row r="16" spans="1:41" x14ac:dyDescent="0.25">
      <c r="A16">
        <v>15</v>
      </c>
      <c r="B16" s="1" t="s">
        <v>2217</v>
      </c>
      <c r="C16">
        <v>294.16000000000003</v>
      </c>
      <c r="D16">
        <v>18.385000000000002</v>
      </c>
      <c r="E16">
        <v>12.48</v>
      </c>
      <c r="F16">
        <v>18.02</v>
      </c>
      <c r="G16">
        <v>25.85</v>
      </c>
      <c r="H16" s="1" t="s">
        <v>1467</v>
      </c>
      <c r="I16" s="1" t="s">
        <v>557</v>
      </c>
      <c r="J16" s="1" t="s">
        <v>2218</v>
      </c>
      <c r="K16" s="1" t="s">
        <v>2219</v>
      </c>
      <c r="L16" s="1" t="s">
        <v>2220</v>
      </c>
      <c r="M16" s="1" t="s">
        <v>480</v>
      </c>
      <c r="N16" s="1" t="s">
        <v>1185</v>
      </c>
      <c r="O16" s="1">
        <v>0</v>
      </c>
      <c r="P16">
        <v>18.850000000000001</v>
      </c>
      <c r="Q16" s="1" t="s">
        <v>499</v>
      </c>
      <c r="R16">
        <v>15.57</v>
      </c>
      <c r="S16">
        <v>24.74</v>
      </c>
      <c r="T16">
        <v>18.440000000000001</v>
      </c>
      <c r="U16">
        <v>17.09</v>
      </c>
      <c r="V16" s="1" t="s">
        <v>84</v>
      </c>
      <c r="W16">
        <v>11</v>
      </c>
      <c r="X16">
        <v>1</v>
      </c>
      <c r="Y16" s="1"/>
      <c r="AB16">
        <f>Table_1__8[[#This Row],[Pts]]/Table_1__8[[#This Row],[Salary]]</f>
        <v>294.16000000000003</v>
      </c>
    </row>
    <row r="17" spans="1:28" x14ac:dyDescent="0.25">
      <c r="A17">
        <v>16</v>
      </c>
      <c r="B17" s="1" t="s">
        <v>2221</v>
      </c>
      <c r="C17">
        <v>294.14</v>
      </c>
      <c r="D17">
        <v>18.384</v>
      </c>
      <c r="E17">
        <v>12.18</v>
      </c>
      <c r="F17">
        <v>20.77</v>
      </c>
      <c r="G17">
        <v>17.75</v>
      </c>
      <c r="H17" s="1" t="s">
        <v>2222</v>
      </c>
      <c r="I17" s="1" t="s">
        <v>2223</v>
      </c>
      <c r="J17" s="1" t="s">
        <v>834</v>
      </c>
      <c r="K17" s="1" t="s">
        <v>294</v>
      </c>
      <c r="L17" s="1" t="s">
        <v>2224</v>
      </c>
      <c r="M17" s="1">
        <v>0</v>
      </c>
      <c r="N17" s="1" t="s">
        <v>2225</v>
      </c>
      <c r="O17" s="1" t="s">
        <v>2226</v>
      </c>
      <c r="P17">
        <v>22.02</v>
      </c>
      <c r="Q17" s="1" t="s">
        <v>2227</v>
      </c>
      <c r="R17">
        <v>29.04</v>
      </c>
      <c r="S17">
        <v>20.76</v>
      </c>
      <c r="T17">
        <v>12.72</v>
      </c>
      <c r="U17">
        <v>13.99</v>
      </c>
      <c r="V17" s="1" t="s">
        <v>54</v>
      </c>
      <c r="W17">
        <v>9</v>
      </c>
      <c r="X17">
        <v>0.5</v>
      </c>
      <c r="Y17" s="1"/>
      <c r="AB17">
        <f>Table_1__8[[#This Row],[Pts]]/Table_1__8[[#This Row],[Salary]]</f>
        <v>588.28</v>
      </c>
    </row>
    <row r="18" spans="1:28" x14ac:dyDescent="0.25">
      <c r="A18">
        <v>17</v>
      </c>
      <c r="B18" s="1" t="s">
        <v>2228</v>
      </c>
      <c r="C18">
        <v>291.35000000000002</v>
      </c>
      <c r="D18">
        <v>18.209</v>
      </c>
      <c r="E18">
        <v>16.18</v>
      </c>
      <c r="F18">
        <v>21.9</v>
      </c>
      <c r="G18">
        <v>18.63</v>
      </c>
      <c r="H18" s="1" t="s">
        <v>2229</v>
      </c>
      <c r="I18" s="1" t="s">
        <v>1270</v>
      </c>
      <c r="J18" s="1" t="s">
        <v>2230</v>
      </c>
      <c r="K18" s="1" t="s">
        <v>1235</v>
      </c>
      <c r="L18" s="1" t="s">
        <v>2231</v>
      </c>
      <c r="M18" s="1" t="s">
        <v>2232</v>
      </c>
      <c r="N18" s="1">
        <v>0</v>
      </c>
      <c r="O18" s="1" t="s">
        <v>1533</v>
      </c>
      <c r="P18">
        <v>19.87</v>
      </c>
      <c r="Q18" s="1" t="s">
        <v>2233</v>
      </c>
      <c r="R18">
        <v>16.32</v>
      </c>
      <c r="S18">
        <v>15.82</v>
      </c>
      <c r="T18">
        <v>18.760000000000002</v>
      </c>
      <c r="U18">
        <v>20.8</v>
      </c>
      <c r="V18" s="1" t="s">
        <v>122</v>
      </c>
      <c r="W18">
        <v>10</v>
      </c>
      <c r="X18">
        <v>0.25</v>
      </c>
      <c r="Y18" s="1"/>
      <c r="AB18">
        <f>Table_1__8[[#This Row],[Pts]]/Table_1__8[[#This Row],[Salary]]</f>
        <v>1165.4000000000001</v>
      </c>
    </row>
    <row r="19" spans="1:28" x14ac:dyDescent="0.25">
      <c r="A19">
        <v>18</v>
      </c>
      <c r="B19" s="1" t="s">
        <v>2234</v>
      </c>
      <c r="C19">
        <v>291.12</v>
      </c>
      <c r="D19">
        <v>18.195</v>
      </c>
      <c r="E19">
        <v>19.22</v>
      </c>
      <c r="F19">
        <v>18.05</v>
      </c>
      <c r="G19">
        <v>23.86</v>
      </c>
      <c r="H19" s="1">
        <v>0</v>
      </c>
      <c r="I19" s="1" t="s">
        <v>2235</v>
      </c>
      <c r="J19" s="1" t="s">
        <v>2236</v>
      </c>
      <c r="K19" s="1" t="s">
        <v>2237</v>
      </c>
      <c r="L19" s="1" t="s">
        <v>2238</v>
      </c>
      <c r="M19" s="1" t="s">
        <v>2239</v>
      </c>
      <c r="N19" s="1" t="s">
        <v>2240</v>
      </c>
      <c r="O19" s="1" t="s">
        <v>472</v>
      </c>
      <c r="P19">
        <v>17.52</v>
      </c>
      <c r="Q19" s="1" t="s">
        <v>2241</v>
      </c>
      <c r="R19">
        <v>11.22</v>
      </c>
      <c r="S19">
        <v>11.32</v>
      </c>
      <c r="T19">
        <v>18.12</v>
      </c>
      <c r="U19">
        <v>19.32</v>
      </c>
      <c r="V19" s="1" t="s">
        <v>572</v>
      </c>
      <c r="W19">
        <v>4</v>
      </c>
      <c r="X19">
        <v>1</v>
      </c>
      <c r="Y19" s="1"/>
      <c r="AB19">
        <f>Table_1__8[[#This Row],[Pts]]/Table_1__8[[#This Row],[Salary]]</f>
        <v>291.12</v>
      </c>
    </row>
    <row r="20" spans="1:28" x14ac:dyDescent="0.25">
      <c r="A20">
        <v>19</v>
      </c>
      <c r="B20" s="1" t="s">
        <v>2242</v>
      </c>
      <c r="C20">
        <v>290.36</v>
      </c>
      <c r="D20">
        <v>18.146999999999998</v>
      </c>
      <c r="E20">
        <v>19.989999999999998</v>
      </c>
      <c r="F20">
        <v>22.37</v>
      </c>
      <c r="G20">
        <v>20.11</v>
      </c>
      <c r="H20" s="1" t="s">
        <v>2243</v>
      </c>
      <c r="I20" s="1" t="s">
        <v>524</v>
      </c>
      <c r="J20" s="1">
        <v>0</v>
      </c>
      <c r="K20" s="1" t="s">
        <v>2244</v>
      </c>
      <c r="L20" s="1" t="s">
        <v>2245</v>
      </c>
      <c r="M20" s="1" t="s">
        <v>2246</v>
      </c>
      <c r="N20" s="1" t="s">
        <v>2247</v>
      </c>
      <c r="O20" s="1" t="s">
        <v>2248</v>
      </c>
      <c r="P20">
        <v>14.03</v>
      </c>
      <c r="Q20" s="1" t="s">
        <v>454</v>
      </c>
      <c r="R20">
        <v>24.3</v>
      </c>
      <c r="S20">
        <v>17.059999999999999</v>
      </c>
      <c r="T20">
        <v>11.51</v>
      </c>
      <c r="U20">
        <v>15.65</v>
      </c>
      <c r="V20" s="1" t="s">
        <v>74</v>
      </c>
      <c r="W20">
        <v>6</v>
      </c>
      <c r="X20">
        <v>0.25</v>
      </c>
      <c r="Y20" s="1"/>
      <c r="AB20">
        <f>Table_1__8[[#This Row],[Pts]]/Table_1__8[[#This Row],[Salary]]</f>
        <v>1161.44</v>
      </c>
    </row>
    <row r="21" spans="1:28" x14ac:dyDescent="0.25">
      <c r="A21">
        <v>20</v>
      </c>
      <c r="B21" s="1" t="s">
        <v>2249</v>
      </c>
      <c r="C21">
        <v>277.51</v>
      </c>
      <c r="D21">
        <v>17.344000000000001</v>
      </c>
      <c r="E21">
        <v>18.14</v>
      </c>
      <c r="F21">
        <v>17.809999999999999</v>
      </c>
      <c r="G21">
        <v>14.56</v>
      </c>
      <c r="H21" s="1" t="s">
        <v>2250</v>
      </c>
      <c r="I21" s="1" t="s">
        <v>2251</v>
      </c>
      <c r="J21" s="1" t="s">
        <v>431</v>
      </c>
      <c r="K21" s="1" t="s">
        <v>2180</v>
      </c>
      <c r="L21" s="1" t="s">
        <v>780</v>
      </c>
      <c r="M21" s="1" t="s">
        <v>2252</v>
      </c>
      <c r="N21" s="1" t="s">
        <v>702</v>
      </c>
      <c r="O21" s="1" t="s">
        <v>2253</v>
      </c>
      <c r="P21">
        <v>20.47</v>
      </c>
      <c r="Q21" s="1">
        <v>0</v>
      </c>
      <c r="R21">
        <v>16.600000000000001</v>
      </c>
      <c r="S21">
        <v>16.920000000000002</v>
      </c>
      <c r="T21">
        <v>15.15</v>
      </c>
      <c r="U21">
        <v>10.85</v>
      </c>
      <c r="V21" s="1" t="s">
        <v>44</v>
      </c>
      <c r="W21">
        <v>13</v>
      </c>
      <c r="X21">
        <v>0.25</v>
      </c>
      <c r="Y21" s="1"/>
      <c r="AB21">
        <f>Table_1__8[[#This Row],[Pts]]/Table_1__8[[#This Row],[Salary]]</f>
        <v>1110.04</v>
      </c>
    </row>
    <row r="22" spans="1:28" x14ac:dyDescent="0.25">
      <c r="A22">
        <v>21</v>
      </c>
      <c r="B22" s="1" t="s">
        <v>2254</v>
      </c>
      <c r="C22">
        <v>269.22000000000003</v>
      </c>
      <c r="D22">
        <v>16.826000000000001</v>
      </c>
      <c r="E22">
        <v>12.4</v>
      </c>
      <c r="F22">
        <v>24.35</v>
      </c>
      <c r="G22">
        <v>24.41</v>
      </c>
      <c r="H22" s="1" t="s">
        <v>2255</v>
      </c>
      <c r="I22" s="1" t="s">
        <v>436</v>
      </c>
      <c r="J22" s="1" t="s">
        <v>2191</v>
      </c>
      <c r="K22" s="1" t="s">
        <v>1578</v>
      </c>
      <c r="L22" s="1" t="s">
        <v>1681</v>
      </c>
      <c r="M22" s="1" t="s">
        <v>2256</v>
      </c>
      <c r="N22" s="1">
        <v>0</v>
      </c>
      <c r="O22" s="1" t="s">
        <v>502</v>
      </c>
      <c r="P22">
        <v>2.66</v>
      </c>
      <c r="Q22" s="1" t="s">
        <v>2257</v>
      </c>
      <c r="R22">
        <v>14.16</v>
      </c>
      <c r="S22">
        <v>14.48</v>
      </c>
      <c r="T22">
        <v>24.89</v>
      </c>
      <c r="U22">
        <v>15.71</v>
      </c>
      <c r="V22" s="1" t="s">
        <v>196</v>
      </c>
      <c r="W22">
        <v>10</v>
      </c>
      <c r="X22">
        <v>1</v>
      </c>
      <c r="Y22" s="1"/>
      <c r="AB22">
        <f>Table_1__8[[#This Row],[Pts]]/Table_1__8[[#This Row],[Salary]]</f>
        <v>269.22000000000003</v>
      </c>
    </row>
    <row r="23" spans="1:28" x14ac:dyDescent="0.25">
      <c r="A23">
        <v>22</v>
      </c>
      <c r="B23" s="1" t="s">
        <v>2258</v>
      </c>
      <c r="C23">
        <v>263.62</v>
      </c>
      <c r="D23">
        <v>16.475999999999999</v>
      </c>
      <c r="E23">
        <v>16.05</v>
      </c>
      <c r="F23">
        <v>11.62</v>
      </c>
      <c r="G23">
        <v>8.0500000000000007</v>
      </c>
      <c r="H23" s="1" t="s">
        <v>2167</v>
      </c>
      <c r="I23" s="1" t="s">
        <v>1985</v>
      </c>
      <c r="J23" s="1" t="s">
        <v>2259</v>
      </c>
      <c r="K23" s="1" t="s">
        <v>2260</v>
      </c>
      <c r="L23" s="1">
        <v>0</v>
      </c>
      <c r="M23" s="1" t="s">
        <v>2261</v>
      </c>
      <c r="N23" s="1" t="s">
        <v>2262</v>
      </c>
      <c r="O23" s="1" t="s">
        <v>1085</v>
      </c>
      <c r="P23">
        <v>18.77</v>
      </c>
      <c r="Q23" s="1" t="s">
        <v>453</v>
      </c>
      <c r="R23">
        <v>7.14</v>
      </c>
      <c r="S23">
        <v>17.25</v>
      </c>
      <c r="T23">
        <v>21.39</v>
      </c>
      <c r="U23">
        <v>20.21</v>
      </c>
      <c r="V23" s="1" t="s">
        <v>54</v>
      </c>
      <c r="W23">
        <v>8</v>
      </c>
      <c r="X23">
        <v>0.25</v>
      </c>
      <c r="Y23" s="1"/>
      <c r="AB23">
        <f>Table_1__8[[#This Row],[Pts]]/Table_1__8[[#This Row],[Salary]]</f>
        <v>1054.48</v>
      </c>
    </row>
    <row r="24" spans="1:28" x14ac:dyDescent="0.25">
      <c r="A24">
        <v>23</v>
      </c>
      <c r="B24" s="1" t="s">
        <v>2263</v>
      </c>
      <c r="C24">
        <v>262.83999999999997</v>
      </c>
      <c r="D24">
        <v>16.428000000000001</v>
      </c>
      <c r="E24">
        <v>18.39</v>
      </c>
      <c r="F24">
        <v>15.62</v>
      </c>
      <c r="G24">
        <v>21.11</v>
      </c>
      <c r="H24" s="1" t="s">
        <v>2246</v>
      </c>
      <c r="I24" s="1" t="s">
        <v>2264</v>
      </c>
      <c r="J24" s="1" t="s">
        <v>2265</v>
      </c>
      <c r="K24" s="1" t="s">
        <v>2266</v>
      </c>
      <c r="L24" s="1" t="s">
        <v>2267</v>
      </c>
      <c r="M24" s="1" t="s">
        <v>139</v>
      </c>
      <c r="N24" s="1" t="s">
        <v>2268</v>
      </c>
      <c r="O24" s="1">
        <v>0</v>
      </c>
      <c r="P24">
        <v>16.03</v>
      </c>
      <c r="Q24" s="1" t="s">
        <v>2269</v>
      </c>
      <c r="R24">
        <v>19.05</v>
      </c>
      <c r="S24">
        <v>22.66</v>
      </c>
      <c r="T24">
        <v>23.73</v>
      </c>
      <c r="U24">
        <v>20.93</v>
      </c>
      <c r="V24" s="1" t="s">
        <v>141</v>
      </c>
      <c r="W24">
        <v>11</v>
      </c>
      <c r="X24">
        <v>0.25</v>
      </c>
      <c r="Y24" s="1"/>
      <c r="AB24">
        <f>Table_1__8[[#This Row],[Pts]]/Table_1__8[[#This Row],[Salary]]</f>
        <v>1051.3599999999999</v>
      </c>
    </row>
    <row r="25" spans="1:28" x14ac:dyDescent="0.25">
      <c r="A25">
        <v>24</v>
      </c>
      <c r="B25" s="1" t="s">
        <v>2270</v>
      </c>
      <c r="C25">
        <v>261.08</v>
      </c>
      <c r="D25">
        <v>16.318000000000001</v>
      </c>
      <c r="E25">
        <v>21.96</v>
      </c>
      <c r="F25">
        <v>24.17</v>
      </c>
      <c r="G25">
        <v>22.43</v>
      </c>
      <c r="H25" s="1" t="s">
        <v>320</v>
      </c>
      <c r="I25" s="1">
        <v>0</v>
      </c>
      <c r="J25" s="1" t="s">
        <v>509</v>
      </c>
      <c r="K25" s="1" t="s">
        <v>1174</v>
      </c>
      <c r="L25" s="1" t="s">
        <v>2271</v>
      </c>
      <c r="M25" s="1" t="s">
        <v>2272</v>
      </c>
      <c r="N25" s="1" t="s">
        <v>2273</v>
      </c>
      <c r="O25" s="1" t="s">
        <v>2274</v>
      </c>
      <c r="P25">
        <v>10.37</v>
      </c>
      <c r="Q25" s="1" t="s">
        <v>2275</v>
      </c>
      <c r="R25">
        <v>1.1000000000000001</v>
      </c>
      <c r="S25">
        <v>10.59</v>
      </c>
      <c r="T25">
        <v>7.78</v>
      </c>
      <c r="U25">
        <v>18.87</v>
      </c>
      <c r="V25" s="1" t="s">
        <v>289</v>
      </c>
      <c r="W25">
        <v>5</v>
      </c>
      <c r="X25">
        <v>0.25</v>
      </c>
      <c r="Y25" s="1"/>
      <c r="AB25">
        <f>Table_1__8[[#This Row],[Pts]]/Table_1__8[[#This Row],[Salary]]</f>
        <v>1044.32</v>
      </c>
    </row>
    <row r="26" spans="1:28" x14ac:dyDescent="0.25">
      <c r="A26">
        <v>25</v>
      </c>
      <c r="B26" s="1" t="s">
        <v>2276</v>
      </c>
      <c r="C26">
        <v>258.07</v>
      </c>
      <c r="D26">
        <v>16.129000000000001</v>
      </c>
      <c r="E26">
        <v>16.440000000000001</v>
      </c>
      <c r="F26">
        <v>10.32</v>
      </c>
      <c r="G26">
        <v>6.03</v>
      </c>
      <c r="H26" s="1" t="s">
        <v>1237</v>
      </c>
      <c r="I26" s="1">
        <v>0</v>
      </c>
      <c r="J26" s="1" t="s">
        <v>2277</v>
      </c>
      <c r="K26" s="1" t="s">
        <v>2265</v>
      </c>
      <c r="L26" s="1" t="s">
        <v>581</v>
      </c>
      <c r="M26" s="1" t="s">
        <v>583</v>
      </c>
      <c r="N26" s="1" t="s">
        <v>2278</v>
      </c>
      <c r="O26" s="1" t="s">
        <v>782</v>
      </c>
      <c r="P26">
        <v>5.86</v>
      </c>
      <c r="Q26" s="1" t="s">
        <v>2215</v>
      </c>
      <c r="R26">
        <v>19.7</v>
      </c>
      <c r="S26">
        <v>13.4</v>
      </c>
      <c r="T26">
        <v>21.63</v>
      </c>
      <c r="U26">
        <v>21.38</v>
      </c>
      <c r="V26" s="1" t="s">
        <v>103</v>
      </c>
      <c r="W26">
        <v>5</v>
      </c>
      <c r="X26">
        <v>0.25</v>
      </c>
      <c r="Y26" s="1"/>
      <c r="AB26">
        <f>Table_1__8[[#This Row],[Pts]]/Table_1__8[[#This Row],[Salary]]</f>
        <v>1032.28</v>
      </c>
    </row>
    <row r="27" spans="1:28" x14ac:dyDescent="0.25">
      <c r="A27">
        <v>26</v>
      </c>
      <c r="B27" s="1" t="s">
        <v>2279</v>
      </c>
      <c r="C27">
        <v>257.58999999999997</v>
      </c>
      <c r="D27">
        <v>16.099</v>
      </c>
      <c r="E27">
        <v>24.03</v>
      </c>
      <c r="F27">
        <v>11.96</v>
      </c>
      <c r="G27">
        <v>17.16</v>
      </c>
      <c r="H27" s="1" t="s">
        <v>2280</v>
      </c>
      <c r="I27" s="1">
        <v>0</v>
      </c>
      <c r="J27" s="1" t="s">
        <v>2281</v>
      </c>
      <c r="K27" s="1" t="s">
        <v>2282</v>
      </c>
      <c r="L27" s="1" t="s">
        <v>2283</v>
      </c>
      <c r="M27" s="1" t="s">
        <v>2284</v>
      </c>
      <c r="N27" s="1" t="s">
        <v>2285</v>
      </c>
      <c r="O27" s="1" t="s">
        <v>2286</v>
      </c>
      <c r="P27">
        <v>16.64</v>
      </c>
      <c r="Q27" s="1" t="s">
        <v>1382</v>
      </c>
      <c r="R27">
        <v>13.54</v>
      </c>
      <c r="S27">
        <v>23.65</v>
      </c>
      <c r="T27">
        <v>4.58</v>
      </c>
      <c r="U27">
        <v>18.760000000000002</v>
      </c>
      <c r="V27" s="1" t="s">
        <v>205</v>
      </c>
      <c r="W27">
        <v>5</v>
      </c>
      <c r="X27">
        <v>0.25</v>
      </c>
      <c r="Y27" s="1"/>
      <c r="AB27">
        <f>Table_1__8[[#This Row],[Pts]]/Table_1__8[[#This Row],[Salary]]</f>
        <v>1030.3599999999999</v>
      </c>
    </row>
    <row r="28" spans="1:28" x14ac:dyDescent="0.25">
      <c r="A28">
        <v>27</v>
      </c>
      <c r="B28" s="1" t="s">
        <v>2287</v>
      </c>
      <c r="C28">
        <v>251.98</v>
      </c>
      <c r="D28">
        <v>15.749000000000001</v>
      </c>
      <c r="E28">
        <v>14.6</v>
      </c>
      <c r="F28">
        <v>21.09</v>
      </c>
      <c r="G28">
        <v>13.12</v>
      </c>
      <c r="H28" s="1" t="s">
        <v>2288</v>
      </c>
      <c r="I28" s="1" t="s">
        <v>2289</v>
      </c>
      <c r="J28" s="1" t="s">
        <v>428</v>
      </c>
      <c r="K28" s="1" t="s">
        <v>2290</v>
      </c>
      <c r="L28" s="1" t="s">
        <v>1049</v>
      </c>
      <c r="M28" s="1">
        <v>0</v>
      </c>
      <c r="N28" s="1" t="s">
        <v>2291</v>
      </c>
      <c r="O28" s="1" t="s">
        <v>2292</v>
      </c>
      <c r="P28">
        <v>7.4</v>
      </c>
      <c r="Q28" s="1" t="s">
        <v>1414</v>
      </c>
      <c r="R28">
        <v>11.77</v>
      </c>
      <c r="S28">
        <v>14.15</v>
      </c>
      <c r="T28">
        <v>28.95</v>
      </c>
      <c r="U28">
        <v>9.35</v>
      </c>
      <c r="V28" s="1" t="s">
        <v>34</v>
      </c>
      <c r="W28">
        <v>9</v>
      </c>
      <c r="X28">
        <v>0.25</v>
      </c>
      <c r="Y28" s="1"/>
      <c r="AB28">
        <f>Table_1__8[[#This Row],[Pts]]/Table_1__8[[#This Row],[Salary]]</f>
        <v>1007.92</v>
      </c>
    </row>
    <row r="29" spans="1:28" x14ac:dyDescent="0.25">
      <c r="A29">
        <v>28</v>
      </c>
      <c r="B29" s="1" t="s">
        <v>2293</v>
      </c>
      <c r="C29">
        <v>248.78</v>
      </c>
      <c r="D29">
        <v>15.548999999999999</v>
      </c>
      <c r="E29">
        <v>10.67</v>
      </c>
      <c r="F29">
        <v>14.23</v>
      </c>
      <c r="G29">
        <v>15.02</v>
      </c>
      <c r="H29" s="1" t="s">
        <v>2294</v>
      </c>
      <c r="I29" s="1" t="s">
        <v>2107</v>
      </c>
      <c r="J29" s="1" t="s">
        <v>2295</v>
      </c>
      <c r="K29" s="1" t="s">
        <v>495</v>
      </c>
      <c r="L29" s="1">
        <v>0</v>
      </c>
      <c r="M29" s="1" t="s">
        <v>2236</v>
      </c>
      <c r="N29" s="1" t="s">
        <v>2296</v>
      </c>
      <c r="O29" s="1" t="s">
        <v>2297</v>
      </c>
      <c r="P29">
        <v>20.64</v>
      </c>
      <c r="Q29" s="1" t="s">
        <v>1194</v>
      </c>
      <c r="R29">
        <v>10.79</v>
      </c>
      <c r="S29">
        <v>17.09</v>
      </c>
      <c r="T29">
        <v>11.58</v>
      </c>
      <c r="U29">
        <v>14.44</v>
      </c>
      <c r="V29" s="1" t="s">
        <v>151</v>
      </c>
      <c r="W29">
        <v>8</v>
      </c>
      <c r="X29">
        <v>0.25</v>
      </c>
      <c r="Y29" s="1"/>
      <c r="AB29">
        <f>Table_1__8[[#This Row],[Pts]]/Table_1__8[[#This Row],[Salary]]</f>
        <v>995.12</v>
      </c>
    </row>
    <row r="30" spans="1:28" x14ac:dyDescent="0.25">
      <c r="A30">
        <v>29</v>
      </c>
      <c r="B30" s="1" t="s">
        <v>2298</v>
      </c>
      <c r="C30">
        <v>224.07</v>
      </c>
      <c r="D30">
        <v>14.004</v>
      </c>
      <c r="E30">
        <v>14.73</v>
      </c>
      <c r="F30">
        <v>14.35</v>
      </c>
      <c r="G30">
        <v>8.18</v>
      </c>
      <c r="H30" s="1" t="s">
        <v>135</v>
      </c>
      <c r="I30" s="1" t="s">
        <v>468</v>
      </c>
      <c r="J30" s="1" t="s">
        <v>1326</v>
      </c>
      <c r="K30" s="1" t="s">
        <v>1079</v>
      </c>
      <c r="L30" s="1" t="s">
        <v>2299</v>
      </c>
      <c r="M30" s="1" t="s">
        <v>350</v>
      </c>
      <c r="N30" s="1" t="s">
        <v>320</v>
      </c>
      <c r="O30" s="1">
        <v>0</v>
      </c>
      <c r="P30">
        <v>24.33</v>
      </c>
      <c r="Q30" s="1" t="s">
        <v>2300</v>
      </c>
      <c r="R30">
        <v>1.27</v>
      </c>
      <c r="S30">
        <v>11.14</v>
      </c>
      <c r="T30">
        <v>6.07</v>
      </c>
      <c r="U30">
        <v>17.579999999999998</v>
      </c>
      <c r="V30" s="1" t="s">
        <v>44</v>
      </c>
      <c r="W30">
        <v>11</v>
      </c>
      <c r="X30">
        <v>0.25</v>
      </c>
      <c r="Y30" s="1"/>
      <c r="AB30">
        <f>Table_1__8[[#This Row],[Pts]]/Table_1__8[[#This Row],[Salary]]</f>
        <v>896.28</v>
      </c>
    </row>
    <row r="31" spans="1:28" x14ac:dyDescent="0.25">
      <c r="A31">
        <v>30</v>
      </c>
      <c r="B31" s="1" t="s">
        <v>2301</v>
      </c>
      <c r="C31">
        <v>220.04</v>
      </c>
      <c r="D31">
        <v>13.752000000000001</v>
      </c>
      <c r="E31">
        <v>11.48</v>
      </c>
      <c r="F31">
        <v>25.9</v>
      </c>
      <c r="G31">
        <v>9.0399999999999991</v>
      </c>
      <c r="H31" s="1" t="s">
        <v>2302</v>
      </c>
      <c r="I31" s="1" t="s">
        <v>2303</v>
      </c>
      <c r="J31" s="1" t="s">
        <v>2304</v>
      </c>
      <c r="K31" s="1" t="s">
        <v>2305</v>
      </c>
      <c r="L31" s="1">
        <v>0</v>
      </c>
      <c r="M31" s="1" t="s">
        <v>2306</v>
      </c>
      <c r="N31" s="1" t="s">
        <v>667</v>
      </c>
      <c r="O31" s="1" t="s">
        <v>697</v>
      </c>
      <c r="P31">
        <v>20.75</v>
      </c>
      <c r="Q31" s="1" t="s">
        <v>2307</v>
      </c>
      <c r="R31">
        <v>15.62</v>
      </c>
      <c r="S31">
        <v>7.26</v>
      </c>
      <c r="T31">
        <v>14.87</v>
      </c>
      <c r="U31">
        <v>6.99</v>
      </c>
      <c r="V31" s="1" t="s">
        <v>122</v>
      </c>
      <c r="W31">
        <v>8</v>
      </c>
      <c r="X31">
        <v>0.25</v>
      </c>
      <c r="Y31" s="1"/>
      <c r="AB31">
        <f>Table_1__8[[#This Row],[Pts]]/Table_1__8[[#This Row],[Salary]]</f>
        <v>880.16</v>
      </c>
    </row>
    <row r="32" spans="1:28" x14ac:dyDescent="0.25">
      <c r="A32">
        <v>31</v>
      </c>
      <c r="B32" s="1" t="s">
        <v>2308</v>
      </c>
      <c r="C32">
        <v>213.71</v>
      </c>
      <c r="D32">
        <v>13.356999999999999</v>
      </c>
      <c r="E32">
        <v>6.7</v>
      </c>
      <c r="F32">
        <v>19.14</v>
      </c>
      <c r="G32">
        <v>23.18</v>
      </c>
      <c r="H32" s="1" t="s">
        <v>2309</v>
      </c>
      <c r="I32" s="1" t="s">
        <v>855</v>
      </c>
      <c r="J32" s="1" t="s">
        <v>2310</v>
      </c>
      <c r="K32" s="1" t="s">
        <v>2311</v>
      </c>
      <c r="L32" s="1" t="s">
        <v>1296</v>
      </c>
      <c r="M32" s="1">
        <v>0</v>
      </c>
      <c r="N32" s="1" t="s">
        <v>924</v>
      </c>
      <c r="O32" s="1" t="s">
        <v>1076</v>
      </c>
      <c r="P32">
        <v>4</v>
      </c>
      <c r="Q32" s="1" t="s">
        <v>2312</v>
      </c>
      <c r="R32">
        <v>19.64</v>
      </c>
      <c r="S32">
        <v>17.16</v>
      </c>
      <c r="T32">
        <v>19.309999999999999</v>
      </c>
      <c r="U32">
        <v>9.48</v>
      </c>
      <c r="V32" s="1" t="s">
        <v>94</v>
      </c>
      <c r="W32">
        <v>9</v>
      </c>
      <c r="X32">
        <v>0.25</v>
      </c>
      <c r="Y32" s="1"/>
      <c r="AB32">
        <f>Table_1__8[[#This Row],[Pts]]/Table_1__8[[#This Row],[Salary]]</f>
        <v>854.84</v>
      </c>
    </row>
    <row r="33" spans="1:28" x14ac:dyDescent="0.25">
      <c r="A33">
        <v>32</v>
      </c>
      <c r="B33" s="1" t="s">
        <v>2313</v>
      </c>
      <c r="C33">
        <v>201.62</v>
      </c>
      <c r="D33">
        <v>12.601000000000001</v>
      </c>
      <c r="E33">
        <v>9.3699999999999992</v>
      </c>
      <c r="F33">
        <v>11.56</v>
      </c>
      <c r="G33">
        <v>11.55</v>
      </c>
      <c r="H33" s="1" t="s">
        <v>2314</v>
      </c>
      <c r="I33" s="1" t="s">
        <v>667</v>
      </c>
      <c r="J33" s="1" t="s">
        <v>2315</v>
      </c>
      <c r="K33" s="1" t="s">
        <v>1454</v>
      </c>
      <c r="L33" s="1" t="s">
        <v>924</v>
      </c>
      <c r="M33" s="1" t="s">
        <v>2316</v>
      </c>
      <c r="N33" s="1">
        <v>0</v>
      </c>
      <c r="O33" s="1" t="s">
        <v>1025</v>
      </c>
      <c r="P33">
        <v>9.3000000000000007</v>
      </c>
      <c r="Q33" s="1" t="s">
        <v>502</v>
      </c>
      <c r="R33">
        <v>9.5500000000000007</v>
      </c>
      <c r="S33">
        <v>16.920000000000002</v>
      </c>
      <c r="T33">
        <v>18.489999999999998</v>
      </c>
      <c r="U33">
        <v>18.75</v>
      </c>
      <c r="V33" s="1" t="s">
        <v>161</v>
      </c>
      <c r="W33">
        <v>10</v>
      </c>
      <c r="X33">
        <v>0.25</v>
      </c>
      <c r="Y33" s="1"/>
      <c r="AB33">
        <f>Table_1__8[[#This Row],[Pts]]/Table_1__8[[#This Row],[Salary]]</f>
        <v>806.48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8503-914A-4F48-BAC5-5CA39C390C4F}">
  <dimension ref="A1:AO36"/>
  <sheetViews>
    <sheetView workbookViewId="0">
      <selection activeCell="W21" sqref="W21"/>
    </sheetView>
    <sheetView workbookViewId="1">
      <selection activeCell="AB6" sqref="AB6"/>
    </sheetView>
  </sheetViews>
  <sheetFormatPr defaultRowHeight="15" x14ac:dyDescent="0.25"/>
  <cols>
    <col min="1" max="1" width="4.28515625" bestFit="1" customWidth="1"/>
    <col min="2" max="2" width="26.42578125" bestFit="1" customWidth="1"/>
    <col min="3" max="3" width="6" bestFit="1" customWidth="1"/>
    <col min="4" max="4" width="6.7109375" bestFit="1" customWidth="1"/>
    <col min="5" max="7" width="4.28515625" bestFit="1" customWidth="1"/>
    <col min="8" max="21" width="5.28515625" bestFit="1" customWidth="1"/>
    <col min="22" max="22" width="11.42578125" bestFit="1" customWidth="1"/>
    <col min="23" max="23" width="6.5703125" bestFit="1" customWidth="1"/>
    <col min="24" max="24" width="8.5703125" bestFit="1" customWidth="1"/>
    <col min="25" max="25" width="12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D1" t="s">
        <v>2356</v>
      </c>
      <c r="AE1" t="s">
        <v>2357</v>
      </c>
      <c r="AF1" t="s">
        <v>2358</v>
      </c>
      <c r="AI1">
        <v>-3</v>
      </c>
      <c r="AJ1">
        <v>-2</v>
      </c>
      <c r="AK1">
        <v>-1</v>
      </c>
      <c r="AL1">
        <v>0</v>
      </c>
      <c r="AM1">
        <v>1</v>
      </c>
      <c r="AN1">
        <v>2</v>
      </c>
      <c r="AO1">
        <v>3</v>
      </c>
    </row>
    <row r="2" spans="1:41" x14ac:dyDescent="0.25">
      <c r="A2">
        <v>1</v>
      </c>
      <c r="B2" s="1" t="s">
        <v>2317</v>
      </c>
      <c r="C2">
        <v>51</v>
      </c>
      <c r="D2">
        <v>3.1880000000000002</v>
      </c>
      <c r="E2">
        <v>4</v>
      </c>
      <c r="F2">
        <v>6</v>
      </c>
      <c r="G2">
        <v>4</v>
      </c>
      <c r="H2" s="1" t="s">
        <v>693</v>
      </c>
      <c r="I2" s="1">
        <v>0</v>
      </c>
      <c r="J2" s="1" t="s">
        <v>2318</v>
      </c>
      <c r="K2" s="1" t="s">
        <v>693</v>
      </c>
      <c r="L2" s="1" t="s">
        <v>2319</v>
      </c>
      <c r="M2" s="1" t="s">
        <v>610</v>
      </c>
      <c r="N2" s="1" t="s">
        <v>728</v>
      </c>
      <c r="O2" s="1" t="s">
        <v>1852</v>
      </c>
      <c r="P2">
        <v>5</v>
      </c>
      <c r="Q2" s="1" t="s">
        <v>693</v>
      </c>
      <c r="R2">
        <v>4</v>
      </c>
      <c r="S2">
        <v>4</v>
      </c>
      <c r="T2">
        <v>7</v>
      </c>
      <c r="U2">
        <v>6</v>
      </c>
      <c r="V2" s="1" t="s">
        <v>196</v>
      </c>
      <c r="W2">
        <v>5</v>
      </c>
      <c r="X2">
        <v>1</v>
      </c>
      <c r="Y2" s="1"/>
      <c r="AB2">
        <f>Table_1__9[[#This Row],[Pts]]/Table_1__9[[#This Row],[Salary]]</f>
        <v>51</v>
      </c>
      <c r="AC2" t="s">
        <v>2355</v>
      </c>
      <c r="AD2">
        <f>AVERAGE(C2:C65)</f>
        <v>0</v>
      </c>
      <c r="AE2">
        <f>AVERAGE(C2:C33)</f>
        <v>5.40625</v>
      </c>
      <c r="AF2">
        <f>AVERAGE(C2:C17)</f>
        <v>29.6875</v>
      </c>
      <c r="AH2" t="s">
        <v>2356</v>
      </c>
      <c r="AI2">
        <f>AD2-(3*AD3)</f>
        <v>-96.41961863201314</v>
      </c>
      <c r="AJ2">
        <f>AD2-(2*AD3)</f>
        <v>-64.279745754675432</v>
      </c>
      <c r="AK2">
        <f>AD2-(AD3)</f>
        <v>-32.139872877337716</v>
      </c>
      <c r="AL2">
        <f>AD2</f>
        <v>0</v>
      </c>
      <c r="AM2">
        <f>AD2+AD3</f>
        <v>32.139872877337716</v>
      </c>
      <c r="AN2">
        <f>AD2+(2*AD3)</f>
        <v>64.279745754675432</v>
      </c>
      <c r="AO2">
        <f>AD2+(3*AD3)</f>
        <v>96.41961863201314</v>
      </c>
    </row>
    <row r="3" spans="1:41" x14ac:dyDescent="0.25">
      <c r="A3">
        <v>2</v>
      </c>
      <c r="B3" s="1" t="s">
        <v>2320</v>
      </c>
      <c r="C3">
        <v>50</v>
      </c>
      <c r="D3">
        <v>3.125</v>
      </c>
      <c r="E3">
        <v>5</v>
      </c>
      <c r="F3">
        <v>3</v>
      </c>
      <c r="G3">
        <v>5</v>
      </c>
      <c r="H3" s="1" t="s">
        <v>693</v>
      </c>
      <c r="I3" s="1" t="s">
        <v>2319</v>
      </c>
      <c r="J3" s="1" t="s">
        <v>728</v>
      </c>
      <c r="K3" s="1" t="s">
        <v>707</v>
      </c>
      <c r="L3" s="1" t="s">
        <v>707</v>
      </c>
      <c r="M3" s="1" t="s">
        <v>1718</v>
      </c>
      <c r="N3" s="1">
        <v>0</v>
      </c>
      <c r="O3" s="1" t="s">
        <v>728</v>
      </c>
      <c r="P3">
        <v>3</v>
      </c>
      <c r="Q3" s="1" t="s">
        <v>728</v>
      </c>
      <c r="R3">
        <v>4</v>
      </c>
      <c r="S3">
        <v>3</v>
      </c>
      <c r="T3">
        <v>3</v>
      </c>
      <c r="U3">
        <v>-6</v>
      </c>
      <c r="V3" s="1" t="s">
        <v>141</v>
      </c>
      <c r="W3">
        <v>10</v>
      </c>
      <c r="X3">
        <v>3</v>
      </c>
      <c r="Y3" s="1"/>
      <c r="AB3">
        <f>Table_1__9[[#This Row],[Pts]]/Table_1__9[[#This Row],[Salary]]</f>
        <v>16.666666666666668</v>
      </c>
      <c r="AC3" t="s">
        <v>2359</v>
      </c>
      <c r="AD3">
        <f>_xlfn.STDEV.P(C2:C65)</f>
        <v>32.139872877337716</v>
      </c>
      <c r="AE3">
        <f>_xlfn.STDEV.P(C2:C33)</f>
        <v>27.68896370284558</v>
      </c>
      <c r="AF3">
        <f>_xlfn.STDEV.P(C2:C17)</f>
        <v>16.754546957467994</v>
      </c>
      <c r="AH3" t="s">
        <v>2357</v>
      </c>
      <c r="AI3">
        <f>AE2-(3*AE3)</f>
        <v>-77.660641108536737</v>
      </c>
      <c r="AJ3">
        <f>AE2-(2*AE3)</f>
        <v>-49.97167740569116</v>
      </c>
      <c r="AK3">
        <f>AE2-AE3</f>
        <v>-22.28271370284558</v>
      </c>
      <c r="AL3">
        <f>AE2</f>
        <v>5.40625</v>
      </c>
      <c r="AM3">
        <f>AE2+AE3</f>
        <v>33.095213702845584</v>
      </c>
      <c r="AN3">
        <f>AE2+(2*AE3)</f>
        <v>60.78417740569116</v>
      </c>
      <c r="AO3">
        <f>AE2+(3*AE3)</f>
        <v>88.473141108536737</v>
      </c>
    </row>
    <row r="4" spans="1:41" x14ac:dyDescent="0.25">
      <c r="A4">
        <v>3</v>
      </c>
      <c r="B4" s="1" t="s">
        <v>2321</v>
      </c>
      <c r="C4">
        <v>49</v>
      </c>
      <c r="D4">
        <v>3.0619999999999998</v>
      </c>
      <c r="E4">
        <v>5</v>
      </c>
      <c r="F4">
        <v>3</v>
      </c>
      <c r="G4">
        <v>3</v>
      </c>
      <c r="H4" s="1" t="s">
        <v>728</v>
      </c>
      <c r="I4" s="1" t="s">
        <v>2318</v>
      </c>
      <c r="J4" s="1" t="s">
        <v>2319</v>
      </c>
      <c r="K4" s="1" t="s">
        <v>728</v>
      </c>
      <c r="L4" s="1" t="s">
        <v>1718</v>
      </c>
      <c r="M4" s="1" t="s">
        <v>693</v>
      </c>
      <c r="N4" s="1" t="s">
        <v>1852</v>
      </c>
      <c r="O4" s="1">
        <v>0</v>
      </c>
      <c r="P4">
        <v>5</v>
      </c>
      <c r="Q4" s="1" t="s">
        <v>693</v>
      </c>
      <c r="R4">
        <v>5</v>
      </c>
      <c r="S4">
        <v>7</v>
      </c>
      <c r="T4">
        <v>7</v>
      </c>
      <c r="U4">
        <v>7</v>
      </c>
      <c r="V4" s="1" t="s">
        <v>161</v>
      </c>
      <c r="W4">
        <v>11</v>
      </c>
      <c r="X4">
        <v>0.5</v>
      </c>
      <c r="Y4" s="1"/>
      <c r="AB4">
        <f>Table_1__9[[#This Row],[Pts]]/Table_1__9[[#This Row],[Salary]]</f>
        <v>98</v>
      </c>
      <c r="AC4" t="s">
        <v>2360</v>
      </c>
      <c r="AD4">
        <f>_xlfn.VAR.P(C2:C65)</f>
        <v>1032.9714285714285</v>
      </c>
      <c r="AE4">
        <f>_xlfn.VAR.P(C2:C33)</f>
        <v>766.6787109375</v>
      </c>
      <c r="AF4">
        <f>_xlfn.VAR.P(C2:C17)</f>
        <v>280.71484375</v>
      </c>
      <c r="AH4" t="s">
        <v>2358</v>
      </c>
      <c r="AI4">
        <f>AF2-(3*AF3)</f>
        <v>-20.576140872403982</v>
      </c>
      <c r="AJ4">
        <f>AF2-(2*AF3)</f>
        <v>-3.8215939149359883</v>
      </c>
      <c r="AK4">
        <f>AF2-AF3</f>
        <v>12.932953042532006</v>
      </c>
      <c r="AL4">
        <f>AF2</f>
        <v>29.6875</v>
      </c>
      <c r="AM4">
        <f>AF2+AF3</f>
        <v>46.442046957467994</v>
      </c>
      <c r="AN4">
        <f>AF2+(2*AF3)</f>
        <v>63.196593914935988</v>
      </c>
      <c r="AO4">
        <f>AF2+(3*AF3)</f>
        <v>79.951140872403982</v>
      </c>
    </row>
    <row r="5" spans="1:41" x14ac:dyDescent="0.25">
      <c r="A5">
        <v>4</v>
      </c>
      <c r="B5" s="1" t="s">
        <v>2322</v>
      </c>
      <c r="C5">
        <v>44</v>
      </c>
      <c r="D5">
        <v>2.75</v>
      </c>
      <c r="E5">
        <v>5</v>
      </c>
      <c r="F5">
        <v>-5</v>
      </c>
      <c r="G5">
        <v>-4</v>
      </c>
      <c r="H5" s="1" t="s">
        <v>728</v>
      </c>
      <c r="I5" s="1" t="s">
        <v>1718</v>
      </c>
      <c r="J5" s="1">
        <v>0</v>
      </c>
      <c r="K5" s="1" t="s">
        <v>1718</v>
      </c>
      <c r="L5" s="1" t="s">
        <v>1718</v>
      </c>
      <c r="M5" s="1" t="s">
        <v>707</v>
      </c>
      <c r="N5" s="1" t="s">
        <v>693</v>
      </c>
      <c r="O5" s="1" t="s">
        <v>693</v>
      </c>
      <c r="P5">
        <v>7</v>
      </c>
      <c r="Q5" s="1" t="s">
        <v>728</v>
      </c>
      <c r="R5">
        <v>-3</v>
      </c>
      <c r="S5">
        <v>-3</v>
      </c>
      <c r="T5">
        <v>6</v>
      </c>
      <c r="U5">
        <v>7</v>
      </c>
      <c r="V5" s="1" t="s">
        <v>74</v>
      </c>
      <c r="W5">
        <v>6</v>
      </c>
      <c r="X5">
        <v>1</v>
      </c>
      <c r="Y5" s="1"/>
      <c r="AB5">
        <f>Table_1__9[[#This Row],[Pts]]/Table_1__9[[#This Row],[Salary]]</f>
        <v>44</v>
      </c>
      <c r="AH5" t="s">
        <v>2356</v>
      </c>
      <c r="AI5">
        <f>COUNTIF(C2:C65,"&gt;" &amp; AI2)</f>
        <v>35</v>
      </c>
      <c r="AJ5">
        <f>COUNTIF(C2:C65,"&gt;" &amp; AJ2)</f>
        <v>33</v>
      </c>
      <c r="AK5">
        <f>COUNTIF(C2:C65,"&gt;" &amp; AK2)</f>
        <v>30</v>
      </c>
      <c r="AL5">
        <f>COUNTIF(C2:C65,"&gt;" &amp; AL2)</f>
        <v>15</v>
      </c>
      <c r="AM5">
        <f>COUNTIF(C2:C65,"&gt;" &amp; AM2)</f>
        <v>8</v>
      </c>
      <c r="AN5">
        <f>COUNTIF(C2:C65,"&gt;" &amp; AN2)</f>
        <v>0</v>
      </c>
      <c r="AO5">
        <f>COUNTIF(C2:C65,"&gt;" &amp; AO2)</f>
        <v>0</v>
      </c>
    </row>
    <row r="6" spans="1:41" x14ac:dyDescent="0.25">
      <c r="A6">
        <v>5</v>
      </c>
      <c r="B6" s="1" t="s">
        <v>2323</v>
      </c>
      <c r="C6">
        <v>41</v>
      </c>
      <c r="D6">
        <v>2.5619999999999998</v>
      </c>
      <c r="E6">
        <v>7</v>
      </c>
      <c r="F6">
        <v>6</v>
      </c>
      <c r="G6">
        <v>-5</v>
      </c>
      <c r="H6" s="1" t="s">
        <v>693</v>
      </c>
      <c r="I6" s="1" t="s">
        <v>707</v>
      </c>
      <c r="J6" s="1" t="s">
        <v>1718</v>
      </c>
      <c r="K6" s="1">
        <v>0</v>
      </c>
      <c r="L6" s="1" t="s">
        <v>2319</v>
      </c>
      <c r="M6" s="1" t="s">
        <v>693</v>
      </c>
      <c r="N6" s="1" t="s">
        <v>2319</v>
      </c>
      <c r="O6" s="1" t="s">
        <v>2319</v>
      </c>
      <c r="P6">
        <v>-4</v>
      </c>
      <c r="Q6" s="1" t="s">
        <v>610</v>
      </c>
      <c r="R6">
        <v>4</v>
      </c>
      <c r="S6">
        <v>7</v>
      </c>
      <c r="T6">
        <v>5</v>
      </c>
      <c r="U6">
        <v>7</v>
      </c>
      <c r="V6" s="1" t="s">
        <v>84</v>
      </c>
      <c r="W6">
        <v>7</v>
      </c>
      <c r="X6">
        <v>3</v>
      </c>
      <c r="Y6" s="1"/>
      <c r="AB6">
        <f>Table_1__9[[#This Row],[Pts]]/Table_1__9[[#This Row],[Salary]]</f>
        <v>13.666666666666666</v>
      </c>
      <c r="AH6" t="s">
        <v>2357</v>
      </c>
      <c r="AI6">
        <f>COUNTIF(C2:C33,"&gt;" &amp; AI3)</f>
        <v>32</v>
      </c>
      <c r="AJ6">
        <f>COUNTIF(C2:C33,"&gt;" &amp; AJ3)</f>
        <v>32</v>
      </c>
      <c r="AK6">
        <f>COUNTIF(C2:C33,"&gt;" &amp; AK3)</f>
        <v>27</v>
      </c>
      <c r="AL6">
        <f>COUNTIF(C2:C33,"&gt;" &amp; AL3)</f>
        <v>14</v>
      </c>
      <c r="AM6">
        <f>COUNTIF(C2:C33,"&gt;" &amp; AM3)</f>
        <v>8</v>
      </c>
      <c r="AN6">
        <f>COUNTIF(C2:C33,"&gt;" &amp; AN3)</f>
        <v>0</v>
      </c>
      <c r="AO6">
        <f>COUNTIF(C2:C33,"&gt;" &amp; AO3)</f>
        <v>0</v>
      </c>
    </row>
    <row r="7" spans="1:41" x14ac:dyDescent="0.25">
      <c r="A7">
        <v>6</v>
      </c>
      <c r="B7" s="1" t="s">
        <v>2324</v>
      </c>
      <c r="C7">
        <v>40</v>
      </c>
      <c r="D7">
        <v>2.5</v>
      </c>
      <c r="E7">
        <v>5</v>
      </c>
      <c r="F7">
        <v>4</v>
      </c>
      <c r="G7">
        <v>4</v>
      </c>
      <c r="H7" s="1">
        <v>0</v>
      </c>
      <c r="I7" s="1" t="s">
        <v>728</v>
      </c>
      <c r="J7" s="1" t="s">
        <v>707</v>
      </c>
      <c r="K7" s="1" t="s">
        <v>1718</v>
      </c>
      <c r="L7" s="1" t="s">
        <v>728</v>
      </c>
      <c r="M7" s="1" t="s">
        <v>728</v>
      </c>
      <c r="N7" s="1" t="s">
        <v>707</v>
      </c>
      <c r="O7" s="1" t="s">
        <v>707</v>
      </c>
      <c r="P7">
        <v>4</v>
      </c>
      <c r="Q7" s="1" t="s">
        <v>2319</v>
      </c>
      <c r="R7">
        <v>-5</v>
      </c>
      <c r="S7">
        <v>-5</v>
      </c>
      <c r="T7">
        <v>4</v>
      </c>
      <c r="U7">
        <v>-3</v>
      </c>
      <c r="V7" s="1" t="s">
        <v>572</v>
      </c>
      <c r="W7">
        <v>4</v>
      </c>
      <c r="X7">
        <v>2</v>
      </c>
      <c r="Y7" s="1"/>
      <c r="AB7">
        <f>Table_1__9[[#This Row],[Pts]]/Table_1__9[[#This Row],[Salary]]</f>
        <v>20</v>
      </c>
      <c r="AH7" t="s">
        <v>2358</v>
      </c>
      <c r="AI7">
        <f>COUNTIF(C2:C17,"&gt;" &amp; AI4)</f>
        <v>16</v>
      </c>
      <c r="AJ7">
        <f>COUNTIF(C2:C17,"&gt;" &amp; AJ4)</f>
        <v>16</v>
      </c>
      <c r="AK7">
        <f>COUNTIF(C2:C17,"&gt;" &amp; AK4)</f>
        <v>13</v>
      </c>
      <c r="AL7">
        <f>COUNTIF(C2:C17,"&gt;" &amp; AL4)</f>
        <v>9</v>
      </c>
      <c r="AM7">
        <f>COUNTIF(C2:C17,"&gt;" &amp; AM4)</f>
        <v>3</v>
      </c>
      <c r="AN7">
        <f>COUNTIF(C2:C17,"&gt;" &amp; AN4)</f>
        <v>0</v>
      </c>
      <c r="AO7">
        <f>COUNTIF(C2:C17,"&gt;" &amp; AO4)</f>
        <v>0</v>
      </c>
    </row>
    <row r="8" spans="1:41" x14ac:dyDescent="0.25">
      <c r="A8">
        <v>7</v>
      </c>
      <c r="B8" s="1" t="s">
        <v>2325</v>
      </c>
      <c r="C8">
        <v>39</v>
      </c>
      <c r="D8">
        <v>2.4380000000000002</v>
      </c>
      <c r="E8">
        <v>-5</v>
      </c>
      <c r="F8">
        <v>5</v>
      </c>
      <c r="G8">
        <v>6</v>
      </c>
      <c r="H8" s="1" t="s">
        <v>728</v>
      </c>
      <c r="I8" s="1" t="s">
        <v>1852</v>
      </c>
      <c r="J8" s="1" t="s">
        <v>707</v>
      </c>
      <c r="K8" s="1" t="s">
        <v>707</v>
      </c>
      <c r="L8" s="1" t="s">
        <v>1718</v>
      </c>
      <c r="M8" s="1" t="s">
        <v>2318</v>
      </c>
      <c r="N8" s="1" t="s">
        <v>610</v>
      </c>
      <c r="O8" s="1" t="s">
        <v>1852</v>
      </c>
      <c r="P8">
        <v>-3</v>
      </c>
      <c r="Q8" s="1">
        <v>0</v>
      </c>
      <c r="R8">
        <v>5</v>
      </c>
      <c r="S8">
        <v>4</v>
      </c>
      <c r="T8">
        <v>7</v>
      </c>
      <c r="U8">
        <v>6</v>
      </c>
      <c r="V8" s="1" t="s">
        <v>572</v>
      </c>
      <c r="W8">
        <v>13</v>
      </c>
      <c r="X8">
        <v>1</v>
      </c>
      <c r="Y8" s="1"/>
      <c r="AB8">
        <f>Table_1__9[[#This Row],[Pts]]/Table_1__9[[#This Row],[Salary]]</f>
        <v>39</v>
      </c>
    </row>
    <row r="9" spans="1:41" x14ac:dyDescent="0.25">
      <c r="A9">
        <v>8</v>
      </c>
      <c r="B9" s="1" t="s">
        <v>2326</v>
      </c>
      <c r="C9">
        <v>36</v>
      </c>
      <c r="D9">
        <v>2.25</v>
      </c>
      <c r="E9">
        <v>5</v>
      </c>
      <c r="F9">
        <v>4</v>
      </c>
      <c r="G9">
        <v>4</v>
      </c>
      <c r="H9" s="1" t="s">
        <v>728</v>
      </c>
      <c r="I9" s="1" t="s">
        <v>1718</v>
      </c>
      <c r="J9" s="1">
        <v>0</v>
      </c>
      <c r="K9" s="1" t="s">
        <v>1852</v>
      </c>
      <c r="L9" s="1" t="s">
        <v>693</v>
      </c>
      <c r="M9" s="1" t="s">
        <v>1974</v>
      </c>
      <c r="N9" s="1" t="s">
        <v>2319</v>
      </c>
      <c r="O9" s="1" t="s">
        <v>728</v>
      </c>
      <c r="P9">
        <v>4</v>
      </c>
      <c r="Q9" s="1" t="s">
        <v>2319</v>
      </c>
      <c r="R9">
        <v>7</v>
      </c>
      <c r="S9">
        <v>4</v>
      </c>
      <c r="T9">
        <v>5</v>
      </c>
      <c r="U9">
        <v>3</v>
      </c>
      <c r="V9" s="1" t="s">
        <v>205</v>
      </c>
      <c r="W9">
        <v>6</v>
      </c>
      <c r="X9">
        <v>1</v>
      </c>
      <c r="Y9" s="1"/>
      <c r="AB9">
        <f>Table_1__9[[#This Row],[Pts]]/Table_1__9[[#This Row],[Salary]]</f>
        <v>36</v>
      </c>
    </row>
    <row r="10" spans="1:41" x14ac:dyDescent="0.25">
      <c r="A10">
        <v>9</v>
      </c>
      <c r="B10" s="1" t="s">
        <v>2327</v>
      </c>
      <c r="C10">
        <v>32</v>
      </c>
      <c r="D10">
        <v>2</v>
      </c>
      <c r="E10">
        <v>-4</v>
      </c>
      <c r="F10">
        <v>6</v>
      </c>
      <c r="G10">
        <v>7</v>
      </c>
      <c r="H10" s="1" t="s">
        <v>728</v>
      </c>
      <c r="I10" s="1" t="s">
        <v>2319</v>
      </c>
      <c r="J10" s="1" t="s">
        <v>728</v>
      </c>
      <c r="K10" s="1">
        <v>0</v>
      </c>
      <c r="L10" s="1" t="s">
        <v>610</v>
      </c>
      <c r="M10" s="1" t="s">
        <v>1974</v>
      </c>
      <c r="N10" s="1" t="s">
        <v>610</v>
      </c>
      <c r="O10" s="1" t="s">
        <v>1718</v>
      </c>
      <c r="P10">
        <v>-6</v>
      </c>
      <c r="Q10" s="1" t="s">
        <v>728</v>
      </c>
      <c r="R10">
        <v>6</v>
      </c>
      <c r="S10">
        <v>4</v>
      </c>
      <c r="T10">
        <v>-4</v>
      </c>
      <c r="U10">
        <v>5</v>
      </c>
      <c r="V10" s="1" t="s">
        <v>103</v>
      </c>
      <c r="W10">
        <v>7</v>
      </c>
      <c r="X10">
        <v>1</v>
      </c>
      <c r="Y10" s="1"/>
      <c r="AB10">
        <f>Table_1__9[[#This Row],[Pts]]/Table_1__9[[#This Row],[Salary]]</f>
        <v>32</v>
      </c>
    </row>
    <row r="11" spans="1:41" x14ac:dyDescent="0.25">
      <c r="A11">
        <v>10</v>
      </c>
      <c r="B11" s="1" t="s">
        <v>2328</v>
      </c>
      <c r="C11">
        <v>24</v>
      </c>
      <c r="D11">
        <v>1.5</v>
      </c>
      <c r="E11">
        <v>-5</v>
      </c>
      <c r="F11">
        <v>-3</v>
      </c>
      <c r="G11">
        <v>6</v>
      </c>
      <c r="H11" s="1" t="s">
        <v>2319</v>
      </c>
      <c r="I11" s="1" t="s">
        <v>707</v>
      </c>
      <c r="J11" s="1" t="s">
        <v>707</v>
      </c>
      <c r="K11" s="1">
        <v>0</v>
      </c>
      <c r="L11" s="1" t="s">
        <v>693</v>
      </c>
      <c r="M11" s="1" t="s">
        <v>1718</v>
      </c>
      <c r="N11" s="1" t="s">
        <v>728</v>
      </c>
      <c r="O11" s="1" t="s">
        <v>2319</v>
      </c>
      <c r="P11">
        <v>6</v>
      </c>
      <c r="Q11" s="1" t="s">
        <v>693</v>
      </c>
      <c r="R11">
        <v>-4</v>
      </c>
      <c r="S11">
        <v>5</v>
      </c>
      <c r="T11">
        <v>3</v>
      </c>
      <c r="U11">
        <v>-7</v>
      </c>
      <c r="V11" s="1" t="s">
        <v>141</v>
      </c>
      <c r="W11">
        <v>7</v>
      </c>
      <c r="X11">
        <v>0.25</v>
      </c>
      <c r="Y11" s="1"/>
      <c r="AB11">
        <f>Table_1__9[[#This Row],[Pts]]/Table_1__9[[#This Row],[Salary]]</f>
        <v>96</v>
      </c>
    </row>
    <row r="12" spans="1:41" x14ac:dyDescent="0.25">
      <c r="A12">
        <v>11</v>
      </c>
      <c r="B12" s="1" t="s">
        <v>2329</v>
      </c>
      <c r="C12">
        <v>24</v>
      </c>
      <c r="D12">
        <v>1.5</v>
      </c>
      <c r="E12">
        <v>3</v>
      </c>
      <c r="F12">
        <v>6</v>
      </c>
      <c r="G12">
        <v>-3</v>
      </c>
      <c r="H12" s="1" t="s">
        <v>728</v>
      </c>
      <c r="I12" s="1" t="s">
        <v>610</v>
      </c>
      <c r="J12" s="1" t="s">
        <v>2319</v>
      </c>
      <c r="K12" s="1" t="s">
        <v>693</v>
      </c>
      <c r="L12" s="1" t="s">
        <v>1974</v>
      </c>
      <c r="M12" s="1">
        <v>0</v>
      </c>
      <c r="N12" s="1" t="s">
        <v>728</v>
      </c>
      <c r="O12" s="1" t="s">
        <v>1718</v>
      </c>
      <c r="P12">
        <v>-3</v>
      </c>
      <c r="Q12" s="1" t="s">
        <v>693</v>
      </c>
      <c r="R12">
        <v>6</v>
      </c>
      <c r="S12">
        <v>-3</v>
      </c>
      <c r="T12">
        <v>-5</v>
      </c>
      <c r="U12">
        <v>5</v>
      </c>
      <c r="V12" s="1" t="s">
        <v>54</v>
      </c>
      <c r="W12">
        <v>9</v>
      </c>
      <c r="X12">
        <v>0.75</v>
      </c>
      <c r="Y12" s="1"/>
      <c r="AB12">
        <f>Table_1__9[[#This Row],[Pts]]/Table_1__9[[#This Row],[Salary]]</f>
        <v>32</v>
      </c>
    </row>
    <row r="13" spans="1:41" x14ac:dyDescent="0.25">
      <c r="A13">
        <v>12</v>
      </c>
      <c r="B13" s="1" t="s">
        <v>2330</v>
      </c>
      <c r="C13">
        <v>24</v>
      </c>
      <c r="D13">
        <v>1.5</v>
      </c>
      <c r="E13">
        <v>3</v>
      </c>
      <c r="F13">
        <v>3</v>
      </c>
      <c r="G13">
        <v>3</v>
      </c>
      <c r="H13" s="1">
        <v>0</v>
      </c>
      <c r="I13" s="1" t="s">
        <v>707</v>
      </c>
      <c r="J13" s="1" t="s">
        <v>728</v>
      </c>
      <c r="K13" s="1" t="s">
        <v>1852</v>
      </c>
      <c r="L13" s="1" t="s">
        <v>1974</v>
      </c>
      <c r="M13" s="1" t="s">
        <v>728</v>
      </c>
      <c r="N13" s="1" t="s">
        <v>2331</v>
      </c>
      <c r="O13" s="1" t="s">
        <v>728</v>
      </c>
      <c r="P13">
        <v>6</v>
      </c>
      <c r="Q13" s="1" t="s">
        <v>2319</v>
      </c>
      <c r="R13">
        <v>6</v>
      </c>
      <c r="S13">
        <v>6</v>
      </c>
      <c r="T13">
        <v>-7</v>
      </c>
      <c r="U13">
        <v>3</v>
      </c>
      <c r="V13" s="1" t="s">
        <v>54</v>
      </c>
      <c r="W13">
        <v>4</v>
      </c>
      <c r="X13">
        <v>1</v>
      </c>
      <c r="Y13" s="1"/>
      <c r="AB13">
        <f>Table_1__9[[#This Row],[Pts]]/Table_1__9[[#This Row],[Salary]]</f>
        <v>24</v>
      </c>
    </row>
    <row r="14" spans="1:41" x14ac:dyDescent="0.25">
      <c r="A14">
        <v>13</v>
      </c>
      <c r="B14" s="1" t="s">
        <v>2332</v>
      </c>
      <c r="C14">
        <v>16</v>
      </c>
      <c r="D14">
        <v>1</v>
      </c>
      <c r="E14">
        <v>-7</v>
      </c>
      <c r="F14">
        <v>4</v>
      </c>
      <c r="G14">
        <v>5</v>
      </c>
      <c r="H14" s="1" t="s">
        <v>693</v>
      </c>
      <c r="I14" s="1" t="s">
        <v>728</v>
      </c>
      <c r="J14" s="1" t="s">
        <v>2318</v>
      </c>
      <c r="K14" s="1" t="s">
        <v>1718</v>
      </c>
      <c r="L14" s="1" t="s">
        <v>1974</v>
      </c>
      <c r="M14" s="1">
        <v>0</v>
      </c>
      <c r="N14" s="1" t="s">
        <v>1718</v>
      </c>
      <c r="O14" s="1" t="s">
        <v>728</v>
      </c>
      <c r="P14">
        <v>3</v>
      </c>
      <c r="Q14" s="1" t="s">
        <v>728</v>
      </c>
      <c r="R14">
        <v>-4</v>
      </c>
      <c r="S14">
        <v>5</v>
      </c>
      <c r="T14">
        <v>-4</v>
      </c>
      <c r="U14">
        <v>3</v>
      </c>
      <c r="V14" s="1" t="s">
        <v>94</v>
      </c>
      <c r="W14">
        <v>9</v>
      </c>
      <c r="X14">
        <v>0.25</v>
      </c>
      <c r="Y14" s="1"/>
      <c r="AB14">
        <f>Table_1__9[[#This Row],[Pts]]/Table_1__9[[#This Row],[Salary]]</f>
        <v>64</v>
      </c>
    </row>
    <row r="15" spans="1:41" x14ac:dyDescent="0.25">
      <c r="A15">
        <v>14</v>
      </c>
      <c r="B15" s="1" t="s">
        <v>2333</v>
      </c>
      <c r="C15">
        <v>6</v>
      </c>
      <c r="D15">
        <v>0.375</v>
      </c>
      <c r="E15">
        <v>4</v>
      </c>
      <c r="F15">
        <v>5</v>
      </c>
      <c r="G15">
        <v>-3</v>
      </c>
      <c r="H15" s="1" t="s">
        <v>1974</v>
      </c>
      <c r="I15" s="1" t="s">
        <v>610</v>
      </c>
      <c r="J15" s="1" t="s">
        <v>707</v>
      </c>
      <c r="K15" s="1" t="s">
        <v>1718</v>
      </c>
      <c r="L15" s="1">
        <v>0</v>
      </c>
      <c r="M15" s="1" t="s">
        <v>1852</v>
      </c>
      <c r="N15" s="1" t="s">
        <v>1718</v>
      </c>
      <c r="O15" s="1" t="s">
        <v>2319</v>
      </c>
      <c r="P15">
        <v>-3</v>
      </c>
      <c r="Q15" s="1" t="s">
        <v>1974</v>
      </c>
      <c r="R15">
        <v>6</v>
      </c>
      <c r="S15">
        <v>4</v>
      </c>
      <c r="T15">
        <v>-4</v>
      </c>
      <c r="U15">
        <v>-5</v>
      </c>
      <c r="V15" s="1" t="s">
        <v>179</v>
      </c>
      <c r="W15">
        <v>8</v>
      </c>
      <c r="X15">
        <v>0.25</v>
      </c>
      <c r="Y15" s="1"/>
      <c r="AB15">
        <f>Table_1__9[[#This Row],[Pts]]/Table_1__9[[#This Row],[Salary]]</f>
        <v>24</v>
      </c>
    </row>
    <row r="16" spans="1:41" x14ac:dyDescent="0.25">
      <c r="A16">
        <v>15</v>
      </c>
      <c r="B16" s="1" t="s">
        <v>2334</v>
      </c>
      <c r="C16">
        <v>2</v>
      </c>
      <c r="D16">
        <v>0.125</v>
      </c>
      <c r="E16">
        <v>4</v>
      </c>
      <c r="F16">
        <v>4</v>
      </c>
      <c r="G16">
        <v>4</v>
      </c>
      <c r="H16" s="1" t="s">
        <v>2319</v>
      </c>
      <c r="I16" s="1" t="s">
        <v>1718</v>
      </c>
      <c r="J16" s="1" t="s">
        <v>728</v>
      </c>
      <c r="K16" s="1" t="s">
        <v>1974</v>
      </c>
      <c r="L16" s="1" t="s">
        <v>1852</v>
      </c>
      <c r="M16" s="1" t="s">
        <v>2319</v>
      </c>
      <c r="N16" s="1" t="s">
        <v>2319</v>
      </c>
      <c r="O16" s="1">
        <v>0</v>
      </c>
      <c r="P16">
        <v>-5</v>
      </c>
      <c r="Q16" s="1" t="s">
        <v>2319</v>
      </c>
      <c r="R16">
        <v>7</v>
      </c>
      <c r="S16">
        <v>4</v>
      </c>
      <c r="T16">
        <v>7</v>
      </c>
      <c r="U16">
        <v>-6</v>
      </c>
      <c r="V16" s="1" t="s">
        <v>122</v>
      </c>
      <c r="W16">
        <v>11</v>
      </c>
      <c r="X16">
        <v>0.25</v>
      </c>
      <c r="Y16" s="1"/>
      <c r="AB16">
        <f>Table_1__9[[#This Row],[Pts]]/Table_1__9[[#This Row],[Salary]]</f>
        <v>8</v>
      </c>
    </row>
    <row r="17" spans="1:28" x14ac:dyDescent="0.25">
      <c r="A17">
        <v>16</v>
      </c>
      <c r="B17" s="1" t="s">
        <v>2335</v>
      </c>
      <c r="C17">
        <v>-3</v>
      </c>
      <c r="D17">
        <v>-0.188</v>
      </c>
      <c r="E17">
        <v>5</v>
      </c>
      <c r="F17">
        <v>-5</v>
      </c>
      <c r="G17">
        <v>-5</v>
      </c>
      <c r="H17" s="1" t="s">
        <v>1974</v>
      </c>
      <c r="I17" s="1" t="s">
        <v>2331</v>
      </c>
      <c r="J17" s="1" t="s">
        <v>1852</v>
      </c>
      <c r="K17" s="1" t="s">
        <v>610</v>
      </c>
      <c r="L17" s="1">
        <v>0</v>
      </c>
      <c r="M17" s="1" t="s">
        <v>1852</v>
      </c>
      <c r="N17" s="1" t="s">
        <v>1852</v>
      </c>
      <c r="O17" s="1" t="s">
        <v>693</v>
      </c>
      <c r="P17">
        <v>7</v>
      </c>
      <c r="Q17" s="1" t="s">
        <v>728</v>
      </c>
      <c r="R17">
        <v>4</v>
      </c>
      <c r="S17">
        <v>-4</v>
      </c>
      <c r="T17">
        <v>-4</v>
      </c>
      <c r="U17">
        <v>4</v>
      </c>
      <c r="V17" s="1" t="s">
        <v>34</v>
      </c>
      <c r="W17">
        <v>8</v>
      </c>
      <c r="X17">
        <v>0.25</v>
      </c>
      <c r="Y17" s="1"/>
      <c r="AB17">
        <f>Table_1__9[[#This Row],[Pts]]/Table_1__9[[#This Row],[Salary]]</f>
        <v>-12</v>
      </c>
    </row>
    <row r="18" spans="1:28" x14ac:dyDescent="0.25">
      <c r="A18">
        <v>17</v>
      </c>
      <c r="B18" s="1" t="s">
        <v>2336</v>
      </c>
      <c r="C18">
        <v>-4</v>
      </c>
      <c r="D18">
        <v>-0.25</v>
      </c>
      <c r="E18">
        <v>4</v>
      </c>
      <c r="F18">
        <v>5</v>
      </c>
      <c r="G18">
        <v>-5</v>
      </c>
      <c r="H18" s="1" t="s">
        <v>2319</v>
      </c>
      <c r="I18" s="1" t="s">
        <v>728</v>
      </c>
      <c r="J18" s="1">
        <v>0</v>
      </c>
      <c r="K18" s="1" t="s">
        <v>2318</v>
      </c>
      <c r="L18" s="1" t="s">
        <v>693</v>
      </c>
      <c r="M18" s="1" t="s">
        <v>728</v>
      </c>
      <c r="N18" s="1" t="s">
        <v>707</v>
      </c>
      <c r="O18" s="1" t="s">
        <v>2319</v>
      </c>
      <c r="P18">
        <v>-7</v>
      </c>
      <c r="Q18" s="1" t="s">
        <v>1718</v>
      </c>
      <c r="R18">
        <v>-6</v>
      </c>
      <c r="S18">
        <v>-3</v>
      </c>
      <c r="T18">
        <v>-3</v>
      </c>
      <c r="U18">
        <v>3</v>
      </c>
      <c r="V18" s="1" t="s">
        <v>122</v>
      </c>
      <c r="W18">
        <v>6</v>
      </c>
      <c r="X18">
        <v>0.25</v>
      </c>
      <c r="Y18" s="1"/>
      <c r="AB18">
        <f>Table_1__9[[#This Row],[Pts]]/Table_1__9[[#This Row],[Salary]]</f>
        <v>-16</v>
      </c>
    </row>
    <row r="19" spans="1:28" x14ac:dyDescent="0.25">
      <c r="A19">
        <v>18</v>
      </c>
      <c r="B19" s="1" t="s">
        <v>2337</v>
      </c>
      <c r="C19">
        <v>-7</v>
      </c>
      <c r="D19">
        <v>-0.63600000000000001</v>
      </c>
      <c r="E19">
        <v>0</v>
      </c>
      <c r="F19">
        <v>0</v>
      </c>
      <c r="G19">
        <v>0</v>
      </c>
      <c r="H19" s="1">
        <v>0</v>
      </c>
      <c r="I19" s="1">
        <v>0</v>
      </c>
      <c r="J19" s="1" t="s">
        <v>610</v>
      </c>
      <c r="K19" s="1" t="s">
        <v>1852</v>
      </c>
      <c r="L19" s="1" t="s">
        <v>728</v>
      </c>
      <c r="M19" s="1" t="s">
        <v>728</v>
      </c>
      <c r="N19" s="1">
        <v>0</v>
      </c>
      <c r="O19" s="1" t="s">
        <v>1974</v>
      </c>
      <c r="P19">
        <v>7</v>
      </c>
      <c r="Q19" s="1" t="s">
        <v>2319</v>
      </c>
      <c r="R19">
        <v>-3</v>
      </c>
      <c r="S19">
        <v>-4</v>
      </c>
      <c r="T19">
        <v>-3</v>
      </c>
      <c r="U19">
        <v>-6</v>
      </c>
      <c r="V19" s="1" t="s">
        <v>205</v>
      </c>
      <c r="W19">
        <v>10</v>
      </c>
      <c r="X19">
        <v>0.25</v>
      </c>
      <c r="Y19" s="1"/>
      <c r="AB19">
        <f>Table_1__9[[#This Row],[Pts]]/Table_1__9[[#This Row],[Salary]]</f>
        <v>-28</v>
      </c>
    </row>
    <row r="20" spans="1:28" x14ac:dyDescent="0.25">
      <c r="A20">
        <v>19</v>
      </c>
      <c r="B20" s="1" t="s">
        <v>2338</v>
      </c>
      <c r="C20">
        <v>-10</v>
      </c>
      <c r="D20">
        <v>-0.625</v>
      </c>
      <c r="E20">
        <v>3</v>
      </c>
      <c r="F20">
        <v>-3</v>
      </c>
      <c r="G20">
        <v>-4</v>
      </c>
      <c r="H20" s="1" t="s">
        <v>2319</v>
      </c>
      <c r="I20" s="1" t="s">
        <v>1852</v>
      </c>
      <c r="J20" s="1">
        <v>0</v>
      </c>
      <c r="K20" s="1" t="s">
        <v>693</v>
      </c>
      <c r="L20" s="1" t="s">
        <v>1852</v>
      </c>
      <c r="M20" s="1" t="s">
        <v>2319</v>
      </c>
      <c r="N20" s="1" t="s">
        <v>2319</v>
      </c>
      <c r="O20" s="1" t="s">
        <v>728</v>
      </c>
      <c r="P20">
        <v>-5</v>
      </c>
      <c r="Q20" s="1" t="s">
        <v>2318</v>
      </c>
      <c r="R20">
        <v>3</v>
      </c>
      <c r="S20">
        <v>3</v>
      </c>
      <c r="T20">
        <v>3</v>
      </c>
      <c r="U20">
        <v>6</v>
      </c>
      <c r="V20" s="1" t="s">
        <v>179</v>
      </c>
      <c r="W20">
        <v>6</v>
      </c>
      <c r="X20">
        <v>0.25</v>
      </c>
      <c r="Y20" s="1"/>
      <c r="AB20">
        <f>Table_1__9[[#This Row],[Pts]]/Table_1__9[[#This Row],[Salary]]</f>
        <v>-40</v>
      </c>
    </row>
    <row r="21" spans="1:28" x14ac:dyDescent="0.25">
      <c r="A21">
        <v>20</v>
      </c>
      <c r="B21" s="1" t="s">
        <v>2339</v>
      </c>
      <c r="C21">
        <v>-13</v>
      </c>
      <c r="D21">
        <v>-0.81200000000000006</v>
      </c>
      <c r="E21">
        <v>5</v>
      </c>
      <c r="F21">
        <v>-4</v>
      </c>
      <c r="G21">
        <v>5</v>
      </c>
      <c r="H21" s="1" t="s">
        <v>1974</v>
      </c>
      <c r="I21" s="1">
        <v>0</v>
      </c>
      <c r="J21" s="1" t="s">
        <v>2319</v>
      </c>
      <c r="K21" s="1" t="s">
        <v>2318</v>
      </c>
      <c r="L21" s="1" t="s">
        <v>1852</v>
      </c>
      <c r="M21" s="1" t="s">
        <v>1718</v>
      </c>
      <c r="N21" s="1" t="s">
        <v>728</v>
      </c>
      <c r="O21" s="1" t="s">
        <v>2319</v>
      </c>
      <c r="P21">
        <v>3</v>
      </c>
      <c r="Q21" s="1" t="s">
        <v>707</v>
      </c>
      <c r="R21">
        <v>-6</v>
      </c>
      <c r="S21">
        <v>-5</v>
      </c>
      <c r="T21">
        <v>-7</v>
      </c>
      <c r="U21">
        <v>5</v>
      </c>
      <c r="V21" s="1" t="s">
        <v>151</v>
      </c>
      <c r="W21">
        <v>5</v>
      </c>
      <c r="X21">
        <v>1</v>
      </c>
      <c r="Y21" s="1"/>
      <c r="AB21">
        <f>Table_1__9[[#This Row],[Pts]]/Table_1__9[[#This Row],[Salary]]</f>
        <v>-13</v>
      </c>
    </row>
    <row r="22" spans="1:28" x14ac:dyDescent="0.25">
      <c r="A22">
        <v>21</v>
      </c>
      <c r="B22" s="1" t="s">
        <v>2340</v>
      </c>
      <c r="C22">
        <v>-14</v>
      </c>
      <c r="D22">
        <v>-0.875</v>
      </c>
      <c r="E22">
        <v>-4</v>
      </c>
      <c r="F22">
        <v>-6</v>
      </c>
      <c r="G22">
        <v>-3</v>
      </c>
      <c r="H22" s="1" t="s">
        <v>728</v>
      </c>
      <c r="I22" s="1" t="s">
        <v>1852</v>
      </c>
      <c r="J22" s="1" t="s">
        <v>2331</v>
      </c>
      <c r="K22" s="1">
        <v>0</v>
      </c>
      <c r="L22" s="1" t="s">
        <v>728</v>
      </c>
      <c r="M22" s="1" t="s">
        <v>693</v>
      </c>
      <c r="N22" s="1" t="s">
        <v>728</v>
      </c>
      <c r="O22" s="1" t="s">
        <v>1852</v>
      </c>
      <c r="P22">
        <v>3</v>
      </c>
      <c r="Q22" s="1" t="s">
        <v>1718</v>
      </c>
      <c r="R22">
        <v>-5</v>
      </c>
      <c r="S22">
        <v>-4</v>
      </c>
      <c r="T22">
        <v>-6</v>
      </c>
      <c r="U22">
        <v>3</v>
      </c>
      <c r="V22" s="1" t="s">
        <v>34</v>
      </c>
      <c r="W22">
        <v>7</v>
      </c>
      <c r="X22">
        <v>0.25</v>
      </c>
      <c r="Y22" s="1"/>
      <c r="AB22">
        <f>Table_1__9[[#This Row],[Pts]]/Table_1__9[[#This Row],[Salary]]</f>
        <v>-56</v>
      </c>
    </row>
    <row r="23" spans="1:28" x14ac:dyDescent="0.25">
      <c r="A23">
        <v>22</v>
      </c>
      <c r="B23" s="1" t="s">
        <v>2341</v>
      </c>
      <c r="C23">
        <v>-16</v>
      </c>
      <c r="D23">
        <v>-3.2</v>
      </c>
      <c r="E23">
        <v>0</v>
      </c>
      <c r="F23">
        <v>0</v>
      </c>
      <c r="G23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>
        <v>0</v>
      </c>
      <c r="Q23" s="1" t="s">
        <v>728</v>
      </c>
      <c r="R23">
        <v>-4</v>
      </c>
      <c r="S23">
        <v>-6</v>
      </c>
      <c r="T23">
        <v>-7</v>
      </c>
      <c r="U23">
        <v>-3</v>
      </c>
      <c r="V23" s="1" t="s">
        <v>74</v>
      </c>
      <c r="W23">
        <v>5</v>
      </c>
      <c r="X23">
        <v>1</v>
      </c>
      <c r="Y23" s="1"/>
      <c r="AB23">
        <f>Table_1__9[[#This Row],[Pts]]/Table_1__9[[#This Row],[Salary]]</f>
        <v>-16</v>
      </c>
    </row>
    <row r="24" spans="1:28" x14ac:dyDescent="0.25">
      <c r="A24">
        <v>23</v>
      </c>
      <c r="B24" s="1" t="s">
        <v>2342</v>
      </c>
      <c r="C24">
        <v>-16</v>
      </c>
      <c r="D24">
        <v>-1</v>
      </c>
      <c r="E24">
        <v>-4</v>
      </c>
      <c r="F24">
        <v>6</v>
      </c>
      <c r="G24">
        <v>7</v>
      </c>
      <c r="H24" s="1" t="s">
        <v>2319</v>
      </c>
      <c r="I24" s="1" t="s">
        <v>2318</v>
      </c>
      <c r="J24" s="1" t="s">
        <v>728</v>
      </c>
      <c r="K24" s="1" t="s">
        <v>707</v>
      </c>
      <c r="L24" s="1" t="s">
        <v>1974</v>
      </c>
      <c r="M24" s="1" t="s">
        <v>2331</v>
      </c>
      <c r="N24" s="1" t="s">
        <v>1974</v>
      </c>
      <c r="O24" s="1">
        <v>0</v>
      </c>
      <c r="P24">
        <v>3</v>
      </c>
      <c r="Q24" s="1" t="s">
        <v>1974</v>
      </c>
      <c r="R24">
        <v>-4</v>
      </c>
      <c r="S24">
        <v>-4</v>
      </c>
      <c r="T24">
        <v>4</v>
      </c>
      <c r="U24">
        <v>-3</v>
      </c>
      <c r="V24" s="1" t="s">
        <v>84</v>
      </c>
      <c r="W24">
        <v>11</v>
      </c>
      <c r="X24">
        <v>2</v>
      </c>
      <c r="Y24" s="1"/>
      <c r="AB24">
        <f>Table_1__9[[#This Row],[Pts]]/Table_1__9[[#This Row],[Salary]]</f>
        <v>-8</v>
      </c>
    </row>
    <row r="25" spans="1:28" x14ac:dyDescent="0.25">
      <c r="A25">
        <v>24</v>
      </c>
      <c r="B25" s="1" t="s">
        <v>2343</v>
      </c>
      <c r="C25">
        <v>-17</v>
      </c>
      <c r="D25">
        <v>-1.417</v>
      </c>
      <c r="E25">
        <v>0</v>
      </c>
      <c r="F25">
        <v>0</v>
      </c>
      <c r="G25">
        <v>0</v>
      </c>
      <c r="H25" s="1">
        <v>0</v>
      </c>
      <c r="I25" s="1" t="s">
        <v>693</v>
      </c>
      <c r="J25" s="1" t="s">
        <v>2319</v>
      </c>
      <c r="K25" s="1" t="s">
        <v>1974</v>
      </c>
      <c r="L25" s="1">
        <v>0</v>
      </c>
      <c r="M25" s="1" t="s">
        <v>1718</v>
      </c>
      <c r="N25" s="1" t="s">
        <v>1852</v>
      </c>
      <c r="O25" s="1" t="s">
        <v>728</v>
      </c>
      <c r="P25">
        <v>5</v>
      </c>
      <c r="Q25" s="1" t="s">
        <v>2319</v>
      </c>
      <c r="R25">
        <v>-7</v>
      </c>
      <c r="S25">
        <v>-4</v>
      </c>
      <c r="T25">
        <v>-4</v>
      </c>
      <c r="U25">
        <v>-3</v>
      </c>
      <c r="V25" s="1" t="s">
        <v>161</v>
      </c>
      <c r="W25">
        <v>8</v>
      </c>
      <c r="X25">
        <v>4</v>
      </c>
      <c r="Y25" s="1"/>
      <c r="AB25">
        <f>Table_1__9[[#This Row],[Pts]]/Table_1__9[[#This Row],[Salary]]</f>
        <v>-4.25</v>
      </c>
    </row>
    <row r="26" spans="1:28" x14ac:dyDescent="0.25">
      <c r="A26">
        <v>25</v>
      </c>
      <c r="B26" s="1" t="s">
        <v>2344</v>
      </c>
      <c r="C26">
        <v>-19</v>
      </c>
      <c r="D26">
        <v>-4.75</v>
      </c>
      <c r="E26">
        <v>-5</v>
      </c>
      <c r="F26">
        <v>-6</v>
      </c>
      <c r="G26">
        <v>-4</v>
      </c>
      <c r="H26" s="1" t="s">
        <v>2319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>
        <v>0</v>
      </c>
      <c r="S26">
        <v>0</v>
      </c>
      <c r="T26">
        <v>0</v>
      </c>
      <c r="U26">
        <v>0</v>
      </c>
      <c r="V26" s="1" t="s">
        <v>302</v>
      </c>
      <c r="W26">
        <v>8</v>
      </c>
      <c r="X26">
        <v>0.25</v>
      </c>
      <c r="Y26" s="1"/>
      <c r="AB26">
        <f>Table_1__9[[#This Row],[Pts]]/Table_1__9[[#This Row],[Salary]]</f>
        <v>-76</v>
      </c>
    </row>
    <row r="27" spans="1:28" x14ac:dyDescent="0.25">
      <c r="A27">
        <v>26</v>
      </c>
      <c r="B27" s="1" t="s">
        <v>2345</v>
      </c>
      <c r="C27">
        <v>-21</v>
      </c>
      <c r="D27">
        <v>-1.909</v>
      </c>
      <c r="E27">
        <v>-4</v>
      </c>
      <c r="F27">
        <v>-6</v>
      </c>
      <c r="G27">
        <v>3</v>
      </c>
      <c r="H27" s="1" t="s">
        <v>2319</v>
      </c>
      <c r="I27" s="1">
        <v>0</v>
      </c>
      <c r="J27" s="1" t="s">
        <v>610</v>
      </c>
      <c r="K27" s="1" t="s">
        <v>1718</v>
      </c>
      <c r="L27" s="1" t="s">
        <v>2331</v>
      </c>
      <c r="M27" s="1" t="s">
        <v>1974</v>
      </c>
      <c r="N27" s="1" t="s">
        <v>1718</v>
      </c>
      <c r="O27" s="1" t="s">
        <v>2331</v>
      </c>
      <c r="P27">
        <v>-5</v>
      </c>
      <c r="Q27" s="1">
        <v>0</v>
      </c>
      <c r="R27">
        <v>0</v>
      </c>
      <c r="S27">
        <v>0</v>
      </c>
      <c r="T27">
        <v>0</v>
      </c>
      <c r="U27">
        <v>0</v>
      </c>
      <c r="V27" s="1" t="s">
        <v>302</v>
      </c>
      <c r="W27">
        <v>5</v>
      </c>
      <c r="X27">
        <v>0.25</v>
      </c>
      <c r="Y27" s="1"/>
      <c r="AB27">
        <f>Table_1__9[[#This Row],[Pts]]/Table_1__9[[#This Row],[Salary]]</f>
        <v>-84</v>
      </c>
    </row>
    <row r="28" spans="1:28" x14ac:dyDescent="0.25">
      <c r="A28">
        <v>27</v>
      </c>
      <c r="B28" s="1" t="s">
        <v>2346</v>
      </c>
      <c r="C28">
        <v>-21</v>
      </c>
      <c r="D28">
        <v>-4.2</v>
      </c>
      <c r="E28">
        <v>-5</v>
      </c>
      <c r="F28">
        <v>-3</v>
      </c>
      <c r="G28">
        <v>-4</v>
      </c>
      <c r="H28" s="1" t="s">
        <v>1974</v>
      </c>
      <c r="I28" s="1" t="s">
        <v>2319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>
        <v>0</v>
      </c>
      <c r="S28">
        <v>0</v>
      </c>
      <c r="T28">
        <v>0</v>
      </c>
      <c r="U28">
        <v>0</v>
      </c>
      <c r="V28" s="1" t="s">
        <v>302</v>
      </c>
      <c r="W28">
        <v>10</v>
      </c>
      <c r="X28">
        <v>0.25</v>
      </c>
      <c r="Y28" s="1"/>
      <c r="AB28">
        <f>Table_1__9[[#This Row],[Pts]]/Table_1__9[[#This Row],[Salary]]</f>
        <v>-84</v>
      </c>
    </row>
    <row r="29" spans="1:28" x14ac:dyDescent="0.25">
      <c r="A29">
        <v>28</v>
      </c>
      <c r="B29" s="1" t="s">
        <v>2347</v>
      </c>
      <c r="C29">
        <v>-23</v>
      </c>
      <c r="D29">
        <v>-1.4379999999999999</v>
      </c>
      <c r="E29">
        <v>-5</v>
      </c>
      <c r="F29">
        <v>-4</v>
      </c>
      <c r="G29">
        <v>-7</v>
      </c>
      <c r="H29" s="1" t="s">
        <v>2319</v>
      </c>
      <c r="I29" s="1" t="s">
        <v>1852</v>
      </c>
      <c r="J29" s="1" t="s">
        <v>1718</v>
      </c>
      <c r="K29" s="1" t="s">
        <v>1852</v>
      </c>
      <c r="L29" s="1" t="s">
        <v>1852</v>
      </c>
      <c r="M29" s="1" t="s">
        <v>1718</v>
      </c>
      <c r="N29" s="1" t="s">
        <v>693</v>
      </c>
      <c r="O29" s="1">
        <v>0</v>
      </c>
      <c r="P29">
        <v>3</v>
      </c>
      <c r="Q29" s="1" t="s">
        <v>728</v>
      </c>
      <c r="R29">
        <v>-6</v>
      </c>
      <c r="S29">
        <v>-5</v>
      </c>
      <c r="T29">
        <v>-5</v>
      </c>
      <c r="U29">
        <v>4</v>
      </c>
      <c r="V29" s="1" t="s">
        <v>151</v>
      </c>
      <c r="W29">
        <v>11</v>
      </c>
      <c r="X29">
        <v>0.25</v>
      </c>
      <c r="Y29" s="1"/>
      <c r="AB29">
        <f>Table_1__9[[#This Row],[Pts]]/Table_1__9[[#This Row],[Salary]]</f>
        <v>-92</v>
      </c>
    </row>
    <row r="30" spans="1:28" x14ac:dyDescent="0.25">
      <c r="A30">
        <v>29</v>
      </c>
      <c r="B30" s="1" t="s">
        <v>2348</v>
      </c>
      <c r="C30">
        <v>-24</v>
      </c>
      <c r="D30">
        <v>-1.5</v>
      </c>
      <c r="E30">
        <v>-4</v>
      </c>
      <c r="F30">
        <v>-5</v>
      </c>
      <c r="G30">
        <v>4</v>
      </c>
      <c r="H30" s="1" t="s">
        <v>693</v>
      </c>
      <c r="I30" s="1" t="s">
        <v>728</v>
      </c>
      <c r="J30" s="1" t="s">
        <v>2319</v>
      </c>
      <c r="K30" s="1" t="s">
        <v>1852</v>
      </c>
      <c r="L30" s="1" t="s">
        <v>2319</v>
      </c>
      <c r="M30" s="1" t="s">
        <v>1852</v>
      </c>
      <c r="N30" s="1" t="s">
        <v>2331</v>
      </c>
      <c r="O30" s="1" t="s">
        <v>610</v>
      </c>
      <c r="P30">
        <v>-3</v>
      </c>
      <c r="Q30" s="1">
        <v>0</v>
      </c>
      <c r="R30">
        <v>-4</v>
      </c>
      <c r="S30">
        <v>-4</v>
      </c>
      <c r="T30">
        <v>4</v>
      </c>
      <c r="U30">
        <v>-7</v>
      </c>
      <c r="V30" s="1" t="s">
        <v>103</v>
      </c>
      <c r="W30">
        <v>13</v>
      </c>
      <c r="X30">
        <v>0.25</v>
      </c>
      <c r="Y30" s="1"/>
      <c r="AB30">
        <f>Table_1__9[[#This Row],[Pts]]/Table_1__9[[#This Row],[Salary]]</f>
        <v>-96</v>
      </c>
    </row>
    <row r="31" spans="1:28" x14ac:dyDescent="0.25">
      <c r="A31">
        <v>30</v>
      </c>
      <c r="B31" s="1" t="s">
        <v>2349</v>
      </c>
      <c r="C31">
        <v>-26</v>
      </c>
      <c r="D31">
        <v>-1.625</v>
      </c>
      <c r="E31">
        <v>-3</v>
      </c>
      <c r="F31">
        <v>3</v>
      </c>
      <c r="G31">
        <v>-4</v>
      </c>
      <c r="H31" s="1" t="s">
        <v>1974</v>
      </c>
      <c r="I31" s="1" t="s">
        <v>1718</v>
      </c>
      <c r="J31" s="1" t="s">
        <v>2318</v>
      </c>
      <c r="K31" s="1" t="s">
        <v>2331</v>
      </c>
      <c r="L31" s="1" t="s">
        <v>1974</v>
      </c>
      <c r="M31" s="1" t="s">
        <v>2319</v>
      </c>
      <c r="N31" s="1">
        <v>0</v>
      </c>
      <c r="O31" s="1" t="s">
        <v>1718</v>
      </c>
      <c r="P31">
        <v>-7</v>
      </c>
      <c r="Q31" s="1" t="s">
        <v>2331</v>
      </c>
      <c r="R31">
        <v>6</v>
      </c>
      <c r="S31">
        <v>4</v>
      </c>
      <c r="T31">
        <v>6</v>
      </c>
      <c r="U31">
        <v>-4</v>
      </c>
      <c r="V31" s="1" t="s">
        <v>289</v>
      </c>
      <c r="W31">
        <v>10</v>
      </c>
      <c r="X31">
        <v>2</v>
      </c>
      <c r="Y31" s="1"/>
      <c r="AB31">
        <f>Table_1__9[[#This Row],[Pts]]/Table_1__9[[#This Row],[Salary]]</f>
        <v>-13</v>
      </c>
    </row>
    <row r="32" spans="1:28" x14ac:dyDescent="0.25">
      <c r="A32">
        <v>31</v>
      </c>
      <c r="B32" s="1" t="s">
        <v>2350</v>
      </c>
      <c r="C32">
        <v>-35</v>
      </c>
      <c r="D32">
        <v>-2.1880000000000002</v>
      </c>
      <c r="E32">
        <v>-5</v>
      </c>
      <c r="F32">
        <v>-6</v>
      </c>
      <c r="G32">
        <v>0</v>
      </c>
      <c r="H32" s="1" t="s">
        <v>728</v>
      </c>
      <c r="I32" s="1" t="s">
        <v>2319</v>
      </c>
      <c r="J32" s="1" t="s">
        <v>1852</v>
      </c>
      <c r="K32" s="1" t="s">
        <v>1718</v>
      </c>
      <c r="L32" s="1" t="s">
        <v>693</v>
      </c>
      <c r="M32" s="1">
        <v>0</v>
      </c>
      <c r="N32" s="1" t="s">
        <v>1974</v>
      </c>
      <c r="O32" s="1" t="s">
        <v>2319</v>
      </c>
      <c r="P32">
        <v>-4</v>
      </c>
      <c r="Q32" s="1" t="s">
        <v>1974</v>
      </c>
      <c r="R32">
        <v>3</v>
      </c>
      <c r="S32">
        <v>-4</v>
      </c>
      <c r="T32">
        <v>-6</v>
      </c>
      <c r="U32">
        <v>-4</v>
      </c>
      <c r="V32" s="1" t="s">
        <v>196</v>
      </c>
      <c r="W32">
        <v>9</v>
      </c>
      <c r="X32">
        <v>0.25</v>
      </c>
      <c r="Y32" s="1"/>
      <c r="AB32">
        <f>Table_1__9[[#This Row],[Pts]]/Table_1__9[[#This Row],[Salary]]</f>
        <v>-140</v>
      </c>
    </row>
    <row r="33" spans="1:28" x14ac:dyDescent="0.25">
      <c r="A33">
        <v>32</v>
      </c>
      <c r="B33" s="1" t="s">
        <v>2351</v>
      </c>
      <c r="C33">
        <v>-36</v>
      </c>
      <c r="D33">
        <v>-2.25</v>
      </c>
      <c r="E33">
        <v>-3</v>
      </c>
      <c r="F33">
        <v>-4</v>
      </c>
      <c r="G33">
        <v>-6</v>
      </c>
      <c r="H33" s="1" t="s">
        <v>728</v>
      </c>
      <c r="I33" s="1">
        <v>0</v>
      </c>
      <c r="J33" s="1" t="s">
        <v>728</v>
      </c>
      <c r="K33" s="1" t="s">
        <v>2318</v>
      </c>
      <c r="L33" s="1" t="s">
        <v>1718</v>
      </c>
      <c r="M33" s="1" t="s">
        <v>2319</v>
      </c>
      <c r="N33" s="1" t="s">
        <v>2318</v>
      </c>
      <c r="O33" s="1" t="s">
        <v>728</v>
      </c>
      <c r="P33">
        <v>-7</v>
      </c>
      <c r="Q33" s="1" t="s">
        <v>2319</v>
      </c>
      <c r="R33">
        <v>4</v>
      </c>
      <c r="S33">
        <v>-7</v>
      </c>
      <c r="T33">
        <v>-3</v>
      </c>
      <c r="U33">
        <v>-3</v>
      </c>
      <c r="V33" s="1" t="s">
        <v>94</v>
      </c>
      <c r="W33">
        <v>5</v>
      </c>
      <c r="X33">
        <v>0.25</v>
      </c>
      <c r="Y33" s="1"/>
      <c r="AB33">
        <f>Table_1__9[[#This Row],[Pts]]/Table_1__9[[#This Row],[Salary]]</f>
        <v>-144</v>
      </c>
    </row>
    <row r="34" spans="1:28" x14ac:dyDescent="0.25">
      <c r="A34">
        <v>33</v>
      </c>
      <c r="B34" s="1" t="s">
        <v>2352</v>
      </c>
      <c r="C34">
        <v>-36</v>
      </c>
      <c r="D34">
        <v>-2.25</v>
      </c>
      <c r="E34">
        <v>-3</v>
      </c>
      <c r="F34">
        <v>-4</v>
      </c>
      <c r="G34">
        <v>0</v>
      </c>
      <c r="H34" s="1" t="s">
        <v>728</v>
      </c>
      <c r="I34" s="1" t="s">
        <v>2318</v>
      </c>
      <c r="J34" s="1" t="s">
        <v>2319</v>
      </c>
      <c r="K34" s="1" t="s">
        <v>1852</v>
      </c>
      <c r="L34" s="1" t="s">
        <v>693</v>
      </c>
      <c r="M34" s="1">
        <v>0</v>
      </c>
      <c r="N34" s="1" t="s">
        <v>2318</v>
      </c>
      <c r="O34" s="1" t="s">
        <v>1974</v>
      </c>
      <c r="P34">
        <v>-3</v>
      </c>
      <c r="Q34" s="1" t="s">
        <v>1974</v>
      </c>
      <c r="R34">
        <v>-6</v>
      </c>
      <c r="S34">
        <v>5</v>
      </c>
      <c r="T34">
        <v>4</v>
      </c>
      <c r="U34">
        <v>-7</v>
      </c>
      <c r="V34" s="1" t="s">
        <v>44</v>
      </c>
      <c r="W34">
        <v>9</v>
      </c>
      <c r="X34">
        <v>0.25</v>
      </c>
      <c r="Y34" s="1"/>
      <c r="AB34">
        <f>Table_1__9[[#This Row],[Pts]]/Table_1__9[[#This Row],[Salary]]</f>
        <v>-144</v>
      </c>
    </row>
    <row r="35" spans="1:28" x14ac:dyDescent="0.25">
      <c r="A35">
        <v>34</v>
      </c>
      <c r="B35" s="1" t="s">
        <v>2353</v>
      </c>
      <c r="C35">
        <v>-67</v>
      </c>
      <c r="D35">
        <v>-4.1879999999999997</v>
      </c>
      <c r="E35">
        <v>-5</v>
      </c>
      <c r="F35">
        <v>-6</v>
      </c>
      <c r="G35">
        <v>-7</v>
      </c>
      <c r="H35" s="1" t="s">
        <v>2319</v>
      </c>
      <c r="I35" s="1" t="s">
        <v>2331</v>
      </c>
      <c r="J35" s="1" t="s">
        <v>2318</v>
      </c>
      <c r="K35" s="1" t="s">
        <v>2319</v>
      </c>
      <c r="L35" s="1" t="s">
        <v>2318</v>
      </c>
      <c r="M35" s="1" t="s">
        <v>1852</v>
      </c>
      <c r="N35" s="1">
        <v>0</v>
      </c>
      <c r="O35" s="1" t="s">
        <v>2319</v>
      </c>
      <c r="P35">
        <v>-6</v>
      </c>
      <c r="Q35" s="1" t="s">
        <v>1852</v>
      </c>
      <c r="R35">
        <v>-7</v>
      </c>
      <c r="S35">
        <v>3</v>
      </c>
      <c r="T35">
        <v>4</v>
      </c>
      <c r="U35">
        <v>-5</v>
      </c>
      <c r="V35" s="1" t="s">
        <v>289</v>
      </c>
      <c r="W35">
        <v>10</v>
      </c>
      <c r="X35">
        <v>0.25</v>
      </c>
      <c r="Y35" s="1"/>
      <c r="AB35">
        <f>Table_1__9[[#This Row],[Pts]]/Table_1__9[[#This Row],[Salary]]</f>
        <v>-268</v>
      </c>
    </row>
    <row r="36" spans="1:28" x14ac:dyDescent="0.25">
      <c r="A36">
        <v>35</v>
      </c>
      <c r="B36" s="1" t="s">
        <v>2354</v>
      </c>
      <c r="C36">
        <v>-70</v>
      </c>
      <c r="D36">
        <v>-4.375</v>
      </c>
      <c r="E36">
        <v>4</v>
      </c>
      <c r="F36">
        <v>-3</v>
      </c>
      <c r="G36">
        <v>-6</v>
      </c>
      <c r="H36" s="1" t="s">
        <v>2319</v>
      </c>
      <c r="I36" s="1" t="s">
        <v>1974</v>
      </c>
      <c r="J36" s="1" t="s">
        <v>2331</v>
      </c>
      <c r="K36" s="1" t="s">
        <v>1974</v>
      </c>
      <c r="L36" s="1">
        <v>0</v>
      </c>
      <c r="M36" s="1" t="s">
        <v>1852</v>
      </c>
      <c r="N36" s="1" t="s">
        <v>2319</v>
      </c>
      <c r="O36" s="1" t="s">
        <v>2318</v>
      </c>
      <c r="P36">
        <v>-3</v>
      </c>
      <c r="Q36" s="1" t="s">
        <v>1852</v>
      </c>
      <c r="R36">
        <v>-6</v>
      </c>
      <c r="S36">
        <v>-7</v>
      </c>
      <c r="T36">
        <v>-7</v>
      </c>
      <c r="U36">
        <v>-5</v>
      </c>
      <c r="V36" s="1" t="s">
        <v>44</v>
      </c>
      <c r="W36">
        <v>8</v>
      </c>
      <c r="X36">
        <v>0.25</v>
      </c>
      <c r="Y36" s="1"/>
      <c r="AB36">
        <f>Table_1__9[[#This Row],[Pts]]/Table_1__9[[#This Row],[Salary]]</f>
        <v>-280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G A A B Q S w M E F A A C A A g A W 6 U j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6 U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l I 1 P c p X + h f Q M A A B Z F A A A T A B w A R m 9 y b X V s Y X M v U 2 V j d G l v b j E u b S C i G A A o o B Q A A A A A A A A A A A A A A A A A A A A A A A A A A A D t n G 1 r 4 k A Q x 9 8 X / A 4 h h a C H q O t j e y U c a U y v 0 p 5 6 S Y p I K W W b r g 9 c T C R Z a 4 P 0 u 1 + i V m 1 2 e 7 d v C g 2 d v D H 8 Z z a Z z M 7 M j x A w J A 6 d + p 5 k b X 7 R W e 4 o d x R O c E A e p W P Z x g 8 u k Z A s q Z J L a O 5 I i g / L X w Q O i Z U B e S j 1 8 Z j k k x P d 9 y j x a J i X J 5 T O w + / l 8 n K 5 b K L S L B p h j + I w c g k e L 0 j J 8 W f l a q V a K V N / / u N a r d Z P 6 w 3 F M j R T v 7 S H f U M 9 1 6 y O r u i 9 m 6 6 t N i o V Z R i b 1 G S B Y t m a a d 8 P D O N K R Y r R b W 9 P W 4 q u 2 c b P n j l U / S c S Y N d V + j 2 r Y 3 d 6 X f X 3 u d L u W P 1 r b a j O / W k c n W I b 2 i / 1 m 1 w o F D c P 0 8 Y U o / h Z N g + 1 Q i + 3 i X K 3 t R 7 L + g R 7 4 z g V d j Q n S R b W C S n Z A f b C k R / M d N 9 d z L z E G O b X l y q u V v K x X J R o L E m U P N O X o r S S + y 6 O S M D K N G Q 0 7 W n M a A N C / r i R 1 E 8 e Q b J 9 i t 0 w 3 h M R r 6 q Q V 0 3 I q y 7 k 1 R D y a g p 5 t Y S 8 T o S 8 T s W y W h F z E 8 s + E k s / E s s / E t s A J L Y D S G w L E L s H F s V 0 w R b u e U R Y V + z i I G L k N 8 J L Y d d s J p n F L R w 3 m z + X T H 8 Z 7 h v O + j O d 5 1 P d W E T 7 l f 3 A n / k 0 t l w S / E i C g 5 V b y 1 b P c 2 5 S l G 6 3 T p r r W k 4 S c q j S Y E H u C t w x g P 4 z B z j R v E 6 F j k e b 9 V L i J j g W v M X s g Q T p w X C g I o 5 W 5 W g 1 j s b W E 1 s 6 b J W w B c E 2 I N t s n M b i N B H i h c 5 p j 3 0 r H P o 1 e G K T J 7 Y 4 4 j / L O r V x u 7 r W F 0 F A P C f a m z a V U G 2 k a j x 3 N P X 4 x c Q F r p S v F r I K X R O g C 9 A F 6 A J 0 A b o A 3 W x B t 5 Z Z 6 A 5 M g C 5 A F 6 A L 0 A X o A n Q z B d 1 6 Z q F r G w B d g C 5 A F 6 A L 0 A X o Z g q 6 j c x C t 3 8 F 0 A X o A n Q B u t m D b s r 3 f e a m H K u s V G O l T w r c V J T v 8 T b t 1 u B o T Y 7 W 4 v D z c 7 G 2 m V n W t s k I Y A u w B d g C b L M H W 3 j D / d J v u K 3 M U t e y A b o A X Y A u Q B e g C 9 D N F H R P M g v d 3 g h e d Y G 6 Q F 2 g L l A X q J s t 6 p 5 m l r q 6 j 5 0 J c B e 4 C 9 w F 7 m a P u / A 9 9 w t 9 z z W J Q 5 K m S + o J r / 8 s I / w I 7 P r z 9 a V 3 6 O 2 p l Z q y J q 9 2 o y f Q v B / 0 u s q F q X X 1 y 4 5 l q J X 4 U N r a 0 F J R f P b x 1 E z l + y J e 4 E y m I T t Y N g M g L e 6 z 9 2 r D X r Q 2 x X c h 7 0 0 d 4 3 m O v c c k 2 o P 1 u 6 A 3 1 u t p S D d R M 1 N I e n P f N z v O v f L Z X 1 B L A Q I t A B Q A A g A I A F u l I 1 M g O B 9 n p A A A A P U A A A A S A A A A A A A A A A A A A A A A A A A A A A B D b 2 5 m a W c v U G F j a 2 F n Z S 5 4 b W x Q S w E C L Q A U A A I A C A B b p S N T D 8 r p q 6 Q A A A D p A A A A E w A A A A A A A A A A A A A A A A D w A A A A W 0 N v b n R l b n R f V H l w Z X N d L n h t b F B L A Q I t A B Q A A g A I A F u l I 1 P c p X + h f Q M A A B Z F A A A T A A A A A A A A A A A A A A A A A O E B A A B G b 3 J t d W x h c y 9 T Z W N 0 a W 9 u M S 5 t U E s F B g A A A A A D A A M A w g A A A K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D R A A A A A A A A D t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M 5 O j M 0 L j I x M z Y x N T h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s j L D B 9 J n F 1 b 3 Q 7 L C Z x d W 9 0 O 1 N l Y 3 R p b 2 4 x L 1 R h Y m x l I D E v Q X V 0 b 1 J l b W 9 2 Z W R D b 2 x 1 b W 5 z M S 5 7 U G x h e W V y L D F 9 J n F 1 b 3 Q 7 L C Z x d W 9 0 O 1 N l Y 3 R p b 2 4 x L 1 R h Y m x l I D E v Q X V 0 b 1 J l b W 9 2 Z W R D b 2 x 1 b W 5 z M S 5 7 U H R z L D J 9 J n F 1 b 3 Q 7 L C Z x d W 9 0 O 1 N l Y 3 R p b 2 4 x L 1 R h Y m x l I D E v Q X V 0 b 1 J l b W 9 2 Z W R D b 2 x 1 b W 5 z M S 5 7 Q X Z n L D N 9 J n F 1 b 3 Q 7 L C Z x d W 9 0 O 1 N l Y 3 R p b 2 4 x L 1 R h Y m x l I D E v Q X V 0 b 1 J l b W 9 2 Z W R D b 2 x 1 b W 5 z M S 5 7 M S w 0 f S Z x d W 9 0 O y w m c X V v d D t T Z W N 0 a W 9 u M S 9 U Y W J s Z S A x L 0 F 1 d G 9 S Z W 1 v d m V k Q 2 9 s d W 1 u c z E u e z I s N X 0 m c X V v d D s s J n F 1 b 3 Q 7 U 2 V j d G l v b j E v V G F i b G U g M S 9 B d X R v U m V t b 3 Z l Z E N v b H V t b n M x L n s z L D Z 9 J n F 1 b 3 Q 7 L C Z x d W 9 0 O 1 N l Y 3 R p b 2 4 x L 1 R h Y m x l I D E v Q X V 0 b 1 J l b W 9 2 Z W R D b 2 x 1 b W 5 z M S 5 7 N C w 3 f S Z x d W 9 0 O y w m c X V v d D t T Z W N 0 a W 9 u M S 9 U Y W J s Z S A x L 0 F 1 d G 9 S Z W 1 v d m V k Q 2 9 s d W 1 u c z E u e z U s O H 0 m c X V v d D s s J n F 1 b 3 Q 7 U 2 V j d G l v b j E v V G F i b G U g M S 9 B d X R v U m V t b 3 Z l Z E N v b H V t b n M x L n s 2 L D l 9 J n F 1 b 3 Q 7 L C Z x d W 9 0 O 1 N l Y 3 R p b 2 4 x L 1 R h Y m x l I D E v Q X V 0 b 1 J l b W 9 2 Z W R D b 2 x 1 b W 5 z M S 5 7 N y w x M H 0 m c X V v d D s s J n F 1 b 3 Q 7 U 2 V j d G l v b j E v V G F i b G U g M S 9 B d X R v U m V t b 3 Z l Z E N v b H V t b n M x L n s 4 L D E x f S Z x d W 9 0 O y w m c X V v d D t T Z W N 0 a W 9 u M S 9 U Y W J s Z S A x L 0 F 1 d G 9 S Z W 1 v d m V k Q 2 9 s d W 1 u c z E u e z k s M T J 9 J n F 1 b 3 Q 7 L C Z x d W 9 0 O 1 N l Y 3 R p b 2 4 x L 1 R h Y m x l I D E v Q X V 0 b 1 J l b W 9 2 Z W R D b 2 x 1 b W 5 z M S 5 7 M T A s M T N 9 J n F 1 b 3 Q 7 L C Z x d W 9 0 O 1 N l Y 3 R p b 2 4 x L 1 R h Y m x l I D E v Q X V 0 b 1 J l b W 9 2 Z W R D b 2 x 1 b W 5 z M S 5 7 M T E s M T R 9 J n F 1 b 3 Q 7 L C Z x d W 9 0 O 1 N l Y 3 R p b 2 4 x L 1 R h Y m x l I D E v Q X V 0 b 1 J l b W 9 2 Z W R D b 2 x 1 b W 5 z M S 5 7 M T I s M T V 9 J n F 1 b 3 Q 7 L C Z x d W 9 0 O 1 N l Y 3 R p b 2 4 x L 1 R h Y m x l I D E v Q X V 0 b 1 J l b W 9 2 Z W R D b 2 x 1 b W 5 z M S 5 7 M T M s M T Z 9 J n F 1 b 3 Q 7 L C Z x d W 9 0 O 1 N l Y 3 R p b 2 4 x L 1 R h Y m x l I D E v Q X V 0 b 1 J l b W 9 2 Z W R D b 2 x 1 b W 5 z M S 5 7 M T Q s M T d 9 J n F 1 b 3 Q 7 L C Z x d W 9 0 O 1 N l Y 3 R p b 2 4 x L 1 R h Y m x l I D E v Q X V 0 b 1 J l b W 9 2 Z W R D b 2 x 1 b W 5 z M S 5 7 M T U s M T h 9 J n F 1 b 3 Q 7 L C Z x d W 9 0 O 1 N l Y 3 R p b 2 4 x L 1 R h Y m x l I D E v Q X V 0 b 1 J l b W 9 2 Z W R D b 2 x 1 b W 5 z M S 5 7 M T Y s M T l 9 J n F 1 b 3 Q 7 L C Z x d W 9 0 O 1 N l Y 3 R p b 2 4 x L 1 R h Y m x l I D E v Q X V 0 b 1 J l b W 9 2 Z W R D b 2 x 1 b W 5 z M S 5 7 M T c s M j B 9 J n F 1 b 3 Q 7 L C Z x d W 9 0 O 1 N l Y 3 R p b 2 4 x L 1 R h Y m x l I D E v Q X V 0 b 1 J l b W 9 2 Z W R D b 2 x 1 b W 5 z M S 5 7 U 3 R h d H V z L D I x f S Z x d W 9 0 O y w m c X V v d D t T Z W N 0 a W 9 u M S 9 U Y W J s Z S A x L 0 F 1 d G 9 S Z W 1 v d m V k Q 2 9 s d W 1 u c z E u e 0 J 5 Z S w y M n 0 m c X V v d D s s J n F 1 b 3 Q 7 U 2 V j d G l v b j E v V G F i b G U g M S 9 B d X R v U m V t b 3 Z l Z E N v b H V t b n M x L n t T Y W x h c n k s M j N 9 J n F 1 b 3 Q 7 L C Z x d W 9 0 O 1 N l Y 3 R p b 2 4 x L 1 R h Y m x l I D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L 0 F 1 d G 9 S Z W 1 v d m V k Q 2 9 s d W 1 u c z E u e y M s M H 0 m c X V v d D s s J n F 1 b 3 Q 7 U 2 V j d G l v b j E v V G F i b G U g M S 9 B d X R v U m V t b 3 Z l Z E N v b H V t b n M x L n t Q b G F 5 Z X I s M X 0 m c X V v d D s s J n F 1 b 3 Q 7 U 2 V j d G l v b j E v V G F i b G U g M S 9 B d X R v U m V t b 3 Z l Z E N v b H V t b n M x L n t Q d H M s M n 0 m c X V v d D s s J n F 1 b 3 Q 7 U 2 V j d G l v b j E v V G F i b G U g M S 9 B d X R v U m V t b 3 Z l Z E N v b H V t b n M x L n t B d m c s M 3 0 m c X V v d D s s J n F 1 b 3 Q 7 U 2 V j d G l v b j E v V G F i b G U g M S 9 B d X R v U m V t b 3 Z l Z E N v b H V t b n M x L n s x L D R 9 J n F 1 b 3 Q 7 L C Z x d W 9 0 O 1 N l Y 3 R p b 2 4 x L 1 R h Y m x l I D E v Q X V 0 b 1 J l b W 9 2 Z W R D b 2 x 1 b W 5 z M S 5 7 M i w 1 f S Z x d W 9 0 O y w m c X V v d D t T Z W N 0 a W 9 u M S 9 U Y W J s Z S A x L 0 F 1 d G 9 S Z W 1 v d m V k Q 2 9 s d W 1 u c z E u e z M s N n 0 m c X V v d D s s J n F 1 b 3 Q 7 U 2 V j d G l v b j E v V G F i b G U g M S 9 B d X R v U m V t b 3 Z l Z E N v b H V t b n M x L n s 0 L D d 9 J n F 1 b 3 Q 7 L C Z x d W 9 0 O 1 N l Y 3 R p b 2 4 x L 1 R h Y m x l I D E v Q X V 0 b 1 J l b W 9 2 Z W R D b 2 x 1 b W 5 z M S 5 7 N S w 4 f S Z x d W 9 0 O y w m c X V v d D t T Z W N 0 a W 9 u M S 9 U Y W J s Z S A x L 0 F 1 d G 9 S Z W 1 v d m V k Q 2 9 s d W 1 u c z E u e z Y s O X 0 m c X V v d D s s J n F 1 b 3 Q 7 U 2 V j d G l v b j E v V G F i b G U g M S 9 B d X R v U m V t b 3 Z l Z E N v b H V t b n M x L n s 3 L D E w f S Z x d W 9 0 O y w m c X V v d D t T Z W N 0 a W 9 u M S 9 U Y W J s Z S A x L 0 F 1 d G 9 S Z W 1 v d m V k Q 2 9 s d W 1 u c z E u e z g s M T F 9 J n F 1 b 3 Q 7 L C Z x d W 9 0 O 1 N l Y 3 R p b 2 4 x L 1 R h Y m x l I D E v Q X V 0 b 1 J l b W 9 2 Z W R D b 2 x 1 b W 5 z M S 5 7 O S w x M n 0 m c X V v d D s s J n F 1 b 3 Q 7 U 2 V j d G l v b j E v V G F i b G U g M S 9 B d X R v U m V t b 3 Z l Z E N v b H V t b n M x L n s x M C w x M 3 0 m c X V v d D s s J n F 1 b 3 Q 7 U 2 V j d G l v b j E v V G F i b G U g M S 9 B d X R v U m V t b 3 Z l Z E N v b H V t b n M x L n s x M S w x N H 0 m c X V v d D s s J n F 1 b 3 Q 7 U 2 V j d G l v b j E v V G F i b G U g M S 9 B d X R v U m V t b 3 Z l Z E N v b H V t b n M x L n s x M i w x N X 0 m c X V v d D s s J n F 1 b 3 Q 7 U 2 V j d G l v b j E v V G F i b G U g M S 9 B d X R v U m V t b 3 Z l Z E N v b H V t b n M x L n s x M y w x N n 0 m c X V v d D s s J n F 1 b 3 Q 7 U 2 V j d G l v b j E v V G F i b G U g M S 9 B d X R v U m V t b 3 Z l Z E N v b H V t b n M x L n s x N C w x N 3 0 m c X V v d D s s J n F 1 b 3 Q 7 U 2 V j d G l v b j E v V G F i b G U g M S 9 B d X R v U m V t b 3 Z l Z E N v b H V t b n M x L n s x N S w x O H 0 m c X V v d D s s J n F 1 b 3 Q 7 U 2 V j d G l v b j E v V G F i b G U g M S 9 B d X R v U m V t b 3 Z l Z E N v b H V t b n M x L n s x N i w x O X 0 m c X V v d D s s J n F 1 b 3 Q 7 U 2 V j d G l v b j E v V G F i b G U g M S 9 B d X R v U m V t b 3 Z l Z E N v b H V t b n M x L n s x N y w y M H 0 m c X V v d D s s J n F 1 b 3 Q 7 U 2 V j d G l v b j E v V G F i b G U g M S 9 B d X R v U m V t b 3 Z l Z E N v b H V t b n M x L n t T d G F 0 d X M s M j F 9 J n F 1 b 3 Q 7 L C Z x d W 9 0 O 1 N l Y 3 R p b 2 4 x L 1 R h Y m x l I D E v Q X V 0 b 1 J l b W 9 2 Z W R D b 2 x 1 b W 5 z M S 5 7 Q n l l L D I y f S Z x d W 9 0 O y w m c X V v d D t T Z W N 0 a W 9 u M S 9 U Y W J s Z S A x L 0 F 1 d G 9 S Z W 1 v d m V k Q 2 9 s d W 1 u c z E u e 1 N h b G F y e S w y M 3 0 m c X V v d D s s J n F 1 b 3 Q 7 U 2 V j d G l v b j E v V G F i b G U g M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M T o x N i 4 1 M D U w N z g z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y M s M H 0 m c X V v d D s s J n F 1 b 3 Q 7 U 2 V j d G l v b j E v V G F i b G U g M S A o M i k v Q X V 0 b 1 J l b W 9 2 Z W R D b 2 x 1 b W 5 z M S 5 7 U G x h e W V y L D F 9 J n F 1 b 3 Q 7 L C Z x d W 9 0 O 1 N l Y 3 R p b 2 4 x L 1 R h Y m x l I D E g K D I p L 0 F 1 d G 9 S Z W 1 v d m V k Q 2 9 s d W 1 u c z E u e 1 B 0 c y w y f S Z x d W 9 0 O y w m c X V v d D t T Z W N 0 a W 9 u M S 9 U Y W J s Z S A x I C g y K S 9 B d X R v U m V t b 3 Z l Z E N v b H V t b n M x L n t B d m c s M 3 0 m c X V v d D s s J n F 1 b 3 Q 7 U 2 V j d G l v b j E v V G F i b G U g M S A o M i k v Q X V 0 b 1 J l b W 9 2 Z W R D b 2 x 1 b W 5 z M S 5 7 M S w 0 f S Z x d W 9 0 O y w m c X V v d D t T Z W N 0 a W 9 u M S 9 U Y W J s Z S A x I C g y K S 9 B d X R v U m V t b 3 Z l Z E N v b H V t b n M x L n s y L D V 9 J n F 1 b 3 Q 7 L C Z x d W 9 0 O 1 N l Y 3 R p b 2 4 x L 1 R h Y m x l I D E g K D I p L 0 F 1 d G 9 S Z W 1 v d m V k Q 2 9 s d W 1 u c z E u e z M s N n 0 m c X V v d D s s J n F 1 b 3 Q 7 U 2 V j d G l v b j E v V G F i b G U g M S A o M i k v Q X V 0 b 1 J l b W 9 2 Z W R D b 2 x 1 b W 5 z M S 5 7 N C w 3 f S Z x d W 9 0 O y w m c X V v d D t T Z W N 0 a W 9 u M S 9 U Y W J s Z S A x I C g y K S 9 B d X R v U m V t b 3 Z l Z E N v b H V t b n M x L n s 1 L D h 9 J n F 1 b 3 Q 7 L C Z x d W 9 0 O 1 N l Y 3 R p b 2 4 x L 1 R h Y m x l I D E g K D I p L 0 F 1 d G 9 S Z W 1 v d m V k Q 2 9 s d W 1 u c z E u e z Y s O X 0 m c X V v d D s s J n F 1 b 3 Q 7 U 2 V j d G l v b j E v V G F i b G U g M S A o M i k v Q X V 0 b 1 J l b W 9 2 Z W R D b 2 x 1 b W 5 z M S 5 7 N y w x M H 0 m c X V v d D s s J n F 1 b 3 Q 7 U 2 V j d G l v b j E v V G F i b G U g M S A o M i k v Q X V 0 b 1 J l b W 9 2 Z W R D b 2 x 1 b W 5 z M S 5 7 O C w x M X 0 m c X V v d D s s J n F 1 b 3 Q 7 U 2 V j d G l v b j E v V G F i b G U g M S A o M i k v Q X V 0 b 1 J l b W 9 2 Z W R D b 2 x 1 b W 5 z M S 5 7 O S w x M n 0 m c X V v d D s s J n F 1 b 3 Q 7 U 2 V j d G l v b j E v V G F i b G U g M S A o M i k v Q X V 0 b 1 J l b W 9 2 Z W R D b 2 x 1 b W 5 z M S 5 7 M T A s M T N 9 J n F 1 b 3 Q 7 L C Z x d W 9 0 O 1 N l Y 3 R p b 2 4 x L 1 R h Y m x l I D E g K D I p L 0 F 1 d G 9 S Z W 1 v d m V k Q 2 9 s d W 1 u c z E u e z E x L D E 0 f S Z x d W 9 0 O y w m c X V v d D t T Z W N 0 a W 9 u M S 9 U Y W J s Z S A x I C g y K S 9 B d X R v U m V t b 3 Z l Z E N v b H V t b n M x L n s x M i w x N X 0 m c X V v d D s s J n F 1 b 3 Q 7 U 2 V j d G l v b j E v V G F i b G U g M S A o M i k v Q X V 0 b 1 J l b W 9 2 Z W R D b 2 x 1 b W 5 z M S 5 7 M T M s M T Z 9 J n F 1 b 3 Q 7 L C Z x d W 9 0 O 1 N l Y 3 R p b 2 4 x L 1 R h Y m x l I D E g K D I p L 0 F 1 d G 9 S Z W 1 v d m V k Q 2 9 s d W 1 u c z E u e z E 0 L D E 3 f S Z x d W 9 0 O y w m c X V v d D t T Z W N 0 a W 9 u M S 9 U Y W J s Z S A x I C g y K S 9 B d X R v U m V t b 3 Z l Z E N v b H V t b n M x L n s x N S w x O H 0 m c X V v d D s s J n F 1 b 3 Q 7 U 2 V j d G l v b j E v V G F i b G U g M S A o M i k v Q X V 0 b 1 J l b W 9 2 Z W R D b 2 x 1 b W 5 z M S 5 7 M T Y s M T l 9 J n F 1 b 3 Q 7 L C Z x d W 9 0 O 1 N l Y 3 R p b 2 4 x L 1 R h Y m x l I D E g K D I p L 0 F 1 d G 9 S Z W 1 v d m V k Q 2 9 s d W 1 u c z E u e z E 3 L D I w f S Z x d W 9 0 O y w m c X V v d D t T Z W N 0 a W 9 u M S 9 U Y W J s Z S A x I C g y K S 9 B d X R v U m V t b 3 Z l Z E N v b H V t b n M x L n t T d G F 0 d X M s M j F 9 J n F 1 b 3 Q 7 L C Z x d W 9 0 O 1 N l Y 3 R p b 2 4 x L 1 R h Y m x l I D E g K D I p L 0 F 1 d G 9 S Z W 1 v d m V k Q 2 9 s d W 1 u c z E u e 0 J 5 Z S w y M n 0 m c X V v d D s s J n F 1 b 3 Q 7 U 2 V j d G l v b j E v V G F i b G U g M S A o M i k v Q X V 0 b 1 J l b W 9 2 Z W R D b 2 x 1 b W 5 z M S 5 7 U 2 F s Y X J 5 L D I z f S Z x d W 9 0 O y w m c X V v d D t T Z W N 0 a W 9 u M S 9 U Y W J s Z S A x I C g y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S 0 w O S 0 w M 1 Q y M T o 0 M j o 1 O C 4 2 M T I z N D Y 2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y M s M H 0 m c X V v d D s s J n F 1 b 3 Q 7 U 2 V j d G l v b j E v V G F i b G U g M S A o M y k v Q X V 0 b 1 J l b W 9 2 Z W R D b 2 x 1 b W 5 z M S 5 7 U G x h e W V y L D F 9 J n F 1 b 3 Q 7 L C Z x d W 9 0 O 1 N l Y 3 R p b 2 4 x L 1 R h Y m x l I D E g K D M p L 0 F 1 d G 9 S Z W 1 v d m V k Q 2 9 s d W 1 u c z E u e 1 B 0 c y w y f S Z x d W 9 0 O y w m c X V v d D t T Z W N 0 a W 9 u M S 9 U Y W J s Z S A x I C g z K S 9 B d X R v U m V t b 3 Z l Z E N v b H V t b n M x L n t B d m c s M 3 0 m c X V v d D s s J n F 1 b 3 Q 7 U 2 V j d G l v b j E v V G F i b G U g M S A o M y k v Q X V 0 b 1 J l b W 9 2 Z W R D b 2 x 1 b W 5 z M S 5 7 M S w 0 f S Z x d W 9 0 O y w m c X V v d D t T Z W N 0 a W 9 u M S 9 U Y W J s Z S A x I C g z K S 9 B d X R v U m V t b 3 Z l Z E N v b H V t b n M x L n s y L D V 9 J n F 1 b 3 Q 7 L C Z x d W 9 0 O 1 N l Y 3 R p b 2 4 x L 1 R h Y m x l I D E g K D M p L 0 F 1 d G 9 S Z W 1 v d m V k Q 2 9 s d W 1 u c z E u e z M s N n 0 m c X V v d D s s J n F 1 b 3 Q 7 U 2 V j d G l v b j E v V G F i b G U g M S A o M y k v Q X V 0 b 1 J l b W 9 2 Z W R D b 2 x 1 b W 5 z M S 5 7 N C w 3 f S Z x d W 9 0 O y w m c X V v d D t T Z W N 0 a W 9 u M S 9 U Y W J s Z S A x I C g z K S 9 B d X R v U m V t b 3 Z l Z E N v b H V t b n M x L n s 1 L D h 9 J n F 1 b 3 Q 7 L C Z x d W 9 0 O 1 N l Y 3 R p b 2 4 x L 1 R h Y m x l I D E g K D M p L 0 F 1 d G 9 S Z W 1 v d m V k Q 2 9 s d W 1 u c z E u e z Y s O X 0 m c X V v d D s s J n F 1 b 3 Q 7 U 2 V j d G l v b j E v V G F i b G U g M S A o M y k v Q X V 0 b 1 J l b W 9 2 Z W R D b 2 x 1 b W 5 z M S 5 7 N y w x M H 0 m c X V v d D s s J n F 1 b 3 Q 7 U 2 V j d G l v b j E v V G F i b G U g M S A o M y k v Q X V 0 b 1 J l b W 9 2 Z W R D b 2 x 1 b W 5 z M S 5 7 O C w x M X 0 m c X V v d D s s J n F 1 b 3 Q 7 U 2 V j d G l v b j E v V G F i b G U g M S A o M y k v Q X V 0 b 1 J l b W 9 2 Z W R D b 2 x 1 b W 5 z M S 5 7 O S w x M n 0 m c X V v d D s s J n F 1 b 3 Q 7 U 2 V j d G l v b j E v V G F i b G U g M S A o M y k v Q X V 0 b 1 J l b W 9 2 Z W R D b 2 x 1 b W 5 z M S 5 7 M T A s M T N 9 J n F 1 b 3 Q 7 L C Z x d W 9 0 O 1 N l Y 3 R p b 2 4 x L 1 R h Y m x l I D E g K D M p L 0 F 1 d G 9 S Z W 1 v d m V k Q 2 9 s d W 1 u c z E u e z E x L D E 0 f S Z x d W 9 0 O y w m c X V v d D t T Z W N 0 a W 9 u M S 9 U Y W J s Z S A x I C g z K S 9 B d X R v U m V t b 3 Z l Z E N v b H V t b n M x L n s x M i w x N X 0 m c X V v d D s s J n F 1 b 3 Q 7 U 2 V j d G l v b j E v V G F i b G U g M S A o M y k v Q X V 0 b 1 J l b W 9 2 Z W R D b 2 x 1 b W 5 z M S 5 7 M T M s M T Z 9 J n F 1 b 3 Q 7 L C Z x d W 9 0 O 1 N l Y 3 R p b 2 4 x L 1 R h Y m x l I D E g K D M p L 0 F 1 d G 9 S Z W 1 v d m V k Q 2 9 s d W 1 u c z E u e z E 0 L D E 3 f S Z x d W 9 0 O y w m c X V v d D t T Z W N 0 a W 9 u M S 9 U Y W J s Z S A x I C g z K S 9 B d X R v U m V t b 3 Z l Z E N v b H V t b n M x L n s x N S w x O H 0 m c X V v d D s s J n F 1 b 3 Q 7 U 2 V j d G l v b j E v V G F i b G U g M S A o M y k v Q X V 0 b 1 J l b W 9 2 Z W R D b 2 x 1 b W 5 z M S 5 7 M T Y s M T l 9 J n F 1 b 3 Q 7 L C Z x d W 9 0 O 1 N l Y 3 R p b 2 4 x L 1 R h Y m x l I D E g K D M p L 0 F 1 d G 9 S Z W 1 v d m V k Q 2 9 s d W 1 u c z E u e z E 3 L D I w f S Z x d W 9 0 O y w m c X V v d D t T Z W N 0 a W 9 u M S 9 U Y W J s Z S A x I C g z K S 9 B d X R v U m V t b 3 Z l Z E N v b H V t b n M x L n t T d G F 0 d X M s M j F 9 J n F 1 b 3 Q 7 L C Z x d W 9 0 O 1 N l Y 3 R p b 2 4 x L 1 R h Y m x l I D E g K D M p L 0 F 1 d G 9 S Z W 1 v d m V k Q 2 9 s d W 1 u c z E u e 0 J 5 Z S w y M n 0 m c X V v d D s s J n F 1 b 3 Q 7 U 2 V j d G l v b j E v V G F i b G U g M S A o M y k v Q X V 0 b 1 J l b W 9 2 Z W R D b 2 x 1 b W 5 z M S 5 7 U 2 F s Y X J 5 L D I z f S Z x d W 9 0 O y w m c X V v d D t T Z W N 0 a W 9 u M S 9 U Y W J s Z S A x I C g z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0 N T o w M S 4 5 N z I 2 M z c w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y M s M H 0 m c X V v d D s s J n F 1 b 3 Q 7 U 2 V j d G l v b j E v V G F i b G U g M S A o N C k v Q X V 0 b 1 J l b W 9 2 Z W R D b 2 x 1 b W 5 z M S 5 7 U G x h e W V y L D F 9 J n F 1 b 3 Q 7 L C Z x d W 9 0 O 1 N l Y 3 R p b 2 4 x L 1 R h Y m x l I D E g K D Q p L 0 F 1 d G 9 S Z W 1 v d m V k Q 2 9 s d W 1 u c z E u e 1 B 0 c y w y f S Z x d W 9 0 O y w m c X V v d D t T Z W N 0 a W 9 u M S 9 U Y W J s Z S A x I C g 0 K S 9 B d X R v U m V t b 3 Z l Z E N v b H V t b n M x L n t B d m c s M 3 0 m c X V v d D s s J n F 1 b 3 Q 7 U 2 V j d G l v b j E v V G F i b G U g M S A o N C k v Q X V 0 b 1 J l b W 9 2 Z W R D b 2 x 1 b W 5 z M S 5 7 M S w 0 f S Z x d W 9 0 O y w m c X V v d D t T Z W N 0 a W 9 u M S 9 U Y W J s Z S A x I C g 0 K S 9 B d X R v U m V t b 3 Z l Z E N v b H V t b n M x L n s y L D V 9 J n F 1 b 3 Q 7 L C Z x d W 9 0 O 1 N l Y 3 R p b 2 4 x L 1 R h Y m x l I D E g K D Q p L 0 F 1 d G 9 S Z W 1 v d m V k Q 2 9 s d W 1 u c z E u e z M s N n 0 m c X V v d D s s J n F 1 b 3 Q 7 U 2 V j d G l v b j E v V G F i b G U g M S A o N C k v Q X V 0 b 1 J l b W 9 2 Z W R D b 2 x 1 b W 5 z M S 5 7 N C w 3 f S Z x d W 9 0 O y w m c X V v d D t T Z W N 0 a W 9 u M S 9 U Y W J s Z S A x I C g 0 K S 9 B d X R v U m V t b 3 Z l Z E N v b H V t b n M x L n s 1 L D h 9 J n F 1 b 3 Q 7 L C Z x d W 9 0 O 1 N l Y 3 R p b 2 4 x L 1 R h Y m x l I D E g K D Q p L 0 F 1 d G 9 S Z W 1 v d m V k Q 2 9 s d W 1 u c z E u e z Y s O X 0 m c X V v d D s s J n F 1 b 3 Q 7 U 2 V j d G l v b j E v V G F i b G U g M S A o N C k v Q X V 0 b 1 J l b W 9 2 Z W R D b 2 x 1 b W 5 z M S 5 7 N y w x M H 0 m c X V v d D s s J n F 1 b 3 Q 7 U 2 V j d G l v b j E v V G F i b G U g M S A o N C k v Q X V 0 b 1 J l b W 9 2 Z W R D b 2 x 1 b W 5 z M S 5 7 O C w x M X 0 m c X V v d D s s J n F 1 b 3 Q 7 U 2 V j d G l v b j E v V G F i b G U g M S A o N C k v Q X V 0 b 1 J l b W 9 2 Z W R D b 2 x 1 b W 5 z M S 5 7 O S w x M n 0 m c X V v d D s s J n F 1 b 3 Q 7 U 2 V j d G l v b j E v V G F i b G U g M S A o N C k v Q X V 0 b 1 J l b W 9 2 Z W R D b 2 x 1 b W 5 z M S 5 7 M T A s M T N 9 J n F 1 b 3 Q 7 L C Z x d W 9 0 O 1 N l Y 3 R p b 2 4 x L 1 R h Y m x l I D E g K D Q p L 0 F 1 d G 9 S Z W 1 v d m V k Q 2 9 s d W 1 u c z E u e z E x L D E 0 f S Z x d W 9 0 O y w m c X V v d D t T Z W N 0 a W 9 u M S 9 U Y W J s Z S A x I C g 0 K S 9 B d X R v U m V t b 3 Z l Z E N v b H V t b n M x L n s x M i w x N X 0 m c X V v d D s s J n F 1 b 3 Q 7 U 2 V j d G l v b j E v V G F i b G U g M S A o N C k v Q X V 0 b 1 J l b W 9 2 Z W R D b 2 x 1 b W 5 z M S 5 7 M T M s M T Z 9 J n F 1 b 3 Q 7 L C Z x d W 9 0 O 1 N l Y 3 R p b 2 4 x L 1 R h Y m x l I D E g K D Q p L 0 F 1 d G 9 S Z W 1 v d m V k Q 2 9 s d W 1 u c z E u e z E 0 L D E 3 f S Z x d W 9 0 O y w m c X V v d D t T Z W N 0 a W 9 u M S 9 U Y W J s Z S A x I C g 0 K S 9 B d X R v U m V t b 3 Z l Z E N v b H V t b n M x L n s x N S w x O H 0 m c X V v d D s s J n F 1 b 3 Q 7 U 2 V j d G l v b j E v V G F i b G U g M S A o N C k v Q X V 0 b 1 J l b W 9 2 Z W R D b 2 x 1 b W 5 z M S 5 7 M T Y s M T l 9 J n F 1 b 3 Q 7 L C Z x d W 9 0 O 1 N l Y 3 R p b 2 4 x L 1 R h Y m x l I D E g K D Q p L 0 F 1 d G 9 S Z W 1 v d m V k Q 2 9 s d W 1 u c z E u e z E 3 L D I w f S Z x d W 9 0 O y w m c X V v d D t T Z W N 0 a W 9 u M S 9 U Y W J s Z S A x I C g 0 K S 9 B d X R v U m V t b 3 Z l Z E N v b H V t b n M x L n t T d G F 0 d X M s M j F 9 J n F 1 b 3 Q 7 L C Z x d W 9 0 O 1 N l Y 3 R p b 2 4 x L 1 R h Y m x l I D E g K D Q p L 0 F 1 d G 9 S Z W 1 v d m V k Q 2 9 s d W 1 u c z E u e 0 J 5 Z S w y M n 0 m c X V v d D s s J n F 1 b 3 Q 7 U 2 V j d G l v b j E v V G F i b G U g M S A o N C k v Q X V 0 b 1 J l b W 9 2 Z W R D b 2 x 1 b W 5 z M S 5 7 U 2 F s Y X J 5 L D I z f S Z x d W 9 0 O y w m c X V v d D t T Z W N 0 a W 9 u M S 9 U Y W J s Z S A x I C g 0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Q 2 O j A 3 L j c 1 N T Q 2 M j N a I i A v P j x F b n R y e S B U e X B l P S J G a W x s Q 2 9 s d W 1 u V H l w Z X M i I F Z h b H V l P S J z Q X d Z R E J R T U R B d 1 l H Q m d Z R 0 J n W U d B d 1 l E Q X d N R E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I y w w f S Z x d W 9 0 O y w m c X V v d D t T Z W N 0 a W 9 u M S 9 U Y W J s Z S A x I C g 1 K S 9 B d X R v U m V t b 3 Z l Z E N v b H V t b n M x L n t Q b G F 5 Z X I s M X 0 m c X V v d D s s J n F 1 b 3 Q 7 U 2 V j d G l v b j E v V G F i b G U g M S A o N S k v Q X V 0 b 1 J l b W 9 2 Z W R D b 2 x 1 b W 5 z M S 5 7 U H R z L D J 9 J n F 1 b 3 Q 7 L C Z x d W 9 0 O 1 N l Y 3 R p b 2 4 x L 1 R h Y m x l I D E g K D U p L 0 F 1 d G 9 S Z W 1 v d m V k Q 2 9 s d W 1 u c z E u e 0 F 2 Z y w z f S Z x d W 9 0 O y w m c X V v d D t T Z W N 0 a W 9 u M S 9 U Y W J s Z S A x I C g 1 K S 9 B d X R v U m V t b 3 Z l Z E N v b H V t b n M x L n s x L D R 9 J n F 1 b 3 Q 7 L C Z x d W 9 0 O 1 N l Y 3 R p b 2 4 x L 1 R h Y m x l I D E g K D U p L 0 F 1 d G 9 S Z W 1 v d m V k Q 2 9 s d W 1 u c z E u e z I s N X 0 m c X V v d D s s J n F 1 b 3 Q 7 U 2 V j d G l v b j E v V G F i b G U g M S A o N S k v Q X V 0 b 1 J l b W 9 2 Z W R D b 2 x 1 b W 5 z M S 5 7 M y w 2 f S Z x d W 9 0 O y w m c X V v d D t T Z W N 0 a W 9 u M S 9 U Y W J s Z S A x I C g 1 K S 9 B d X R v U m V t b 3 Z l Z E N v b H V t b n M x L n s 0 L D d 9 J n F 1 b 3 Q 7 L C Z x d W 9 0 O 1 N l Y 3 R p b 2 4 x L 1 R h Y m x l I D E g K D U p L 0 F 1 d G 9 S Z W 1 v d m V k Q 2 9 s d W 1 u c z E u e z U s O H 0 m c X V v d D s s J n F 1 b 3 Q 7 U 2 V j d G l v b j E v V G F i b G U g M S A o N S k v Q X V 0 b 1 J l b W 9 2 Z W R D b 2 x 1 b W 5 z M S 5 7 N i w 5 f S Z x d W 9 0 O y w m c X V v d D t T Z W N 0 a W 9 u M S 9 U Y W J s Z S A x I C g 1 K S 9 B d X R v U m V t b 3 Z l Z E N v b H V t b n M x L n s 3 L D E w f S Z x d W 9 0 O y w m c X V v d D t T Z W N 0 a W 9 u M S 9 U Y W J s Z S A x I C g 1 K S 9 B d X R v U m V t b 3 Z l Z E N v b H V t b n M x L n s 4 L D E x f S Z x d W 9 0 O y w m c X V v d D t T Z W N 0 a W 9 u M S 9 U Y W J s Z S A x I C g 1 K S 9 B d X R v U m V t b 3 Z l Z E N v b H V t b n M x L n s 5 L D E y f S Z x d W 9 0 O y w m c X V v d D t T Z W N 0 a W 9 u M S 9 U Y W J s Z S A x I C g 1 K S 9 B d X R v U m V t b 3 Z l Z E N v b H V t b n M x L n s x M C w x M 3 0 m c X V v d D s s J n F 1 b 3 Q 7 U 2 V j d G l v b j E v V G F i b G U g M S A o N S k v Q X V 0 b 1 J l b W 9 2 Z W R D b 2 x 1 b W 5 z M S 5 7 M T E s M T R 9 J n F 1 b 3 Q 7 L C Z x d W 9 0 O 1 N l Y 3 R p b 2 4 x L 1 R h Y m x l I D E g K D U p L 0 F 1 d G 9 S Z W 1 v d m V k Q 2 9 s d W 1 u c z E u e z E y L D E 1 f S Z x d W 9 0 O y w m c X V v d D t T Z W N 0 a W 9 u M S 9 U Y W J s Z S A x I C g 1 K S 9 B d X R v U m V t b 3 Z l Z E N v b H V t b n M x L n s x M y w x N n 0 m c X V v d D s s J n F 1 b 3 Q 7 U 2 V j d G l v b j E v V G F i b G U g M S A o N S k v Q X V 0 b 1 J l b W 9 2 Z W R D b 2 x 1 b W 5 z M S 5 7 M T Q s M T d 9 J n F 1 b 3 Q 7 L C Z x d W 9 0 O 1 N l Y 3 R p b 2 4 x L 1 R h Y m x l I D E g K D U p L 0 F 1 d G 9 S Z W 1 v d m V k Q 2 9 s d W 1 u c z E u e z E 1 L D E 4 f S Z x d W 9 0 O y w m c X V v d D t T Z W N 0 a W 9 u M S 9 U Y W J s Z S A x I C g 1 K S 9 B d X R v U m V t b 3 Z l Z E N v b H V t b n M x L n s x N i w x O X 0 m c X V v d D s s J n F 1 b 3 Q 7 U 2 V j d G l v b j E v V G F i b G U g M S A o N S k v Q X V 0 b 1 J l b W 9 2 Z W R D b 2 x 1 b W 5 z M S 5 7 M T c s M j B 9 J n F 1 b 3 Q 7 L C Z x d W 9 0 O 1 N l Y 3 R p b 2 4 x L 1 R h Y m x l I D E g K D U p L 0 F 1 d G 9 S Z W 1 v d m V k Q 2 9 s d W 1 u c z E u e 1 N 0 Y X R 1 c y w y M X 0 m c X V v d D s s J n F 1 b 3 Q 7 U 2 V j d G l v b j E v V G F i b G U g M S A o N S k v Q X V 0 b 1 J l b W 9 2 Z W R D b 2 x 1 b W 5 z M S 5 7 Q n l l L D I y f S Z x d W 9 0 O y w m c X V v d D t T Z W N 0 a W 9 u M S 9 U Y W J s Z S A x I C g 1 K S 9 B d X R v U m V t b 3 Z l Z E N v b H V t b n M x L n t T Y W x h c n k s M j N 9 J n F 1 b 3 Q 7 L C Z x d W 9 0 O 1 N l Y 3 R p b 2 4 x L 1 R h Y m x l I D E g K D U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D g 6 M z I u N z g 2 M z U 4 N l o i I C 8 + P E V u d H J 5 I F R 5 c G U 9 I k Z p b G x D b 2 x 1 b W 5 U e X B l c y I g V m F s d W U 9 I n N B d 1 l G Q l F V R k J R W U d C Z 1 l H Q m d Z R 0 J R W U Z C U V V G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2 K S 9 B d X R v U m V t b 3 Z l Z E N v b H V t b n M x L n s j L D B 9 J n F 1 b 3 Q 7 L C Z x d W 9 0 O 1 N l Y 3 R p b 2 4 x L 1 R h Y m x l I D E g K D Y p L 0 F 1 d G 9 S Z W 1 v d m V k Q 2 9 s d W 1 u c z E u e 1 B s Y X l l c i w x f S Z x d W 9 0 O y w m c X V v d D t T Z W N 0 a W 9 u M S 9 U Y W J s Z S A x I C g 2 K S 9 B d X R v U m V t b 3 Z l Z E N v b H V t b n M x L n t Q d H M s M n 0 m c X V v d D s s J n F 1 b 3 Q 7 U 2 V j d G l v b j E v V G F i b G U g M S A o N i k v Q X V 0 b 1 J l b W 9 2 Z W R D b 2 x 1 b W 5 z M S 5 7 Q X Z n L D N 9 J n F 1 b 3 Q 7 L C Z x d W 9 0 O 1 N l Y 3 R p b 2 4 x L 1 R h Y m x l I D E g K D Y p L 0 F 1 d G 9 S Z W 1 v d m V k Q 2 9 s d W 1 u c z E u e z E s N H 0 m c X V v d D s s J n F 1 b 3 Q 7 U 2 V j d G l v b j E v V G F i b G U g M S A o N i k v Q X V 0 b 1 J l b W 9 2 Z W R D b 2 x 1 b W 5 z M S 5 7 M i w 1 f S Z x d W 9 0 O y w m c X V v d D t T Z W N 0 a W 9 u M S 9 U Y W J s Z S A x I C g 2 K S 9 B d X R v U m V t b 3 Z l Z E N v b H V t b n M x L n s z L D Z 9 J n F 1 b 3 Q 7 L C Z x d W 9 0 O 1 N l Y 3 R p b 2 4 x L 1 R h Y m x l I D E g K D Y p L 0 F 1 d G 9 S Z W 1 v d m V k Q 2 9 s d W 1 u c z E u e z Q s N 3 0 m c X V v d D s s J n F 1 b 3 Q 7 U 2 V j d G l v b j E v V G F i b G U g M S A o N i k v Q X V 0 b 1 J l b W 9 2 Z W R D b 2 x 1 b W 5 z M S 5 7 N S w 4 f S Z x d W 9 0 O y w m c X V v d D t T Z W N 0 a W 9 u M S 9 U Y W J s Z S A x I C g 2 K S 9 B d X R v U m V t b 3 Z l Z E N v b H V t b n M x L n s 2 L D l 9 J n F 1 b 3 Q 7 L C Z x d W 9 0 O 1 N l Y 3 R p b 2 4 x L 1 R h Y m x l I D E g K D Y p L 0 F 1 d G 9 S Z W 1 v d m V k Q 2 9 s d W 1 u c z E u e z c s M T B 9 J n F 1 b 3 Q 7 L C Z x d W 9 0 O 1 N l Y 3 R p b 2 4 x L 1 R h Y m x l I D E g K D Y p L 0 F 1 d G 9 S Z W 1 v d m V k Q 2 9 s d W 1 u c z E u e z g s M T F 9 J n F 1 b 3 Q 7 L C Z x d W 9 0 O 1 N l Y 3 R p b 2 4 x L 1 R h Y m x l I D E g K D Y p L 0 F 1 d G 9 S Z W 1 v d m V k Q 2 9 s d W 1 u c z E u e z k s M T J 9 J n F 1 b 3 Q 7 L C Z x d W 9 0 O 1 N l Y 3 R p b 2 4 x L 1 R h Y m x l I D E g K D Y p L 0 F 1 d G 9 S Z W 1 v d m V k Q 2 9 s d W 1 u c z E u e z E w L D E z f S Z x d W 9 0 O y w m c X V v d D t T Z W N 0 a W 9 u M S 9 U Y W J s Z S A x I C g 2 K S 9 B d X R v U m V t b 3 Z l Z E N v b H V t b n M x L n s x M S w x N H 0 m c X V v d D s s J n F 1 b 3 Q 7 U 2 V j d G l v b j E v V G F i b G U g M S A o N i k v Q X V 0 b 1 J l b W 9 2 Z W R D b 2 x 1 b W 5 z M S 5 7 M T I s M T V 9 J n F 1 b 3 Q 7 L C Z x d W 9 0 O 1 N l Y 3 R p b 2 4 x L 1 R h Y m x l I D E g K D Y p L 0 F 1 d G 9 S Z W 1 v d m V k Q 2 9 s d W 1 u c z E u e z E z L D E 2 f S Z x d W 9 0 O y w m c X V v d D t T Z W N 0 a W 9 u M S 9 U Y W J s Z S A x I C g 2 K S 9 B d X R v U m V t b 3 Z l Z E N v b H V t b n M x L n s x N C w x N 3 0 m c X V v d D s s J n F 1 b 3 Q 7 U 2 V j d G l v b j E v V G F i b G U g M S A o N i k v Q X V 0 b 1 J l b W 9 2 Z W R D b 2 x 1 b W 5 z M S 5 7 M T U s M T h 9 J n F 1 b 3 Q 7 L C Z x d W 9 0 O 1 N l Y 3 R p b 2 4 x L 1 R h Y m x l I D E g K D Y p L 0 F 1 d G 9 S Z W 1 v d m V k Q 2 9 s d W 1 u c z E u e z E 2 L D E 5 f S Z x d W 9 0 O y w m c X V v d D t T Z W N 0 a W 9 u M S 9 U Y W J s Z S A x I C g 2 K S 9 B d X R v U m V t b 3 Z l Z E N v b H V t b n M x L n s x N y w y M H 0 m c X V v d D s s J n F 1 b 3 Q 7 U 2 V j d G l v b j E v V G F i b G U g M S A o N i k v Q X V 0 b 1 J l b W 9 2 Z W R D b 2 x 1 b W 5 z M S 5 7 U 3 R h d H V z L D I x f S Z x d W 9 0 O y w m c X V v d D t T Z W N 0 a W 9 u M S 9 U Y W J s Z S A x I C g 2 K S 9 B d X R v U m V t b 3 Z l Z E N v b H V t b n M x L n t C e W U s M j J 9 J n F 1 b 3 Q 7 L C Z x d W 9 0 O 1 N l Y 3 R p b 2 4 x L 1 R h Y m x l I D E g K D Y p L 0 F 1 d G 9 S Z W 1 v d m V k Q 2 9 s d W 1 u c z E u e 1 N h b G F y e S w y M 3 0 m c X V v d D s s J n F 1 b 3 Q 7 U 2 V j d G l v b j E v V G F i b G U g M S A o N i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1 Q y M T o 1 M D o w N i 4 4 N j U 1 O T E 5 W i I g L z 4 8 R W 5 0 c n k g V H l w Z T 0 i R m l s b E N v b H V t b l R 5 c G V z I i B W Y W x 1 Z T 0 i c 0 F 3 W U Z C U V V G Q l F Z R 0 J n W U d C Z 1 l H Q l F Z R k J R V U Z C Z 0 1 S Q m c 9 P S I g L z 4 8 R W 5 0 c n k g V H l w Z T 0 i R m l s b E N v b H V t b k 5 h b W V z I i B W Y W x 1 Z T 0 i c 1 s m c X V v d D s j J n F 1 b 3 Q 7 L C Z x d W 9 0 O 1 B s Y X l l c i Z x d W 9 0 O y w m c X V v d D t Q d H M m c X V v d D s s J n F 1 b 3 Q 7 Q X Z n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1 N 0 Y X R 1 c y Z x d W 9 0 O y w m c X V v d D t C e W U m c X V v d D s s J n F 1 b 3 Q 7 U 2 F s Y X J 5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R h Y m x l I D E g K D c p L 0 F 1 d G 9 S Z W 1 v d m V k Q 2 9 s d W 1 u c z E u e y M s M H 0 m c X V v d D s s J n F 1 b 3 Q 7 U 2 V j d G l v b j E v V G F i b G U g M S A o N y k v Q X V 0 b 1 J l b W 9 2 Z W R D b 2 x 1 b W 5 z M S 5 7 U G x h e W V y L D F 9 J n F 1 b 3 Q 7 L C Z x d W 9 0 O 1 N l Y 3 R p b 2 4 x L 1 R h Y m x l I D E g K D c p L 0 F 1 d G 9 S Z W 1 v d m V k Q 2 9 s d W 1 u c z E u e 1 B 0 c y w y f S Z x d W 9 0 O y w m c X V v d D t T Z W N 0 a W 9 u M S 9 U Y W J s Z S A x I C g 3 K S 9 B d X R v U m V t b 3 Z l Z E N v b H V t b n M x L n t B d m c s M 3 0 m c X V v d D s s J n F 1 b 3 Q 7 U 2 V j d G l v b j E v V G F i b G U g M S A o N y k v Q X V 0 b 1 J l b W 9 2 Z W R D b 2 x 1 b W 5 z M S 5 7 M S w 0 f S Z x d W 9 0 O y w m c X V v d D t T Z W N 0 a W 9 u M S 9 U Y W J s Z S A x I C g 3 K S 9 B d X R v U m V t b 3 Z l Z E N v b H V t b n M x L n s y L D V 9 J n F 1 b 3 Q 7 L C Z x d W 9 0 O 1 N l Y 3 R p b 2 4 x L 1 R h Y m x l I D E g K D c p L 0 F 1 d G 9 S Z W 1 v d m V k Q 2 9 s d W 1 u c z E u e z M s N n 0 m c X V v d D s s J n F 1 b 3 Q 7 U 2 V j d G l v b j E v V G F i b G U g M S A o N y k v Q X V 0 b 1 J l b W 9 2 Z W R D b 2 x 1 b W 5 z M S 5 7 N C w 3 f S Z x d W 9 0 O y w m c X V v d D t T Z W N 0 a W 9 u M S 9 U Y W J s Z S A x I C g 3 K S 9 B d X R v U m V t b 3 Z l Z E N v b H V t b n M x L n s 1 L D h 9 J n F 1 b 3 Q 7 L C Z x d W 9 0 O 1 N l Y 3 R p b 2 4 x L 1 R h Y m x l I D E g K D c p L 0 F 1 d G 9 S Z W 1 v d m V k Q 2 9 s d W 1 u c z E u e z Y s O X 0 m c X V v d D s s J n F 1 b 3 Q 7 U 2 V j d G l v b j E v V G F i b G U g M S A o N y k v Q X V 0 b 1 J l b W 9 2 Z W R D b 2 x 1 b W 5 z M S 5 7 N y w x M H 0 m c X V v d D s s J n F 1 b 3 Q 7 U 2 V j d G l v b j E v V G F i b G U g M S A o N y k v Q X V 0 b 1 J l b W 9 2 Z W R D b 2 x 1 b W 5 z M S 5 7 O C w x M X 0 m c X V v d D s s J n F 1 b 3 Q 7 U 2 V j d G l v b j E v V G F i b G U g M S A o N y k v Q X V 0 b 1 J l b W 9 2 Z W R D b 2 x 1 b W 5 z M S 5 7 O S w x M n 0 m c X V v d D s s J n F 1 b 3 Q 7 U 2 V j d G l v b j E v V G F i b G U g M S A o N y k v Q X V 0 b 1 J l b W 9 2 Z W R D b 2 x 1 b W 5 z M S 5 7 M T A s M T N 9 J n F 1 b 3 Q 7 L C Z x d W 9 0 O 1 N l Y 3 R p b 2 4 x L 1 R h Y m x l I D E g K D c p L 0 F 1 d G 9 S Z W 1 v d m V k Q 2 9 s d W 1 u c z E u e z E x L D E 0 f S Z x d W 9 0 O y w m c X V v d D t T Z W N 0 a W 9 u M S 9 U Y W J s Z S A x I C g 3 K S 9 B d X R v U m V t b 3 Z l Z E N v b H V t b n M x L n s x M i w x N X 0 m c X V v d D s s J n F 1 b 3 Q 7 U 2 V j d G l v b j E v V G F i b G U g M S A o N y k v Q X V 0 b 1 J l b W 9 2 Z W R D b 2 x 1 b W 5 z M S 5 7 M T M s M T Z 9 J n F 1 b 3 Q 7 L C Z x d W 9 0 O 1 N l Y 3 R p b 2 4 x L 1 R h Y m x l I D E g K D c p L 0 F 1 d G 9 S Z W 1 v d m V k Q 2 9 s d W 1 u c z E u e z E 0 L D E 3 f S Z x d W 9 0 O y w m c X V v d D t T Z W N 0 a W 9 u M S 9 U Y W J s Z S A x I C g 3 K S 9 B d X R v U m V t b 3 Z l Z E N v b H V t b n M x L n s x N S w x O H 0 m c X V v d D s s J n F 1 b 3 Q 7 U 2 V j d G l v b j E v V G F i b G U g M S A o N y k v Q X V 0 b 1 J l b W 9 2 Z W R D b 2 x 1 b W 5 z M S 5 7 M T Y s M T l 9 J n F 1 b 3 Q 7 L C Z x d W 9 0 O 1 N l Y 3 R p b 2 4 x L 1 R h Y m x l I D E g K D c p L 0 F 1 d G 9 S Z W 1 v d m V k Q 2 9 s d W 1 u c z E u e z E 3 L D I w f S Z x d W 9 0 O y w m c X V v d D t T Z W N 0 a W 9 u M S 9 U Y W J s Z S A x I C g 3 K S 9 B d X R v U m V t b 3 Z l Z E N v b H V t b n M x L n t T d G F 0 d X M s M j F 9 J n F 1 b 3 Q 7 L C Z x d W 9 0 O 1 N l Y 3 R p b 2 4 x L 1 R h Y m x l I D E g K D c p L 0 F 1 d G 9 S Z W 1 v d m V k Q 2 9 s d W 1 u c z E u e 0 J 5 Z S w y M n 0 m c X V v d D s s J n F 1 b 3 Q 7 U 2 V j d G l v b j E v V G F i b G U g M S A o N y k v Q X V 0 b 1 J l b W 9 2 Z W R D b 2 x 1 b W 5 z M S 5 7 U 2 F s Y X J 5 L D I z f S Z x d W 9 0 O y w m c X V v d D t T Z W N 0 a W 9 u M S 9 U Y W J s Z S A x I C g 3 K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x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z V D I x O j U x O j M z L j k y N D k 5 M z B a I i A v P j x F b n R y e S B U e X B l P S J G a W x s Q 2 9 s d W 1 u V H l w Z X M i I F Z h b H V l P S J z Q X d Z R k J R V U Z C U V l H Q m d Z R 0 J n W U d C U V l G Q l F V R k J n T V J C Z z 0 9 I i A v P j x F b n R y e S B U e X B l P S J G a W x s Q 2 9 s d W 1 u T m F t Z X M i I F Z h b H V l P S J z W y Z x d W 9 0 O y M m c X V v d D s s J n F 1 b 3 Q 7 U G x h e W V y J n F 1 b 3 Q 7 L C Z x d W 9 0 O 1 B 0 c y Z x d W 9 0 O y w m c X V v d D t B d m c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s s J n F 1 b 3 Q 7 M T M m c X V v d D s s J n F 1 b 3 Q 7 M T Q m c X V v d D s s J n F 1 b 3 Q 7 M T U m c X V v d D s s J n F 1 b 3 Q 7 M T Y m c X V v d D s s J n F 1 b 3 Q 7 M T c m c X V v d D s s J n F 1 b 3 Q 7 U 3 R h d H V z J n F 1 b 3 Q 7 L C Z x d W 9 0 O 0 J 5 Z S Z x d W 9 0 O y w m c X V v d D t T Y W x h c n k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V G F i b G U g M S A o O C k v Q X V 0 b 1 J l b W 9 2 Z W R D b 2 x 1 b W 5 z M S 5 7 I y w w f S Z x d W 9 0 O y w m c X V v d D t T Z W N 0 a W 9 u M S 9 U Y W J s Z S A x I C g 4 K S 9 B d X R v U m V t b 3 Z l Z E N v b H V t b n M x L n t Q b G F 5 Z X I s M X 0 m c X V v d D s s J n F 1 b 3 Q 7 U 2 V j d G l v b j E v V G F i b G U g M S A o O C k v Q X V 0 b 1 J l b W 9 2 Z W R D b 2 x 1 b W 5 z M S 5 7 U H R z L D J 9 J n F 1 b 3 Q 7 L C Z x d W 9 0 O 1 N l Y 3 R p b 2 4 x L 1 R h Y m x l I D E g K D g p L 0 F 1 d G 9 S Z W 1 v d m V k Q 2 9 s d W 1 u c z E u e 0 F 2 Z y w z f S Z x d W 9 0 O y w m c X V v d D t T Z W N 0 a W 9 u M S 9 U Y W J s Z S A x I C g 4 K S 9 B d X R v U m V t b 3 Z l Z E N v b H V t b n M x L n s x L D R 9 J n F 1 b 3 Q 7 L C Z x d W 9 0 O 1 N l Y 3 R p b 2 4 x L 1 R h Y m x l I D E g K D g p L 0 F 1 d G 9 S Z W 1 v d m V k Q 2 9 s d W 1 u c z E u e z I s N X 0 m c X V v d D s s J n F 1 b 3 Q 7 U 2 V j d G l v b j E v V G F i b G U g M S A o O C k v Q X V 0 b 1 J l b W 9 2 Z W R D b 2 x 1 b W 5 z M S 5 7 M y w 2 f S Z x d W 9 0 O y w m c X V v d D t T Z W N 0 a W 9 u M S 9 U Y W J s Z S A x I C g 4 K S 9 B d X R v U m V t b 3 Z l Z E N v b H V t b n M x L n s 0 L D d 9 J n F 1 b 3 Q 7 L C Z x d W 9 0 O 1 N l Y 3 R p b 2 4 x L 1 R h Y m x l I D E g K D g p L 0 F 1 d G 9 S Z W 1 v d m V k Q 2 9 s d W 1 u c z E u e z U s O H 0 m c X V v d D s s J n F 1 b 3 Q 7 U 2 V j d G l v b j E v V G F i b G U g M S A o O C k v Q X V 0 b 1 J l b W 9 2 Z W R D b 2 x 1 b W 5 z M S 5 7 N i w 5 f S Z x d W 9 0 O y w m c X V v d D t T Z W N 0 a W 9 u M S 9 U Y W J s Z S A x I C g 4 K S 9 B d X R v U m V t b 3 Z l Z E N v b H V t b n M x L n s 3 L D E w f S Z x d W 9 0 O y w m c X V v d D t T Z W N 0 a W 9 u M S 9 U Y W J s Z S A x I C g 4 K S 9 B d X R v U m V t b 3 Z l Z E N v b H V t b n M x L n s 4 L D E x f S Z x d W 9 0 O y w m c X V v d D t T Z W N 0 a W 9 u M S 9 U Y W J s Z S A x I C g 4 K S 9 B d X R v U m V t b 3 Z l Z E N v b H V t b n M x L n s 5 L D E y f S Z x d W 9 0 O y w m c X V v d D t T Z W N 0 a W 9 u M S 9 U Y W J s Z S A x I C g 4 K S 9 B d X R v U m V t b 3 Z l Z E N v b H V t b n M x L n s x M C w x M 3 0 m c X V v d D s s J n F 1 b 3 Q 7 U 2 V j d G l v b j E v V G F i b G U g M S A o O C k v Q X V 0 b 1 J l b W 9 2 Z W R D b 2 x 1 b W 5 z M S 5 7 M T E s M T R 9 J n F 1 b 3 Q 7 L C Z x d W 9 0 O 1 N l Y 3 R p b 2 4 x L 1 R h Y m x l I D E g K D g p L 0 F 1 d G 9 S Z W 1 v d m V k Q 2 9 s d W 1 u c z E u e z E y L D E 1 f S Z x d W 9 0 O y w m c X V v d D t T Z W N 0 a W 9 u M S 9 U Y W J s Z S A x I C g 4 K S 9 B d X R v U m V t b 3 Z l Z E N v b H V t b n M x L n s x M y w x N n 0 m c X V v d D s s J n F 1 b 3 Q 7 U 2 V j d G l v b j E v V G F i b G U g M S A o O C k v Q X V 0 b 1 J l b W 9 2 Z W R D b 2 x 1 b W 5 z M S 5 7 M T Q s M T d 9 J n F 1 b 3 Q 7 L C Z x d W 9 0 O 1 N l Y 3 R p b 2 4 x L 1 R h Y m x l I D E g K D g p L 0 F 1 d G 9 S Z W 1 v d m V k Q 2 9 s d W 1 u c z E u e z E 1 L D E 4 f S Z x d W 9 0 O y w m c X V v d D t T Z W N 0 a W 9 u M S 9 U Y W J s Z S A x I C g 4 K S 9 B d X R v U m V t b 3 Z l Z E N v b H V t b n M x L n s x N i w x O X 0 m c X V v d D s s J n F 1 b 3 Q 7 U 2 V j d G l v b j E v V G F i b G U g M S A o O C k v Q X V 0 b 1 J l b W 9 2 Z W R D b 2 x 1 b W 5 z M S 5 7 M T c s M j B 9 J n F 1 b 3 Q 7 L C Z x d W 9 0 O 1 N l Y 3 R p b 2 4 x L 1 R h Y m x l I D E g K D g p L 0 F 1 d G 9 S Z W 1 v d m V k Q 2 9 s d W 1 u c z E u e 1 N 0 Y X R 1 c y w y M X 0 m c X V v d D s s J n F 1 b 3 Q 7 U 2 V j d G l v b j E v V G F i b G U g M S A o O C k v Q X V 0 b 1 J l b W 9 2 Z W R D b 2 x 1 b W 5 z M S 5 7 Q n l l L D I y f S Z x d W 9 0 O y w m c X V v d D t T Z W N 0 a W 9 u M S 9 U Y W J s Z S A x I C g 4 K S 9 B d X R v U m V t b 3 Z l Z E N v b H V t b n M x L n t T Y W x h c n k s M j N 9 J n F 1 b 3 Q 7 L C Z x d W 9 0 O 1 N l Y 3 R p b 2 4 x L 1 R h Y m x l I D E g K D g p L 0 F 1 d G 9 S Z W 1 v d m V k Q 2 9 s d W 1 u c z E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O C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F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j E 6 N T I 6 M j A u M z A x N T M 0 M l o i I C 8 + P E V u d H J 5 I F R 5 c G U 9 I k Z p b G x D b 2 x 1 b W 5 U e X B l c y I g V m F s d W U 9 I n N B d 1 l E Q l F N R E F 3 W U d C Z 1 l H Q m d Z R 0 F 3 W U R B d 0 1 E Q m d N U k J n P T 0 i I C 8 + P E V u d H J 5 I F R 5 c G U 9 I k Z p b G x D b 2 x 1 b W 5 O Y W 1 l c y I g V m F s d W U 9 I n N b J n F 1 b 3 Q 7 I y Z x d W 9 0 O y w m c X V v d D t Q b G F 5 Z X I m c X V v d D s s J n F 1 b 3 Q 7 U H R z J n F 1 b 3 Q 7 L C Z x d W 9 0 O 0 F 2 Z y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y w m c X V v d D s x M y Z x d W 9 0 O y w m c X V v d D s x N C Z x d W 9 0 O y w m c X V v d D s x N S Z x d W 9 0 O y w m c X V v d D s x N i Z x d W 9 0 O y w m c X V v d D s x N y Z x d W 9 0 O y w m c X V v d D t T d G F 0 d X M m c X V v d D s s J n F 1 b 3 Q 7 Q n l l J n F 1 b 3 Q 7 L C Z x d W 9 0 O 1 N h b G F y e S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Y W J s Z S A x I C g 5 K S 9 B d X R v U m V t b 3 Z l Z E N v b H V t b n M x L n s j L D B 9 J n F 1 b 3 Q 7 L C Z x d W 9 0 O 1 N l Y 3 R p b 2 4 x L 1 R h Y m x l I D E g K D k p L 0 F 1 d G 9 S Z W 1 v d m V k Q 2 9 s d W 1 u c z E u e 1 B s Y X l l c i w x f S Z x d W 9 0 O y w m c X V v d D t T Z W N 0 a W 9 u M S 9 U Y W J s Z S A x I C g 5 K S 9 B d X R v U m V t b 3 Z l Z E N v b H V t b n M x L n t Q d H M s M n 0 m c X V v d D s s J n F 1 b 3 Q 7 U 2 V j d G l v b j E v V G F i b G U g M S A o O S k v Q X V 0 b 1 J l b W 9 2 Z W R D b 2 x 1 b W 5 z M S 5 7 Q X Z n L D N 9 J n F 1 b 3 Q 7 L C Z x d W 9 0 O 1 N l Y 3 R p b 2 4 x L 1 R h Y m x l I D E g K D k p L 0 F 1 d G 9 S Z W 1 v d m V k Q 2 9 s d W 1 u c z E u e z E s N H 0 m c X V v d D s s J n F 1 b 3 Q 7 U 2 V j d G l v b j E v V G F i b G U g M S A o O S k v Q X V 0 b 1 J l b W 9 2 Z W R D b 2 x 1 b W 5 z M S 5 7 M i w 1 f S Z x d W 9 0 O y w m c X V v d D t T Z W N 0 a W 9 u M S 9 U Y W J s Z S A x I C g 5 K S 9 B d X R v U m V t b 3 Z l Z E N v b H V t b n M x L n s z L D Z 9 J n F 1 b 3 Q 7 L C Z x d W 9 0 O 1 N l Y 3 R p b 2 4 x L 1 R h Y m x l I D E g K D k p L 0 F 1 d G 9 S Z W 1 v d m V k Q 2 9 s d W 1 u c z E u e z Q s N 3 0 m c X V v d D s s J n F 1 b 3 Q 7 U 2 V j d G l v b j E v V G F i b G U g M S A o O S k v Q X V 0 b 1 J l b W 9 2 Z W R D b 2 x 1 b W 5 z M S 5 7 N S w 4 f S Z x d W 9 0 O y w m c X V v d D t T Z W N 0 a W 9 u M S 9 U Y W J s Z S A x I C g 5 K S 9 B d X R v U m V t b 3 Z l Z E N v b H V t b n M x L n s 2 L D l 9 J n F 1 b 3 Q 7 L C Z x d W 9 0 O 1 N l Y 3 R p b 2 4 x L 1 R h Y m x l I D E g K D k p L 0 F 1 d G 9 S Z W 1 v d m V k Q 2 9 s d W 1 u c z E u e z c s M T B 9 J n F 1 b 3 Q 7 L C Z x d W 9 0 O 1 N l Y 3 R p b 2 4 x L 1 R h Y m x l I D E g K D k p L 0 F 1 d G 9 S Z W 1 v d m V k Q 2 9 s d W 1 u c z E u e z g s M T F 9 J n F 1 b 3 Q 7 L C Z x d W 9 0 O 1 N l Y 3 R p b 2 4 x L 1 R h Y m x l I D E g K D k p L 0 F 1 d G 9 S Z W 1 v d m V k Q 2 9 s d W 1 u c z E u e z k s M T J 9 J n F 1 b 3 Q 7 L C Z x d W 9 0 O 1 N l Y 3 R p b 2 4 x L 1 R h Y m x l I D E g K D k p L 0 F 1 d G 9 S Z W 1 v d m V k Q 2 9 s d W 1 u c z E u e z E w L D E z f S Z x d W 9 0 O y w m c X V v d D t T Z W N 0 a W 9 u M S 9 U Y W J s Z S A x I C g 5 K S 9 B d X R v U m V t b 3 Z l Z E N v b H V t b n M x L n s x M S w x N H 0 m c X V v d D s s J n F 1 b 3 Q 7 U 2 V j d G l v b j E v V G F i b G U g M S A o O S k v Q X V 0 b 1 J l b W 9 2 Z W R D b 2 x 1 b W 5 z M S 5 7 M T I s M T V 9 J n F 1 b 3 Q 7 L C Z x d W 9 0 O 1 N l Y 3 R p b 2 4 x L 1 R h Y m x l I D E g K D k p L 0 F 1 d G 9 S Z W 1 v d m V k Q 2 9 s d W 1 u c z E u e z E z L D E 2 f S Z x d W 9 0 O y w m c X V v d D t T Z W N 0 a W 9 u M S 9 U Y W J s Z S A x I C g 5 K S 9 B d X R v U m V t b 3 Z l Z E N v b H V t b n M x L n s x N C w x N 3 0 m c X V v d D s s J n F 1 b 3 Q 7 U 2 V j d G l v b j E v V G F i b G U g M S A o O S k v Q X V 0 b 1 J l b W 9 2 Z W R D b 2 x 1 b W 5 z M S 5 7 M T U s M T h 9 J n F 1 b 3 Q 7 L C Z x d W 9 0 O 1 N l Y 3 R p b 2 4 x L 1 R h Y m x l I D E g K D k p L 0 F 1 d G 9 S Z W 1 v d m V k Q 2 9 s d W 1 u c z E u e z E 2 L D E 5 f S Z x d W 9 0 O y w m c X V v d D t T Z W N 0 a W 9 u M S 9 U Y W J s Z S A x I C g 5 K S 9 B d X R v U m V t b 3 Z l Z E N v b H V t b n M x L n s x N y w y M H 0 m c X V v d D s s J n F 1 b 3 Q 7 U 2 V j d G l v b j E v V G F i b G U g M S A o O S k v Q X V 0 b 1 J l b W 9 2 Z W R D b 2 x 1 b W 5 z M S 5 7 U 3 R h d H V z L D I x f S Z x d W 9 0 O y w m c X V v d D t T Z W N 0 a W 9 u M S 9 U Y W J s Z S A x I C g 5 K S 9 B d X R v U m V t b 3 Z l Z E N v b H V t b n M x L n t C e W U s M j J 9 J n F 1 b 3 Q 7 L C Z x d W 9 0 O 1 N l Y 3 R p b 2 4 x L 1 R h Y m x l I D E g K D k p L 0 F 1 d G 9 S Z W 1 v d m V k Q 2 9 s d W 1 u c z E u e 1 N h b G F y e S w y M 3 0 m c X V v d D s s J n F 1 b 3 Q 7 U 2 V j d G l v b j E v V G F i b G U g M S A o O S k v Q X V 0 b 1 J l b W 9 2 Z W R D b 2 x 1 b W 5 z M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5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Z W 5 0 X 1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R U M D A 6 N D I 6 N T Q u O T Q x M j A 5 M 1 o i I C 8 + P E V u d H J 5 I F R 5 c G U 9 I k Z p b G x D b 2 x 1 b W 5 U e X B l c y I g V m F s d W U 9 I n N B d 1 l H Q U F Z P S I g L z 4 8 R W 5 0 c n k g V H l w Z T 0 i R m l s b E N v b H V t b k 5 h b W V z I i B W Y W x 1 Z T 0 i c 1 s m c X V v d D s j J n F 1 b 3 Q 7 L C Z x d W 9 0 O 0 Z y Y W 5 j a G l z Z S Z x d W 9 0 O y w m c X V v d D t U e X B l J n F 1 b 3 Q 7 L C Z x d W 9 0 O 1 R y Y W 5 z Y W N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l b n Q g V H J h b n N h Y 3 R p b 2 5 z L 0 F 1 d G 9 S Z W 1 v d m V k Q 2 9 s d W 1 u c z E u e y M s M H 0 m c X V v d D s s J n F 1 b 3 Q 7 U 2 V j d G l v b j E v U m V j Z W 5 0 I F R y Y W 5 z Y W N 0 a W 9 u c y 9 B d X R v U m V t b 3 Z l Z E N v b H V t b n M x L n t G c m F u Y 2 h p c 2 U s M X 0 m c X V v d D s s J n F 1 b 3 Q 7 U 2 V j d G l v b j E v U m V j Z W 5 0 I F R y Y W 5 z Y W N 0 a W 9 u c y 9 B d X R v U m V t b 3 Z l Z E N v b H V t b n M x L n t U e X B l L D J 9 J n F 1 b 3 Q 7 L C Z x d W 9 0 O 1 N l Y 3 R p b 2 4 x L 1 J l Y 2 V u d C B U c m F u c 2 F j d G l v b n M v Q X V 0 b 1 J l b W 9 2 Z W R D b 2 x 1 b W 5 z M S 5 7 V H J h b n N h Y 3 R p b 2 4 s M 3 0 m c X V v d D s s J n F 1 b 3 Q 7 U 2 V j d G l v b j E v U m V j Z W 5 0 I F R y Y W 5 z Y W N 0 a W 9 u c y 9 B d X R v U m V t b 3 Z l Z E N v b H V t b n M x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V u d C B U c m F u c 2 F j d G l v b n M v Q X V 0 b 1 J l b W 9 2 Z W R D b 2 x 1 b W 5 z M S 5 7 I y w w f S Z x d W 9 0 O y w m c X V v d D t T Z W N 0 a W 9 u M S 9 S Z W N l b n Q g V H J h b n N h Y 3 R p b 2 5 z L 0 F 1 d G 9 S Z W 1 v d m V k Q 2 9 s d W 1 u c z E u e 0 Z y Y W 5 j a G l z Z S w x f S Z x d W 9 0 O y w m c X V v d D t T Z W N 0 a W 9 u M S 9 S Z W N l b n Q g V H J h b n N h Y 3 R p b 2 5 z L 0 F 1 d G 9 S Z W 1 v d m V k Q 2 9 s d W 1 u c z E u e 1 R 5 c G U s M n 0 m c X V v d D s s J n F 1 b 3 Q 7 U 2 V j d G l v b j E v U m V j Z W 5 0 I F R y Y W 5 z Y W N 0 a W 9 u c y 9 B d X R v U m V t b 3 Z l Z E N v b H V t b n M x L n t U c m F u c 2 F j d G l v b i w z f S Z x d W 9 0 O y w m c X V v d D t T Z W N 0 a W 9 u M S 9 S Z W N l b n Q g V H J h b n N h Y 3 R p b 2 5 z L 0 F 1 d G 9 S Z W 1 v d m V k Q 2 9 s d W 1 u c z E u e 0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V u d C U y M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b n Q l M j B U c m F u c 2 F j d G l v b n M v R X h w Y W 5 k Z W Q l M j B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/ l 1 g n s h C Q q e q r M 3 s h r 6 t A A A A A A I A A A A A A B B m A A A A A Q A A I A A A A K e 4 a K Q y v e q R g p C E d h 0 U L j K 9 8 + n L X V t 2 + v q + q 2 Q d / M Y p A A A A A A 6 A A A A A A g A A I A A A A A B X Q d T 2 o E W S y V v 7 f S Q 1 F Z r n A c p W a 3 J e D o u 6 z H D 3 x 7 D L U A A A A J n g / u N K R q 1 e 7 Q x h i k R 9 L a X h K q C 7 D J l J m S C a w 3 j e P 6 P Y v W D s j 5 0 e x A I k + r p n o u 4 i A 9 w 4 8 2 S P a J B k c M m J J v 8 U o b C C V x m 8 K j d c S e q y G k 2 Y N i 5 f Q A A A A L e P k 1 0 E P x e V U r U b h S E H c e 0 J 5 C 8 l d N W z 0 m Q S l m x A u s E 7 I K v 7 N p / k o k O E Y H z Q P B o A Q a I j 5 7 U 7 T j r P Y K G B B c r p s w 0 = < / D a t a M a s h u p > 
</file>

<file path=customXml/itemProps1.xml><?xml version="1.0" encoding="utf-8"?>
<ds:datastoreItem xmlns:ds="http://schemas.openxmlformats.org/officeDocument/2006/customXml" ds:itemID="{0816DEC7-EAA3-4F03-8B31-1181943B70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</vt:lpstr>
      <vt:lpstr>RB</vt:lpstr>
      <vt:lpstr>WR</vt:lpstr>
      <vt:lpstr>TE</vt:lpstr>
      <vt:lpstr>PK</vt:lpstr>
      <vt:lpstr>DEF</vt:lpstr>
      <vt:lpstr>ST</vt:lpstr>
      <vt:lpstr>Off</vt:lpstr>
      <vt:lpstr>Coach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Darling</dc:creator>
  <cp:lastModifiedBy>Luke Darling</cp:lastModifiedBy>
  <dcterms:created xsi:type="dcterms:W3CDTF">2021-09-03T21:38:01Z</dcterms:created>
  <dcterms:modified xsi:type="dcterms:W3CDTF">2021-09-04T16:15:58Z</dcterms:modified>
</cp:coreProperties>
</file>