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eahome4\stusci1\tsb18yfu\data\Documents\"/>
    </mc:Choice>
  </mc:AlternateContent>
  <xr:revisionPtr revIDLastSave="0" documentId="8_{EE1DB5DC-F4B2-4545-A729-AC17FD824156}" xr6:coauthVersionLast="47" xr6:coauthVersionMax="47" xr10:uidLastSave="{00000000-0000-0000-0000-000000000000}"/>
  <bookViews>
    <workbookView xWindow="19440" yWindow="6120" windowWidth="21600" windowHeight="12735" xr2:uid="{FAC0A6B9-1202-431D-821A-717390647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B14" i="1"/>
  <c r="B8" i="1" s="1"/>
  <c r="C14" i="1"/>
  <c r="A14" i="1"/>
  <c r="D10" i="1" l="1"/>
  <c r="B10" i="1"/>
  <c r="G8" i="1"/>
  <c r="B7" i="1"/>
  <c r="B11" i="1"/>
  <c r="D5" i="1"/>
  <c r="B4" i="1"/>
  <c r="D2" i="1"/>
  <c r="D6" i="1"/>
  <c r="B5" i="1"/>
  <c r="B9" i="1"/>
  <c r="D3" i="1"/>
  <c r="D7" i="1"/>
  <c r="D11" i="1"/>
  <c r="B2" i="1"/>
  <c r="B6" i="1"/>
  <c r="D4" i="1"/>
  <c r="D8" i="1"/>
  <c r="H8" i="1" s="1"/>
  <c r="B3" i="1"/>
  <c r="D9" i="1"/>
  <c r="G10" i="1" l="1"/>
  <c r="H10" i="1"/>
  <c r="H6" i="1"/>
  <c r="G6" i="1"/>
  <c r="M3" i="1"/>
  <c r="L2" i="1"/>
  <c r="N11" i="1" s="1"/>
  <c r="H7" i="1"/>
  <c r="G7" i="1"/>
  <c r="H3" i="1"/>
  <c r="G3" i="1"/>
  <c r="G9" i="1"/>
  <c r="H9" i="1"/>
  <c r="H5" i="1"/>
  <c r="G5" i="1"/>
  <c r="L3" i="1"/>
  <c r="H11" i="1"/>
  <c r="G11" i="1"/>
  <c r="M2" i="1"/>
  <c r="O3" i="1" s="1"/>
  <c r="G2" i="1"/>
  <c r="H2" i="1"/>
  <c r="G4" i="1"/>
  <c r="H4" i="1"/>
  <c r="O11" i="1" l="1"/>
  <c r="O2" i="1"/>
  <c r="O8" i="1"/>
  <c r="O10" i="1"/>
  <c r="O4" i="1"/>
  <c r="O7" i="1"/>
  <c r="O5" i="1"/>
  <c r="O9" i="1"/>
  <c r="O6" i="1"/>
  <c r="N10" i="1"/>
  <c r="N8" i="1"/>
  <c r="N5" i="1"/>
  <c r="N9" i="1"/>
  <c r="N3" i="1"/>
  <c r="N7" i="1"/>
  <c r="N6" i="1"/>
  <c r="N4" i="1"/>
  <c r="N2" i="1"/>
</calcChain>
</file>

<file path=xl/sharedStrings.xml><?xml version="1.0" encoding="utf-8"?>
<sst xmlns="http://schemas.openxmlformats.org/spreadsheetml/2006/main" count="102" uniqueCount="57">
  <si>
    <t>x1</t>
  </si>
  <si>
    <t>x2</t>
  </si>
  <si>
    <t>c1</t>
  </si>
  <si>
    <t>c2</t>
  </si>
  <si>
    <t>x1_norm</t>
  </si>
  <si>
    <t>x2_norm</t>
  </si>
  <si>
    <t>x1_mean</t>
  </si>
  <si>
    <t>x2_mean</t>
  </si>
  <si>
    <t>std_dev</t>
  </si>
  <si>
    <t>d_x_c1</t>
  </si>
  <si>
    <t>d_x_c2</t>
  </si>
  <si>
    <t>c3</t>
  </si>
  <si>
    <t>c4</t>
  </si>
  <si>
    <t>d_x_c3</t>
  </si>
  <si>
    <t>d_x_c4</t>
  </si>
  <si>
    <t>edna</t>
  </si>
  <si>
    <t>lisa</t>
  </si>
  <si>
    <t>marge</t>
  </si>
  <si>
    <t>patty</t>
  </si>
  <si>
    <t>selma</t>
  </si>
  <si>
    <t>swap lisa marge</t>
  </si>
  <si>
    <t>marge has</t>
  </si>
  <si>
    <t xml:space="preserve">patty </t>
  </si>
  <si>
    <t>unchanged</t>
  </si>
  <si>
    <t>2+3+3=8</t>
  </si>
  <si>
    <t>swap marge patty</t>
  </si>
  <si>
    <t>1+4+3 = 8</t>
  </si>
  <si>
    <t>no medoids change stop</t>
  </si>
  <si>
    <t>person A</t>
  </si>
  <si>
    <t>person B</t>
  </si>
  <si>
    <t>person C</t>
  </si>
  <si>
    <t>person D</t>
  </si>
  <si>
    <t>person E</t>
  </si>
  <si>
    <t>merge A and B</t>
  </si>
  <si>
    <t>11 over 3</t>
  </si>
  <si>
    <t>avg_linkage</t>
  </si>
  <si>
    <t>AB to C</t>
  </si>
  <si>
    <t>AB to D</t>
  </si>
  <si>
    <t>AB to E</t>
  </si>
  <si>
    <t>10 over 3</t>
  </si>
  <si>
    <t>13 over 3</t>
  </si>
  <si>
    <t>AB to C is smallest. Group ABC</t>
  </si>
  <si>
    <t>ABC to D</t>
  </si>
  <si>
    <t>ABC to E</t>
  </si>
  <si>
    <t>20 over 4</t>
  </si>
  <si>
    <t>18 over 4</t>
  </si>
  <si>
    <t>ABC to E is smallest. Group ABCE</t>
  </si>
  <si>
    <t>one merge left</t>
  </si>
  <si>
    <t>centroids</t>
  </si>
  <si>
    <t>medoids</t>
  </si>
  <si>
    <t>hierachical</t>
  </si>
  <si>
    <t>C to AB</t>
  </si>
  <si>
    <t>25 over 3</t>
  </si>
  <si>
    <t xml:space="preserve">D to AB </t>
  </si>
  <si>
    <t>16 over 3</t>
  </si>
  <si>
    <t xml:space="preserve">E to AB </t>
  </si>
  <si>
    <t xml:space="preserve">23 over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</si>
</sst>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1B36-A608-474C-A37B-60F767705CC2}">
  <dimension ref="A1:V55"/>
  <sheetViews>
    <sheetView tabSelected="1" topLeftCell="B22" workbookViewId="0">
      <selection activeCell="K56" sqref="K56"/>
    </sheetView>
  </sheetViews>
  <sheetFormatPr defaultRowHeight="15" x14ac:dyDescent="0.25"/>
  <sheetData>
    <row r="1" spans="1:20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9</v>
      </c>
      <c r="H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0" x14ac:dyDescent="0.25">
      <c r="A2">
        <v>96</v>
      </c>
      <c r="B2">
        <f>STANDARDIZE($A2, $A14,$B14)</f>
        <v>0.82840036818843465</v>
      </c>
      <c r="C2">
        <v>8</v>
      </c>
      <c r="D2">
        <f>STANDARDIZE($C2, $C14,D14)</f>
        <v>-1.2009290969498816</v>
      </c>
      <c r="E2">
        <v>-1</v>
      </c>
      <c r="F2">
        <v>1</v>
      </c>
      <c r="G2">
        <f>SQRT((B2-$E$2)^2+(D2-$E$3)^2)</f>
        <v>2.8613173183329779</v>
      </c>
      <c r="H2">
        <f>SQRT((B2-$F$2)^2+(D2-$F$3)^2)</f>
        <v>0.26423273006756698</v>
      </c>
      <c r="J2" t="s">
        <v>3</v>
      </c>
      <c r="L2">
        <f>SUM(B7:B11)/5</f>
        <v>-0.92893439345402129</v>
      </c>
      <c r="M2">
        <f>SUM(B2:B6)/5</f>
        <v>0.92893439345402129</v>
      </c>
      <c r="N2">
        <f>SQRT((B2-$L$2)^2+(D2-$L$3)^2)</f>
        <v>2.7677236316644582</v>
      </c>
      <c r="O2">
        <f>SQRT((B2-$M$2)^2+(D2-$M$3)^2)</f>
        <v>0.28213799309459503</v>
      </c>
      <c r="Q2" t="s">
        <v>12</v>
      </c>
    </row>
    <row r="3" spans="1:20" x14ac:dyDescent="0.25">
      <c r="A3">
        <v>121</v>
      </c>
      <c r="B3">
        <f>STANDARDIZE($A3, $A14,$B14)</f>
        <v>1.3310704945163683</v>
      </c>
      <c r="C3">
        <v>9</v>
      </c>
      <c r="D3">
        <f>STANDARDIZE($C3, $C14,D14)</f>
        <v>-1.0544743290291643</v>
      </c>
      <c r="E3">
        <v>1</v>
      </c>
      <c r="F3">
        <v>-1</v>
      </c>
      <c r="G3">
        <f>SQRT((B3-$E$2)^2+(D3-$E$3)^2)</f>
        <v>3.1072100699895753</v>
      </c>
      <c r="H3">
        <f>SQRT((B3-$F$2)^2+(D3-$F$3)^2)</f>
        <v>0.33552216746809782</v>
      </c>
      <c r="J3" t="s">
        <v>3</v>
      </c>
      <c r="L3">
        <f>SUM(D7:D11)/5</f>
        <v>0.93731051469259064</v>
      </c>
      <c r="M3">
        <f>SUM(D2:D6)/5</f>
        <v>-0.93731051469259052</v>
      </c>
      <c r="N3">
        <f>SQRT((B3-$L$2)^2+(D3-$L$3)^2)</f>
        <v>3.0124456770753145</v>
      </c>
      <c r="O3">
        <f>SQRT((B3-$M$2)^2+(D3-$M$3)^2)</f>
        <v>0.41885654246713305</v>
      </c>
      <c r="Q3" t="s">
        <v>12</v>
      </c>
    </row>
    <row r="4" spans="1:20" x14ac:dyDescent="0.25">
      <c r="A4">
        <v>89</v>
      </c>
      <c r="B4">
        <f>STANDARDIZE($A4, $A14,$B14)</f>
        <v>0.68765273281661321</v>
      </c>
      <c r="C4">
        <v>10</v>
      </c>
      <c r="D4">
        <f>STANDARDIZE($C4, $C14,D14)</f>
        <v>-0.90801956110844695</v>
      </c>
      <c r="G4">
        <f>SQRT((B4-$E$2)^2+(D4-$E$3)^2)</f>
        <v>2.5472947203171943</v>
      </c>
      <c r="H4">
        <f>SQRT((B4-$F$2)^2+(D4-$F$3)^2)</f>
        <v>0.32560899320444564</v>
      </c>
      <c r="J4" t="s">
        <v>3</v>
      </c>
      <c r="N4">
        <f>SQRT((B4-$L$2)^2+(D4-$L$3)^2)</f>
        <v>2.4532829077543852</v>
      </c>
      <c r="O4">
        <f>SQRT((B4-$M$2)^2+(D4-$M$3)^2)</f>
        <v>0.24305308005004547</v>
      </c>
      <c r="Q4" t="s">
        <v>12</v>
      </c>
      <c r="T4" t="s">
        <v>48</v>
      </c>
    </row>
    <row r="5" spans="1:20" x14ac:dyDescent="0.25">
      <c r="A5">
        <v>87</v>
      </c>
      <c r="B5">
        <f>STANDARDIZE($A5, $A14,$B14)</f>
        <v>0.64743912271037851</v>
      </c>
      <c r="C5">
        <v>11</v>
      </c>
      <c r="D5">
        <f>STANDARDIZE($C5, $C14,D14)</f>
        <v>-0.76156479318772974</v>
      </c>
      <c r="G5">
        <f>SQRT((B5-$E$2)^2+(D5-$E$3)^2)</f>
        <v>2.4118802175139775</v>
      </c>
      <c r="H5">
        <f>SQRT((B5-$F$2)^2+(D5-$F$3)^2)</f>
        <v>0.42561780982806352</v>
      </c>
      <c r="J5" t="s">
        <v>3</v>
      </c>
      <c r="N5">
        <f>SQRT((B5-$L$2)^2+(D5-$L$3)^2)</f>
        <v>2.3175700149488403</v>
      </c>
      <c r="O5">
        <f>SQRT((B5-$M$2)^2+(D5-$M$3)^2)</f>
        <v>0.33185259691360081</v>
      </c>
      <c r="Q5" t="s">
        <v>12</v>
      </c>
    </row>
    <row r="6" spans="1:20" x14ac:dyDescent="0.25">
      <c r="A6">
        <v>112</v>
      </c>
      <c r="B6">
        <f>STANDARDIZE($A6, $A14,$B14)</f>
        <v>1.150109249038312</v>
      </c>
      <c r="C6">
        <v>11</v>
      </c>
      <c r="D6">
        <f>STANDARDIZE($C6, $C14,D14)</f>
        <v>-0.76156479318772974</v>
      </c>
      <c r="G6">
        <f>SQRT((B6-$E$2)^2+(D6-$E$3)^2)</f>
        <v>2.7795827570695972</v>
      </c>
      <c r="H6">
        <f>SQRT((B6-$F$2)^2+(D6-$F$3)^2)</f>
        <v>0.28175190237948006</v>
      </c>
      <c r="J6" t="s">
        <v>3</v>
      </c>
      <c r="N6">
        <f>SQRT((B6-$L$2)^2+(D6-$L$3)^2)</f>
        <v>2.6848835690050405</v>
      </c>
      <c r="O6">
        <f>SQRT((B6-$M$2)^2+(D6-$M$3)^2)</f>
        <v>0.28249756701606465</v>
      </c>
      <c r="Q6" t="s">
        <v>12</v>
      </c>
    </row>
    <row r="7" spans="1:20" x14ac:dyDescent="0.25">
      <c r="A7">
        <v>6</v>
      </c>
      <c r="B7">
        <f>STANDARDIZE($A7, $A14,$B14)</f>
        <v>-0.98121208659212633</v>
      </c>
      <c r="C7">
        <v>22</v>
      </c>
      <c r="D7">
        <f>STANDARDIZE($C7, $C14,D14)</f>
        <v>0.84943765394016024</v>
      </c>
      <c r="G7">
        <f>SQRT((B7-$E$2)^2+(D7-$E$3)^2)</f>
        <v>0.1517300423161633</v>
      </c>
      <c r="H7">
        <f>SQRT((B7-$F$2)^2+(D7-$F$3)^2)</f>
        <v>2.7102806068505916</v>
      </c>
      <c r="J7" t="s">
        <v>2</v>
      </c>
      <c r="N7">
        <f>SQRT((B7-$L$2)^2+(D7-$L$3)^2)</f>
        <v>0.10224772299008862</v>
      </c>
      <c r="O7">
        <f>SQRT((B7-$M$2)^2+(D7-$M$3)^2)</f>
        <v>2.6155551214503543</v>
      </c>
      <c r="Q7" t="s">
        <v>11</v>
      </c>
    </row>
    <row r="8" spans="1:20" x14ac:dyDescent="0.25">
      <c r="A8">
        <v>6</v>
      </c>
      <c r="B8">
        <f>STANDARDIZE($A8, $A14,$B14)</f>
        <v>-0.98121208659212633</v>
      </c>
      <c r="C8">
        <v>24</v>
      </c>
      <c r="D8">
        <f>STANDARDIZE($C8, $C14,D14)</f>
        <v>1.1423471897815949</v>
      </c>
      <c r="G8">
        <f>SQRT((B8-$E$2)^2+(D8-$E$3)^2)</f>
        <v>0.14358171237639963</v>
      </c>
      <c r="H8">
        <f>SQRT((B8-$F$2)^2+(D8-$F$3)^2)</f>
        <v>2.918022072161865</v>
      </c>
      <c r="J8" t="s">
        <v>2</v>
      </c>
      <c r="N8">
        <f>SQRT((B8-$L$2)^2+(D8-$L$3)^2)</f>
        <v>0.21159630273564745</v>
      </c>
      <c r="O8">
        <f>SQRT((B8-$M$2)^2+(D8-$M$3)^2)</f>
        <v>2.8237626924037942</v>
      </c>
      <c r="Q8" t="s">
        <v>11</v>
      </c>
    </row>
    <row r="9" spans="1:20" x14ac:dyDescent="0.25">
      <c r="A9">
        <v>8</v>
      </c>
      <c r="B9">
        <f>STANDARDIZE($A9, $A14,$B14)</f>
        <v>-0.94099847648589163</v>
      </c>
      <c r="C9">
        <v>23</v>
      </c>
      <c r="D9">
        <f>STANDARDIZE($C9, $C14,D14)</f>
        <v>0.99589242186087756</v>
      </c>
      <c r="G9">
        <f>SQRT((B9-$E$2)^2+(D9-$E$3)^2)</f>
        <v>5.9144331724645255E-2</v>
      </c>
      <c r="H9">
        <f>SQRT((B9-$F$2)^2+(D9-$F$3)^2)</f>
        <v>2.7840728520213389</v>
      </c>
      <c r="J9" t="s">
        <v>2</v>
      </c>
      <c r="N9">
        <f>SQRT((B9-$L$2)^2+(D9-$L$3)^2)</f>
        <v>5.9811219239149852E-2</v>
      </c>
      <c r="O9">
        <f>SQRT((B9-$M$2)^2+(D9-$M$3)^2)</f>
        <v>2.6895952357149713</v>
      </c>
      <c r="Q9" t="s">
        <v>11</v>
      </c>
    </row>
    <row r="10" spans="1:20" x14ac:dyDescent="0.25">
      <c r="A10">
        <v>11</v>
      </c>
      <c r="B10">
        <f>STANDARDIZE($A10, $A14,$B14)</f>
        <v>-0.88067806132653959</v>
      </c>
      <c r="C10">
        <v>22</v>
      </c>
      <c r="D10">
        <f>STANDARDIZE($C10, $C14,D14)</f>
        <v>0.84943765394016024</v>
      </c>
      <c r="G10">
        <f>SQRT((B10-$E$2)^2+(D10-$E$3)^2)</f>
        <v>0.19211128311433451</v>
      </c>
      <c r="H10">
        <f>SQRT((B10-$F$2)^2+(D10-$F$3)^2)</f>
        <v>2.6376826204391297</v>
      </c>
      <c r="J10" t="s">
        <v>2</v>
      </c>
      <c r="N10">
        <f>SQRT((B10-$L$2)^2+(D10-$L$3)^2)</f>
        <v>0.10025125060174483</v>
      </c>
      <c r="O10">
        <f>SQRT((B10-$M$2)^2+(D10-$M$3)^2)</f>
        <v>2.5430623772549139</v>
      </c>
      <c r="Q10" t="s">
        <v>11</v>
      </c>
    </row>
    <row r="11" spans="1:20" x14ac:dyDescent="0.25">
      <c r="A11">
        <v>12</v>
      </c>
      <c r="B11">
        <f>STANDARDIZE($A11, $A14,$B14)</f>
        <v>-0.86057125627342224</v>
      </c>
      <c r="C11">
        <v>22</v>
      </c>
      <c r="D11">
        <f>STANDARDIZE($C11, $C14,D14)</f>
        <v>0.84943765394016024</v>
      </c>
      <c r="G11">
        <f>SQRT((B11-$E$2)^2+(D11-$E$3)^2)</f>
        <v>0.20520573731797714</v>
      </c>
      <c r="H11">
        <f>SQRT((B11-$F$2)^2+(D11-$F$3)^2)</f>
        <v>2.6233842714102225</v>
      </c>
      <c r="J11" t="s">
        <v>2</v>
      </c>
      <c r="N11">
        <f>SQRT((B11-$L$2)^2+(D11-$L$3)^2)</f>
        <v>0.11133354472929274</v>
      </c>
      <c r="O11">
        <f>SQRT((B11-$M$2)^2+(D11-$M$3)^2)</f>
        <v>2.5287940779191431</v>
      </c>
      <c r="Q11" t="s">
        <v>11</v>
      </c>
    </row>
    <row r="13" spans="1:20" x14ac:dyDescent="0.25">
      <c r="A13" t="s">
        <v>6</v>
      </c>
      <c r="B13" t="s">
        <v>8</v>
      </c>
      <c r="C13" t="s">
        <v>7</v>
      </c>
      <c r="D13" t="s">
        <v>8</v>
      </c>
    </row>
    <row r="14" spans="1:20" x14ac:dyDescent="0.25">
      <c r="A14">
        <f>SUM($A2:$A11)/10</f>
        <v>54.8</v>
      </c>
      <c r="B14">
        <f>STDEV(A2:A11)</f>
        <v>49.734405707830781</v>
      </c>
      <c r="C14">
        <f>SUM($C2:$C11)/10</f>
        <v>16.2</v>
      </c>
      <c r="D14">
        <f>STDEV(C2:C11)</f>
        <v>6.828046735503662</v>
      </c>
    </row>
    <row r="18" spans="1:20" x14ac:dyDescent="0.25">
      <c r="B18" t="s">
        <v>15</v>
      </c>
      <c r="C18" t="s">
        <v>16</v>
      </c>
      <c r="D18" t="s">
        <v>17</v>
      </c>
      <c r="E18" t="s">
        <v>18</v>
      </c>
      <c r="F18" t="s">
        <v>19</v>
      </c>
      <c r="H18" t="s">
        <v>15</v>
      </c>
      <c r="J18" t="s">
        <v>16</v>
      </c>
      <c r="L18" t="s">
        <v>20</v>
      </c>
      <c r="P18" t="s">
        <v>25</v>
      </c>
    </row>
    <row r="19" spans="1:20" x14ac:dyDescent="0.25">
      <c r="A19" t="s">
        <v>15</v>
      </c>
      <c r="B19">
        <v>0</v>
      </c>
      <c r="C19">
        <v>8</v>
      </c>
      <c r="D19">
        <v>8</v>
      </c>
      <c r="E19">
        <v>7</v>
      </c>
      <c r="F19">
        <v>7</v>
      </c>
    </row>
    <row r="20" spans="1:20" x14ac:dyDescent="0.25">
      <c r="A20" t="s">
        <v>16</v>
      </c>
      <c r="C20">
        <v>0</v>
      </c>
      <c r="D20">
        <v>2</v>
      </c>
      <c r="E20">
        <v>4</v>
      </c>
      <c r="F20">
        <v>4</v>
      </c>
      <c r="J20" t="s">
        <v>17</v>
      </c>
    </row>
    <row r="21" spans="1:20" x14ac:dyDescent="0.25">
      <c r="A21" t="s">
        <v>17</v>
      </c>
      <c r="D21">
        <v>0</v>
      </c>
      <c r="E21">
        <v>3</v>
      </c>
      <c r="F21">
        <v>3</v>
      </c>
      <c r="J21" t="s">
        <v>18</v>
      </c>
      <c r="P21" t="s">
        <v>15</v>
      </c>
      <c r="R21" t="s">
        <v>18</v>
      </c>
    </row>
    <row r="22" spans="1:20" x14ac:dyDescent="0.25">
      <c r="A22" t="s">
        <v>18</v>
      </c>
      <c r="E22">
        <v>0</v>
      </c>
      <c r="F22">
        <v>1</v>
      </c>
      <c r="J22" t="s">
        <v>19</v>
      </c>
    </row>
    <row r="23" spans="1:20" x14ac:dyDescent="0.25">
      <c r="A23" t="s">
        <v>19</v>
      </c>
      <c r="F23">
        <v>0</v>
      </c>
      <c r="P23">
        <v>0</v>
      </c>
      <c r="R23" t="s">
        <v>19</v>
      </c>
    </row>
    <row r="24" spans="1:20" x14ac:dyDescent="0.25">
      <c r="H24">
        <v>0</v>
      </c>
      <c r="J24">
        <v>10</v>
      </c>
      <c r="R24" t="s">
        <v>16</v>
      </c>
      <c r="T24" t="s">
        <v>49</v>
      </c>
    </row>
    <row r="25" spans="1:20" x14ac:dyDescent="0.25">
      <c r="R25" t="s">
        <v>17</v>
      </c>
    </row>
    <row r="26" spans="1:20" x14ac:dyDescent="0.25">
      <c r="L26" t="s">
        <v>21</v>
      </c>
      <c r="N26" t="s">
        <v>15</v>
      </c>
    </row>
    <row r="28" spans="1:20" x14ac:dyDescent="0.25">
      <c r="L28" t="s">
        <v>22</v>
      </c>
      <c r="N28" t="s">
        <v>23</v>
      </c>
    </row>
    <row r="29" spans="1:20" x14ac:dyDescent="0.25">
      <c r="L29" t="s">
        <v>19</v>
      </c>
      <c r="R29" t="s">
        <v>26</v>
      </c>
    </row>
    <row r="30" spans="1:20" x14ac:dyDescent="0.25">
      <c r="L30" t="s">
        <v>16</v>
      </c>
    </row>
    <row r="31" spans="1:20" x14ac:dyDescent="0.25">
      <c r="N31">
        <v>0</v>
      </c>
    </row>
    <row r="34" spans="4:22" x14ac:dyDescent="0.25">
      <c r="L34" t="s">
        <v>24</v>
      </c>
    </row>
    <row r="35" spans="4:22" x14ac:dyDescent="0.25">
      <c r="Q35" t="s">
        <v>27</v>
      </c>
    </row>
    <row r="39" spans="4:22" x14ac:dyDescent="0.25">
      <c r="E39" t="s">
        <v>28</v>
      </c>
      <c r="F39" t="s">
        <v>29</v>
      </c>
      <c r="G39" t="s">
        <v>30</v>
      </c>
      <c r="H39" t="s">
        <v>31</v>
      </c>
      <c r="I39" t="s">
        <v>32</v>
      </c>
    </row>
    <row r="40" spans="4:22" x14ac:dyDescent="0.25">
      <c r="D40" t="s">
        <v>28</v>
      </c>
      <c r="E40">
        <v>0</v>
      </c>
      <c r="F40">
        <v>3</v>
      </c>
      <c r="G40">
        <v>7</v>
      </c>
      <c r="H40">
        <v>10</v>
      </c>
      <c r="I40">
        <v>8</v>
      </c>
    </row>
    <row r="41" spans="4:22" x14ac:dyDescent="0.25">
      <c r="D41" t="s">
        <v>29</v>
      </c>
      <c r="F41">
        <v>0</v>
      </c>
      <c r="G41">
        <v>18</v>
      </c>
      <c r="H41">
        <v>6</v>
      </c>
      <c r="I41">
        <v>15</v>
      </c>
      <c r="T41" t="s">
        <v>50</v>
      </c>
    </row>
    <row r="42" spans="4:22" x14ac:dyDescent="0.25">
      <c r="D42" t="s">
        <v>30</v>
      </c>
      <c r="G42">
        <v>0</v>
      </c>
      <c r="H42">
        <v>5</v>
      </c>
      <c r="I42">
        <v>8</v>
      </c>
    </row>
    <row r="43" spans="4:22" x14ac:dyDescent="0.25">
      <c r="D43" t="s">
        <v>31</v>
      </c>
      <c r="H43">
        <v>0</v>
      </c>
      <c r="I43">
        <v>8</v>
      </c>
    </row>
    <row r="44" spans="4:22" x14ac:dyDescent="0.25">
      <c r="D44" t="s">
        <v>32</v>
      </c>
      <c r="I44">
        <v>0</v>
      </c>
    </row>
    <row r="46" spans="4:22" x14ac:dyDescent="0.25">
      <c r="O46" t="s">
        <v>35</v>
      </c>
    </row>
    <row r="47" spans="4:22" x14ac:dyDescent="0.25">
      <c r="E47" t="s">
        <v>33</v>
      </c>
      <c r="G47" t="s">
        <v>35</v>
      </c>
      <c r="N47" t="s">
        <v>42</v>
      </c>
      <c r="O47" t="s">
        <v>44</v>
      </c>
      <c r="V47" t="s">
        <v>47</v>
      </c>
    </row>
    <row r="48" spans="4:22" x14ac:dyDescent="0.25">
      <c r="N48" t="s">
        <v>43</v>
      </c>
      <c r="O48" t="s">
        <v>45</v>
      </c>
      <c r="Q48" t="s">
        <v>46</v>
      </c>
    </row>
    <row r="49" spans="6:10" x14ac:dyDescent="0.25">
      <c r="F49" s="1"/>
      <c r="G49" t="s">
        <v>36</v>
      </c>
      <c r="H49" s="1" t="s">
        <v>39</v>
      </c>
      <c r="J49" t="s">
        <v>41</v>
      </c>
    </row>
    <row r="50" spans="6:10" x14ac:dyDescent="0.25">
      <c r="G50" t="s">
        <v>37</v>
      </c>
      <c r="H50" t="s">
        <v>40</v>
      </c>
    </row>
    <row r="51" spans="6:10" x14ac:dyDescent="0.25">
      <c r="G51" t="s">
        <v>38</v>
      </c>
      <c r="H51" s="1" t="s">
        <v>34</v>
      </c>
    </row>
    <row r="52" spans="6:10" x14ac:dyDescent="0.25">
      <c r="I52" s="1"/>
    </row>
    <row r="53" spans="6:10" x14ac:dyDescent="0.25">
      <c r="G53" t="s">
        <v>51</v>
      </c>
      <c r="H53" s="1" t="s">
        <v>52</v>
      </c>
    </row>
    <row r="54" spans="6:10" x14ac:dyDescent="0.25">
      <c r="G54" t="s">
        <v>53</v>
      </c>
      <c r="H54" s="1" t="s">
        <v>54</v>
      </c>
    </row>
    <row r="55" spans="6:10" x14ac:dyDescent="0.25">
      <c r="G55" t="s">
        <v>55</v>
      </c>
      <c r="H5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Amos (CMP - Student)</dc:creator>
  <cp:lastModifiedBy>Luke Amos (CMP - Student)</cp:lastModifiedBy>
  <dcterms:created xsi:type="dcterms:W3CDTF">2022-11-29T09:46:25Z</dcterms:created>
  <dcterms:modified xsi:type="dcterms:W3CDTF">2022-11-29T11:41:22Z</dcterms:modified>
</cp:coreProperties>
</file>