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uke/Drive/Lab/quantum/"/>
    </mc:Choice>
  </mc:AlternateContent>
  <bookViews>
    <workbookView xWindow="260" yWindow="460" windowWidth="24960" windowHeight="147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7" i="4"/>
  <c r="C5" i="4"/>
  <c r="C3" i="4"/>
  <c r="C2" i="4"/>
  <c r="C5" i="3"/>
  <c r="C4" i="3"/>
  <c r="C3" i="3"/>
  <c r="C2" i="2"/>
  <c r="C3" i="2"/>
  <c r="C4" i="2"/>
  <c r="C5" i="2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<sst xmlns="http://schemas.openxmlformats.org/spreadsheetml/2006/main" count="18" uniqueCount="12">
  <si>
    <t>QWP=143.5-144</t>
  </si>
  <si>
    <t>HWP=8</t>
  </si>
  <si>
    <t>Time=720 s</t>
  </si>
  <si>
    <t>Left</t>
  </si>
  <si>
    <t>Right</t>
  </si>
  <si>
    <t>(Left Actual)</t>
  </si>
  <si>
    <t>(Right actual)</t>
  </si>
  <si>
    <t xml:space="preserve">Note: Here, switched from 16 to 14 difference in polarizer calibration. </t>
  </si>
  <si>
    <t>Coincidences</t>
  </si>
  <si>
    <t>alpha</t>
  </si>
  <si>
    <t>beta</t>
  </si>
  <si>
    <t>coincidences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</si>
</sst>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9" sqref="G9"/>
    </sheetView>
  </sheetViews>
  <sheetFormatPr baseColWidth="10" defaultRowHeight="16" x14ac:dyDescent="0.2"/>
  <sheetData>
    <row r="1" spans="1:10" x14ac:dyDescent="0.2">
      <c r="A1" t="s">
        <v>3</v>
      </c>
      <c r="B1" t="s">
        <v>4</v>
      </c>
      <c r="C1" t="s">
        <v>8</v>
      </c>
      <c r="I1" t="s">
        <v>5</v>
      </c>
      <c r="J1" t="s">
        <v>6</v>
      </c>
    </row>
    <row r="2" spans="1:10" x14ac:dyDescent="0.2">
      <c r="A2">
        <v>-45</v>
      </c>
      <c r="B2">
        <v>-22.5</v>
      </c>
      <c r="C2">
        <v>490</v>
      </c>
      <c r="G2" t="s">
        <v>2</v>
      </c>
      <c r="I2">
        <f>A2+16+360</f>
        <v>331</v>
      </c>
      <c r="J2">
        <f>B2+360</f>
        <v>337.5</v>
      </c>
    </row>
    <row r="3" spans="1:10" x14ac:dyDescent="0.2">
      <c r="A3">
        <v>-45</v>
      </c>
      <c r="B3">
        <v>22.5</v>
      </c>
      <c r="C3">
        <v>107</v>
      </c>
      <c r="G3" t="s">
        <v>0</v>
      </c>
      <c r="I3">
        <f>A3+16+360</f>
        <v>331</v>
      </c>
      <c r="J3">
        <f>B3</f>
        <v>22.5</v>
      </c>
    </row>
    <row r="4" spans="1:10" x14ac:dyDescent="0.2">
      <c r="A4">
        <v>-45</v>
      </c>
      <c r="B4">
        <v>67.5</v>
      </c>
      <c r="C4">
        <v>92</v>
      </c>
      <c r="G4" t="s">
        <v>1</v>
      </c>
      <c r="I4">
        <f>A4+16+360</f>
        <v>331</v>
      </c>
      <c r="J4">
        <f>B4</f>
        <v>67.5</v>
      </c>
    </row>
    <row r="5" spans="1:10" x14ac:dyDescent="0.2">
      <c r="A5">
        <v>-45</v>
      </c>
      <c r="B5">
        <v>112.5</v>
      </c>
      <c r="C5">
        <v>532</v>
      </c>
      <c r="I5">
        <f>A5+16+360</f>
        <v>331</v>
      </c>
      <c r="J5">
        <f>B5</f>
        <v>112.5</v>
      </c>
    </row>
    <row r="6" spans="1:10" x14ac:dyDescent="0.2">
      <c r="A6">
        <v>0</v>
      </c>
      <c r="B6">
        <v>-22.5</v>
      </c>
      <c r="C6">
        <v>531</v>
      </c>
      <c r="G6" t="s">
        <v>7</v>
      </c>
      <c r="I6">
        <f>A6+16</f>
        <v>16</v>
      </c>
      <c r="J6">
        <f>B6+360</f>
        <v>337.5</v>
      </c>
    </row>
    <row r="7" spans="1:10" x14ac:dyDescent="0.2">
      <c r="A7">
        <v>0</v>
      </c>
      <c r="B7">
        <v>22.5</v>
      </c>
      <c r="C7">
        <v>540</v>
      </c>
      <c r="I7">
        <f t="shared" ref="I7:I17" si="0">A7+14</f>
        <v>14</v>
      </c>
      <c r="J7">
        <f>B7</f>
        <v>22.5</v>
      </c>
    </row>
    <row r="8" spans="1:10" x14ac:dyDescent="0.2">
      <c r="A8">
        <v>0</v>
      </c>
      <c r="B8">
        <v>67.5</v>
      </c>
      <c r="C8">
        <v>109</v>
      </c>
      <c r="I8">
        <f t="shared" si="0"/>
        <v>14</v>
      </c>
      <c r="J8">
        <f>B8</f>
        <v>67.5</v>
      </c>
    </row>
    <row r="9" spans="1:10" x14ac:dyDescent="0.2">
      <c r="A9">
        <v>0</v>
      </c>
      <c r="B9">
        <v>112.5</v>
      </c>
      <c r="C9">
        <v>133</v>
      </c>
      <c r="I9">
        <f t="shared" si="0"/>
        <v>14</v>
      </c>
      <c r="J9">
        <f>B9</f>
        <v>112.5</v>
      </c>
    </row>
    <row r="10" spans="1:10" x14ac:dyDescent="0.2">
      <c r="A10">
        <v>45</v>
      </c>
      <c r="B10">
        <v>-22.5</v>
      </c>
      <c r="C10">
        <v>134</v>
      </c>
      <c r="I10">
        <f t="shared" si="0"/>
        <v>59</v>
      </c>
      <c r="J10">
        <f>B10+360</f>
        <v>337.5</v>
      </c>
    </row>
    <row r="11" spans="1:10" x14ac:dyDescent="0.2">
      <c r="A11">
        <v>45</v>
      </c>
      <c r="B11">
        <v>22.5</v>
      </c>
      <c r="C11">
        <v>554</v>
      </c>
      <c r="I11">
        <f t="shared" si="0"/>
        <v>59</v>
      </c>
      <c r="J11">
        <f>B11</f>
        <v>22.5</v>
      </c>
    </row>
    <row r="12" spans="1:10" x14ac:dyDescent="0.2">
      <c r="A12">
        <v>45</v>
      </c>
      <c r="B12">
        <v>67.5</v>
      </c>
      <c r="C12">
        <v>561</v>
      </c>
      <c r="I12">
        <f t="shared" si="0"/>
        <v>59</v>
      </c>
      <c r="J12">
        <f>B12</f>
        <v>67.5</v>
      </c>
    </row>
    <row r="13" spans="1:10" x14ac:dyDescent="0.2">
      <c r="A13">
        <v>45</v>
      </c>
      <c r="B13">
        <v>112.5</v>
      </c>
      <c r="C13">
        <v>208</v>
      </c>
      <c r="I13">
        <f t="shared" si="0"/>
        <v>59</v>
      </c>
      <c r="J13">
        <f>B13</f>
        <v>112.5</v>
      </c>
    </row>
    <row r="14" spans="1:10" x14ac:dyDescent="0.2">
      <c r="A14">
        <v>90</v>
      </c>
      <c r="B14">
        <v>-22.5</v>
      </c>
      <c r="C14">
        <v>73</v>
      </c>
      <c r="I14">
        <f t="shared" si="0"/>
        <v>104</v>
      </c>
      <c r="J14">
        <f>B14+360</f>
        <v>337.5</v>
      </c>
    </row>
    <row r="15" spans="1:10" x14ac:dyDescent="0.2">
      <c r="A15">
        <v>90</v>
      </c>
      <c r="B15">
        <v>22.5</v>
      </c>
      <c r="C15">
        <v>94</v>
      </c>
      <c r="I15">
        <f t="shared" si="0"/>
        <v>104</v>
      </c>
      <c r="J15">
        <f>B15</f>
        <v>22.5</v>
      </c>
    </row>
    <row r="16" spans="1:10" x14ac:dyDescent="0.2">
      <c r="A16">
        <v>90</v>
      </c>
      <c r="B16">
        <v>67.5</v>
      </c>
      <c r="C16">
        <v>566</v>
      </c>
      <c r="I16">
        <f t="shared" si="0"/>
        <v>104</v>
      </c>
      <c r="J16">
        <f>B16</f>
        <v>67.5</v>
      </c>
    </row>
    <row r="17" spans="1:10" x14ac:dyDescent="0.2">
      <c r="A17">
        <v>90</v>
      </c>
      <c r="B17">
        <v>112.5</v>
      </c>
      <c r="C17">
        <v>519</v>
      </c>
      <c r="I17">
        <f t="shared" si="0"/>
        <v>104</v>
      </c>
      <c r="J17">
        <f>B17</f>
        <v>112.5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baseColWidth="10" defaultRowHeight="16" x14ac:dyDescent="0.2"/>
  <sheetData>
    <row r="1" spans="1:7" x14ac:dyDescent="0.2">
      <c r="A1" t="s">
        <v>9</v>
      </c>
      <c r="B1" t="s">
        <v>10</v>
      </c>
      <c r="C1" t="s">
        <v>11</v>
      </c>
    </row>
    <row r="2" spans="1:7" x14ac:dyDescent="0.2">
      <c r="A2">
        <v>0</v>
      </c>
      <c r="B2">
        <v>0</v>
      </c>
      <c r="C2" s="1">
        <f>200*1/2*COS((A2-B2)/(2*PI()))^2</f>
        <v>100</v>
      </c>
    </row>
    <row r="3" spans="1:7" x14ac:dyDescent="0.2">
      <c r="A3">
        <v>22.5</v>
      </c>
      <c r="B3">
        <v>0</v>
      </c>
      <c r="C3" s="1">
        <f>200*1/2*COS((A3-B3)/(2*PI()))^2</f>
        <v>81.904273994295878</v>
      </c>
    </row>
    <row r="4" spans="1:7" x14ac:dyDescent="0.2">
      <c r="A4">
        <v>45</v>
      </c>
      <c r="B4">
        <v>0</v>
      </c>
      <c r="C4" s="1">
        <f>200*1/2*COS((A4-B4)/(2*PI()))^2</f>
        <v>40.715307964124186</v>
      </c>
    </row>
    <row r="5" spans="1:7" x14ac:dyDescent="0.2">
      <c r="A5">
        <v>67.5</v>
      </c>
      <c r="B5">
        <v>0</v>
      </c>
      <c r="C5" s="1">
        <f>200*1/2*COS((A5-B5)/(2*PI()))^2</f>
        <v>6.2468716590945617</v>
      </c>
    </row>
    <row r="6" spans="1:7" x14ac:dyDescent="0.2">
      <c r="A6">
        <v>90</v>
      </c>
      <c r="B6">
        <v>0</v>
      </c>
      <c r="C6" s="1">
        <v>0</v>
      </c>
    </row>
    <row r="10" spans="1:7" x14ac:dyDescent="0.2">
      <c r="G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0</v>
      </c>
      <c r="B2">
        <v>0</v>
      </c>
      <c r="C2">
        <v>100</v>
      </c>
    </row>
    <row r="3" spans="1:3" x14ac:dyDescent="0.2">
      <c r="A3">
        <v>0</v>
      </c>
      <c r="B3">
        <v>22.5</v>
      </c>
      <c r="C3" s="1">
        <f>200*1/2*COS((A3-B3)/(2*PI()))^2</f>
        <v>81.904273994295878</v>
      </c>
    </row>
    <row r="4" spans="1:3" x14ac:dyDescent="0.2">
      <c r="A4">
        <v>0</v>
      </c>
      <c r="B4">
        <v>45</v>
      </c>
      <c r="C4" s="1">
        <f>200*1/2*COS((A4-B4)/(2*PI()))^2</f>
        <v>40.715307964124186</v>
      </c>
    </row>
    <row r="5" spans="1:3" x14ac:dyDescent="0.2">
      <c r="A5">
        <v>0</v>
      </c>
      <c r="B5">
        <v>67.5</v>
      </c>
      <c r="C5" s="1">
        <f>200*1/2*COS((A5-B5)/(2*PI()))^2</f>
        <v>6.2468716590945617</v>
      </c>
    </row>
    <row r="6" spans="1:3" x14ac:dyDescent="0.2">
      <c r="A6">
        <v>0</v>
      </c>
      <c r="B6">
        <v>90</v>
      </c>
      <c r="C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0</v>
      </c>
      <c r="B2">
        <v>0</v>
      </c>
      <c r="C2" s="1">
        <f>0.5 * 200 * (COS(A2/(2*PI()))^2 * COS(B2/(2*PI()))^2 + SIN(A2/(2*PI()))^2 * SIN(B2/(2*PI()))^2)</f>
        <v>100</v>
      </c>
    </row>
    <row r="3" spans="1:3" x14ac:dyDescent="0.2">
      <c r="A3">
        <v>22.5</v>
      </c>
      <c r="B3">
        <v>22.5</v>
      </c>
      <c r="C3" s="1">
        <f>0.5 * 200 * (COS(A3/(2*PI()))^2 * COS(B3/(2*PI()))^2 + SIN(A3/(2*PI()))^2 * SIN(B3/(2*PI()))^2)</f>
        <v>70.357653982062089</v>
      </c>
    </row>
    <row r="4" spans="1:3" x14ac:dyDescent="0.2">
      <c r="A4">
        <v>45</v>
      </c>
      <c r="B4">
        <v>45</v>
      </c>
      <c r="C4" s="1">
        <v>50</v>
      </c>
    </row>
    <row r="5" spans="1:3" x14ac:dyDescent="0.2">
      <c r="A5">
        <v>67.5</v>
      </c>
      <c r="B5">
        <v>67.5</v>
      </c>
      <c r="C5" s="1">
        <f>0.5 * 200 * (COS(A5/(2*PI()))^2 * COS(B5/(2*PI()))^2 + SIN(A5/(2*PI()))^2 * SIN(B5/(2*PI()))^2)</f>
        <v>88.286724792314857</v>
      </c>
    </row>
    <row r="6" spans="1:3" x14ac:dyDescent="0.2">
      <c r="A6">
        <v>0</v>
      </c>
      <c r="B6">
        <v>90</v>
      </c>
      <c r="C6" s="1">
        <v>0</v>
      </c>
    </row>
    <row r="7" spans="1:3" x14ac:dyDescent="0.2">
      <c r="A7">
        <v>22.5</v>
      </c>
      <c r="B7">
        <v>-67.5</v>
      </c>
      <c r="C7" s="1">
        <f>0.5 * 200 * (COS(A7/(2*PI()))^2 * COS(B7/(2*PI()))^2 + SIN(A7/(2*PI()))^2 * SIN(B7/(2*PI()))^2)</f>
        <v>22.081764106083206</v>
      </c>
    </row>
    <row r="8" spans="1:3" x14ac:dyDescent="0.2">
      <c r="A8">
        <v>45</v>
      </c>
      <c r="B8">
        <v>-45</v>
      </c>
      <c r="C8" s="1">
        <v>50</v>
      </c>
    </row>
    <row r="9" spans="1:3" x14ac:dyDescent="0.2">
      <c r="A9">
        <v>67.5</v>
      </c>
      <c r="B9">
        <v>-22.5</v>
      </c>
      <c r="C9" s="1">
        <f>0.5 * 200 * (COS(A9/(2*PI()))^2 * COS(B9/(2*PI()))^2 + SIN(A9/(2*PI()))^2 * SIN(B9/(2*PI()))^2)</f>
        <v>22.081764106083206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2016-05-04T20:35:00Z</dcterms:created>
  <dcterms:modified xsi:type="dcterms:W3CDTF">2016-05-13T20:25:29Z</dcterms:modified>
</cp:coreProperties>
</file>