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lor0-my.sharepoint.com/personal/luke_day1_baylor_edu/Documents/Lab Transfer Folder/"/>
    </mc:Choice>
  </mc:AlternateContent>
  <xr:revisionPtr revIDLastSave="115" documentId="13_ncr:1_{EC42F642-B1E5-4B22-9497-F1E95D1E70FD}" xr6:coauthVersionLast="47" xr6:coauthVersionMax="47" xr10:uidLastSave="{6CC75478-B5BA-46DF-AEA6-12E5EDA35D9F}"/>
  <bookViews>
    <workbookView xWindow="-110" yWindow="-110" windowWidth="19420" windowHeight="10300" xr2:uid="{03B46C7F-DCC0-4C4B-907A-6945B1296AE4}"/>
  </bookViews>
  <sheets>
    <sheet name=" Core Locations &amp; Depths" sheetId="4" r:id="rId1"/>
    <sheet name="Key" sheetId="2" r:id="rId2"/>
    <sheet name="Raw Data" sheetId="1" r:id="rId3"/>
    <sheet name=" Calculations &amp; Graphs" sheetId="3" r:id="rId4"/>
  </sheets>
  <definedNames>
    <definedName name="_xlchart.v1.0" hidden="1">' Calculations &amp; Graphs'!$O$2</definedName>
    <definedName name="_xlchart.v1.1" hidden="1">' Calculations &amp; Graphs'!$O$3</definedName>
    <definedName name="_xlchart.v1.10" hidden="1">' Calculations &amp; Graphs'!$N$23:$N$25</definedName>
    <definedName name="_xlchart.v1.11" hidden="1">' Calculations &amp; Graphs'!$N$6:$N$9</definedName>
    <definedName name="_xlchart.v1.2" hidden="1">' Calculations &amp; Graphs'!$O$4</definedName>
    <definedName name="_xlchart.v1.3" hidden="1">(' Calculations &amp; Graphs'!$N$2,' Calculations &amp; Graphs'!$N$6,' Calculations &amp; Graphs'!$N$10,' Calculations &amp; Graphs'!$N$14,' Calculations &amp; Graphs'!$N$19,' Calculations &amp; Graphs'!$N$23)</definedName>
    <definedName name="_xlchart.v1.4" hidden="1">(' Calculations &amp; Graphs'!$N$3,' Calculations &amp; Graphs'!$N$7,' Calculations &amp; Graphs'!$N$11,' Calculations &amp; Graphs'!$N$15,' Calculations &amp; Graphs'!$N$20,' Calculations &amp; Graphs'!$N$24)</definedName>
    <definedName name="_xlchart.v1.5" hidden="1">(' Calculations &amp; Graphs'!$N$4,' Calculations &amp; Graphs'!$N$8,' Calculations &amp; Graphs'!$N$12,' Calculations &amp; Graphs'!$N$16,' Calculations &amp; Graphs'!$N$21,' Calculations &amp; Graphs'!$N$25)</definedName>
    <definedName name="_xlchart.v1.6" hidden="1">(' Calculations &amp; Graphs'!$N$5,' Calculations &amp; Graphs'!$N$9,' Calculations &amp; Graphs'!$N$13,' Calculations &amp; Graphs'!$N$17,' Calculations &amp; Graphs'!$N$18,' Calculations &amp; Graphs'!$N$22)</definedName>
    <definedName name="_xlchart.v1.7" hidden="1">' Calculations &amp; Graphs'!$N$10:$N$13</definedName>
    <definedName name="_xlchart.v1.8" hidden="1">' Calculations &amp; Graphs'!$N$14:$N$18</definedName>
    <definedName name="_xlchart.v1.9" hidden="1">' Calculations &amp; Graphs'!$N$19:$N$22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" i="3"/>
  <c r="K2" i="3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H3" i="4"/>
  <c r="H4" i="4"/>
  <c r="H5" i="4"/>
  <c r="H6" i="4"/>
  <c r="H7" i="4"/>
  <c r="H8" i="4"/>
  <c r="H9" i="4"/>
  <c r="H10" i="4"/>
  <c r="H11" i="4"/>
  <c r="H12" i="4"/>
  <c r="H2" i="4"/>
  <c r="J11" i="4"/>
  <c r="I11" i="4"/>
  <c r="J12" i="4"/>
  <c r="I12" i="4"/>
  <c r="J10" i="4"/>
  <c r="I10" i="4"/>
  <c r="J9" i="4"/>
  <c r="I9" i="4"/>
  <c r="I4" i="4"/>
  <c r="J4" i="4"/>
  <c r="I5" i="4"/>
  <c r="J5" i="4"/>
  <c r="I6" i="4"/>
  <c r="J6" i="4"/>
  <c r="I7" i="4"/>
  <c r="J7" i="4"/>
  <c r="I3" i="4"/>
  <c r="J3" i="4"/>
  <c r="J8" i="4"/>
  <c r="I8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N20" i="3" s="1"/>
  <c r="K21" i="3"/>
  <c r="N21" i="3" s="1"/>
  <c r="K22" i="3"/>
  <c r="N22" i="3" s="1"/>
  <c r="K23" i="3"/>
  <c r="K24" i="3"/>
  <c r="K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N19" i="3" l="1"/>
  <c r="N7" i="3"/>
  <c r="N18" i="3"/>
  <c r="N6" i="3"/>
  <c r="N17" i="3"/>
  <c r="N5" i="3"/>
  <c r="N16" i="3"/>
  <c r="N4" i="3"/>
  <c r="N15" i="3"/>
  <c r="N3" i="3"/>
  <c r="N14" i="3"/>
  <c r="N25" i="3"/>
  <c r="N13" i="3"/>
  <c r="N24" i="3"/>
  <c r="N12" i="3"/>
  <c r="N23" i="3"/>
  <c r="N11" i="3"/>
  <c r="N10" i="3"/>
  <c r="N9" i="3"/>
  <c r="N8" i="3"/>
</calcChain>
</file>

<file path=xl/sharedStrings.xml><?xml version="1.0" encoding="utf-8"?>
<sst xmlns="http://schemas.openxmlformats.org/spreadsheetml/2006/main" count="110" uniqueCount="55">
  <si>
    <t>Tin #</t>
  </si>
  <si>
    <t>Tin empty (g)</t>
  </si>
  <si>
    <t>tin + wet (g)</t>
  </si>
  <si>
    <t>tin + dry (g)</t>
  </si>
  <si>
    <t xml:space="preserve"> tin + ashed (g)</t>
  </si>
  <si>
    <t>section length (cm)</t>
  </si>
  <si>
    <t>Core</t>
  </si>
  <si>
    <t>Note</t>
  </si>
  <si>
    <t>0-2</t>
  </si>
  <si>
    <t>2-4</t>
  </si>
  <si>
    <t>4-10</t>
  </si>
  <si>
    <t>10-34</t>
  </si>
  <si>
    <t>10-12</t>
  </si>
  <si>
    <t>10-26.5 (10-20)</t>
  </si>
  <si>
    <t>10-26.5 (20-26.5)</t>
  </si>
  <si>
    <t>10-20.5</t>
  </si>
  <si>
    <t>Boundary between top dark and bottom sand ~7cm</t>
  </si>
  <si>
    <t>Section</t>
  </si>
  <si>
    <t>core tube inner diameter</t>
  </si>
  <si>
    <t>2.1 cm</t>
  </si>
  <si>
    <t>volume (cm^2)</t>
  </si>
  <si>
    <t>tin empty (g)</t>
  </si>
  <si>
    <t>tin #</t>
  </si>
  <si>
    <t>wet sediment (g)</t>
  </si>
  <si>
    <t>dry sediment (g)</t>
  </si>
  <si>
    <t>ashed sediment (g)</t>
  </si>
  <si>
    <t>bulk density (g/cm^2)</t>
  </si>
  <si>
    <t>sediment depth (cm)</t>
  </si>
  <si>
    <t>PC1</t>
  </si>
  <si>
    <t>PC2</t>
  </si>
  <si>
    <t>PC3</t>
  </si>
  <si>
    <t>PC4</t>
  </si>
  <si>
    <t>PC5</t>
  </si>
  <si>
    <t>Latitude</t>
  </si>
  <si>
    <t>Longitude</t>
  </si>
  <si>
    <t>PC3.5</t>
  </si>
  <si>
    <t>Site</t>
  </si>
  <si>
    <t>-</t>
  </si>
  <si>
    <t>depthtrax (ft)</t>
  </si>
  <si>
    <t>pole depth (cm)</t>
  </si>
  <si>
    <t>DTR (cm)</t>
  </si>
  <si>
    <t>70+0</t>
  </si>
  <si>
    <t>depthtrax (cm)</t>
  </si>
  <si>
    <t>true pole depth (cm)</t>
  </si>
  <si>
    <t>true DTR (cm)</t>
  </si>
  <si>
    <t>core tube lengths</t>
  </si>
  <si>
    <t>addition to pole measurements</t>
  </si>
  <si>
    <t>100 cm</t>
  </si>
  <si>
    <t>115 cm</t>
  </si>
  <si>
    <t>61 cm for PC3.5</t>
  </si>
  <si>
    <t>46 cm for PC3.5</t>
  </si>
  <si>
    <t>tin + ashed, rehydrated (g)</t>
  </si>
  <si>
    <t>rehydrated sediment (g)</t>
  </si>
  <si>
    <t>deeper min</t>
  </si>
  <si>
    <t>deeper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</si>
</sst>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Measurement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Core Locations &amp; Depths'!$H$1</c:f>
              <c:strCache>
                <c:ptCount val="1"/>
                <c:pt idx="0">
                  <c:v>depthtrax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 Core Locations &amp; Depths'!$A$2:$A$12</c:f>
              <c:strCache>
                <c:ptCount val="11"/>
                <c:pt idx="0">
                  <c:v>0.5</c:v>
                </c:pt>
                <c:pt idx="1">
                  <c:v>PC1</c:v>
                </c:pt>
                <c:pt idx="2">
                  <c:v>1.5</c:v>
                </c:pt>
                <c:pt idx="3">
                  <c:v>PC2</c:v>
                </c:pt>
                <c:pt idx="4">
                  <c:v>2.5</c:v>
                </c:pt>
                <c:pt idx="5">
                  <c:v>PC3</c:v>
                </c:pt>
                <c:pt idx="6">
                  <c:v>PC3.5</c:v>
                </c:pt>
                <c:pt idx="7">
                  <c:v>PC4</c:v>
                </c:pt>
                <c:pt idx="8">
                  <c:v>4.5</c:v>
                </c:pt>
                <c:pt idx="9">
                  <c:v>PC5</c:v>
                </c:pt>
                <c:pt idx="10">
                  <c:v>5.5</c:v>
                </c:pt>
              </c:strCache>
            </c:strRef>
          </c:xVal>
          <c:yVal>
            <c:numRef>
              <c:f>' Core Locations &amp; Depths'!$H$2:$H$12</c:f>
              <c:numCache>
                <c:formatCode>General</c:formatCode>
                <c:ptCount val="11"/>
                <c:pt idx="0">
                  <c:v>131.06399999999999</c:v>
                </c:pt>
                <c:pt idx="1">
                  <c:v>115.824</c:v>
                </c:pt>
                <c:pt idx="2">
                  <c:v>228.6</c:v>
                </c:pt>
                <c:pt idx="3">
                  <c:v>182.88</c:v>
                </c:pt>
                <c:pt idx="4">
                  <c:v>192.024</c:v>
                </c:pt>
                <c:pt idx="5">
                  <c:v>198.12</c:v>
                </c:pt>
                <c:pt idx="6">
                  <c:v>204.21600000000001</c:v>
                </c:pt>
                <c:pt idx="7">
                  <c:v>195.072</c:v>
                </c:pt>
                <c:pt idx="8">
                  <c:v>112.77600000000001</c:v>
                </c:pt>
                <c:pt idx="9">
                  <c:v>167.64</c:v>
                </c:pt>
                <c:pt idx="10">
                  <c:v>131.06399999999999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F-4D9B-9C4F-484C49464489}"/>
            </c:ext>
          </c:extLst>
        </c:ser>
        <c:ser>
          <c:idx val="1"/>
          <c:order val="1"/>
          <c:tx>
            <c:strRef>
              <c:f>' Core Locations &amp; Depths'!$I$1</c:f>
              <c:strCache>
                <c:ptCount val="1"/>
                <c:pt idx="0">
                  <c:v>true pole 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 Core Locations &amp; Depths'!$A$2:$A$12</c:f>
              <c:strCache>
                <c:ptCount val="11"/>
                <c:pt idx="0">
                  <c:v>0.5</c:v>
                </c:pt>
                <c:pt idx="1">
                  <c:v>PC1</c:v>
                </c:pt>
                <c:pt idx="2">
                  <c:v>1.5</c:v>
                </c:pt>
                <c:pt idx="3">
                  <c:v>PC2</c:v>
                </c:pt>
                <c:pt idx="4">
                  <c:v>2.5</c:v>
                </c:pt>
                <c:pt idx="5">
                  <c:v>PC3</c:v>
                </c:pt>
                <c:pt idx="6">
                  <c:v>PC3.5</c:v>
                </c:pt>
                <c:pt idx="7">
                  <c:v>PC4</c:v>
                </c:pt>
                <c:pt idx="8">
                  <c:v>4.5</c:v>
                </c:pt>
                <c:pt idx="9">
                  <c:v>PC5</c:v>
                </c:pt>
                <c:pt idx="10">
                  <c:v>5.5</c:v>
                </c:pt>
              </c:strCache>
            </c:strRef>
          </c:xVal>
          <c:yVal>
            <c:numRef>
              <c:f>' Core Locations &amp; Depths'!$I$2:$I$12</c:f>
              <c:numCache>
                <c:formatCode>General</c:formatCode>
                <c:ptCount val="11"/>
                <c:pt idx="0">
                  <c:v>70</c:v>
                </c:pt>
                <c:pt idx="1">
                  <c:v>135</c:v>
                </c:pt>
                <c:pt idx="2">
                  <c:v>160</c:v>
                </c:pt>
                <c:pt idx="3">
                  <c:v>195</c:v>
                </c:pt>
                <c:pt idx="4">
                  <c:v>225</c:v>
                </c:pt>
                <c:pt idx="5">
                  <c:v>245</c:v>
                </c:pt>
                <c:pt idx="6">
                  <c:v>211</c:v>
                </c:pt>
                <c:pt idx="7">
                  <c:v>315</c:v>
                </c:pt>
                <c:pt idx="8">
                  <c:v>230</c:v>
                </c:pt>
                <c:pt idx="9">
                  <c:v>179</c:v>
                </c:pt>
                <c:pt idx="1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F-4D9B-9C4F-484C49464489}"/>
            </c:ext>
          </c:extLst>
        </c:ser>
        <c:ser>
          <c:idx val="2"/>
          <c:order val="2"/>
          <c:tx>
            <c:strRef>
              <c:f>' Core Locations &amp; Depths'!$J$1</c:f>
              <c:strCache>
                <c:ptCount val="1"/>
                <c:pt idx="0">
                  <c:v>true DTR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 Core Locations &amp; Depths'!$A$2:$A$12</c:f>
              <c:strCache>
                <c:ptCount val="11"/>
                <c:pt idx="0">
                  <c:v>0.5</c:v>
                </c:pt>
                <c:pt idx="1">
                  <c:v>PC1</c:v>
                </c:pt>
                <c:pt idx="2">
                  <c:v>1.5</c:v>
                </c:pt>
                <c:pt idx="3">
                  <c:v>PC2</c:v>
                </c:pt>
                <c:pt idx="4">
                  <c:v>2.5</c:v>
                </c:pt>
                <c:pt idx="5">
                  <c:v>PC3</c:v>
                </c:pt>
                <c:pt idx="6">
                  <c:v>PC3.5</c:v>
                </c:pt>
                <c:pt idx="7">
                  <c:v>PC4</c:v>
                </c:pt>
                <c:pt idx="8">
                  <c:v>4.5</c:v>
                </c:pt>
                <c:pt idx="9">
                  <c:v>PC5</c:v>
                </c:pt>
                <c:pt idx="10">
                  <c:v>5.5</c:v>
                </c:pt>
              </c:strCache>
            </c:strRef>
          </c:xVal>
          <c:yVal>
            <c:numRef>
              <c:f>' Core Locations &amp; Depths'!$J$2:$J$13</c:f>
              <c:numCache>
                <c:formatCode>General</c:formatCode>
                <c:ptCount val="12"/>
                <c:pt idx="0">
                  <c:v>70</c:v>
                </c:pt>
                <c:pt idx="1">
                  <c:v>145</c:v>
                </c:pt>
                <c:pt idx="2">
                  <c:v>175</c:v>
                </c:pt>
                <c:pt idx="3">
                  <c:v>220</c:v>
                </c:pt>
                <c:pt idx="4">
                  <c:v>243</c:v>
                </c:pt>
                <c:pt idx="5">
                  <c:v>285</c:v>
                </c:pt>
                <c:pt idx="6">
                  <c:v>281</c:v>
                </c:pt>
                <c:pt idx="7">
                  <c:v>365</c:v>
                </c:pt>
                <c:pt idx="8">
                  <c:v>240</c:v>
                </c:pt>
                <c:pt idx="9">
                  <c:v>195</c:v>
                </c:pt>
                <c:pt idx="10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F-4D9B-9C4F-484C49464489}"/>
            </c:ext>
          </c:extLst>
        </c:ser>
        <c:ser>
          <c:idx val="3"/>
          <c:order val="3"/>
          <c:tx>
            <c:strRef>
              <c:f>' Core Locations &amp; Depths'!$K$1</c:f>
              <c:strCache>
                <c:ptCount val="1"/>
                <c:pt idx="0">
                  <c:v>deeper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 Core Locations &amp; Depths'!$A$2:$A$12</c:f>
              <c:strCache>
                <c:ptCount val="11"/>
                <c:pt idx="0">
                  <c:v>0.5</c:v>
                </c:pt>
                <c:pt idx="1">
                  <c:v>PC1</c:v>
                </c:pt>
                <c:pt idx="2">
                  <c:v>1.5</c:v>
                </c:pt>
                <c:pt idx="3">
                  <c:v>PC2</c:v>
                </c:pt>
                <c:pt idx="4">
                  <c:v>2.5</c:v>
                </c:pt>
                <c:pt idx="5">
                  <c:v>PC3</c:v>
                </c:pt>
                <c:pt idx="6">
                  <c:v>PC3.5</c:v>
                </c:pt>
                <c:pt idx="7">
                  <c:v>PC4</c:v>
                </c:pt>
                <c:pt idx="8">
                  <c:v>4.5</c:v>
                </c:pt>
                <c:pt idx="9">
                  <c:v>PC5</c:v>
                </c:pt>
                <c:pt idx="10">
                  <c:v>5.5</c:v>
                </c:pt>
              </c:strCache>
            </c:strRef>
          </c:xVal>
          <c:yVal>
            <c:numRef>
              <c:f>' Core Locations &amp; Depths'!$K$2:$K$12</c:f>
              <c:numCache>
                <c:formatCode>General</c:formatCode>
                <c:ptCount val="11"/>
                <c:pt idx="1">
                  <c:v>140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245</c:v>
                </c:pt>
                <c:pt idx="7">
                  <c:v>225</c:v>
                </c:pt>
                <c:pt idx="8">
                  <c:v>210</c:v>
                </c:pt>
                <c:pt idx="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7-42BB-9299-9F08A6558EDD}"/>
            </c:ext>
          </c:extLst>
        </c:ser>
        <c:ser>
          <c:idx val="4"/>
          <c:order val="4"/>
          <c:tx>
            <c:strRef>
              <c:f>' Core Locations &amp; Depths'!$L$1</c:f>
              <c:strCache>
                <c:ptCount val="1"/>
                <c:pt idx="0">
                  <c:v>deeper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 Core Locations &amp; Depths'!$A$2:$A$12</c:f>
              <c:strCache>
                <c:ptCount val="11"/>
                <c:pt idx="0">
                  <c:v>0.5</c:v>
                </c:pt>
                <c:pt idx="1">
                  <c:v>PC1</c:v>
                </c:pt>
                <c:pt idx="2">
                  <c:v>1.5</c:v>
                </c:pt>
                <c:pt idx="3">
                  <c:v>PC2</c:v>
                </c:pt>
                <c:pt idx="4">
                  <c:v>2.5</c:v>
                </c:pt>
                <c:pt idx="5">
                  <c:v>PC3</c:v>
                </c:pt>
                <c:pt idx="6">
                  <c:v>PC3.5</c:v>
                </c:pt>
                <c:pt idx="7">
                  <c:v>PC4</c:v>
                </c:pt>
                <c:pt idx="8">
                  <c:v>4.5</c:v>
                </c:pt>
                <c:pt idx="9">
                  <c:v>PC5</c:v>
                </c:pt>
                <c:pt idx="10">
                  <c:v>5.5</c:v>
                </c:pt>
              </c:strCache>
            </c:strRef>
          </c:xVal>
          <c:yVal>
            <c:numRef>
              <c:f>' Core Locations &amp; Depths'!$L$2:$L$11</c:f>
              <c:numCache>
                <c:formatCode>General</c:formatCode>
                <c:ptCount val="10"/>
                <c:pt idx="1">
                  <c:v>160</c:v>
                </c:pt>
                <c:pt idx="2">
                  <c:v>210</c:v>
                </c:pt>
                <c:pt idx="3">
                  <c:v>240</c:v>
                </c:pt>
                <c:pt idx="4">
                  <c:v>250</c:v>
                </c:pt>
                <c:pt idx="5">
                  <c:v>240</c:v>
                </c:pt>
                <c:pt idx="6">
                  <c:v>285</c:v>
                </c:pt>
                <c:pt idx="7">
                  <c:v>310</c:v>
                </c:pt>
                <c:pt idx="8">
                  <c:v>290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7-42BB-9299-9F08A655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64959"/>
        <c:axId val="1152020735"/>
      </c:scatterChart>
      <c:valAx>
        <c:axId val="11526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0735"/>
        <c:crosses val="autoZero"/>
        <c:crossBetween val="midCat"/>
      </c:valAx>
      <c:valAx>
        <c:axId val="11520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6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0-2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 Calculations &amp; Graphs'!$P$6,' Calculations &amp; Graphs'!$P$10,' Calculations &amp; Graphs'!$P$14,' Calculations &amp; Graphs'!$P$19,' Calculations &amp; Graphs'!$P$23)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(' Calculations &amp; Graphs'!$N$6,' Calculations &amp; Graphs'!$N$10,' Calculations &amp; Graphs'!$N$14,' Calculations &amp; Graphs'!$N$19,' Calculations &amp; Graphs'!$N$23)</c:f>
              <c:numCache>
                <c:formatCode>General</c:formatCode>
                <c:ptCount val="5"/>
                <c:pt idx="0">
                  <c:v>8.6131334962158135E-2</c:v>
                </c:pt>
                <c:pt idx="1">
                  <c:v>4.3617837691806063E-2</c:v>
                </c:pt>
                <c:pt idx="2">
                  <c:v>3.3007508152346363E-2</c:v>
                </c:pt>
                <c:pt idx="3">
                  <c:v>4.1170965777604124E-2</c:v>
                </c:pt>
                <c:pt idx="4">
                  <c:v>9.1508678844401323E-2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1-4144-BB61-5872A2E751FA}"/>
            </c:ext>
          </c:extLst>
        </c:ser>
        <c:ser>
          <c:idx val="1"/>
          <c:order val="1"/>
          <c:tx>
            <c:v>2-4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 Calculations &amp; Graphs'!$P$6,' Calculations &amp; Graphs'!$P$10,' Calculations &amp; Graphs'!$P$14,' Calculations &amp; Graphs'!$P$19,' Calculations &amp; Graphs'!$P$23)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(' Calculations &amp; Graphs'!$N$7,' Calculations &amp; Graphs'!$N$11,' Calculations &amp; Graphs'!$N$15,' Calculations &amp; Graphs'!$N$20,' Calculations &amp; Graphs'!$N$24)</c:f>
              <c:numCache>
                <c:formatCode>General</c:formatCode>
                <c:ptCount val="5"/>
                <c:pt idx="0">
                  <c:v>9.8907037877017795E-2</c:v>
                </c:pt>
                <c:pt idx="1">
                  <c:v>6.2283356187753519E-2</c:v>
                </c:pt>
                <c:pt idx="2">
                  <c:v>3.7009839941210591E-2</c:v>
                </c:pt>
                <c:pt idx="3">
                  <c:v>3.7969822137637881E-2</c:v>
                </c:pt>
                <c:pt idx="4">
                  <c:v>0.1305503608028622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1-4144-BB61-5872A2E7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87535"/>
        <c:axId val="1165060175"/>
      </c:scatterChart>
      <c:valAx>
        <c:axId val="11650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60175"/>
        <c:crosses val="autoZero"/>
        <c:crossBetween val="midCat"/>
      </c:valAx>
      <c:valAx>
        <c:axId val="11650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bulk density (g/cm^2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8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title pos="t" align="ctr" overlay="0">
      <cx:tx>
        <cx:txData>
          <cx:v>Bulk Densities by depth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Bulk Densities by depth</a:t>
          </a:r>
        </a:p>
      </cx:txPr>
    </cx:title>
    <cx:plotArea>
      <cx:plotAreaRegion>
        <cx:series layoutId="boxWhisker" uniqueId="{4C8A0732-3F21-4190-822C-C3A6AA6B9F7B}">
          <cx:tx>
            <cx:txData>
              <cx:f>_xlchart.v1.0</cx:f>
              <cx:v>0-2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B36-4956-99A0-44CCEC64F8D3}">
          <cx:tx>
            <cx:txData>
              <cx:f>_xlchart.v1.1</cx:f>
              <cx:v>2-4</cx:v>
            </cx:txData>
          </cx:tx>
          <cx:dataId val="1"/>
          <cx:layoutPr>
            <cx:statistics quartileMethod="exclusive"/>
          </cx:layoutPr>
        </cx:series>
        <cx:series layoutId="boxWhisker" uniqueId="{00000002-9B36-4956-99A0-44CCEC64F8D3}">
          <cx:tx>
            <cx:txData>
              <cx:f>_xlchart.v1.2</cx:f>
              <cx:v>4-10</cx:v>
            </cx:txData>
          </cx:tx>
          <cx:dataId val="2"/>
          <cx:layoutPr>
            <cx:statistics quartileMethod="exclusive"/>
          </cx:layoutPr>
        </cx:series>
        <cx:series layoutId="boxWhisker" uniqueId="{00000003-9B36-4956-99A0-44CCEC64F8D3}">
          <cx:tx>
            <cx:txData>
              <cx:f/>
              <cx:v>&gt;10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sediment depth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sediment depth category</a:t>
              </a:r>
            </a:p>
          </cx:txPr>
        </cx:title>
        <cx:tickLabels/>
      </cx:axis>
      <cx:axis id="1">
        <cx:valScaling/>
        <cx:title>
          <cx:tx>
            <cx:txData>
              <cx:v>Bulk density (g/cm^2)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Bulk density (g/cm^2)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</cx:chartData>
  <cx:chart>
    <cx:title pos="t" align="ctr" overlay="0">
      <cx:tx>
        <cx:txData>
          <cx:v>bulk density by transect location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bulk density by transect location</a:t>
          </a:r>
        </a:p>
      </cx:txPr>
    </cx:title>
    <cx:plotArea>
      <cx:plotAreaRegion>
        <cx:series layoutId="boxWhisker" uniqueId="{228F2A2D-986A-429D-961E-8C12F8C7EA85}">
          <cx:tx>
            <cx:txData>
              <cx:f/>
              <cx:v>PC1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BFC-4202-B926-DE7C7C246117}">
          <cx:tx>
            <cx:txData>
              <cx:f/>
              <cx:v>PC2</cx:v>
            </cx:txData>
          </cx:tx>
          <cx:dataId val="1"/>
          <cx:layoutPr>
            <cx:statistics quartileMethod="exclusive"/>
          </cx:layoutPr>
        </cx:series>
        <cx:series layoutId="boxWhisker" uniqueId="{00000002-2BFC-4202-B926-DE7C7C246117}">
          <cx:tx>
            <cx:txData>
              <cx:f/>
              <cx:v>PC3</cx:v>
            </cx:txData>
          </cx:tx>
          <cx:dataId val="2"/>
          <cx:layoutPr>
            <cx:statistics quartileMethod="exclusive"/>
          </cx:layoutPr>
        </cx:series>
        <cx:series layoutId="boxWhisker" uniqueId="{00000003-2BFC-4202-B926-DE7C7C246117}">
          <cx:tx>
            <cx:txData>
              <cx:f/>
              <cx:v>PC4</cx:v>
            </cx:txData>
          </cx:tx>
          <cx:dataId val="3"/>
          <cx:layoutPr>
            <cx:statistics quartileMethod="exclusive"/>
          </cx:layoutPr>
        </cx:series>
        <cx:series layoutId="boxWhisker" uniqueId="{00000004-2BFC-4202-B926-DE7C7C246117}">
          <cx:tx>
            <cx:txData>
              <cx:f/>
              <cx:v>PC5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Core 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Core location</a:t>
              </a:r>
            </a:p>
          </cx:txPr>
        </cx:title>
        <cx:tickLabels/>
      </cx:axis>
      <cx:axis id="1">
        <cx:valScaling/>
        <cx:title>
          <cx:tx>
            <cx:txData>
              <cx:v>Bulk density (g/cm^2)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Bulk density (g/cm^2)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160462</xdr:colOff>
      <xdr:row>13</xdr:row>
      <xdr:rowOff>148973</xdr:rowOff>
    </xdr:from>
    <xdr:to>
      <xdr:col>12</xdr:col>
      <xdr:colOff>447674</xdr:colOff>
      <xdr:row>30</xdr:row>
      <xdr:rowOff>110873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CE821-BFD6-A736-4B58-C55C0920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27</xdr:row>
      <xdr:rowOff>80961</xdr:rowOff>
    </xdr:from>
    <xdr:to>
      <xdr:col>5</xdr:col>
      <xdr:colOff>485775</xdr:colOff>
      <xdr:row>42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3BB461A-490D-DB4A-C427-1770BEF04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5053011"/>
              <a:ext cx="4371975" cy="272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952500</xdr:colOff>
      <xdr:row>27</xdr:row>
      <xdr:rowOff>109537</xdr:rowOff>
    </xdr:from>
    <xdr:to>
      <xdr:col>11</xdr:col>
      <xdr:colOff>28576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166DCDB-33AF-6BB8-6DA6-78250A7B0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081587"/>
              <a:ext cx="7673976" cy="258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214312</xdr:colOff>
      <xdr:row>27</xdr:row>
      <xdr:rowOff>14287</xdr:rowOff>
    </xdr:from>
    <xdr:to>
      <xdr:col>15</xdr:col>
      <xdr:colOff>461962</xdr:colOff>
      <xdr:row>41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7E2925-9501-077E-430A-4F8A0C46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7799-3DFA-4F29-BB1D-C344468EA663}">
  <dimension ref="A1:L12"/>
  <sheetViews>
    <sheetView tabSelected="1" topLeftCell="E1" zoomScale="68" zoomScaleNormal="85" workbookViewId="0">
      <selection activeCell="M10" sqref="M10"/>
    </sheetView>
  </sheetViews>
  <sheetFormatPr defaultRowHeight="14.5" x14ac:dyDescent="0.35"/>
  <cols>
    <col min="1" max="1" width="9.1796875" style="3"/>
    <col min="2" max="2" width="12.54296875" customWidth="1"/>
    <col min="3" max="3" width="13.81640625" customWidth="1"/>
    <col min="4" max="4" width="15.81640625" customWidth="1"/>
    <col min="5" max="5" width="16.1796875" customWidth="1"/>
    <col min="7" max="7" width="14" customWidth="1"/>
    <col min="8" max="8" width="27.7265625" customWidth="1"/>
    <col min="9" max="9" width="20.7265625" customWidth="1"/>
    <col min="10" max="10" width="16.453125" customWidth="1"/>
    <col min="11" max="11" width="13.54296875" customWidth="1"/>
    <col min="12" max="12" width="13" customWidth="1"/>
  </cols>
  <sheetData>
    <row r="1" spans="1:12" x14ac:dyDescent="0.35">
      <c r="A1" s="3" t="s">
        <v>36</v>
      </c>
      <c r="B1" t="s">
        <v>33</v>
      </c>
      <c r="C1" t="s">
        <v>34</v>
      </c>
      <c r="D1" t="s">
        <v>38</v>
      </c>
      <c r="E1" t="s">
        <v>39</v>
      </c>
      <c r="F1" t="s">
        <v>40</v>
      </c>
      <c r="H1" t="s">
        <v>42</v>
      </c>
      <c r="I1" t="s">
        <v>43</v>
      </c>
      <c r="J1" t="s">
        <v>44</v>
      </c>
      <c r="K1" t="s">
        <v>53</v>
      </c>
      <c r="L1" t="s">
        <v>54</v>
      </c>
    </row>
    <row r="2" spans="1:12" x14ac:dyDescent="0.35">
      <c r="A2" s="3">
        <v>0.5</v>
      </c>
      <c r="B2" t="s">
        <v>37</v>
      </c>
      <c r="C2" t="s">
        <v>37</v>
      </c>
      <c r="D2">
        <v>4.3</v>
      </c>
      <c r="E2" t="s">
        <v>41</v>
      </c>
      <c r="F2" t="s">
        <v>41</v>
      </c>
      <c r="H2">
        <f>CONVERT(D2,"ft","cm")</f>
        <v>131.06399999999999</v>
      </c>
      <c r="I2">
        <v>70</v>
      </c>
      <c r="J2">
        <v>70</v>
      </c>
    </row>
    <row r="3" spans="1:12" x14ac:dyDescent="0.35">
      <c r="A3" s="3" t="s">
        <v>28</v>
      </c>
      <c r="B3">
        <v>31.694306000000001</v>
      </c>
      <c r="C3">
        <v>-97.168474000000003</v>
      </c>
      <c r="D3">
        <v>3.8</v>
      </c>
      <c r="E3">
        <v>20</v>
      </c>
      <c r="F3">
        <v>30</v>
      </c>
      <c r="H3">
        <f t="shared" ref="H3:H12" si="0">CONVERT(D3,"ft","cm")</f>
        <v>115.824</v>
      </c>
      <c r="I3">
        <f>115+E3</f>
        <v>135</v>
      </c>
      <c r="J3">
        <f>115+F3</f>
        <v>145</v>
      </c>
      <c r="K3">
        <v>140</v>
      </c>
      <c r="L3">
        <v>160</v>
      </c>
    </row>
    <row r="4" spans="1:12" x14ac:dyDescent="0.35">
      <c r="A4" s="3">
        <v>1.5</v>
      </c>
      <c r="B4" t="s">
        <v>37</v>
      </c>
      <c r="C4" t="s">
        <v>37</v>
      </c>
      <c r="D4">
        <v>7.5</v>
      </c>
      <c r="E4">
        <v>45</v>
      </c>
      <c r="F4">
        <v>60</v>
      </c>
      <c r="H4">
        <f t="shared" si="0"/>
        <v>228.6</v>
      </c>
      <c r="I4">
        <f t="shared" ref="I4:I7" si="1">115+E4</f>
        <v>160</v>
      </c>
      <c r="J4">
        <f t="shared" ref="J4:J7" si="2">115+F4</f>
        <v>175</v>
      </c>
      <c r="K4">
        <v>170</v>
      </c>
      <c r="L4">
        <v>210</v>
      </c>
    </row>
    <row r="5" spans="1:12" x14ac:dyDescent="0.35">
      <c r="A5" s="3" t="s">
        <v>29</v>
      </c>
      <c r="B5">
        <v>31.694271000000001</v>
      </c>
      <c r="C5">
        <v>-97.168558000000004</v>
      </c>
      <c r="D5">
        <v>6</v>
      </c>
      <c r="E5">
        <v>80</v>
      </c>
      <c r="F5">
        <v>105</v>
      </c>
      <c r="H5">
        <f t="shared" si="0"/>
        <v>182.88</v>
      </c>
      <c r="I5">
        <f t="shared" si="1"/>
        <v>195</v>
      </c>
      <c r="J5">
        <f t="shared" si="2"/>
        <v>220</v>
      </c>
      <c r="K5">
        <v>180</v>
      </c>
      <c r="L5">
        <v>240</v>
      </c>
    </row>
    <row r="6" spans="1:12" x14ac:dyDescent="0.35">
      <c r="A6" s="3">
        <v>2.5</v>
      </c>
      <c r="B6" t="s">
        <v>37</v>
      </c>
      <c r="C6" t="s">
        <v>37</v>
      </c>
      <c r="D6">
        <v>6.3</v>
      </c>
      <c r="E6">
        <v>110</v>
      </c>
      <c r="F6">
        <v>128</v>
      </c>
      <c r="H6">
        <f t="shared" si="0"/>
        <v>192.024</v>
      </c>
      <c r="I6">
        <f t="shared" si="1"/>
        <v>225</v>
      </c>
      <c r="J6">
        <f t="shared" si="2"/>
        <v>243</v>
      </c>
      <c r="K6">
        <v>190</v>
      </c>
      <c r="L6">
        <v>250</v>
      </c>
    </row>
    <row r="7" spans="1:12" x14ac:dyDescent="0.35">
      <c r="A7" s="3" t="s">
        <v>30</v>
      </c>
      <c r="B7">
        <v>31.694258999999999</v>
      </c>
      <c r="C7">
        <v>-97.168615000000003</v>
      </c>
      <c r="D7">
        <v>6.5</v>
      </c>
      <c r="E7">
        <v>130</v>
      </c>
      <c r="F7">
        <v>170</v>
      </c>
      <c r="H7">
        <f t="shared" si="0"/>
        <v>198.12</v>
      </c>
      <c r="I7">
        <f t="shared" si="1"/>
        <v>245</v>
      </c>
      <c r="J7">
        <f t="shared" si="2"/>
        <v>285</v>
      </c>
      <c r="K7">
        <v>200</v>
      </c>
      <c r="L7">
        <v>240</v>
      </c>
    </row>
    <row r="8" spans="1:12" x14ac:dyDescent="0.35">
      <c r="A8" s="3" t="s">
        <v>35</v>
      </c>
      <c r="B8">
        <v>31.694257</v>
      </c>
      <c r="C8">
        <v>-97.168666000000002</v>
      </c>
      <c r="D8">
        <v>6.7</v>
      </c>
      <c r="E8">
        <v>150</v>
      </c>
      <c r="F8">
        <v>220</v>
      </c>
      <c r="H8">
        <f t="shared" si="0"/>
        <v>204.21600000000001</v>
      </c>
      <c r="I8">
        <f>61+E8</f>
        <v>211</v>
      </c>
      <c r="J8">
        <f>61+F8</f>
        <v>281</v>
      </c>
      <c r="K8">
        <v>245</v>
      </c>
      <c r="L8">
        <v>285</v>
      </c>
    </row>
    <row r="9" spans="1:12" x14ac:dyDescent="0.35">
      <c r="A9" s="3" t="s">
        <v>31</v>
      </c>
      <c r="B9">
        <v>31.894244</v>
      </c>
      <c r="C9">
        <v>-97.168702999999994</v>
      </c>
      <c r="D9">
        <v>6.4</v>
      </c>
      <c r="E9">
        <v>200</v>
      </c>
      <c r="F9">
        <v>250</v>
      </c>
      <c r="H9">
        <f t="shared" si="0"/>
        <v>195.072</v>
      </c>
      <c r="I9">
        <f t="shared" ref="I9:I10" si="3">115+E9</f>
        <v>315</v>
      </c>
      <c r="J9">
        <f t="shared" ref="J9:J10" si="4">115+F9</f>
        <v>365</v>
      </c>
      <c r="K9">
        <v>225</v>
      </c>
      <c r="L9">
        <v>310</v>
      </c>
    </row>
    <row r="10" spans="1:12" x14ac:dyDescent="0.35">
      <c r="A10" s="3">
        <v>4.5</v>
      </c>
      <c r="B10" t="s">
        <v>37</v>
      </c>
      <c r="C10" t="s">
        <v>37</v>
      </c>
      <c r="D10">
        <v>3.7</v>
      </c>
      <c r="E10">
        <v>115</v>
      </c>
      <c r="F10">
        <v>125</v>
      </c>
      <c r="H10">
        <f t="shared" si="0"/>
        <v>112.77600000000001</v>
      </c>
      <c r="I10">
        <f t="shared" si="3"/>
        <v>230</v>
      </c>
      <c r="J10">
        <f t="shared" si="4"/>
        <v>240</v>
      </c>
      <c r="K10">
        <v>210</v>
      </c>
      <c r="L10">
        <v>290</v>
      </c>
    </row>
    <row r="11" spans="1:12" x14ac:dyDescent="0.35">
      <c r="A11" s="3" t="s">
        <v>32</v>
      </c>
      <c r="B11">
        <v>31.694230999999998</v>
      </c>
      <c r="C11">
        <v>-97.168778000000003</v>
      </c>
      <c r="D11">
        <v>5.5</v>
      </c>
      <c r="E11">
        <v>64</v>
      </c>
      <c r="F11">
        <v>80</v>
      </c>
      <c r="H11">
        <f t="shared" si="0"/>
        <v>167.64</v>
      </c>
      <c r="I11">
        <f>115+E11</f>
        <v>179</v>
      </c>
      <c r="J11">
        <f>115+F11</f>
        <v>195</v>
      </c>
      <c r="K11">
        <v>180</v>
      </c>
      <c r="L11">
        <v>220</v>
      </c>
    </row>
    <row r="12" spans="1:12" x14ac:dyDescent="0.35">
      <c r="A12" s="3">
        <v>5.5</v>
      </c>
      <c r="D12">
        <v>4.3</v>
      </c>
      <c r="E12">
        <v>39</v>
      </c>
      <c r="F12">
        <v>32</v>
      </c>
      <c r="H12">
        <f t="shared" si="0"/>
        <v>131.06399999999999</v>
      </c>
      <c r="I12">
        <f>115+E12</f>
        <v>154</v>
      </c>
      <c r="J12">
        <f>115+F12</f>
        <v>147</v>
      </c>
    </row>
  </sheetData>
  <pageMargins left="0.7" right="0.7" top="0.75" bottom="0.75" header="0.3" footer="0.3"/>
  <pageSetup orientation="portrait" r:id="rId1"/>
  <ignoredErrors>
    <ignoredError sqref="I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8EF1-C01D-4C1D-ACF3-0C5DB78B8EFB}">
  <dimension ref="A1:H25"/>
  <sheetViews>
    <sheetView zoomScale="59" workbookViewId="0">
      <selection activeCell="H11" sqref="H11"/>
    </sheetView>
  </sheetViews>
  <sheetFormatPr defaultRowHeight="14.5" x14ac:dyDescent="0.35"/>
  <cols>
    <col min="2" max="2" width="7.54296875" customWidth="1"/>
    <col min="3" max="3" width="16.453125" style="1" customWidth="1"/>
    <col min="4" max="4" width="51.453125" customWidth="1"/>
    <col min="6" max="6" width="29.453125" bestFit="1" customWidth="1"/>
    <col min="7" max="7" width="10.81640625" customWidth="1"/>
    <col min="8" max="8" width="14.7265625" customWidth="1"/>
  </cols>
  <sheetData>
    <row r="1" spans="1:8" x14ac:dyDescent="0.35">
      <c r="A1" t="s">
        <v>0</v>
      </c>
      <c r="B1" t="s">
        <v>6</v>
      </c>
      <c r="C1" s="1" t="s">
        <v>17</v>
      </c>
      <c r="D1" t="s">
        <v>7</v>
      </c>
      <c r="F1" t="s">
        <v>18</v>
      </c>
      <c r="G1" t="s">
        <v>19</v>
      </c>
    </row>
    <row r="2" spans="1:8" x14ac:dyDescent="0.35">
      <c r="A2" s="2">
        <v>1</v>
      </c>
      <c r="B2" s="2">
        <v>3.5</v>
      </c>
      <c r="C2" s="3" t="s">
        <v>8</v>
      </c>
      <c r="F2" t="s">
        <v>45</v>
      </c>
      <c r="G2" t="s">
        <v>47</v>
      </c>
      <c r="H2" t="s">
        <v>50</v>
      </c>
    </row>
    <row r="3" spans="1:8" x14ac:dyDescent="0.35">
      <c r="A3" s="2">
        <v>2</v>
      </c>
      <c r="B3" s="2">
        <v>3.5</v>
      </c>
      <c r="C3" s="3" t="s">
        <v>9</v>
      </c>
      <c r="F3" t="s">
        <v>46</v>
      </c>
      <c r="G3" t="s">
        <v>48</v>
      </c>
      <c r="H3" t="s">
        <v>49</v>
      </c>
    </row>
    <row r="4" spans="1:8" x14ac:dyDescent="0.35">
      <c r="A4" s="2">
        <v>3</v>
      </c>
      <c r="B4" s="2">
        <v>3.5</v>
      </c>
      <c r="C4" s="3" t="s">
        <v>10</v>
      </c>
    </row>
    <row r="5" spans="1:8" x14ac:dyDescent="0.35">
      <c r="A5" s="2">
        <v>4</v>
      </c>
      <c r="B5" s="2">
        <v>3.5</v>
      </c>
      <c r="C5" s="3" t="s">
        <v>11</v>
      </c>
    </row>
    <row r="6" spans="1:8" x14ac:dyDescent="0.35">
      <c r="A6" s="2">
        <v>5</v>
      </c>
      <c r="B6" s="2">
        <v>1</v>
      </c>
      <c r="C6" s="3" t="s">
        <v>8</v>
      </c>
    </row>
    <row r="7" spans="1:8" x14ac:dyDescent="0.35">
      <c r="A7" s="2">
        <v>6</v>
      </c>
      <c r="B7" s="2">
        <v>1</v>
      </c>
      <c r="C7" s="3" t="s">
        <v>9</v>
      </c>
    </row>
    <row r="8" spans="1:8" x14ac:dyDescent="0.35">
      <c r="A8" s="2">
        <v>7</v>
      </c>
      <c r="B8" s="2">
        <v>1</v>
      </c>
      <c r="C8" s="3" t="s">
        <v>10</v>
      </c>
      <c r="D8" t="s">
        <v>16</v>
      </c>
    </row>
    <row r="9" spans="1:8" x14ac:dyDescent="0.35">
      <c r="A9" s="2">
        <v>8</v>
      </c>
      <c r="B9" s="2">
        <v>1</v>
      </c>
      <c r="C9" s="3" t="s">
        <v>12</v>
      </c>
    </row>
    <row r="10" spans="1:8" x14ac:dyDescent="0.35">
      <c r="A10" s="2">
        <v>9</v>
      </c>
      <c r="B10" s="2">
        <v>2</v>
      </c>
      <c r="C10" s="3" t="s">
        <v>8</v>
      </c>
    </row>
    <row r="11" spans="1:8" x14ac:dyDescent="0.35">
      <c r="A11" s="2">
        <v>10</v>
      </c>
      <c r="B11" s="2">
        <v>2</v>
      </c>
      <c r="C11" s="3" t="s">
        <v>9</v>
      </c>
    </row>
    <row r="12" spans="1:8" x14ac:dyDescent="0.35">
      <c r="A12" s="2">
        <v>11</v>
      </c>
      <c r="B12" s="2">
        <v>2</v>
      </c>
      <c r="C12" s="3" t="s">
        <v>10</v>
      </c>
    </row>
    <row r="13" spans="1:8" x14ac:dyDescent="0.35">
      <c r="A13" s="2">
        <v>12</v>
      </c>
      <c r="B13" s="2">
        <v>2</v>
      </c>
      <c r="C13" s="3" t="s">
        <v>12</v>
      </c>
    </row>
    <row r="14" spans="1:8" x14ac:dyDescent="0.35">
      <c r="A14" s="2">
        <v>13</v>
      </c>
      <c r="B14" s="2">
        <v>3</v>
      </c>
      <c r="C14" s="3" t="s">
        <v>8</v>
      </c>
    </row>
    <row r="15" spans="1:8" x14ac:dyDescent="0.35">
      <c r="A15" s="2">
        <v>14</v>
      </c>
      <c r="B15" s="2">
        <v>3</v>
      </c>
      <c r="C15" s="3" t="s">
        <v>9</v>
      </c>
    </row>
    <row r="16" spans="1:8" x14ac:dyDescent="0.35">
      <c r="A16" s="2">
        <v>15</v>
      </c>
      <c r="B16" s="2">
        <v>3</v>
      </c>
      <c r="C16" s="3" t="s">
        <v>10</v>
      </c>
    </row>
    <row r="17" spans="1:3" x14ac:dyDescent="0.35">
      <c r="A17" s="2">
        <v>16</v>
      </c>
      <c r="B17" s="2">
        <v>3</v>
      </c>
      <c r="C17" s="3" t="s">
        <v>13</v>
      </c>
    </row>
    <row r="18" spans="1:3" x14ac:dyDescent="0.35">
      <c r="A18" s="2">
        <v>17</v>
      </c>
      <c r="B18" s="2">
        <v>3</v>
      </c>
      <c r="C18" s="3" t="s">
        <v>14</v>
      </c>
    </row>
    <row r="19" spans="1:3" x14ac:dyDescent="0.35">
      <c r="A19" s="2">
        <v>18</v>
      </c>
      <c r="B19" s="2">
        <v>4</v>
      </c>
      <c r="C19" s="3" t="s">
        <v>8</v>
      </c>
    </row>
    <row r="20" spans="1:3" x14ac:dyDescent="0.35">
      <c r="A20" s="2">
        <v>19</v>
      </c>
      <c r="B20" s="2">
        <v>4</v>
      </c>
      <c r="C20" s="3" t="s">
        <v>9</v>
      </c>
    </row>
    <row r="21" spans="1:3" x14ac:dyDescent="0.35">
      <c r="A21" s="2">
        <v>20</v>
      </c>
      <c r="B21" s="2">
        <v>4</v>
      </c>
      <c r="C21" s="3" t="s">
        <v>10</v>
      </c>
    </row>
    <row r="22" spans="1:3" x14ac:dyDescent="0.35">
      <c r="A22" s="2">
        <v>21</v>
      </c>
      <c r="B22" s="2">
        <v>4</v>
      </c>
      <c r="C22" s="3" t="s">
        <v>15</v>
      </c>
    </row>
    <row r="23" spans="1:3" x14ac:dyDescent="0.35">
      <c r="A23" s="2">
        <v>22</v>
      </c>
      <c r="B23" s="2">
        <v>5</v>
      </c>
      <c r="C23" s="3" t="s">
        <v>8</v>
      </c>
    </row>
    <row r="24" spans="1:3" x14ac:dyDescent="0.35">
      <c r="A24" s="2">
        <v>23</v>
      </c>
      <c r="B24" s="2">
        <v>5</v>
      </c>
      <c r="C24" s="3" t="s">
        <v>9</v>
      </c>
    </row>
    <row r="25" spans="1:3" x14ac:dyDescent="0.35">
      <c r="A25" s="2">
        <v>24</v>
      </c>
      <c r="B25" s="2">
        <v>5</v>
      </c>
      <c r="C25" s="3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4AB8-EBC1-4B7B-BA5E-918E402CDC60}">
  <dimension ref="A1:G25"/>
  <sheetViews>
    <sheetView topLeftCell="A23" zoomScale="79" workbookViewId="0">
      <selection activeCell="G1" sqref="G1:G1048576"/>
    </sheetView>
  </sheetViews>
  <sheetFormatPr defaultRowHeight="14.5" x14ac:dyDescent="0.35"/>
  <cols>
    <col min="2" max="2" width="14.7265625" customWidth="1"/>
    <col min="3" max="3" width="12.54296875" customWidth="1"/>
    <col min="4" max="4" width="19.453125" customWidth="1"/>
    <col min="5" max="5" width="15.1796875" customWidth="1"/>
    <col min="6" max="6" width="17.1796875" customWidth="1"/>
    <col min="7" max="7" width="2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51</v>
      </c>
    </row>
    <row r="2" spans="1:7" x14ac:dyDescent="0.35">
      <c r="A2">
        <v>1</v>
      </c>
      <c r="B2">
        <v>1.4975000000000001</v>
      </c>
      <c r="C2">
        <v>6.5651000000000002</v>
      </c>
      <c r="D2">
        <v>2</v>
      </c>
      <c r="E2">
        <v>2.2858000000000001</v>
      </c>
      <c r="F2">
        <v>2.0998999999999999</v>
      </c>
      <c r="G2">
        <v>2.1095000000000002</v>
      </c>
    </row>
    <row r="3" spans="1:7" x14ac:dyDescent="0.35">
      <c r="A3">
        <v>2</v>
      </c>
      <c r="B3">
        <v>1.4856</v>
      </c>
      <c r="C3">
        <v>5.6513</v>
      </c>
      <c r="D3">
        <v>2</v>
      </c>
      <c r="E3">
        <v>2.2656999999999998</v>
      </c>
      <c r="F3">
        <v>2.1248999999999998</v>
      </c>
      <c r="G3">
        <v>2.1347999999999998</v>
      </c>
    </row>
    <row r="4" spans="1:7" x14ac:dyDescent="0.35">
      <c r="A4">
        <v>3</v>
      </c>
      <c r="B4">
        <v>1.4911000000000001</v>
      </c>
      <c r="C4">
        <v>17.682099999999998</v>
      </c>
      <c r="D4">
        <v>6</v>
      </c>
      <c r="E4">
        <v>5.4046000000000003</v>
      </c>
      <c r="F4">
        <v>4.8489000000000004</v>
      </c>
      <c r="G4">
        <v>4.9279999999999999</v>
      </c>
    </row>
    <row r="5" spans="1:7" x14ac:dyDescent="0.35">
      <c r="A5">
        <v>4</v>
      </c>
      <c r="B5">
        <v>1.4225000000000001</v>
      </c>
      <c r="C5">
        <v>49.403199999999998</v>
      </c>
      <c r="D5">
        <v>24</v>
      </c>
      <c r="E5">
        <v>21.502400000000002</v>
      </c>
      <c r="F5">
        <v>19.436900000000001</v>
      </c>
      <c r="G5">
        <v>19.812000000000001</v>
      </c>
    </row>
    <row r="6" spans="1:7" x14ac:dyDescent="0.35">
      <c r="A6">
        <v>5</v>
      </c>
      <c r="B6">
        <v>1.4408000000000001</v>
      </c>
      <c r="C6">
        <v>7.5716999999999999</v>
      </c>
      <c r="D6">
        <v>2</v>
      </c>
      <c r="E6">
        <v>3.8273999999999999</v>
      </c>
      <c r="F6">
        <v>3.5813000000000001</v>
      </c>
      <c r="G6">
        <v>3.5916000000000001</v>
      </c>
    </row>
    <row r="7" spans="1:7" x14ac:dyDescent="0.35">
      <c r="A7">
        <v>6</v>
      </c>
      <c r="B7">
        <v>1.4410000000000001</v>
      </c>
      <c r="C7">
        <v>7.6684000000000001</v>
      </c>
      <c r="D7">
        <v>2</v>
      </c>
      <c r="E7">
        <v>4.1816000000000004</v>
      </c>
      <c r="F7">
        <v>3.9117999999999999</v>
      </c>
      <c r="G7">
        <v>3.9226999999999999</v>
      </c>
    </row>
    <row r="8" spans="1:7" x14ac:dyDescent="0.35">
      <c r="A8">
        <v>7</v>
      </c>
      <c r="B8">
        <v>1.5086999999999999</v>
      </c>
      <c r="C8">
        <v>30.5746</v>
      </c>
      <c r="D8">
        <v>6</v>
      </c>
      <c r="E8">
        <v>22.7697</v>
      </c>
      <c r="F8">
        <v>22.057500000000001</v>
      </c>
      <c r="G8">
        <v>22.1525</v>
      </c>
    </row>
    <row r="9" spans="1:7" x14ac:dyDescent="0.35">
      <c r="A9">
        <v>8</v>
      </c>
      <c r="B9">
        <v>1.4905999999999999</v>
      </c>
      <c r="C9">
        <v>21.546700000000001</v>
      </c>
      <c r="D9">
        <v>2</v>
      </c>
      <c r="E9">
        <v>18.468699999999998</v>
      </c>
      <c r="F9">
        <v>18.113499999999998</v>
      </c>
      <c r="G9">
        <v>18.1981</v>
      </c>
    </row>
    <row r="10" spans="1:7" x14ac:dyDescent="0.35">
      <c r="A10">
        <v>9</v>
      </c>
      <c r="B10">
        <v>1.4832000000000001</v>
      </c>
      <c r="C10">
        <v>9.8260000000000005</v>
      </c>
      <c r="D10">
        <v>2</v>
      </c>
      <c r="E10">
        <v>2.6918000000000002</v>
      </c>
      <c r="F10">
        <v>2.4697</v>
      </c>
      <c r="G10">
        <v>2.4832000000000001</v>
      </c>
    </row>
    <row r="11" spans="1:7" x14ac:dyDescent="0.35">
      <c r="A11">
        <v>10</v>
      </c>
      <c r="B11">
        <v>1.454</v>
      </c>
      <c r="C11">
        <v>7.9581</v>
      </c>
      <c r="D11">
        <v>2</v>
      </c>
      <c r="E11">
        <v>3.1798000000000002</v>
      </c>
      <c r="F11">
        <v>2.8584000000000001</v>
      </c>
      <c r="G11">
        <v>2.8812000000000002</v>
      </c>
    </row>
    <row r="12" spans="1:7" x14ac:dyDescent="0.35">
      <c r="A12">
        <v>11</v>
      </c>
      <c r="B12">
        <v>1.4492</v>
      </c>
      <c r="C12">
        <v>25.212900000000001</v>
      </c>
      <c r="D12">
        <v>6</v>
      </c>
      <c r="E12">
        <v>9.8310999999999993</v>
      </c>
      <c r="F12">
        <v>8.6738</v>
      </c>
      <c r="G12">
        <v>8.7703000000000007</v>
      </c>
    </row>
    <row r="13" spans="1:7" x14ac:dyDescent="0.35">
      <c r="A13">
        <v>12</v>
      </c>
      <c r="B13">
        <v>1.4521999999999999</v>
      </c>
      <c r="C13">
        <v>21.315000000000001</v>
      </c>
      <c r="D13">
        <v>2</v>
      </c>
      <c r="E13">
        <v>15.8171</v>
      </c>
      <c r="F13">
        <v>15.169700000000001</v>
      </c>
      <c r="G13">
        <v>15.263</v>
      </c>
    </row>
    <row r="14" spans="1:7" x14ac:dyDescent="0.35">
      <c r="A14">
        <v>13</v>
      </c>
      <c r="B14">
        <v>1.5064</v>
      </c>
      <c r="C14">
        <v>8.2776999999999994</v>
      </c>
      <c r="D14">
        <v>2</v>
      </c>
      <c r="E14">
        <v>2.4209999999999998</v>
      </c>
      <c r="F14">
        <v>2.2225000000000001</v>
      </c>
      <c r="G14">
        <v>2.2330000000000001</v>
      </c>
    </row>
    <row r="15" spans="1:7" x14ac:dyDescent="0.35">
      <c r="A15">
        <v>14</v>
      </c>
      <c r="B15">
        <v>1.4947999999999999</v>
      </c>
      <c r="C15">
        <v>7.2366999999999999</v>
      </c>
      <c r="D15">
        <v>2</v>
      </c>
      <c r="E15">
        <v>2.5203000000000002</v>
      </c>
      <c r="F15">
        <v>2.3441999999999998</v>
      </c>
      <c r="G15">
        <v>2.3567</v>
      </c>
    </row>
    <row r="16" spans="1:7" x14ac:dyDescent="0.35">
      <c r="A16">
        <v>15</v>
      </c>
      <c r="B16">
        <v>1.4826999999999999</v>
      </c>
      <c r="C16">
        <v>24.719200000000001</v>
      </c>
      <c r="D16">
        <v>6</v>
      </c>
      <c r="E16">
        <v>7.9873000000000003</v>
      </c>
      <c r="F16">
        <v>7.1467999999999998</v>
      </c>
      <c r="G16">
        <v>7.2466999999999997</v>
      </c>
    </row>
    <row r="17" spans="1:7" x14ac:dyDescent="0.35">
      <c r="A17">
        <v>16</v>
      </c>
      <c r="B17">
        <v>1.4826999999999999</v>
      </c>
      <c r="C17">
        <v>41.888800000000003</v>
      </c>
      <c r="D17">
        <v>10</v>
      </c>
      <c r="E17">
        <v>16.756399999999999</v>
      </c>
      <c r="F17">
        <v>15.011699999999999</v>
      </c>
      <c r="G17">
        <v>15.216900000000001</v>
      </c>
    </row>
    <row r="18" spans="1:7" x14ac:dyDescent="0.35">
      <c r="A18">
        <v>17</v>
      </c>
      <c r="B18">
        <v>1.4501999999999999</v>
      </c>
      <c r="C18">
        <v>34.481999999999999</v>
      </c>
      <c r="D18">
        <v>6.5</v>
      </c>
      <c r="E18">
        <v>22.154800000000002</v>
      </c>
      <c r="F18">
        <v>20.904499999999999</v>
      </c>
      <c r="G18">
        <v>21.039300000000001</v>
      </c>
    </row>
    <row r="19" spans="1:7" x14ac:dyDescent="0.35">
      <c r="A19">
        <v>18</v>
      </c>
      <c r="B19">
        <v>1.4450000000000001</v>
      </c>
      <c r="C19">
        <v>8.6016999999999992</v>
      </c>
      <c r="D19">
        <v>2</v>
      </c>
      <c r="E19">
        <v>2.5857999999999999</v>
      </c>
      <c r="F19">
        <v>2.3408000000000002</v>
      </c>
      <c r="G19">
        <v>2.3557000000000001</v>
      </c>
    </row>
    <row r="20" spans="1:7" x14ac:dyDescent="0.35">
      <c r="A20">
        <v>19</v>
      </c>
      <c r="B20">
        <v>1.4678</v>
      </c>
      <c r="C20">
        <v>7.6261000000000001</v>
      </c>
      <c r="D20">
        <v>2</v>
      </c>
      <c r="E20">
        <v>2.5198999999999998</v>
      </c>
      <c r="F20">
        <v>2.3247</v>
      </c>
      <c r="G20">
        <v>2.3374000000000001</v>
      </c>
    </row>
    <row r="21" spans="1:7" x14ac:dyDescent="0.35">
      <c r="A21">
        <v>20</v>
      </c>
      <c r="B21">
        <v>1.4282999999999999</v>
      </c>
      <c r="C21">
        <v>22.4298</v>
      </c>
      <c r="D21">
        <v>6</v>
      </c>
      <c r="E21">
        <v>6.3498999999999999</v>
      </c>
      <c r="F21">
        <v>5.5854999999999997</v>
      </c>
      <c r="G21">
        <v>5.6688999999999998</v>
      </c>
    </row>
    <row r="22" spans="1:7" x14ac:dyDescent="0.35">
      <c r="A22">
        <v>21</v>
      </c>
      <c r="B22">
        <v>1.4854000000000001</v>
      </c>
      <c r="C22">
        <v>43.990099999999998</v>
      </c>
      <c r="D22">
        <v>10.5</v>
      </c>
      <c r="E22">
        <v>15.8247</v>
      </c>
      <c r="F22">
        <v>14.0749</v>
      </c>
      <c r="G22">
        <v>14.271800000000001</v>
      </c>
    </row>
    <row r="23" spans="1:7" x14ac:dyDescent="0.35">
      <c r="A23">
        <v>22</v>
      </c>
      <c r="B23">
        <v>1.4956</v>
      </c>
      <c r="C23">
        <v>8.2315000000000005</v>
      </c>
      <c r="D23">
        <v>2</v>
      </c>
      <c r="E23">
        <v>4.0312000000000001</v>
      </c>
      <c r="F23">
        <v>3.7440000000000002</v>
      </c>
      <c r="G23">
        <v>3.7578</v>
      </c>
    </row>
    <row r="24" spans="1:7" x14ac:dyDescent="0.35">
      <c r="A24">
        <v>23</v>
      </c>
      <c r="B24">
        <v>1.4842</v>
      </c>
      <c r="C24">
        <v>9.3865999999999996</v>
      </c>
      <c r="D24">
        <v>2</v>
      </c>
      <c r="E24">
        <v>5.1016000000000004</v>
      </c>
      <c r="F24">
        <v>4.6741000000000001</v>
      </c>
      <c r="G24">
        <v>4.6879999999999997</v>
      </c>
    </row>
    <row r="25" spans="1:7" x14ac:dyDescent="0.35">
      <c r="A25">
        <v>24</v>
      </c>
      <c r="B25">
        <v>1.4787999999999999</v>
      </c>
      <c r="C25">
        <v>29.220400000000001</v>
      </c>
      <c r="D25">
        <v>6</v>
      </c>
      <c r="E25">
        <v>15.745200000000001</v>
      </c>
      <c r="F25">
        <v>14.4627</v>
      </c>
      <c r="G25">
        <v>14.5602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F227-4A52-4B13-9DD5-1D636055D0F4}">
  <dimension ref="A1:P25"/>
  <sheetViews>
    <sheetView zoomScale="67" workbookViewId="0">
      <selection activeCell="Q23" sqref="Q23"/>
    </sheetView>
  </sheetViews>
  <sheetFormatPr defaultRowHeight="14.5" x14ac:dyDescent="0.35"/>
  <cols>
    <col min="2" max="2" width="14.7265625" customWidth="1"/>
    <col min="3" max="3" width="12.54296875" customWidth="1"/>
    <col min="4" max="4" width="19.453125" customWidth="1"/>
    <col min="5" max="5" width="15.1796875" customWidth="1"/>
    <col min="6" max="6" width="17.1796875" customWidth="1"/>
    <col min="7" max="7" width="24.81640625" customWidth="1"/>
    <col min="8" max="8" width="23.453125" customWidth="1"/>
    <col min="9" max="9" width="17.81640625" customWidth="1"/>
    <col min="10" max="10" width="21.26953125" customWidth="1"/>
    <col min="11" max="11" width="18.54296875" customWidth="1"/>
    <col min="12" max="12" width="19.81640625" customWidth="1"/>
    <col min="13" max="13" width="22.81640625" customWidth="1"/>
    <col min="14" max="14" width="28.54296875" customWidth="1"/>
    <col min="15" max="15" width="23" style="1" customWidth="1"/>
    <col min="16" max="16" width="7.54296875" customWidth="1"/>
  </cols>
  <sheetData>
    <row r="1" spans="1:16" x14ac:dyDescent="0.35">
      <c r="A1" t="s">
        <v>22</v>
      </c>
      <c r="B1" t="s">
        <v>21</v>
      </c>
      <c r="C1" t="s">
        <v>2</v>
      </c>
      <c r="D1" t="s">
        <v>5</v>
      </c>
      <c r="E1" t="s">
        <v>3</v>
      </c>
      <c r="F1" t="s">
        <v>4</v>
      </c>
      <c r="G1" t="s">
        <v>51</v>
      </c>
      <c r="I1" t="s">
        <v>20</v>
      </c>
      <c r="J1" t="s">
        <v>23</v>
      </c>
      <c r="K1" t="s">
        <v>24</v>
      </c>
      <c r="L1" t="s">
        <v>25</v>
      </c>
      <c r="M1" t="s">
        <v>52</v>
      </c>
      <c r="N1" t="s">
        <v>26</v>
      </c>
      <c r="O1" s="1" t="s">
        <v>27</v>
      </c>
      <c r="P1" t="s">
        <v>6</v>
      </c>
    </row>
    <row r="2" spans="1:16" x14ac:dyDescent="0.35">
      <c r="A2">
        <v>1</v>
      </c>
      <c r="B2">
        <v>1.4975000000000001</v>
      </c>
      <c r="C2">
        <v>6.5651000000000002</v>
      </c>
      <c r="D2">
        <v>2</v>
      </c>
      <c r="E2">
        <v>2.2858000000000001</v>
      </c>
      <c r="F2">
        <v>2.0998999999999999</v>
      </c>
      <c r="G2">
        <v>2.1095000000000002</v>
      </c>
      <c r="I2">
        <f>PI()*(2.1^2)*D2</f>
        <v>27.708847204661975</v>
      </c>
      <c r="J2">
        <f>C2-B2</f>
        <v>5.0676000000000005</v>
      </c>
      <c r="K2">
        <f>E2-B2</f>
        <v>0.7883</v>
      </c>
      <c r="L2">
        <f>F2-B2</f>
        <v>0.60239999999999982</v>
      </c>
      <c r="M2">
        <f>G2-B2</f>
        <v>0.6120000000000001</v>
      </c>
      <c r="N2">
        <f>K2/I2</f>
        <v>2.8449397197129501E-2</v>
      </c>
      <c r="O2" s="3" t="s">
        <v>8</v>
      </c>
      <c r="P2" s="2">
        <v>3.5</v>
      </c>
    </row>
    <row r="3" spans="1:16" x14ac:dyDescent="0.35">
      <c r="A3">
        <v>2</v>
      </c>
      <c r="B3">
        <v>1.4856</v>
      </c>
      <c r="C3">
        <v>5.6513</v>
      </c>
      <c r="D3">
        <v>2</v>
      </c>
      <c r="E3">
        <v>2.2656999999999998</v>
      </c>
      <c r="F3">
        <v>2.1248999999999998</v>
      </c>
      <c r="G3">
        <v>2.1347999999999998</v>
      </c>
      <c r="I3">
        <f t="shared" ref="I3:I25" si="0">PI()*(2.1^2)*D3</f>
        <v>27.708847204661975</v>
      </c>
      <c r="J3">
        <f t="shared" ref="J3:J25" si="1">C3-B3</f>
        <v>4.1657000000000002</v>
      </c>
      <c r="K3">
        <f t="shared" ref="K3:K25" si="2">E3-B3</f>
        <v>0.78009999999999979</v>
      </c>
      <c r="L3">
        <f t="shared" ref="L3:L25" si="3">F3-B3</f>
        <v>0.63929999999999976</v>
      </c>
      <c r="M3">
        <f t="shared" ref="M3:M25" si="4">G3-B3</f>
        <v>0.64919999999999978</v>
      </c>
      <c r="N3">
        <f t="shared" ref="N3:N25" si="5">K3/I3</f>
        <v>2.8153462835824837E-2</v>
      </c>
      <c r="O3" s="3" t="s">
        <v>9</v>
      </c>
      <c r="P3" s="2">
        <v>3.5</v>
      </c>
    </row>
    <row r="4" spans="1:16" x14ac:dyDescent="0.35">
      <c r="A4">
        <v>3</v>
      </c>
      <c r="B4">
        <v>1.4911000000000001</v>
      </c>
      <c r="C4">
        <v>17.682099999999998</v>
      </c>
      <c r="D4">
        <v>6</v>
      </c>
      <c r="E4">
        <v>5.4046000000000003</v>
      </c>
      <c r="F4">
        <v>4.8489000000000004</v>
      </c>
      <c r="G4">
        <v>4.9279999999999999</v>
      </c>
      <c r="I4">
        <f t="shared" si="0"/>
        <v>83.126541613985921</v>
      </c>
      <c r="J4">
        <f t="shared" si="1"/>
        <v>16.190999999999999</v>
      </c>
      <c r="K4">
        <f t="shared" si="2"/>
        <v>3.9135</v>
      </c>
      <c r="L4">
        <f t="shared" si="3"/>
        <v>3.3578000000000001</v>
      </c>
      <c r="M4">
        <f t="shared" si="4"/>
        <v>3.4368999999999996</v>
      </c>
      <c r="N4">
        <f t="shared" si="5"/>
        <v>4.7078826136820288E-2</v>
      </c>
      <c r="O4" s="3" t="s">
        <v>10</v>
      </c>
      <c r="P4" s="2">
        <v>3.5</v>
      </c>
    </row>
    <row r="5" spans="1:16" x14ac:dyDescent="0.35">
      <c r="A5">
        <v>4</v>
      </c>
      <c r="B5">
        <v>1.4225000000000001</v>
      </c>
      <c r="C5">
        <v>49.403199999999998</v>
      </c>
      <c r="D5">
        <v>24</v>
      </c>
      <c r="E5">
        <v>21.502400000000002</v>
      </c>
      <c r="F5">
        <v>19.436900000000001</v>
      </c>
      <c r="G5">
        <v>19.812000000000001</v>
      </c>
      <c r="I5">
        <f t="shared" si="0"/>
        <v>332.50616645594368</v>
      </c>
      <c r="J5">
        <f t="shared" si="1"/>
        <v>47.980699999999999</v>
      </c>
      <c r="K5">
        <f t="shared" si="2"/>
        <v>20.079900000000002</v>
      </c>
      <c r="L5">
        <f t="shared" si="3"/>
        <v>18.014400000000002</v>
      </c>
      <c r="M5">
        <f t="shared" si="4"/>
        <v>18.389500000000002</v>
      </c>
      <c r="N5">
        <f t="shared" si="5"/>
        <v>6.0389556723184995E-2</v>
      </c>
      <c r="O5" s="3" t="s">
        <v>11</v>
      </c>
      <c r="P5" s="2">
        <v>3.5</v>
      </c>
    </row>
    <row r="6" spans="1:16" x14ac:dyDescent="0.35">
      <c r="A6">
        <v>5</v>
      </c>
      <c r="B6">
        <v>1.4408000000000001</v>
      </c>
      <c r="C6">
        <v>7.5716999999999999</v>
      </c>
      <c r="D6">
        <v>2</v>
      </c>
      <c r="E6">
        <v>3.8273999999999999</v>
      </c>
      <c r="F6">
        <v>3.5813000000000001</v>
      </c>
      <c r="G6">
        <v>3.5916000000000001</v>
      </c>
      <c r="I6">
        <f t="shared" si="0"/>
        <v>27.708847204661975</v>
      </c>
      <c r="J6">
        <f t="shared" si="1"/>
        <v>6.1308999999999996</v>
      </c>
      <c r="K6">
        <f t="shared" si="2"/>
        <v>2.3865999999999996</v>
      </c>
      <c r="L6">
        <f t="shared" si="3"/>
        <v>2.1405000000000003</v>
      </c>
      <c r="M6">
        <f t="shared" si="4"/>
        <v>2.1508000000000003</v>
      </c>
      <c r="N6">
        <f t="shared" si="5"/>
        <v>8.6131334962158135E-2</v>
      </c>
      <c r="O6" s="3" t="s">
        <v>8</v>
      </c>
      <c r="P6" s="2">
        <v>1</v>
      </c>
    </row>
    <row r="7" spans="1:16" x14ac:dyDescent="0.35">
      <c r="A7">
        <v>6</v>
      </c>
      <c r="B7">
        <v>1.4410000000000001</v>
      </c>
      <c r="C7">
        <v>7.6684000000000001</v>
      </c>
      <c r="D7">
        <v>2</v>
      </c>
      <c r="E7">
        <v>4.1816000000000004</v>
      </c>
      <c r="F7">
        <v>3.9117999999999999</v>
      </c>
      <c r="G7">
        <v>3.9226999999999999</v>
      </c>
      <c r="I7">
        <f t="shared" si="0"/>
        <v>27.708847204661975</v>
      </c>
      <c r="J7">
        <f t="shared" si="1"/>
        <v>6.2274000000000003</v>
      </c>
      <c r="K7">
        <f t="shared" si="2"/>
        <v>2.7406000000000006</v>
      </c>
      <c r="L7">
        <f t="shared" si="3"/>
        <v>2.4707999999999997</v>
      </c>
      <c r="M7">
        <f t="shared" si="4"/>
        <v>2.4817</v>
      </c>
      <c r="N7">
        <f t="shared" si="5"/>
        <v>9.8907037877017795E-2</v>
      </c>
      <c r="O7" s="3" t="s">
        <v>9</v>
      </c>
      <c r="P7" s="2">
        <v>1</v>
      </c>
    </row>
    <row r="8" spans="1:16" x14ac:dyDescent="0.35">
      <c r="A8">
        <v>7</v>
      </c>
      <c r="B8">
        <v>1.5086999999999999</v>
      </c>
      <c r="C8">
        <v>30.5746</v>
      </c>
      <c r="D8">
        <v>6</v>
      </c>
      <c r="E8">
        <v>22.7697</v>
      </c>
      <c r="F8">
        <v>22.057500000000001</v>
      </c>
      <c r="G8">
        <v>22.1525</v>
      </c>
      <c r="I8">
        <f t="shared" si="0"/>
        <v>83.126541613985921</v>
      </c>
      <c r="J8">
        <f t="shared" si="1"/>
        <v>29.065899999999999</v>
      </c>
      <c r="K8">
        <f t="shared" si="2"/>
        <v>21.260999999999999</v>
      </c>
      <c r="L8">
        <f t="shared" si="3"/>
        <v>20.5488</v>
      </c>
      <c r="M8">
        <f t="shared" si="4"/>
        <v>20.643799999999999</v>
      </c>
      <c r="N8">
        <f t="shared" si="5"/>
        <v>0.25576668519098916</v>
      </c>
      <c r="O8" s="3" t="s">
        <v>10</v>
      </c>
      <c r="P8" s="2">
        <v>1</v>
      </c>
    </row>
    <row r="9" spans="1:16" x14ac:dyDescent="0.35">
      <c r="A9">
        <v>8</v>
      </c>
      <c r="B9">
        <v>1.4905999999999999</v>
      </c>
      <c r="C9">
        <v>21.546700000000001</v>
      </c>
      <c r="D9">
        <v>2</v>
      </c>
      <c r="E9">
        <v>18.468699999999998</v>
      </c>
      <c r="F9">
        <v>18.113499999999998</v>
      </c>
      <c r="G9">
        <v>18.1981</v>
      </c>
      <c r="I9">
        <f t="shared" si="0"/>
        <v>27.708847204661975</v>
      </c>
      <c r="J9">
        <f t="shared" si="1"/>
        <v>20.056100000000001</v>
      </c>
      <c r="K9">
        <f t="shared" si="2"/>
        <v>16.978099999999998</v>
      </c>
      <c r="L9">
        <f t="shared" si="3"/>
        <v>16.622899999999998</v>
      </c>
      <c r="M9">
        <f t="shared" si="4"/>
        <v>16.7075</v>
      </c>
      <c r="N9">
        <f t="shared" si="5"/>
        <v>0.61273209508129434</v>
      </c>
      <c r="O9" s="3" t="s">
        <v>12</v>
      </c>
      <c r="P9" s="2">
        <v>1</v>
      </c>
    </row>
    <row r="10" spans="1:16" x14ac:dyDescent="0.35">
      <c r="A10">
        <v>9</v>
      </c>
      <c r="B10">
        <v>1.4832000000000001</v>
      </c>
      <c r="C10">
        <v>9.8260000000000005</v>
      </c>
      <c r="D10">
        <v>2</v>
      </c>
      <c r="E10">
        <v>2.6918000000000002</v>
      </c>
      <c r="F10">
        <v>2.4697</v>
      </c>
      <c r="G10">
        <v>2.4832000000000001</v>
      </c>
      <c r="I10">
        <f t="shared" si="0"/>
        <v>27.708847204661975</v>
      </c>
      <c r="J10">
        <f t="shared" si="1"/>
        <v>8.3428000000000004</v>
      </c>
      <c r="K10">
        <f t="shared" si="2"/>
        <v>1.2086000000000001</v>
      </c>
      <c r="L10">
        <f t="shared" si="3"/>
        <v>0.98649999999999993</v>
      </c>
      <c r="M10">
        <f t="shared" si="4"/>
        <v>1</v>
      </c>
      <c r="N10">
        <f t="shared" si="5"/>
        <v>4.3617837691806063E-2</v>
      </c>
      <c r="O10" s="3" t="s">
        <v>8</v>
      </c>
      <c r="P10" s="2">
        <v>2</v>
      </c>
    </row>
    <row r="11" spans="1:16" x14ac:dyDescent="0.35">
      <c r="A11">
        <v>10</v>
      </c>
      <c r="B11">
        <v>1.454</v>
      </c>
      <c r="C11">
        <v>7.9581</v>
      </c>
      <c r="D11">
        <v>2</v>
      </c>
      <c r="E11">
        <v>3.1798000000000002</v>
      </c>
      <c r="F11">
        <v>2.8584000000000001</v>
      </c>
      <c r="G11">
        <v>2.8812000000000002</v>
      </c>
      <c r="I11">
        <f t="shared" si="0"/>
        <v>27.708847204661975</v>
      </c>
      <c r="J11">
        <f t="shared" si="1"/>
        <v>6.5041000000000002</v>
      </c>
      <c r="K11">
        <f t="shared" si="2"/>
        <v>1.7258000000000002</v>
      </c>
      <c r="L11">
        <f t="shared" si="3"/>
        <v>1.4044000000000001</v>
      </c>
      <c r="M11">
        <f t="shared" si="4"/>
        <v>1.4272000000000002</v>
      </c>
      <c r="N11">
        <f t="shared" si="5"/>
        <v>6.2283356187753519E-2</v>
      </c>
      <c r="O11" s="3" t="s">
        <v>9</v>
      </c>
      <c r="P11" s="2">
        <v>2</v>
      </c>
    </row>
    <row r="12" spans="1:16" x14ac:dyDescent="0.35">
      <c r="A12">
        <v>11</v>
      </c>
      <c r="B12">
        <v>1.4492</v>
      </c>
      <c r="C12">
        <v>25.212900000000001</v>
      </c>
      <c r="D12">
        <v>6</v>
      </c>
      <c r="E12">
        <v>9.8310999999999993</v>
      </c>
      <c r="F12">
        <v>8.6738</v>
      </c>
      <c r="G12">
        <v>8.7703000000000007</v>
      </c>
      <c r="I12">
        <f t="shared" si="0"/>
        <v>83.126541613985921</v>
      </c>
      <c r="J12">
        <f t="shared" si="1"/>
        <v>23.7637</v>
      </c>
      <c r="K12">
        <f t="shared" si="2"/>
        <v>8.3818999999999999</v>
      </c>
      <c r="L12">
        <f t="shared" si="3"/>
        <v>7.2245999999999997</v>
      </c>
      <c r="M12">
        <f t="shared" si="4"/>
        <v>7.3211000000000004</v>
      </c>
      <c r="N12">
        <f t="shared" si="5"/>
        <v>0.10083301719591517</v>
      </c>
      <c r="O12" s="3" t="s">
        <v>10</v>
      </c>
      <c r="P12" s="2">
        <v>2</v>
      </c>
    </row>
    <row r="13" spans="1:16" x14ac:dyDescent="0.35">
      <c r="A13">
        <v>12</v>
      </c>
      <c r="B13">
        <v>1.4521999999999999</v>
      </c>
      <c r="C13">
        <v>21.315000000000001</v>
      </c>
      <c r="D13">
        <v>2</v>
      </c>
      <c r="E13">
        <v>15.8171</v>
      </c>
      <c r="F13">
        <v>15.169700000000001</v>
      </c>
      <c r="G13">
        <v>15.263</v>
      </c>
      <c r="I13">
        <f t="shared" si="0"/>
        <v>27.708847204661975</v>
      </c>
      <c r="J13">
        <f t="shared" si="1"/>
        <v>19.8628</v>
      </c>
      <c r="K13">
        <f t="shared" si="2"/>
        <v>14.3649</v>
      </c>
      <c r="L13">
        <f t="shared" si="3"/>
        <v>13.717500000000001</v>
      </c>
      <c r="M13">
        <f t="shared" si="4"/>
        <v>13.8108</v>
      </c>
      <c r="N13">
        <f t="shared" si="5"/>
        <v>0.51842286667137583</v>
      </c>
      <c r="O13" s="3" t="s">
        <v>12</v>
      </c>
      <c r="P13" s="2">
        <v>2</v>
      </c>
    </row>
    <row r="14" spans="1:16" x14ac:dyDescent="0.35">
      <c r="A14">
        <v>13</v>
      </c>
      <c r="B14">
        <v>1.5064</v>
      </c>
      <c r="C14">
        <v>8.2776999999999994</v>
      </c>
      <c r="D14">
        <v>2</v>
      </c>
      <c r="E14">
        <v>2.4209999999999998</v>
      </c>
      <c r="F14">
        <v>2.2225000000000001</v>
      </c>
      <c r="G14">
        <v>2.2330000000000001</v>
      </c>
      <c r="I14">
        <f t="shared" si="0"/>
        <v>27.708847204661975</v>
      </c>
      <c r="J14">
        <f t="shared" si="1"/>
        <v>6.7712999999999992</v>
      </c>
      <c r="K14">
        <f t="shared" si="2"/>
        <v>0.91459999999999986</v>
      </c>
      <c r="L14">
        <f t="shared" si="3"/>
        <v>0.71610000000000018</v>
      </c>
      <c r="M14">
        <f t="shared" si="4"/>
        <v>0.72660000000000013</v>
      </c>
      <c r="N14">
        <f t="shared" si="5"/>
        <v>3.3007508152346363E-2</v>
      </c>
      <c r="O14" s="3" t="s">
        <v>8</v>
      </c>
      <c r="P14" s="2">
        <v>3</v>
      </c>
    </row>
    <row r="15" spans="1:16" x14ac:dyDescent="0.35">
      <c r="A15">
        <v>14</v>
      </c>
      <c r="B15">
        <v>1.4947999999999999</v>
      </c>
      <c r="C15">
        <v>7.2366999999999999</v>
      </c>
      <c r="D15">
        <v>2</v>
      </c>
      <c r="E15">
        <v>2.5203000000000002</v>
      </c>
      <c r="F15">
        <v>2.3441999999999998</v>
      </c>
      <c r="G15">
        <v>2.3567</v>
      </c>
      <c r="I15">
        <f t="shared" si="0"/>
        <v>27.708847204661975</v>
      </c>
      <c r="J15">
        <f t="shared" si="1"/>
        <v>5.7419000000000002</v>
      </c>
      <c r="K15">
        <f t="shared" si="2"/>
        <v>1.0255000000000003</v>
      </c>
      <c r="L15">
        <f t="shared" si="3"/>
        <v>0.84939999999999993</v>
      </c>
      <c r="M15">
        <f t="shared" si="4"/>
        <v>0.86190000000000011</v>
      </c>
      <c r="N15">
        <f t="shared" si="5"/>
        <v>3.7009839941210591E-2</v>
      </c>
      <c r="O15" s="3" t="s">
        <v>9</v>
      </c>
      <c r="P15" s="2">
        <v>3</v>
      </c>
    </row>
    <row r="16" spans="1:16" x14ac:dyDescent="0.35">
      <c r="A16">
        <v>15</v>
      </c>
      <c r="B16">
        <v>1.4826999999999999</v>
      </c>
      <c r="C16">
        <v>24.719200000000001</v>
      </c>
      <c r="D16">
        <v>6</v>
      </c>
      <c r="E16">
        <v>7.9873000000000003</v>
      </c>
      <c r="F16">
        <v>7.1467999999999998</v>
      </c>
      <c r="G16">
        <v>7.2466999999999997</v>
      </c>
      <c r="I16">
        <f t="shared" si="0"/>
        <v>83.126541613985921</v>
      </c>
      <c r="J16">
        <f t="shared" si="1"/>
        <v>23.236499999999999</v>
      </c>
      <c r="K16">
        <f t="shared" si="2"/>
        <v>6.5045999999999999</v>
      </c>
      <c r="L16">
        <f t="shared" si="3"/>
        <v>5.6640999999999995</v>
      </c>
      <c r="M16">
        <f t="shared" si="4"/>
        <v>5.7639999999999993</v>
      </c>
      <c r="N16">
        <f t="shared" si="5"/>
        <v>7.8249375875702382E-2</v>
      </c>
      <c r="O16" s="3" t="s">
        <v>10</v>
      </c>
      <c r="P16" s="2">
        <v>3</v>
      </c>
    </row>
    <row r="17" spans="1:16" x14ac:dyDescent="0.35">
      <c r="A17">
        <v>16</v>
      </c>
      <c r="B17">
        <v>1.4826999999999999</v>
      </c>
      <c r="C17">
        <v>41.888800000000003</v>
      </c>
      <c r="D17">
        <v>10</v>
      </c>
      <c r="E17">
        <v>16.756399999999999</v>
      </c>
      <c r="F17">
        <v>15.011699999999999</v>
      </c>
      <c r="G17">
        <v>15.216900000000001</v>
      </c>
      <c r="I17">
        <f t="shared" si="0"/>
        <v>138.54423602330988</v>
      </c>
      <c r="J17">
        <f t="shared" si="1"/>
        <v>40.406100000000002</v>
      </c>
      <c r="K17">
        <f t="shared" si="2"/>
        <v>15.2737</v>
      </c>
      <c r="L17">
        <f t="shared" si="3"/>
        <v>13.529</v>
      </c>
      <c r="M17">
        <f t="shared" si="4"/>
        <v>13.734200000000001</v>
      </c>
      <c r="N17">
        <f t="shared" si="5"/>
        <v>0.1102442110794867</v>
      </c>
      <c r="O17" s="3" t="s">
        <v>13</v>
      </c>
      <c r="P17" s="2">
        <v>3</v>
      </c>
    </row>
    <row r="18" spans="1:16" x14ac:dyDescent="0.35">
      <c r="A18">
        <v>17</v>
      </c>
      <c r="B18">
        <v>1.4501999999999999</v>
      </c>
      <c r="C18">
        <v>34.481999999999999</v>
      </c>
      <c r="D18">
        <v>6.5</v>
      </c>
      <c r="E18">
        <v>22.154800000000002</v>
      </c>
      <c r="F18">
        <v>20.904499999999999</v>
      </c>
      <c r="G18">
        <v>21.039300000000001</v>
      </c>
      <c r="I18">
        <f t="shared" si="0"/>
        <v>90.053753415151419</v>
      </c>
      <c r="J18">
        <f t="shared" si="1"/>
        <v>33.031799999999997</v>
      </c>
      <c r="K18">
        <f t="shared" si="2"/>
        <v>20.704600000000003</v>
      </c>
      <c r="L18">
        <f t="shared" si="3"/>
        <v>19.4543</v>
      </c>
      <c r="M18">
        <f t="shared" si="4"/>
        <v>19.589100000000002</v>
      </c>
      <c r="N18">
        <f t="shared" si="5"/>
        <v>0.22991379276054119</v>
      </c>
      <c r="O18" s="3" t="s">
        <v>14</v>
      </c>
      <c r="P18" s="2">
        <v>3</v>
      </c>
    </row>
    <row r="19" spans="1:16" x14ac:dyDescent="0.35">
      <c r="A19">
        <v>18</v>
      </c>
      <c r="B19">
        <v>1.4450000000000001</v>
      </c>
      <c r="C19">
        <v>8.6016999999999992</v>
      </c>
      <c r="D19">
        <v>2</v>
      </c>
      <c r="E19">
        <v>2.5857999999999999</v>
      </c>
      <c r="F19">
        <v>2.3408000000000002</v>
      </c>
      <c r="G19">
        <v>2.3557000000000001</v>
      </c>
      <c r="I19">
        <f t="shared" si="0"/>
        <v>27.708847204661975</v>
      </c>
      <c r="J19">
        <f t="shared" si="1"/>
        <v>7.156699999999999</v>
      </c>
      <c r="K19">
        <f t="shared" si="2"/>
        <v>1.1407999999999998</v>
      </c>
      <c r="L19">
        <f t="shared" si="3"/>
        <v>0.89580000000000015</v>
      </c>
      <c r="M19">
        <f t="shared" si="4"/>
        <v>0.91070000000000007</v>
      </c>
      <c r="N19">
        <f t="shared" si="5"/>
        <v>4.1170965777604124E-2</v>
      </c>
      <c r="O19" s="3" t="s">
        <v>8</v>
      </c>
      <c r="P19" s="2">
        <v>4</v>
      </c>
    </row>
    <row r="20" spans="1:16" x14ac:dyDescent="0.35">
      <c r="A20">
        <v>19</v>
      </c>
      <c r="B20">
        <v>1.4678</v>
      </c>
      <c r="C20">
        <v>7.6261000000000001</v>
      </c>
      <c r="D20">
        <v>2</v>
      </c>
      <c r="E20">
        <v>2.5198999999999998</v>
      </c>
      <c r="F20">
        <v>2.3247</v>
      </c>
      <c r="G20">
        <v>2.3374000000000001</v>
      </c>
      <c r="I20">
        <f t="shared" si="0"/>
        <v>27.708847204661975</v>
      </c>
      <c r="J20">
        <f t="shared" si="1"/>
        <v>6.1583000000000006</v>
      </c>
      <c r="K20">
        <f t="shared" si="2"/>
        <v>1.0520999999999998</v>
      </c>
      <c r="L20">
        <f t="shared" si="3"/>
        <v>0.8569</v>
      </c>
      <c r="M20">
        <f t="shared" si="4"/>
        <v>0.86960000000000015</v>
      </c>
      <c r="N20">
        <f t="shared" si="5"/>
        <v>3.7969822137637881E-2</v>
      </c>
      <c r="O20" s="3" t="s">
        <v>9</v>
      </c>
      <c r="P20" s="2">
        <v>4</v>
      </c>
    </row>
    <row r="21" spans="1:16" x14ac:dyDescent="0.35">
      <c r="A21">
        <v>20</v>
      </c>
      <c r="B21">
        <v>1.4282999999999999</v>
      </c>
      <c r="C21">
        <v>22.4298</v>
      </c>
      <c r="D21">
        <v>6</v>
      </c>
      <c r="E21">
        <v>6.3498999999999999</v>
      </c>
      <c r="F21">
        <v>5.5854999999999997</v>
      </c>
      <c r="G21">
        <v>5.6688999999999998</v>
      </c>
      <c r="I21">
        <f t="shared" si="0"/>
        <v>83.126541613985921</v>
      </c>
      <c r="J21">
        <f t="shared" si="1"/>
        <v>21.0015</v>
      </c>
      <c r="K21">
        <f t="shared" si="2"/>
        <v>4.9215999999999998</v>
      </c>
      <c r="L21">
        <f t="shared" si="3"/>
        <v>4.1571999999999996</v>
      </c>
      <c r="M21">
        <f t="shared" si="4"/>
        <v>4.2405999999999997</v>
      </c>
      <c r="N21">
        <f t="shared" si="5"/>
        <v>5.9206120024268491E-2</v>
      </c>
      <c r="O21" s="3" t="s">
        <v>10</v>
      </c>
      <c r="P21" s="2">
        <v>4</v>
      </c>
    </row>
    <row r="22" spans="1:16" x14ac:dyDescent="0.35">
      <c r="A22">
        <v>21</v>
      </c>
      <c r="B22">
        <v>1.4854000000000001</v>
      </c>
      <c r="C22">
        <v>43.990099999999998</v>
      </c>
      <c r="D22">
        <v>10.5</v>
      </c>
      <c r="E22">
        <v>15.8247</v>
      </c>
      <c r="F22">
        <v>14.0749</v>
      </c>
      <c r="G22">
        <v>14.271800000000001</v>
      </c>
      <c r="I22">
        <f t="shared" si="0"/>
        <v>145.47144782447538</v>
      </c>
      <c r="J22">
        <f t="shared" si="1"/>
        <v>42.5047</v>
      </c>
      <c r="K22">
        <f t="shared" si="2"/>
        <v>14.3393</v>
      </c>
      <c r="L22">
        <f t="shared" si="3"/>
        <v>12.589499999999999</v>
      </c>
      <c r="M22">
        <f t="shared" si="4"/>
        <v>12.7864</v>
      </c>
      <c r="N22">
        <f t="shared" si="5"/>
        <v>9.857123314880098E-2</v>
      </c>
      <c r="O22" s="3" t="s">
        <v>15</v>
      </c>
      <c r="P22" s="2">
        <v>4</v>
      </c>
    </row>
    <row r="23" spans="1:16" x14ac:dyDescent="0.35">
      <c r="A23">
        <v>22</v>
      </c>
      <c r="B23">
        <v>1.4956</v>
      </c>
      <c r="C23">
        <v>8.2315000000000005</v>
      </c>
      <c r="D23">
        <v>2</v>
      </c>
      <c r="E23">
        <v>4.0312000000000001</v>
      </c>
      <c r="F23">
        <v>3.7440000000000002</v>
      </c>
      <c r="G23">
        <v>3.7578</v>
      </c>
      <c r="I23">
        <f t="shared" si="0"/>
        <v>27.708847204661975</v>
      </c>
      <c r="J23">
        <f t="shared" si="1"/>
        <v>6.7359000000000009</v>
      </c>
      <c r="K23">
        <f t="shared" si="2"/>
        <v>2.5356000000000001</v>
      </c>
      <c r="L23">
        <f t="shared" si="3"/>
        <v>2.2484000000000002</v>
      </c>
      <c r="M23">
        <f t="shared" si="4"/>
        <v>2.2622</v>
      </c>
      <c r="N23">
        <f t="shared" si="5"/>
        <v>9.1508678844401323E-2</v>
      </c>
      <c r="O23" s="3" t="s">
        <v>8</v>
      </c>
      <c r="P23" s="2">
        <v>5</v>
      </c>
    </row>
    <row r="24" spans="1:16" x14ac:dyDescent="0.35">
      <c r="A24">
        <v>23</v>
      </c>
      <c r="B24">
        <v>1.4842</v>
      </c>
      <c r="C24">
        <v>9.3865999999999996</v>
      </c>
      <c r="D24">
        <v>2</v>
      </c>
      <c r="E24">
        <v>5.1016000000000004</v>
      </c>
      <c r="F24">
        <v>4.6741000000000001</v>
      </c>
      <c r="G24">
        <v>4.6879999999999997</v>
      </c>
      <c r="I24">
        <f t="shared" si="0"/>
        <v>27.708847204661975</v>
      </c>
      <c r="J24">
        <f t="shared" si="1"/>
        <v>7.9024000000000001</v>
      </c>
      <c r="K24">
        <f t="shared" si="2"/>
        <v>3.6174000000000004</v>
      </c>
      <c r="L24">
        <f t="shared" si="3"/>
        <v>3.1899000000000002</v>
      </c>
      <c r="M24">
        <f t="shared" si="4"/>
        <v>3.2037999999999998</v>
      </c>
      <c r="N24">
        <f t="shared" si="5"/>
        <v>0.1305503608028622</v>
      </c>
      <c r="O24" s="3" t="s">
        <v>9</v>
      </c>
      <c r="P24" s="2">
        <v>5</v>
      </c>
    </row>
    <row r="25" spans="1:16" x14ac:dyDescent="0.35">
      <c r="A25">
        <v>24</v>
      </c>
      <c r="B25">
        <v>1.4787999999999999</v>
      </c>
      <c r="C25">
        <v>29.220400000000001</v>
      </c>
      <c r="D25">
        <v>6</v>
      </c>
      <c r="E25">
        <v>15.745200000000001</v>
      </c>
      <c r="F25">
        <v>14.4627</v>
      </c>
      <c r="G25">
        <v>14.5602</v>
      </c>
      <c r="I25">
        <f t="shared" si="0"/>
        <v>83.126541613985921</v>
      </c>
      <c r="J25">
        <f t="shared" si="1"/>
        <v>27.741600000000002</v>
      </c>
      <c r="K25">
        <f t="shared" si="2"/>
        <v>14.266400000000001</v>
      </c>
      <c r="L25">
        <f t="shared" si="3"/>
        <v>12.9839</v>
      </c>
      <c r="M25">
        <f t="shared" si="4"/>
        <v>13.0814</v>
      </c>
      <c r="N25">
        <f t="shared" si="5"/>
        <v>0.17162268179336476</v>
      </c>
      <c r="O25" s="3" t="s">
        <v>10</v>
      </c>
      <c r="P25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Core Locations &amp; Depths</vt:lpstr>
      <vt:lpstr>Key</vt:lpstr>
      <vt:lpstr>Raw Data</vt:lpstr>
      <vt:lpstr> Calculations &amp;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Luke</dc:creator>
  <cp:lastModifiedBy>Luke Day</cp:lastModifiedBy>
  <dcterms:created xsi:type="dcterms:W3CDTF">2024-05-28T18:36:12Z</dcterms:created>
  <dcterms:modified xsi:type="dcterms:W3CDTF">2024-09-24T14:55:03Z</dcterms:modified>
</cp:coreProperties>
</file>