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Kwiniuk Tower\Updated Data\PPA Analysis - 2001-2020\"/>
    </mc:Choice>
  </mc:AlternateContent>
  <xr:revisionPtr revIDLastSave="0" documentId="13_ncr:1_{23927403-576E-4B82-B36B-BDC8D9DF5E8F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 Chinook hourly counts 2012" sheetId="5" r:id="rId1"/>
    <sheet name="2012Chinook Complete Counts" sheetId="6" r:id="rId2"/>
    <sheet name=" Chum hourly counts 2012" sheetId="4" r:id="rId3"/>
    <sheet name="Chum exp counts and SE 2012" sheetId="1" r:id="rId4"/>
    <sheet name="Pink hourly counts 2012" sheetId="2" r:id="rId5"/>
    <sheet name="Pink exp counts and SE 2012 " sheetId="8" r:id="rId6"/>
    <sheet name="Coho hourly counts 2012" sheetId="3" r:id="rId7"/>
    <sheet name="Coho exp counts and SE 2012" sheetId="9" r:id="rId8"/>
  </sheets>
  <definedNames>
    <definedName name="_xlnm.Print_Area" localSheetId="2">' Chum hourly counts 2012'!$A$1:$AA$65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1" i="1" l="1"/>
  <c r="S47" i="9" l="1"/>
  <c r="T47" i="9"/>
  <c r="U47" i="9"/>
  <c r="V47" i="9"/>
  <c r="BA47" i="9" s="1"/>
  <c r="W47" i="9"/>
  <c r="X47" i="9"/>
  <c r="Y47" i="9"/>
  <c r="BC47" i="9" s="1"/>
  <c r="S48" i="9"/>
  <c r="AX48" i="9" s="1"/>
  <c r="T48" i="9"/>
  <c r="U48" i="9"/>
  <c r="AY48" i="9" s="1"/>
  <c r="V48" i="9"/>
  <c r="W48" i="9"/>
  <c r="BB48" i="9" s="1"/>
  <c r="X48" i="9"/>
  <c r="Y48" i="9"/>
  <c r="S49" i="9"/>
  <c r="T49" i="9"/>
  <c r="AY49" i="9" s="1"/>
  <c r="U49" i="9"/>
  <c r="V49" i="9"/>
  <c r="W49" i="9"/>
  <c r="X49" i="9"/>
  <c r="Y49" i="9"/>
  <c r="S50" i="9"/>
  <c r="T50" i="9"/>
  <c r="U50" i="9"/>
  <c r="V50" i="9"/>
  <c r="W50" i="9"/>
  <c r="X50" i="9"/>
  <c r="Y50" i="9"/>
  <c r="BC50" i="9" s="1"/>
  <c r="S51" i="9"/>
  <c r="T51" i="9"/>
  <c r="U51" i="9"/>
  <c r="V51" i="9"/>
  <c r="BA51" i="9" s="1"/>
  <c r="W51" i="9"/>
  <c r="X51" i="9"/>
  <c r="BB51" i="9" s="1"/>
  <c r="Y51" i="9"/>
  <c r="S52" i="9"/>
  <c r="AX52" i="9" s="1"/>
  <c r="T52" i="9"/>
  <c r="U52" i="9"/>
  <c r="V52" i="9"/>
  <c r="W52" i="9"/>
  <c r="BB52" i="9" s="1"/>
  <c r="X52" i="9"/>
  <c r="Y52" i="9"/>
  <c r="S53" i="9"/>
  <c r="T53" i="9"/>
  <c r="AY53" i="9" s="1"/>
  <c r="U53" i="9"/>
  <c r="V53" i="9"/>
  <c r="W53" i="9"/>
  <c r="X53" i="9"/>
  <c r="BC53" i="9" s="1"/>
  <c r="Y53" i="9"/>
  <c r="S54" i="9"/>
  <c r="T54" i="9"/>
  <c r="U54" i="9"/>
  <c r="AY54" i="9" s="1"/>
  <c r="V54" i="9"/>
  <c r="W54" i="9"/>
  <c r="X54" i="9"/>
  <c r="Y54" i="9"/>
  <c r="S55" i="9"/>
  <c r="T55" i="9"/>
  <c r="AY55" i="9" s="1"/>
  <c r="U55" i="9"/>
  <c r="V55" i="9"/>
  <c r="AZ55" i="9" s="1"/>
  <c r="W55" i="9"/>
  <c r="X55" i="9"/>
  <c r="Y55" i="9"/>
  <c r="S56" i="9"/>
  <c r="T56" i="9"/>
  <c r="U56" i="9"/>
  <c r="V56" i="9"/>
  <c r="W56" i="9"/>
  <c r="BA56" i="9" s="1"/>
  <c r="X56" i="9"/>
  <c r="Y56" i="9"/>
  <c r="S57" i="9"/>
  <c r="T57" i="9"/>
  <c r="AY57" i="9" s="1"/>
  <c r="U57" i="9"/>
  <c r="V57" i="9"/>
  <c r="BA57" i="9" s="1"/>
  <c r="W57" i="9"/>
  <c r="X57" i="9"/>
  <c r="Y57" i="9"/>
  <c r="S58" i="9"/>
  <c r="T58" i="9"/>
  <c r="U58" i="9"/>
  <c r="AZ58" i="9" s="1"/>
  <c r="V58" i="9"/>
  <c r="W58" i="9"/>
  <c r="BA58" i="9" s="1"/>
  <c r="X58" i="9"/>
  <c r="Y58" i="9"/>
  <c r="S59" i="9"/>
  <c r="T59" i="9"/>
  <c r="U59" i="9"/>
  <c r="V59" i="9"/>
  <c r="W59" i="9"/>
  <c r="X59" i="9"/>
  <c r="Y59" i="9"/>
  <c r="S60" i="9"/>
  <c r="AW60" i="9" s="1"/>
  <c r="T60" i="9"/>
  <c r="U60" i="9"/>
  <c r="V60" i="9"/>
  <c r="W60" i="9"/>
  <c r="X60" i="9"/>
  <c r="Y60" i="9"/>
  <c r="S61" i="9"/>
  <c r="T61" i="9"/>
  <c r="U61" i="9"/>
  <c r="V61" i="9"/>
  <c r="W61" i="9"/>
  <c r="X61" i="9"/>
  <c r="Y61" i="9"/>
  <c r="R48" i="9"/>
  <c r="R49" i="9"/>
  <c r="R50" i="9"/>
  <c r="AW50" i="9" s="1"/>
  <c r="R51" i="9"/>
  <c r="AW51" i="9" s="1"/>
  <c r="R52" i="9"/>
  <c r="R53" i="9"/>
  <c r="AW53" i="9" s="1"/>
  <c r="R54" i="9"/>
  <c r="R55" i="9"/>
  <c r="AW55" i="9" s="1"/>
  <c r="R56" i="9"/>
  <c r="R57" i="9"/>
  <c r="R58" i="9"/>
  <c r="R59" i="9"/>
  <c r="R60" i="9"/>
  <c r="R61" i="9"/>
  <c r="AW61" i="9" s="1"/>
  <c r="B47" i="9"/>
  <c r="C47" i="9"/>
  <c r="D47" i="9"/>
  <c r="AI47" i="9" s="1"/>
  <c r="E47" i="9"/>
  <c r="F47" i="9"/>
  <c r="AK47" i="9" s="1"/>
  <c r="G47" i="9"/>
  <c r="H47" i="9"/>
  <c r="I47" i="9"/>
  <c r="J47" i="9"/>
  <c r="K47" i="9"/>
  <c r="L47" i="9"/>
  <c r="M47" i="9"/>
  <c r="N47" i="9"/>
  <c r="AS47" i="9" s="1"/>
  <c r="O47" i="9"/>
  <c r="P47" i="9"/>
  <c r="Q47" i="9"/>
  <c r="B48" i="9"/>
  <c r="C48" i="9"/>
  <c r="D48" i="9"/>
  <c r="E48" i="9"/>
  <c r="F48" i="9"/>
  <c r="AK48" i="9" s="1"/>
  <c r="G48" i="9"/>
  <c r="H48" i="9"/>
  <c r="I48" i="9"/>
  <c r="J48" i="9"/>
  <c r="K48" i="9"/>
  <c r="L48" i="9"/>
  <c r="M48" i="9"/>
  <c r="N48" i="9"/>
  <c r="AS48" i="9" s="1"/>
  <c r="O48" i="9"/>
  <c r="P48" i="9"/>
  <c r="Q48" i="9"/>
  <c r="B49" i="9"/>
  <c r="C49" i="9"/>
  <c r="D49" i="9"/>
  <c r="E49" i="9"/>
  <c r="F49" i="9"/>
  <c r="AK49" i="9" s="1"/>
  <c r="G49" i="9"/>
  <c r="H49" i="9"/>
  <c r="I49" i="9"/>
  <c r="J49" i="9"/>
  <c r="AO49" i="9" s="1"/>
  <c r="K49" i="9"/>
  <c r="L49" i="9"/>
  <c r="AQ49" i="9" s="1"/>
  <c r="M49" i="9"/>
  <c r="N49" i="9"/>
  <c r="O49" i="9"/>
  <c r="P49" i="9"/>
  <c r="Q49" i="9"/>
  <c r="B50" i="9"/>
  <c r="C50" i="9"/>
  <c r="D50" i="9"/>
  <c r="AI50" i="9" s="1"/>
  <c r="E50" i="9"/>
  <c r="F50" i="9"/>
  <c r="AJ50" i="9" s="1"/>
  <c r="G50" i="9"/>
  <c r="H50" i="9"/>
  <c r="I50" i="9"/>
  <c r="J50" i="9"/>
  <c r="K50" i="9"/>
  <c r="L50" i="9"/>
  <c r="M50" i="9"/>
  <c r="N50" i="9"/>
  <c r="O50" i="9"/>
  <c r="P50" i="9"/>
  <c r="Q50" i="9"/>
  <c r="B51" i="9"/>
  <c r="C51" i="9"/>
  <c r="D51" i="9"/>
  <c r="E51" i="9"/>
  <c r="F51" i="9"/>
  <c r="AK51" i="9" s="1"/>
  <c r="G51" i="9"/>
  <c r="H51" i="9"/>
  <c r="I51" i="9"/>
  <c r="J51" i="9"/>
  <c r="AO51" i="9" s="1"/>
  <c r="K51" i="9"/>
  <c r="L51" i="9"/>
  <c r="AP51" i="9" s="1"/>
  <c r="M51" i="9"/>
  <c r="N51" i="9"/>
  <c r="O51" i="9"/>
  <c r="P51" i="9"/>
  <c r="Q51" i="9"/>
  <c r="AV51" i="9" s="1"/>
  <c r="B52" i="9"/>
  <c r="C52" i="9"/>
  <c r="D52" i="9"/>
  <c r="AI52" i="9" s="1"/>
  <c r="E52" i="9"/>
  <c r="F52" i="9"/>
  <c r="AK52" i="9" s="1"/>
  <c r="G52" i="9"/>
  <c r="H52" i="9"/>
  <c r="I52" i="9"/>
  <c r="J52" i="9"/>
  <c r="K52" i="9"/>
  <c r="L52" i="9"/>
  <c r="M52" i="9"/>
  <c r="N52" i="9"/>
  <c r="O52" i="9"/>
  <c r="P52" i="9"/>
  <c r="Q52" i="9"/>
  <c r="AV52" i="9" s="1"/>
  <c r="B53" i="9"/>
  <c r="C53" i="9"/>
  <c r="D53" i="9"/>
  <c r="AI53" i="9" s="1"/>
  <c r="E53" i="9"/>
  <c r="F53" i="9"/>
  <c r="G53" i="9"/>
  <c r="H53" i="9"/>
  <c r="I53" i="9"/>
  <c r="J53" i="9"/>
  <c r="K53" i="9"/>
  <c r="L53" i="9"/>
  <c r="M53" i="9"/>
  <c r="N53" i="9"/>
  <c r="AR53" i="9" s="1"/>
  <c r="O53" i="9"/>
  <c r="P53" i="9"/>
  <c r="Q53" i="9"/>
  <c r="B54" i="9"/>
  <c r="C54" i="9"/>
  <c r="D54" i="9"/>
  <c r="E54" i="9"/>
  <c r="F54" i="9"/>
  <c r="AK54" i="9" s="1"/>
  <c r="G54" i="9"/>
  <c r="H54" i="9"/>
  <c r="I54" i="9"/>
  <c r="J54" i="9"/>
  <c r="AO54" i="9" s="1"/>
  <c r="K54" i="9"/>
  <c r="L54" i="9"/>
  <c r="M54" i="9"/>
  <c r="N54" i="9"/>
  <c r="O54" i="9"/>
  <c r="P54" i="9"/>
  <c r="Q54" i="9"/>
  <c r="B55" i="9"/>
  <c r="C55" i="9"/>
  <c r="D55" i="9"/>
  <c r="AI55" i="9" s="1"/>
  <c r="E55" i="9"/>
  <c r="F55" i="9"/>
  <c r="AK55" i="9" s="1"/>
  <c r="G55" i="9"/>
  <c r="H55" i="9"/>
  <c r="I55" i="9"/>
  <c r="J55" i="9"/>
  <c r="AO55" i="9" s="1"/>
  <c r="K55" i="9"/>
  <c r="L55" i="9"/>
  <c r="M55" i="9"/>
  <c r="N55" i="9"/>
  <c r="O55" i="9"/>
  <c r="P55" i="9"/>
  <c r="Q55" i="9"/>
  <c r="AV55" i="9" s="1"/>
  <c r="B56" i="9"/>
  <c r="C56" i="9"/>
  <c r="D56" i="9"/>
  <c r="E56" i="9"/>
  <c r="F56" i="9"/>
  <c r="AJ56" i="9" s="1"/>
  <c r="G56" i="9"/>
  <c r="H56" i="9"/>
  <c r="I56" i="9"/>
  <c r="J56" i="9"/>
  <c r="K56" i="9"/>
  <c r="L56" i="9"/>
  <c r="M56" i="9"/>
  <c r="N56" i="9"/>
  <c r="AS56" i="9" s="1"/>
  <c r="O56" i="9"/>
  <c r="P56" i="9"/>
  <c r="Q56" i="9"/>
  <c r="AV56" i="9" s="1"/>
  <c r="B57" i="9"/>
  <c r="C57" i="9"/>
  <c r="D57" i="9"/>
  <c r="E57" i="9"/>
  <c r="F57" i="9"/>
  <c r="AK57" i="9" s="1"/>
  <c r="G57" i="9"/>
  <c r="H57" i="9"/>
  <c r="I57" i="9"/>
  <c r="J57" i="9"/>
  <c r="AO57" i="9" s="1"/>
  <c r="K57" i="9"/>
  <c r="L57" i="9"/>
  <c r="M57" i="9"/>
  <c r="N57" i="9"/>
  <c r="O57" i="9"/>
  <c r="P57" i="9"/>
  <c r="Q57" i="9"/>
  <c r="AV57" i="9" s="1"/>
  <c r="B58" i="9"/>
  <c r="C58" i="9"/>
  <c r="D58" i="9"/>
  <c r="AH58" i="9" s="1"/>
  <c r="E58" i="9"/>
  <c r="F58" i="9"/>
  <c r="G58" i="9"/>
  <c r="H58" i="9"/>
  <c r="I58" i="9"/>
  <c r="J58" i="9"/>
  <c r="AO58" i="9" s="1"/>
  <c r="K58" i="9"/>
  <c r="L58" i="9"/>
  <c r="M58" i="9"/>
  <c r="N58" i="9"/>
  <c r="O58" i="9"/>
  <c r="P58" i="9"/>
  <c r="Q58" i="9"/>
  <c r="B59" i="9"/>
  <c r="C59" i="9"/>
  <c r="D59" i="9"/>
  <c r="E59" i="9"/>
  <c r="F59" i="9"/>
  <c r="AJ59" i="9" s="1"/>
  <c r="G59" i="9"/>
  <c r="H59" i="9"/>
  <c r="I59" i="9"/>
  <c r="J59" i="9"/>
  <c r="K59" i="9"/>
  <c r="L59" i="9"/>
  <c r="M59" i="9"/>
  <c r="N59" i="9"/>
  <c r="AS59" i="9" s="1"/>
  <c r="O59" i="9"/>
  <c r="P59" i="9"/>
  <c r="Q59" i="9"/>
  <c r="AV59" i="9" s="1"/>
  <c r="B60" i="9"/>
  <c r="C60" i="9"/>
  <c r="D60" i="9"/>
  <c r="E60" i="9"/>
  <c r="F60" i="9"/>
  <c r="AK60" i="9" s="1"/>
  <c r="G60" i="9"/>
  <c r="H60" i="9"/>
  <c r="I60" i="9"/>
  <c r="J60" i="9"/>
  <c r="K60" i="9"/>
  <c r="L60" i="9"/>
  <c r="M60" i="9"/>
  <c r="N60" i="9"/>
  <c r="AS60" i="9" s="1"/>
  <c r="O60" i="9"/>
  <c r="P60" i="9"/>
  <c r="Q60" i="9"/>
  <c r="AV60" i="9" s="1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B46" i="9"/>
  <c r="C46" i="9"/>
  <c r="D46" i="9"/>
  <c r="E46" i="9"/>
  <c r="F46" i="9"/>
  <c r="AJ46" i="9" s="1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AZ46" i="9" s="1"/>
  <c r="W46" i="9"/>
  <c r="X46" i="9"/>
  <c r="Y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AR45" i="9" s="1"/>
  <c r="L45" i="9"/>
  <c r="K45" i="9"/>
  <c r="J45" i="9"/>
  <c r="I45" i="9"/>
  <c r="H45" i="9"/>
  <c r="G45" i="9"/>
  <c r="F45" i="9"/>
  <c r="E45" i="9"/>
  <c r="AJ45" i="9" s="1"/>
  <c r="D45" i="9"/>
  <c r="C45" i="9"/>
  <c r="B45" i="9"/>
  <c r="T31" i="9"/>
  <c r="U31" i="9"/>
  <c r="V31" i="9"/>
  <c r="W31" i="9"/>
  <c r="X31" i="9"/>
  <c r="BC31" i="9" s="1"/>
  <c r="Y31" i="9"/>
  <c r="T32" i="9"/>
  <c r="U32" i="9"/>
  <c r="V32" i="9"/>
  <c r="W32" i="9"/>
  <c r="X32" i="9"/>
  <c r="Y32" i="9"/>
  <c r="T33" i="9"/>
  <c r="AY33" i="9" s="1"/>
  <c r="U33" i="9"/>
  <c r="V33" i="9"/>
  <c r="W33" i="9"/>
  <c r="X33" i="9"/>
  <c r="BC33" i="9" s="1"/>
  <c r="Y33" i="9"/>
  <c r="T34" i="9"/>
  <c r="U34" i="9"/>
  <c r="V34" i="9"/>
  <c r="W34" i="9"/>
  <c r="X34" i="9"/>
  <c r="Y34" i="9"/>
  <c r="T35" i="9"/>
  <c r="AY35" i="9" s="1"/>
  <c r="U35" i="9"/>
  <c r="V35" i="9"/>
  <c r="W35" i="9"/>
  <c r="X35" i="9"/>
  <c r="BC35" i="9" s="1"/>
  <c r="Y35" i="9"/>
  <c r="T36" i="9"/>
  <c r="U36" i="9"/>
  <c r="V36" i="9"/>
  <c r="W36" i="9"/>
  <c r="X36" i="9"/>
  <c r="Y36" i="9"/>
  <c r="T37" i="9"/>
  <c r="AY37" i="9" s="1"/>
  <c r="U37" i="9"/>
  <c r="V37" i="9"/>
  <c r="W37" i="9"/>
  <c r="X37" i="9"/>
  <c r="Y37" i="9"/>
  <c r="T38" i="9"/>
  <c r="U38" i="9"/>
  <c r="V38" i="9"/>
  <c r="W38" i="9"/>
  <c r="X38" i="9"/>
  <c r="Y38" i="9"/>
  <c r="T39" i="9"/>
  <c r="AX39" i="9" s="1"/>
  <c r="U39" i="9"/>
  <c r="V39" i="9"/>
  <c r="W39" i="9"/>
  <c r="X39" i="9"/>
  <c r="BC39" i="9" s="1"/>
  <c r="Y39" i="9"/>
  <c r="T40" i="9"/>
  <c r="U40" i="9"/>
  <c r="V40" i="9"/>
  <c r="W40" i="9"/>
  <c r="X40" i="9"/>
  <c r="Y40" i="9"/>
  <c r="T41" i="9"/>
  <c r="AY41" i="9" s="1"/>
  <c r="U41" i="9"/>
  <c r="V41" i="9"/>
  <c r="W41" i="9"/>
  <c r="X41" i="9"/>
  <c r="Y41" i="9"/>
  <c r="T42" i="9"/>
  <c r="U42" i="9"/>
  <c r="V42" i="9"/>
  <c r="W42" i="9"/>
  <c r="X42" i="9"/>
  <c r="Y42" i="9"/>
  <c r="T43" i="9"/>
  <c r="AY43" i="9" s="1"/>
  <c r="U43" i="9"/>
  <c r="V43" i="9"/>
  <c r="W43" i="9"/>
  <c r="X43" i="9"/>
  <c r="BC43" i="9" s="1"/>
  <c r="Y43" i="9"/>
  <c r="R32" i="9"/>
  <c r="S32" i="9"/>
  <c r="R33" i="9"/>
  <c r="S33" i="9"/>
  <c r="R34" i="9"/>
  <c r="S34" i="9"/>
  <c r="AX34" i="9" s="1"/>
  <c r="R35" i="9"/>
  <c r="S35" i="9"/>
  <c r="R36" i="9"/>
  <c r="S36" i="9"/>
  <c r="AX36" i="9" s="1"/>
  <c r="R37" i="9"/>
  <c r="S37" i="9"/>
  <c r="R38" i="9"/>
  <c r="S38" i="9"/>
  <c r="AX38" i="9" s="1"/>
  <c r="R39" i="9"/>
  <c r="AV39" i="9" s="1"/>
  <c r="S39" i="9"/>
  <c r="R40" i="9"/>
  <c r="S40" i="9"/>
  <c r="R41" i="9"/>
  <c r="AW41" i="9" s="1"/>
  <c r="S41" i="9"/>
  <c r="R42" i="9"/>
  <c r="S42" i="9"/>
  <c r="AW42" i="9" s="1"/>
  <c r="R43" i="9"/>
  <c r="S43" i="9"/>
  <c r="B31" i="9"/>
  <c r="C31" i="9"/>
  <c r="D31" i="9"/>
  <c r="AI31" i="9" s="1"/>
  <c r="E31" i="9"/>
  <c r="F31" i="9"/>
  <c r="G31" i="9"/>
  <c r="H31" i="9"/>
  <c r="AL31" i="9" s="1"/>
  <c r="I31" i="9"/>
  <c r="J31" i="9"/>
  <c r="K31" i="9"/>
  <c r="AO31" i="9" s="1"/>
  <c r="L31" i="9"/>
  <c r="AQ31" i="9" s="1"/>
  <c r="M31" i="9"/>
  <c r="N31" i="9"/>
  <c r="O31" i="9"/>
  <c r="P31" i="9"/>
  <c r="Q31" i="9"/>
  <c r="B32" i="9"/>
  <c r="C32" i="9"/>
  <c r="D32" i="9"/>
  <c r="AI32" i="9" s="1"/>
  <c r="E32" i="9"/>
  <c r="F32" i="9"/>
  <c r="G32" i="9"/>
  <c r="H32" i="9"/>
  <c r="I32" i="9"/>
  <c r="J32" i="9"/>
  <c r="K32" i="9"/>
  <c r="L32" i="9"/>
  <c r="AQ32" i="9" s="1"/>
  <c r="M32" i="9"/>
  <c r="N32" i="9"/>
  <c r="O32" i="9"/>
  <c r="P32" i="9"/>
  <c r="Q32" i="9"/>
  <c r="B33" i="9"/>
  <c r="C33" i="9"/>
  <c r="AG33" i="9" s="1"/>
  <c r="D33" i="9"/>
  <c r="E33" i="9"/>
  <c r="F33" i="9"/>
  <c r="G33" i="9"/>
  <c r="H33" i="9"/>
  <c r="AM33" i="9" s="1"/>
  <c r="I33" i="9"/>
  <c r="J33" i="9"/>
  <c r="K33" i="9"/>
  <c r="AO33" i="9" s="1"/>
  <c r="L33" i="9"/>
  <c r="AQ33" i="9" s="1"/>
  <c r="M33" i="9"/>
  <c r="N33" i="9"/>
  <c r="O33" i="9"/>
  <c r="P33" i="9"/>
  <c r="AT33" i="9" s="1"/>
  <c r="Q33" i="9"/>
  <c r="B34" i="9"/>
  <c r="C34" i="9"/>
  <c r="D34" i="9"/>
  <c r="AI34" i="9" s="1"/>
  <c r="E34" i="9"/>
  <c r="F34" i="9"/>
  <c r="G34" i="9"/>
  <c r="H34" i="9"/>
  <c r="I34" i="9"/>
  <c r="J34" i="9"/>
  <c r="K34" i="9"/>
  <c r="L34" i="9"/>
  <c r="M34" i="9"/>
  <c r="N34" i="9"/>
  <c r="O34" i="9"/>
  <c r="P34" i="9"/>
  <c r="AU34" i="9" s="1"/>
  <c r="Q34" i="9"/>
  <c r="B35" i="9"/>
  <c r="C35" i="9"/>
  <c r="AG35" i="9" s="1"/>
  <c r="D35" i="9"/>
  <c r="AI35" i="9" s="1"/>
  <c r="E35" i="9"/>
  <c r="F35" i="9"/>
  <c r="G35" i="9"/>
  <c r="H35" i="9"/>
  <c r="I35" i="9"/>
  <c r="J35" i="9"/>
  <c r="K35" i="9"/>
  <c r="AO35" i="9" s="1"/>
  <c r="L35" i="9"/>
  <c r="AQ35" i="9" s="1"/>
  <c r="M35" i="9"/>
  <c r="N35" i="9"/>
  <c r="O35" i="9"/>
  <c r="P35" i="9"/>
  <c r="AT35" i="9" s="1"/>
  <c r="Q35" i="9"/>
  <c r="B36" i="9"/>
  <c r="C36" i="9"/>
  <c r="D36" i="9"/>
  <c r="AI36" i="9" s="1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7" i="9"/>
  <c r="C37" i="9"/>
  <c r="AG37" i="9" s="1"/>
  <c r="D37" i="9"/>
  <c r="AI37" i="9" s="1"/>
  <c r="E37" i="9"/>
  <c r="F37" i="9"/>
  <c r="G37" i="9"/>
  <c r="H37" i="9"/>
  <c r="I37" i="9"/>
  <c r="J37" i="9"/>
  <c r="K37" i="9"/>
  <c r="AO37" i="9" s="1"/>
  <c r="L37" i="9"/>
  <c r="M37" i="9"/>
  <c r="N37" i="9"/>
  <c r="O37" i="9"/>
  <c r="P37" i="9"/>
  <c r="AU37" i="9" s="1"/>
  <c r="Q37" i="9"/>
  <c r="B38" i="9"/>
  <c r="C38" i="9"/>
  <c r="D38" i="9"/>
  <c r="E38" i="9"/>
  <c r="F38" i="9"/>
  <c r="G38" i="9"/>
  <c r="H38" i="9"/>
  <c r="I38" i="9"/>
  <c r="J38" i="9"/>
  <c r="K38" i="9"/>
  <c r="AO38" i="9" s="1"/>
  <c r="L38" i="9"/>
  <c r="AQ38" i="9" s="1"/>
  <c r="M38" i="9"/>
  <c r="N38" i="9"/>
  <c r="O38" i="9"/>
  <c r="P38" i="9"/>
  <c r="AT38" i="9" s="1"/>
  <c r="Q38" i="9"/>
  <c r="AV38" i="9" s="1"/>
  <c r="B39" i="9"/>
  <c r="C39" i="9"/>
  <c r="D39" i="9"/>
  <c r="E39" i="9"/>
  <c r="F39" i="9"/>
  <c r="G39" i="9"/>
  <c r="H39" i="9"/>
  <c r="AL39" i="9" s="1"/>
  <c r="I39" i="9"/>
  <c r="J39" i="9"/>
  <c r="K39" i="9"/>
  <c r="L39" i="9"/>
  <c r="M39" i="9"/>
  <c r="N39" i="9"/>
  <c r="O39" i="9"/>
  <c r="P39" i="9"/>
  <c r="Q39" i="9"/>
  <c r="B40" i="9"/>
  <c r="C40" i="9"/>
  <c r="AG40" i="9" s="1"/>
  <c r="D40" i="9"/>
  <c r="AI40" i="9" s="1"/>
  <c r="E40" i="9"/>
  <c r="F40" i="9"/>
  <c r="G40" i="9"/>
  <c r="H40" i="9"/>
  <c r="AM40" i="9" s="1"/>
  <c r="I40" i="9"/>
  <c r="J40" i="9"/>
  <c r="K40" i="9"/>
  <c r="AO40" i="9" s="1"/>
  <c r="L40" i="9"/>
  <c r="AQ40" i="9" s="1"/>
  <c r="M40" i="9"/>
  <c r="N40" i="9"/>
  <c r="O40" i="9"/>
  <c r="P40" i="9"/>
  <c r="Q40" i="9"/>
  <c r="AV40" i="9" s="1"/>
  <c r="B41" i="9"/>
  <c r="C41" i="9"/>
  <c r="AG41" i="9" s="1"/>
  <c r="D41" i="9"/>
  <c r="AI41" i="9" s="1"/>
  <c r="E41" i="9"/>
  <c r="F41" i="9"/>
  <c r="G41" i="9"/>
  <c r="H41" i="9"/>
  <c r="I41" i="9"/>
  <c r="J41" i="9"/>
  <c r="K41" i="9"/>
  <c r="AO41" i="9" s="1"/>
  <c r="L41" i="9"/>
  <c r="AQ41" i="9" s="1"/>
  <c r="M41" i="9"/>
  <c r="N41" i="9"/>
  <c r="O41" i="9"/>
  <c r="P41" i="9"/>
  <c r="Q41" i="9"/>
  <c r="B42" i="9"/>
  <c r="C42" i="9"/>
  <c r="D42" i="9"/>
  <c r="AI42" i="9" s="1"/>
  <c r="E42" i="9"/>
  <c r="F42" i="9"/>
  <c r="G42" i="9"/>
  <c r="H42" i="9"/>
  <c r="I42" i="9"/>
  <c r="J42" i="9"/>
  <c r="K42" i="9"/>
  <c r="AO42" i="9" s="1"/>
  <c r="L42" i="9"/>
  <c r="AQ42" i="9" s="1"/>
  <c r="M42" i="9"/>
  <c r="N42" i="9"/>
  <c r="O42" i="9"/>
  <c r="P42" i="9"/>
  <c r="AT42" i="9" s="1"/>
  <c r="Q42" i="9"/>
  <c r="B43" i="9"/>
  <c r="C43" i="9"/>
  <c r="AG43" i="9" s="1"/>
  <c r="D43" i="9"/>
  <c r="AI43" i="9" s="1"/>
  <c r="E43" i="9"/>
  <c r="F43" i="9"/>
  <c r="G43" i="9"/>
  <c r="H43" i="9"/>
  <c r="AL43" i="9" s="1"/>
  <c r="I43" i="9"/>
  <c r="J43" i="9"/>
  <c r="K43" i="9"/>
  <c r="AO43" i="9" s="1"/>
  <c r="L43" i="9"/>
  <c r="AQ43" i="9" s="1"/>
  <c r="M43" i="9"/>
  <c r="N43" i="9"/>
  <c r="O43" i="9"/>
  <c r="P43" i="9"/>
  <c r="Q43" i="9"/>
  <c r="B8" i="9"/>
  <c r="C8" i="9"/>
  <c r="D8" i="9"/>
  <c r="E8" i="9"/>
  <c r="F8" i="9"/>
  <c r="G8" i="9"/>
  <c r="AK8" i="9" s="1"/>
  <c r="H8" i="9"/>
  <c r="AM8" i="9" s="1"/>
  <c r="I8" i="9"/>
  <c r="J8" i="9"/>
  <c r="K8" i="9"/>
  <c r="L8" i="9"/>
  <c r="M8" i="9"/>
  <c r="N8" i="9"/>
  <c r="O8" i="9"/>
  <c r="AS8" i="9" s="1"/>
  <c r="P8" i="9"/>
  <c r="AT8" i="9" s="1"/>
  <c r="Q8" i="9"/>
  <c r="R8" i="9"/>
  <c r="S8" i="9"/>
  <c r="T8" i="9"/>
  <c r="U8" i="9"/>
  <c r="V8" i="9"/>
  <c r="W8" i="9"/>
  <c r="BA8" i="9" s="1"/>
  <c r="X8" i="9"/>
  <c r="BB8" i="9" s="1"/>
  <c r="Y8" i="9"/>
  <c r="B9" i="9"/>
  <c r="C9" i="9"/>
  <c r="D9" i="9"/>
  <c r="E9" i="9"/>
  <c r="F9" i="9"/>
  <c r="G9" i="9"/>
  <c r="H9" i="9"/>
  <c r="AM9" i="9" s="1"/>
  <c r="I9" i="9"/>
  <c r="J9" i="9"/>
  <c r="K9" i="9"/>
  <c r="L9" i="9"/>
  <c r="M9" i="9"/>
  <c r="N9" i="9"/>
  <c r="O9" i="9"/>
  <c r="AS9" i="9" s="1"/>
  <c r="P9" i="9"/>
  <c r="AT9" i="9" s="1"/>
  <c r="Q9" i="9"/>
  <c r="R9" i="9"/>
  <c r="S9" i="9"/>
  <c r="AW9" i="9" s="1"/>
  <c r="T9" i="9"/>
  <c r="AY9" i="9" s="1"/>
  <c r="U9" i="9"/>
  <c r="V9" i="9"/>
  <c r="W9" i="9"/>
  <c r="X9" i="9"/>
  <c r="BC9" i="9" s="1"/>
  <c r="Y9" i="9"/>
  <c r="B10" i="9"/>
  <c r="C10" i="9"/>
  <c r="D10" i="9"/>
  <c r="E10" i="9"/>
  <c r="F10" i="9"/>
  <c r="G10" i="9"/>
  <c r="AK10" i="9" s="1"/>
  <c r="H10" i="9"/>
  <c r="AL10" i="9" s="1"/>
  <c r="I10" i="9"/>
  <c r="J10" i="9"/>
  <c r="K10" i="9"/>
  <c r="L10" i="9"/>
  <c r="AQ10" i="9" s="1"/>
  <c r="M10" i="9"/>
  <c r="N10" i="9"/>
  <c r="O10" i="9"/>
  <c r="AS10" i="9" s="1"/>
  <c r="P10" i="9"/>
  <c r="Q10" i="9"/>
  <c r="R10" i="9"/>
  <c r="S10" i="9"/>
  <c r="T10" i="9"/>
  <c r="U10" i="9"/>
  <c r="V10" i="9"/>
  <c r="W10" i="9"/>
  <c r="BA10" i="9" s="1"/>
  <c r="X10" i="9"/>
  <c r="BC10" i="9" s="1"/>
  <c r="Y10" i="9"/>
  <c r="B11" i="9"/>
  <c r="C11" i="9"/>
  <c r="D11" i="9"/>
  <c r="E11" i="9"/>
  <c r="F11" i="9"/>
  <c r="G11" i="9"/>
  <c r="H11" i="9"/>
  <c r="I11" i="9"/>
  <c r="J11" i="9"/>
  <c r="K11" i="9"/>
  <c r="L11" i="9"/>
  <c r="AQ11" i="9" s="1"/>
  <c r="M11" i="9"/>
  <c r="N11" i="9"/>
  <c r="O11" i="9"/>
  <c r="AS11" i="9" s="1"/>
  <c r="P11" i="9"/>
  <c r="AU11" i="9" s="1"/>
  <c r="Q11" i="9"/>
  <c r="R11" i="9"/>
  <c r="S11" i="9"/>
  <c r="AW11" i="9" s="1"/>
  <c r="T11" i="9"/>
  <c r="AY11" i="9" s="1"/>
  <c r="U11" i="9"/>
  <c r="V11" i="9"/>
  <c r="W11" i="9"/>
  <c r="X11" i="9"/>
  <c r="Y11" i="9"/>
  <c r="B12" i="9"/>
  <c r="C12" i="9"/>
  <c r="D12" i="9"/>
  <c r="E12" i="9"/>
  <c r="F12" i="9"/>
  <c r="G12" i="9"/>
  <c r="AK12" i="9" s="1"/>
  <c r="H12" i="9"/>
  <c r="I12" i="9"/>
  <c r="AN12" i="9" s="1"/>
  <c r="J12" i="9"/>
  <c r="K12" i="9"/>
  <c r="AO12" i="9" s="1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AQ13" i="9" s="1"/>
  <c r="M13" i="9"/>
  <c r="N13" i="9"/>
  <c r="O13" i="9"/>
  <c r="P13" i="9"/>
  <c r="Q13" i="9"/>
  <c r="R13" i="9"/>
  <c r="S13" i="9"/>
  <c r="T13" i="9"/>
  <c r="U13" i="9"/>
  <c r="V13" i="9"/>
  <c r="W13" i="9"/>
  <c r="BA13" i="9" s="1"/>
  <c r="X13" i="9"/>
  <c r="BB13" i="9" s="1"/>
  <c r="Y13" i="9"/>
  <c r="B14" i="9"/>
  <c r="C14" i="9"/>
  <c r="D14" i="9"/>
  <c r="E14" i="9"/>
  <c r="F14" i="9"/>
  <c r="G14" i="9"/>
  <c r="H14" i="9"/>
  <c r="I14" i="9"/>
  <c r="AN14" i="9" s="1"/>
  <c r="J14" i="9"/>
  <c r="K14" i="9"/>
  <c r="L14" i="9"/>
  <c r="M14" i="9"/>
  <c r="N14" i="9"/>
  <c r="O14" i="9"/>
  <c r="P14" i="9"/>
  <c r="AU14" i="9" s="1"/>
  <c r="Q14" i="9"/>
  <c r="R14" i="9"/>
  <c r="S14" i="9"/>
  <c r="AW14" i="9" s="1"/>
  <c r="T14" i="9"/>
  <c r="U14" i="9"/>
  <c r="V14" i="9"/>
  <c r="W14" i="9"/>
  <c r="X14" i="9"/>
  <c r="Y14" i="9"/>
  <c r="B15" i="9"/>
  <c r="C15" i="9"/>
  <c r="D15" i="9"/>
  <c r="E15" i="9"/>
  <c r="F15" i="9"/>
  <c r="G15" i="9"/>
  <c r="AK15" i="9" s="1"/>
  <c r="H15" i="9"/>
  <c r="I15" i="9"/>
  <c r="J15" i="9"/>
  <c r="K15" i="9"/>
  <c r="AO15" i="9" s="1"/>
  <c r="L15" i="9"/>
  <c r="M15" i="9"/>
  <c r="N15" i="9"/>
  <c r="O15" i="9"/>
  <c r="P15" i="9"/>
  <c r="AU15" i="9" s="1"/>
  <c r="Q15" i="9"/>
  <c r="R15" i="9"/>
  <c r="S15" i="9"/>
  <c r="T15" i="9"/>
  <c r="AY15" i="9" s="1"/>
  <c r="U15" i="9"/>
  <c r="V15" i="9"/>
  <c r="W15" i="9"/>
  <c r="BA15" i="9" s="1"/>
  <c r="X15" i="9"/>
  <c r="Y15" i="9"/>
  <c r="B16" i="9"/>
  <c r="C16" i="9"/>
  <c r="D16" i="9"/>
  <c r="E16" i="9"/>
  <c r="F16" i="9"/>
  <c r="G16" i="9"/>
  <c r="H16" i="9"/>
  <c r="I16" i="9"/>
  <c r="AN16" i="9" s="1"/>
  <c r="J16" i="9"/>
  <c r="K16" i="9"/>
  <c r="L16" i="9"/>
  <c r="M16" i="9"/>
  <c r="N16" i="9"/>
  <c r="O16" i="9"/>
  <c r="P16" i="9"/>
  <c r="AU16" i="9" s="1"/>
  <c r="Q16" i="9"/>
  <c r="R16" i="9"/>
  <c r="S16" i="9"/>
  <c r="AW16" i="9" s="1"/>
  <c r="T16" i="9"/>
  <c r="U16" i="9"/>
  <c r="V16" i="9"/>
  <c r="W16" i="9"/>
  <c r="X16" i="9"/>
  <c r="Y16" i="9"/>
  <c r="B17" i="9"/>
  <c r="C17" i="9"/>
  <c r="D17" i="9"/>
  <c r="E17" i="9"/>
  <c r="F17" i="9"/>
  <c r="G17" i="9"/>
  <c r="AK17" i="9" s="1"/>
  <c r="H17" i="9"/>
  <c r="I17" i="9"/>
  <c r="J17" i="9"/>
  <c r="K17" i="9"/>
  <c r="AO17" i="9" s="1"/>
  <c r="L17" i="9"/>
  <c r="M17" i="9"/>
  <c r="N17" i="9"/>
  <c r="O17" i="9"/>
  <c r="P17" i="9"/>
  <c r="AU17" i="9" s="1"/>
  <c r="Q17" i="9"/>
  <c r="R17" i="9"/>
  <c r="S17" i="9"/>
  <c r="T17" i="9"/>
  <c r="AY17" i="9" s="1"/>
  <c r="U17" i="9"/>
  <c r="V17" i="9"/>
  <c r="W17" i="9"/>
  <c r="BA17" i="9" s="1"/>
  <c r="X17" i="9"/>
  <c r="Y17" i="9"/>
  <c r="B18" i="9"/>
  <c r="C18" i="9"/>
  <c r="D18" i="9"/>
  <c r="E18" i="9"/>
  <c r="F18" i="9"/>
  <c r="G18" i="9"/>
  <c r="H18" i="9"/>
  <c r="I18" i="9"/>
  <c r="AN18" i="9" s="1"/>
  <c r="J18" i="9"/>
  <c r="K18" i="9"/>
  <c r="AO18" i="9" s="1"/>
  <c r="L18" i="9"/>
  <c r="M18" i="9"/>
  <c r="N18" i="9"/>
  <c r="O18" i="9"/>
  <c r="P18" i="9"/>
  <c r="AU18" i="9" s="1"/>
  <c r="Q18" i="9"/>
  <c r="R18" i="9"/>
  <c r="S18" i="9"/>
  <c r="AW18" i="9" s="1"/>
  <c r="T18" i="9"/>
  <c r="U18" i="9"/>
  <c r="V18" i="9"/>
  <c r="W18" i="9"/>
  <c r="X18" i="9"/>
  <c r="Y18" i="9"/>
  <c r="B19" i="9"/>
  <c r="C19" i="9"/>
  <c r="D19" i="9"/>
  <c r="E19" i="9"/>
  <c r="F19" i="9"/>
  <c r="G19" i="9"/>
  <c r="AK19" i="9" s="1"/>
  <c r="H19" i="9"/>
  <c r="I19" i="9"/>
  <c r="J19" i="9"/>
  <c r="K19" i="9"/>
  <c r="AO19" i="9" s="1"/>
  <c r="L19" i="9"/>
  <c r="M19" i="9"/>
  <c r="N19" i="9"/>
  <c r="O19" i="9"/>
  <c r="P19" i="9"/>
  <c r="AU19" i="9" s="1"/>
  <c r="Q19" i="9"/>
  <c r="R19" i="9"/>
  <c r="S19" i="9"/>
  <c r="T19" i="9"/>
  <c r="AY19" i="9" s="1"/>
  <c r="U19" i="9"/>
  <c r="V19" i="9"/>
  <c r="W19" i="9"/>
  <c r="BA19" i="9" s="1"/>
  <c r="X19" i="9"/>
  <c r="Y19" i="9"/>
  <c r="B20" i="9"/>
  <c r="C20" i="9"/>
  <c r="D20" i="9"/>
  <c r="E20" i="9"/>
  <c r="F20" i="9"/>
  <c r="G20" i="9"/>
  <c r="H20" i="9"/>
  <c r="I20" i="9"/>
  <c r="AN20" i="9" s="1"/>
  <c r="J20" i="9"/>
  <c r="K20" i="9"/>
  <c r="L20" i="9"/>
  <c r="M20" i="9"/>
  <c r="N20" i="9"/>
  <c r="O20" i="9"/>
  <c r="P20" i="9"/>
  <c r="AU20" i="9" s="1"/>
  <c r="Q20" i="9"/>
  <c r="R20" i="9"/>
  <c r="S20" i="9"/>
  <c r="AW20" i="9" s="1"/>
  <c r="T20" i="9"/>
  <c r="U20" i="9"/>
  <c r="V20" i="9"/>
  <c r="W20" i="9"/>
  <c r="X20" i="9"/>
  <c r="Y20" i="9"/>
  <c r="B21" i="9"/>
  <c r="C21" i="9"/>
  <c r="D21" i="9"/>
  <c r="E21" i="9"/>
  <c r="F21" i="9"/>
  <c r="G21" i="9"/>
  <c r="AK21" i="9" s="1"/>
  <c r="H21" i="9"/>
  <c r="I21" i="9"/>
  <c r="J21" i="9"/>
  <c r="K21" i="9"/>
  <c r="AO21" i="9" s="1"/>
  <c r="L21" i="9"/>
  <c r="M21" i="9"/>
  <c r="N21" i="9"/>
  <c r="O21" i="9"/>
  <c r="P21" i="9"/>
  <c r="Q21" i="9"/>
  <c r="R21" i="9"/>
  <c r="S21" i="9"/>
  <c r="T21" i="9"/>
  <c r="AY21" i="9" s="1"/>
  <c r="U21" i="9"/>
  <c r="V21" i="9"/>
  <c r="W21" i="9"/>
  <c r="BA21" i="9" s="1"/>
  <c r="X21" i="9"/>
  <c r="Y21" i="9"/>
  <c r="B22" i="9"/>
  <c r="C22" i="9"/>
  <c r="D22" i="9"/>
  <c r="E22" i="9"/>
  <c r="F22" i="9"/>
  <c r="G22" i="9"/>
  <c r="H22" i="9"/>
  <c r="I22" i="9"/>
  <c r="AN22" i="9" s="1"/>
  <c r="J22" i="9"/>
  <c r="K22" i="9"/>
  <c r="AO22" i="9" s="1"/>
  <c r="L22" i="9"/>
  <c r="M22" i="9"/>
  <c r="N22" i="9"/>
  <c r="O22" i="9"/>
  <c r="P22" i="9"/>
  <c r="AU22" i="9" s="1"/>
  <c r="Q22" i="9"/>
  <c r="AV22" i="9" s="1"/>
  <c r="R22" i="9"/>
  <c r="S22" i="9"/>
  <c r="AW22" i="9" s="1"/>
  <c r="T22" i="9"/>
  <c r="U22" i="9"/>
  <c r="V22" i="9"/>
  <c r="W22" i="9"/>
  <c r="X22" i="9"/>
  <c r="Y22" i="9"/>
  <c r="B23" i="9"/>
  <c r="C23" i="9"/>
  <c r="AG23" i="9" s="1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AT23" i="9" s="1"/>
  <c r="Q23" i="9"/>
  <c r="R23" i="9"/>
  <c r="S23" i="9"/>
  <c r="T23" i="9"/>
  <c r="AY23" i="9" s="1"/>
  <c r="U23" i="9"/>
  <c r="V23" i="9"/>
  <c r="W23" i="9"/>
  <c r="X23" i="9"/>
  <c r="Y23" i="9"/>
  <c r="B24" i="9"/>
  <c r="C24" i="9"/>
  <c r="D24" i="9"/>
  <c r="AI24" i="9" s="1"/>
  <c r="E24" i="9"/>
  <c r="F24" i="9"/>
  <c r="G24" i="9"/>
  <c r="AK24" i="9" s="1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AM25" i="9" s="1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AK26" i="9" s="1"/>
  <c r="H26" i="9"/>
  <c r="I26" i="9"/>
  <c r="J26" i="9"/>
  <c r="K26" i="9"/>
  <c r="L26" i="9"/>
  <c r="M26" i="9"/>
  <c r="N26" i="9"/>
  <c r="O26" i="9"/>
  <c r="P26" i="9"/>
  <c r="AU26" i="9" s="1"/>
  <c r="Q26" i="9"/>
  <c r="R26" i="9"/>
  <c r="S26" i="9"/>
  <c r="T26" i="9"/>
  <c r="U26" i="9"/>
  <c r="V26" i="9"/>
  <c r="W26" i="9"/>
  <c r="BA26" i="9" s="1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AY27" i="9" s="1"/>
  <c r="U27" i="9"/>
  <c r="V27" i="9"/>
  <c r="W27" i="9"/>
  <c r="X27" i="9"/>
  <c r="Y27" i="9"/>
  <c r="B28" i="9"/>
  <c r="C28" i="9"/>
  <c r="AG28" i="9" s="1"/>
  <c r="D28" i="9"/>
  <c r="E28" i="9"/>
  <c r="F28" i="9"/>
  <c r="G28" i="9"/>
  <c r="H28" i="9"/>
  <c r="I28" i="9"/>
  <c r="AN28" i="9" s="1"/>
  <c r="J28" i="9"/>
  <c r="K28" i="9"/>
  <c r="L28" i="9"/>
  <c r="M28" i="9"/>
  <c r="N28" i="9"/>
  <c r="O28" i="9"/>
  <c r="P28" i="9"/>
  <c r="Q28" i="9"/>
  <c r="R28" i="9"/>
  <c r="S28" i="9"/>
  <c r="AW28" i="9" s="1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AG30" i="9" s="1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AW30" i="9" s="1"/>
  <c r="T30" i="9"/>
  <c r="U30" i="9"/>
  <c r="V30" i="9"/>
  <c r="W30" i="9"/>
  <c r="X30" i="9"/>
  <c r="Y30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AW7" i="9" s="1"/>
  <c r="S7" i="9"/>
  <c r="T7" i="9"/>
  <c r="AX7" i="9" s="1"/>
  <c r="U7" i="9"/>
  <c r="V7" i="9"/>
  <c r="W7" i="9"/>
  <c r="X7" i="9"/>
  <c r="Y7" i="9"/>
  <c r="B7" i="9"/>
  <c r="AE61" i="9"/>
  <c r="AV61" i="9"/>
  <c r="AO61" i="9"/>
  <c r="AE60" i="9"/>
  <c r="AO60" i="9"/>
  <c r="AH59" i="9"/>
  <c r="AE59" i="9"/>
  <c r="BA59" i="9"/>
  <c r="AW59" i="9"/>
  <c r="AK59" i="9"/>
  <c r="AE58" i="9"/>
  <c r="AW58" i="9"/>
  <c r="AE57" i="9"/>
  <c r="AZ57" i="9"/>
  <c r="AS57" i="9"/>
  <c r="AI57" i="9"/>
  <c r="AE56" i="9"/>
  <c r="AZ56" i="9"/>
  <c r="AK56" i="9"/>
  <c r="AE55" i="9"/>
  <c r="AS55" i="9"/>
  <c r="AX54" i="9"/>
  <c r="AH54" i="9"/>
  <c r="AE54" i="9"/>
  <c r="BA54" i="9"/>
  <c r="AS54" i="9"/>
  <c r="AT53" i="9"/>
  <c r="AH53" i="9"/>
  <c r="AE53" i="9"/>
  <c r="AS53" i="9"/>
  <c r="AP53" i="9"/>
  <c r="AL53" i="9"/>
  <c r="AY52" i="9"/>
  <c r="AT52" i="9"/>
  <c r="AE52" i="9"/>
  <c r="AS52" i="9"/>
  <c r="AQ52" i="9"/>
  <c r="AH52" i="9"/>
  <c r="AI51" i="9"/>
  <c r="AE51" i="9"/>
  <c r="AX51" i="9"/>
  <c r="AT51" i="9"/>
  <c r="AS51" i="9"/>
  <c r="AH51" i="9"/>
  <c r="AE50" i="9"/>
  <c r="BA50" i="9"/>
  <c r="AS50" i="9"/>
  <c r="AP50" i="9"/>
  <c r="BC49" i="9"/>
  <c r="AE49" i="9"/>
  <c r="BA49" i="9"/>
  <c r="AT49" i="9"/>
  <c r="AP49" i="9"/>
  <c r="AH49" i="9"/>
  <c r="AE48" i="9"/>
  <c r="AZ48" i="9"/>
  <c r="AP48" i="9"/>
  <c r="AE47" i="9"/>
  <c r="AX47" i="9"/>
  <c r="AQ47" i="9"/>
  <c r="AO47" i="9"/>
  <c r="AL47" i="9"/>
  <c r="AT46" i="9"/>
  <c r="AI46" i="9"/>
  <c r="AE46" i="9"/>
  <c r="AW46" i="9"/>
  <c r="AP46" i="9"/>
  <c r="AL46" i="9"/>
  <c r="AY45" i="9"/>
  <c r="AE45" i="9"/>
  <c r="BA45" i="9"/>
  <c r="AU45" i="9"/>
  <c r="AP45" i="9"/>
  <c r="AL45" i="9"/>
  <c r="AH45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E43" i="9"/>
  <c r="AT43" i="9"/>
  <c r="AV42" i="9"/>
  <c r="AE42" i="9"/>
  <c r="AY42" i="9"/>
  <c r="AV41" i="9"/>
  <c r="AS41" i="9"/>
  <c r="AK41" i="9"/>
  <c r="AE41" i="9"/>
  <c r="BC41" i="9"/>
  <c r="AL41" i="9"/>
  <c r="AN40" i="9"/>
  <c r="AE40" i="9"/>
  <c r="BC40" i="9"/>
  <c r="AU40" i="9"/>
  <c r="AE39" i="9"/>
  <c r="AY39" i="9"/>
  <c r="AI39" i="9"/>
  <c r="AN38" i="9"/>
  <c r="AE38" i="9"/>
  <c r="BB38" i="9"/>
  <c r="AZ38" i="9"/>
  <c r="AW38" i="9"/>
  <c r="AR38" i="9"/>
  <c r="AM38" i="9"/>
  <c r="AS37" i="9"/>
  <c r="AK37" i="9"/>
  <c r="AE37" i="9"/>
  <c r="BC37" i="9"/>
  <c r="AL37" i="9"/>
  <c r="AJ37" i="9"/>
  <c r="AJ36" i="9"/>
  <c r="AE36" i="9"/>
  <c r="AE35" i="9"/>
  <c r="AM35" i="9"/>
  <c r="AE34" i="9"/>
  <c r="AW34" i="9"/>
  <c r="AL34" i="9"/>
  <c r="AJ34" i="9"/>
  <c r="AS33" i="9"/>
  <c r="AK33" i="9"/>
  <c r="AE33" i="9"/>
  <c r="AZ33" i="9"/>
  <c r="AX33" i="9"/>
  <c r="AR33" i="9"/>
  <c r="AR32" i="9"/>
  <c r="AE32" i="9"/>
  <c r="BC32" i="9"/>
  <c r="AY31" i="9"/>
  <c r="AS31" i="9"/>
  <c r="AK31" i="9"/>
  <c r="AN30" i="9"/>
  <c r="AE30" i="9"/>
  <c r="Z30" i="9"/>
  <c r="AZ30" i="9"/>
  <c r="AJ30" i="9"/>
  <c r="AZ29" i="9"/>
  <c r="AJ29" i="9"/>
  <c r="AE29" i="9"/>
  <c r="Z29" i="9"/>
  <c r="AE28" i="9"/>
  <c r="Z28" i="9"/>
  <c r="AN27" i="9"/>
  <c r="AE27" i="9"/>
  <c r="Z27" i="9"/>
  <c r="AQ27" i="9"/>
  <c r="AE26" i="9"/>
  <c r="Z26" i="9"/>
  <c r="AZ25" i="9"/>
  <c r="AN25" i="9"/>
  <c r="AE25" i="9"/>
  <c r="Z25" i="9"/>
  <c r="AV25" i="9"/>
  <c r="AE24" i="9"/>
  <c r="Z24" i="9"/>
  <c r="BC24" i="9"/>
  <c r="AN24" i="9"/>
  <c r="AN23" i="9"/>
  <c r="AE23" i="9"/>
  <c r="Z23" i="9"/>
  <c r="AE22" i="9"/>
  <c r="Z22" i="9"/>
  <c r="AK22" i="9"/>
  <c r="AU21" i="9"/>
  <c r="AE21" i="9"/>
  <c r="Z21" i="9"/>
  <c r="AS21" i="9"/>
  <c r="AV20" i="9"/>
  <c r="AE20" i="9"/>
  <c r="Z20" i="9"/>
  <c r="BA20" i="9"/>
  <c r="AK20" i="9"/>
  <c r="AE19" i="9"/>
  <c r="Z19" i="9"/>
  <c r="AS19" i="9"/>
  <c r="AL19" i="9"/>
  <c r="AV18" i="9"/>
  <c r="AE18" i="9"/>
  <c r="Z18" i="9"/>
  <c r="BA18" i="9"/>
  <c r="AK18" i="9"/>
  <c r="AE17" i="9"/>
  <c r="Z17" i="9"/>
  <c r="AS17" i="9"/>
  <c r="AL17" i="9"/>
  <c r="AV16" i="9"/>
  <c r="AE16" i="9"/>
  <c r="Z16" i="9"/>
  <c r="BA16" i="9"/>
  <c r="AK16" i="9"/>
  <c r="AE15" i="9"/>
  <c r="Z15" i="9"/>
  <c r="AS15" i="9"/>
  <c r="AL15" i="9"/>
  <c r="AV14" i="9"/>
  <c r="AE14" i="9"/>
  <c r="Z14" i="9"/>
  <c r="BA14" i="9"/>
  <c r="AK14" i="9"/>
  <c r="AU13" i="9"/>
  <c r="AE13" i="9"/>
  <c r="Z13" i="9"/>
  <c r="AY13" i="9"/>
  <c r="AS13" i="9"/>
  <c r="AK13" i="9"/>
  <c r="AI13" i="9"/>
  <c r="AV12" i="9"/>
  <c r="AE12" i="9"/>
  <c r="Z12" i="9"/>
  <c r="BC12" i="9"/>
  <c r="BA12" i="9"/>
  <c r="AS12" i="9"/>
  <c r="AR12" i="9"/>
  <c r="AL12" i="9"/>
  <c r="AE11" i="9"/>
  <c r="Z11" i="9"/>
  <c r="BA11" i="9"/>
  <c r="AK11" i="9"/>
  <c r="AV10" i="9"/>
  <c r="AN10" i="9"/>
  <c r="AE10" i="9"/>
  <c r="Z10" i="9"/>
  <c r="AZ10" i="9"/>
  <c r="AT10" i="9"/>
  <c r="AJ10" i="9"/>
  <c r="AE9" i="9"/>
  <c r="Z9" i="9"/>
  <c r="BA9" i="9"/>
  <c r="AQ9" i="9"/>
  <c r="AK9" i="9"/>
  <c r="AV8" i="9"/>
  <c r="AN8" i="9"/>
  <c r="AE8" i="9"/>
  <c r="Z8" i="9"/>
  <c r="AZ8" i="9"/>
  <c r="AR8" i="9"/>
  <c r="AL8" i="9"/>
  <c r="AJ8" i="9"/>
  <c r="AE7" i="9"/>
  <c r="Z7" i="9"/>
  <c r="AT7" i="9"/>
  <c r="BC13" i="9" l="1"/>
  <c r="AR59" i="9"/>
  <c r="AH29" i="9"/>
  <c r="AT28" i="9"/>
  <c r="BB27" i="9"/>
  <c r="AX27" i="9"/>
  <c r="AL27" i="9"/>
  <c r="AH27" i="9"/>
  <c r="AX26" i="9"/>
  <c r="AT26" i="9"/>
  <c r="AP26" i="9"/>
  <c r="AH26" i="9"/>
  <c r="BB25" i="9"/>
  <c r="AX25" i="9"/>
  <c r="AT25" i="9"/>
  <c r="BB24" i="9"/>
  <c r="AT24" i="9"/>
  <c r="AP24" i="9"/>
  <c r="AH24" i="9"/>
  <c r="BB23" i="9"/>
  <c r="AX23" i="9"/>
  <c r="AL23" i="9"/>
  <c r="BB22" i="9"/>
  <c r="AT22" i="9"/>
  <c r="AL22" i="9"/>
  <c r="AH22" i="9"/>
  <c r="AX21" i="9"/>
  <c r="AT21" i="9"/>
  <c r="AH21" i="9"/>
  <c r="BB20" i="9"/>
  <c r="AT20" i="9"/>
  <c r="AL20" i="9"/>
  <c r="AH20" i="9"/>
  <c r="AX19" i="9"/>
  <c r="AT19" i="9"/>
  <c r="AH19" i="9"/>
  <c r="BB18" i="9"/>
  <c r="AT18" i="9"/>
  <c r="AL18" i="9"/>
  <c r="AH18" i="9"/>
  <c r="AX17" i="9"/>
  <c r="AT17" i="9"/>
  <c r="AH17" i="9"/>
  <c r="BB16" i="9"/>
  <c r="AT16" i="9"/>
  <c r="AL16" i="9"/>
  <c r="AH16" i="9"/>
  <c r="AX15" i="9"/>
  <c r="AT15" i="9"/>
  <c r="AX43" i="9"/>
  <c r="AR56" i="9"/>
  <c r="BC7" i="9"/>
  <c r="AM7" i="9"/>
  <c r="AX29" i="9"/>
  <c r="BB28" i="9"/>
  <c r="AL28" i="9"/>
  <c r="BC8" i="9"/>
  <c r="AM10" i="9"/>
  <c r="BB10" i="9"/>
  <c r="AT11" i="9"/>
  <c r="AX37" i="9"/>
  <c r="AJ48" i="9"/>
  <c r="AK50" i="9"/>
  <c r="BA46" i="9"/>
  <c r="AU7" i="9"/>
  <c r="BC30" i="9"/>
  <c r="AY30" i="9"/>
  <c r="AQ30" i="9"/>
  <c r="AM30" i="9"/>
  <c r="AI30" i="9"/>
  <c r="BC29" i="9"/>
  <c r="AY29" i="9"/>
  <c r="AQ29" i="9"/>
  <c r="BC28" i="9"/>
  <c r="AU28" i="9"/>
  <c r="BC27" i="9"/>
  <c r="AU27" i="9"/>
  <c r="AM27" i="9"/>
  <c r="BC26" i="9"/>
  <c r="AM26" i="9"/>
  <c r="BC25" i="9"/>
  <c r="AU25" i="9"/>
  <c r="AU24" i="9"/>
  <c r="AM24" i="9"/>
  <c r="BC23" i="9"/>
  <c r="AU23" i="9"/>
  <c r="AM23" i="9"/>
  <c r="BC21" i="9"/>
  <c r="AM21" i="9"/>
  <c r="BC20" i="9"/>
  <c r="AH15" i="9"/>
  <c r="BB14" i="9"/>
  <c r="AT14" i="9"/>
  <c r="AL14" i="9"/>
  <c r="AH14" i="9"/>
  <c r="AT13" i="9"/>
  <c r="AL13" i="9"/>
  <c r="AH13" i="9"/>
  <c r="BB12" i="9"/>
  <c r="AT12" i="9"/>
  <c r="AH12" i="9"/>
  <c r="BB11" i="9"/>
  <c r="AP11" i="9"/>
  <c r="AL11" i="9"/>
  <c r="AH11" i="9"/>
  <c r="AP10" i="9"/>
  <c r="AH10" i="9"/>
  <c r="BB9" i="9"/>
  <c r="AL9" i="9"/>
  <c r="AH9" i="9"/>
  <c r="AP8" i="9"/>
  <c r="AH8" i="9"/>
  <c r="AP39" i="9"/>
  <c r="AH38" i="9"/>
  <c r="AP36" i="9"/>
  <c r="AH36" i="9"/>
  <c r="AP34" i="9"/>
  <c r="AH32" i="9"/>
  <c r="AH31" i="9"/>
  <c r="BB43" i="9"/>
  <c r="AZ42" i="9"/>
  <c r="BB41" i="9"/>
  <c r="AZ40" i="9"/>
  <c r="BB39" i="9"/>
  <c r="BB37" i="9"/>
  <c r="AY36" i="9"/>
  <c r="BB35" i="9"/>
  <c r="BC34" i="9"/>
  <c r="AZ34" i="9"/>
  <c r="BB33" i="9"/>
  <c r="AZ32" i="9"/>
  <c r="BA31" i="9"/>
  <c r="AN45" i="9"/>
  <c r="AV45" i="9"/>
  <c r="AZ45" i="9"/>
  <c r="AY46" i="9"/>
  <c r="AV46" i="9"/>
  <c r="AR46" i="9"/>
  <c r="AR61" i="9"/>
  <c r="AN61" i="9"/>
  <c r="AJ61" i="9"/>
  <c r="AR60" i="9"/>
  <c r="AN60" i="9"/>
  <c r="AJ60" i="9"/>
  <c r="AN59" i="9"/>
  <c r="AV58" i="9"/>
  <c r="AR58" i="9"/>
  <c r="AN58" i="9"/>
  <c r="AJ58" i="9"/>
  <c r="AR57" i="9"/>
  <c r="AN57" i="9"/>
  <c r="AJ57" i="9"/>
  <c r="AN56" i="9"/>
  <c r="AR55" i="9"/>
  <c r="AN55" i="9"/>
  <c r="AJ55" i="9"/>
  <c r="AV54" i="9"/>
  <c r="AR54" i="9"/>
  <c r="AN54" i="9"/>
  <c r="AJ54" i="9"/>
  <c r="AR52" i="9"/>
  <c r="AN52" i="9"/>
  <c r="AJ52" i="9"/>
  <c r="AR51" i="9"/>
  <c r="AN51" i="9"/>
  <c r="AJ51" i="9"/>
  <c r="AV50" i="9"/>
  <c r="AN49" i="9"/>
  <c r="AU47" i="9"/>
  <c r="AN47" i="9"/>
  <c r="BA60" i="9"/>
  <c r="AY59" i="9"/>
  <c r="BB53" i="9"/>
  <c r="AZ51" i="9"/>
  <c r="AX49" i="9"/>
  <c r="BB50" i="9"/>
  <c r="BC19" i="9"/>
  <c r="AM19" i="9"/>
  <c r="BC18" i="9"/>
  <c r="BC17" i="9"/>
  <c r="AM17" i="9"/>
  <c r="BC16" i="9"/>
  <c r="BC15" i="9"/>
  <c r="AM15" i="9"/>
  <c r="BC14" i="9"/>
  <c r="AM13" i="9"/>
  <c r="AU12" i="9"/>
  <c r="BC11" i="9"/>
  <c r="AM11" i="9"/>
  <c r="AU10" i="9"/>
  <c r="AU9" i="9"/>
  <c r="AU8" i="9"/>
  <c r="AN43" i="9"/>
  <c r="AU42" i="9"/>
  <c r="AN42" i="9"/>
  <c r="AN41" i="9"/>
  <c r="AN39" i="9"/>
  <c r="AV37" i="9"/>
  <c r="AN37" i="9"/>
  <c r="AV36" i="9"/>
  <c r="AN36" i="9"/>
  <c r="AU35" i="9"/>
  <c r="AN35" i="9"/>
  <c r="AV34" i="9"/>
  <c r="AN34" i="9"/>
  <c r="AV33" i="9"/>
  <c r="AN33" i="9"/>
  <c r="AV32" i="9"/>
  <c r="AN32" i="9"/>
  <c r="AM31" i="9"/>
  <c r="AI45" i="9"/>
  <c r="AQ45" i="9"/>
  <c r="AX45" i="9"/>
  <c r="BB46" i="9"/>
  <c r="AS61" i="9"/>
  <c r="AK61" i="9"/>
  <c r="AS58" i="9"/>
  <c r="AK58" i="9"/>
  <c r="AL51" i="9"/>
  <c r="AT50" i="9"/>
  <c r="AS49" i="9"/>
  <c r="AL49" i="9"/>
  <c r="AT48" i="9"/>
  <c r="AZ61" i="9"/>
  <c r="AO8" i="9"/>
  <c r="BB26" i="9"/>
  <c r="AG32" i="9"/>
  <c r="AO34" i="9"/>
  <c r="AP18" i="9"/>
  <c r="AR50" i="9"/>
  <c r="AO10" i="9"/>
  <c r="AL26" i="9"/>
  <c r="AP37" i="9"/>
  <c r="BA37" i="9"/>
  <c r="AW49" i="9"/>
  <c r="AX10" i="9"/>
  <c r="AW10" i="9"/>
  <c r="AM46" i="9"/>
  <c r="AN46" i="9"/>
  <c r="AV49" i="9"/>
  <c r="AU49" i="9"/>
  <c r="AP29" i="9"/>
  <c r="AO29" i="9"/>
  <c r="AX8" i="9"/>
  <c r="AW8" i="9"/>
  <c r="AP32" i="9"/>
  <c r="AO32" i="9"/>
  <c r="AX40" i="9"/>
  <c r="AW40" i="9"/>
  <c r="AP42" i="9"/>
  <c r="AW45" i="9"/>
  <c r="AU46" i="9"/>
  <c r="AO20" i="9"/>
  <c r="AP20" i="9"/>
  <c r="AO13" i="9"/>
  <c r="AP13" i="9"/>
  <c r="AH33" i="9"/>
  <c r="AW24" i="9"/>
  <c r="AX24" i="9"/>
  <c r="AW13" i="9"/>
  <c r="AX13" i="9"/>
  <c r="AX12" i="9"/>
  <c r="AW12" i="9"/>
  <c r="AP9" i="9"/>
  <c r="AO9" i="9"/>
  <c r="AV30" i="9"/>
  <c r="AU30" i="9"/>
  <c r="AP12" i="9"/>
  <c r="AH35" i="9"/>
  <c r="AO16" i="9"/>
  <c r="AP16" i="9"/>
  <c r="AO14" i="9"/>
  <c r="AP14" i="9"/>
  <c r="AO11" i="9"/>
  <c r="AX9" i="9"/>
  <c r="AX11" i="9"/>
  <c r="AH41" i="9"/>
  <c r="AF44" i="9"/>
  <c r="AC44" i="9" s="1"/>
  <c r="AO30" i="9"/>
  <c r="AP30" i="9"/>
  <c r="AP28" i="9"/>
  <c r="AO28" i="9"/>
  <c r="AG31" i="9"/>
  <c r="AM28" i="9"/>
  <c r="BC42" i="9"/>
  <c r="AZ41" i="9"/>
  <c r="AY40" i="9"/>
  <c r="BC38" i="9"/>
  <c r="AZ37" i="9"/>
  <c r="BB34" i="9"/>
  <c r="BA33" i="9"/>
  <c r="AY32" i="9"/>
  <c r="AL54" i="9"/>
  <c r="AU53" i="9"/>
  <c r="AM53" i="9"/>
  <c r="AU52" i="9"/>
  <c r="AL52" i="9"/>
  <c r="AL50" i="9"/>
  <c r="AM49" i="9"/>
  <c r="AL48" i="9"/>
  <c r="AT47" i="9"/>
  <c r="AM47" i="9"/>
  <c r="BA61" i="9"/>
  <c r="AZ60" i="9"/>
  <c r="BB54" i="9"/>
  <c r="AZ52" i="9"/>
  <c r="AX50" i="9"/>
  <c r="BC48" i="9"/>
  <c r="BB47" i="9"/>
  <c r="BA28" i="9"/>
  <c r="AU43" i="9"/>
  <c r="AM42" i="9"/>
  <c r="AU41" i="9"/>
  <c r="AU39" i="9"/>
  <c r="AM39" i="9"/>
  <c r="AU38" i="9"/>
  <c r="AL38" i="9"/>
  <c r="AT37" i="9"/>
  <c r="AM37" i="9"/>
  <c r="AU36" i="9"/>
  <c r="AM36" i="9"/>
  <c r="AL35" i="9"/>
  <c r="AT34" i="9"/>
  <c r="AM34" i="9"/>
  <c r="AU33" i="9"/>
  <c r="AL33" i="9"/>
  <c r="AU32" i="9"/>
  <c r="AM32" i="9"/>
  <c r="AU31" i="9"/>
  <c r="AS46" i="9"/>
  <c r="AK46" i="9"/>
  <c r="AY61" i="9"/>
  <c r="BA55" i="9"/>
  <c r="AZ54" i="9"/>
  <c r="AX53" i="9"/>
  <c r="AW52" i="9"/>
  <c r="BB49" i="9"/>
  <c r="BA48" i="9"/>
  <c r="AI49" i="9"/>
  <c r="AR48" i="9"/>
  <c r="AI48" i="9"/>
  <c r="AW57" i="9"/>
  <c r="AX42" i="9"/>
  <c r="AY38" i="9"/>
  <c r="BC36" i="9"/>
  <c r="AI59" i="9"/>
  <c r="AW54" i="9"/>
  <c r="AY47" i="9"/>
  <c r="AI29" i="9"/>
  <c r="AR28" i="9"/>
  <c r="AZ27" i="9"/>
  <c r="AR27" i="9"/>
  <c r="AY26" i="9"/>
  <c r="AQ26" i="9"/>
  <c r="AI26" i="9"/>
  <c r="AY25" i="9"/>
  <c r="AJ25" i="9"/>
  <c r="AY24" i="9"/>
  <c r="AQ24" i="9"/>
  <c r="AJ24" i="9"/>
  <c r="AZ23" i="9"/>
  <c r="AR23" i="9"/>
  <c r="AZ22" i="9"/>
  <c r="AR22" i="9"/>
  <c r="AI22" i="9"/>
  <c r="AQ21" i="9"/>
  <c r="AI21" i="9"/>
  <c r="AY20" i="9"/>
  <c r="AR20" i="9"/>
  <c r="AI20" i="9"/>
  <c r="AQ19" i="9"/>
  <c r="AI19" i="9"/>
  <c r="AZ18" i="9"/>
  <c r="AR18" i="9"/>
  <c r="AJ18" i="9"/>
  <c r="AQ17" i="9"/>
  <c r="AI17" i="9"/>
  <c r="AY16" i="9"/>
  <c r="AR16" i="9"/>
  <c r="AJ16" i="9"/>
  <c r="AQ15" i="9"/>
  <c r="AI15" i="9"/>
  <c r="AY14" i="9"/>
  <c r="AR14" i="9"/>
  <c r="AJ14" i="9"/>
  <c r="AZ12" i="9"/>
  <c r="AJ12" i="9"/>
  <c r="AI11" i="9"/>
  <c r="AI9" i="9"/>
  <c r="AR42" i="9"/>
  <c r="AJ42" i="9"/>
  <c r="AR41" i="9"/>
  <c r="AJ41" i="9"/>
  <c r="AR40" i="9"/>
  <c r="AJ40" i="9"/>
  <c r="AQ39" i="9"/>
  <c r="AI38" i="9"/>
  <c r="AR37" i="9"/>
  <c r="AQ36" i="9"/>
  <c r="AQ34" i="9"/>
  <c r="AJ33" i="9"/>
  <c r="AJ32" i="9"/>
  <c r="AW37" i="9"/>
  <c r="AW33" i="9"/>
  <c r="AM45" i="9"/>
  <c r="AT45" i="9"/>
  <c r="AX46" i="9"/>
  <c r="AO46" i="9"/>
  <c r="AH46" i="9"/>
  <c r="AO59" i="9"/>
  <c r="AO56" i="9"/>
  <c r="AH55" i="9"/>
  <c r="AP54" i="9"/>
  <c r="AO52" i="9"/>
  <c r="AG51" i="9"/>
  <c r="AO50" i="9"/>
  <c r="AH50" i="9"/>
  <c r="AO48" i="9"/>
  <c r="AH48" i="9"/>
  <c r="AP47" i="9"/>
  <c r="AP43" i="9"/>
  <c r="AH42" i="9"/>
  <c r="AP41" i="9"/>
  <c r="AH39" i="9"/>
  <c r="AP31" i="9"/>
  <c r="AZ59" i="9"/>
  <c r="AY58" i="9"/>
  <c r="AW56" i="9"/>
  <c r="BC54" i="9"/>
  <c r="BA52" i="9"/>
  <c r="AQ48" i="9"/>
  <c r="AU51" i="9"/>
  <c r="AI58" i="9"/>
  <c r="AI61" i="9"/>
  <c r="AH47" i="9"/>
  <c r="AB32" i="9"/>
  <c r="AY34" i="9"/>
  <c r="AZ36" i="9"/>
  <c r="BB31" i="9"/>
  <c r="AX32" i="9"/>
  <c r="BA41" i="9"/>
  <c r="BB42" i="9"/>
  <c r="AB43" i="9"/>
  <c r="AB34" i="9"/>
  <c r="AX41" i="9"/>
  <c r="AX35" i="9"/>
  <c r="AB38" i="9"/>
  <c r="AW32" i="9"/>
  <c r="AB35" i="9"/>
  <c r="AI33" i="9"/>
  <c r="AQ37" i="9"/>
  <c r="AB40" i="9"/>
  <c r="AM41" i="9"/>
  <c r="AM43" i="9"/>
  <c r="AN31" i="9"/>
  <c r="AT31" i="9"/>
  <c r="AP33" i="9"/>
  <c r="AH34" i="9"/>
  <c r="AR34" i="9"/>
  <c r="AP35" i="9"/>
  <c r="AV35" i="9"/>
  <c r="AR36" i="9"/>
  <c r="AH37" i="9"/>
  <c r="AJ38" i="9"/>
  <c r="AP38" i="9"/>
  <c r="AB39" i="9"/>
  <c r="AT39" i="9"/>
  <c r="AH40" i="9"/>
  <c r="AP40" i="9"/>
  <c r="AT41" i="9"/>
  <c r="AB42" i="9"/>
  <c r="AL42" i="9"/>
  <c r="AH43" i="9"/>
  <c r="AV43" i="9"/>
  <c r="BA30" i="9"/>
  <c r="BB30" i="9"/>
  <c r="AS30" i="9"/>
  <c r="AT30" i="9"/>
  <c r="AK30" i="9"/>
  <c r="AL30" i="9"/>
  <c r="AL21" i="9"/>
  <c r="AP22" i="9"/>
  <c r="BA22" i="9"/>
  <c r="BA24" i="9"/>
  <c r="AH28" i="9"/>
  <c r="AG29" i="9"/>
  <c r="AW29" i="9"/>
  <c r="AU29" i="9"/>
  <c r="AV29" i="9"/>
  <c r="AN29" i="9"/>
  <c r="AM29" i="9"/>
  <c r="AZ28" i="9"/>
  <c r="AY28" i="9"/>
  <c r="AJ28" i="9"/>
  <c r="AI28" i="9"/>
  <c r="AJ27" i="9"/>
  <c r="AI27" i="9"/>
  <c r="AR25" i="9"/>
  <c r="AQ25" i="9"/>
  <c r="AJ23" i="9"/>
  <c r="AI23" i="9"/>
  <c r="AM12" i="9"/>
  <c r="AS14" i="9"/>
  <c r="AW15" i="9"/>
  <c r="AM16" i="9"/>
  <c r="AX16" i="9"/>
  <c r="AP17" i="9"/>
  <c r="BB17" i="9"/>
  <c r="AS18" i="9"/>
  <c r="AW19" i="9"/>
  <c r="AM20" i="9"/>
  <c r="AX20" i="9"/>
  <c r="AP21" i="9"/>
  <c r="BB21" i="9"/>
  <c r="AS22" i="9"/>
  <c r="AI25" i="9"/>
  <c r="BA25" i="9"/>
  <c r="AV27" i="9"/>
  <c r="AK28" i="9"/>
  <c r="AX28" i="9"/>
  <c r="AR29" i="9"/>
  <c r="AX30" i="9"/>
  <c r="AK25" i="9"/>
  <c r="AL25" i="9"/>
  <c r="AG25" i="9"/>
  <c r="AH25" i="9"/>
  <c r="AM14" i="9"/>
  <c r="AX14" i="9"/>
  <c r="AP15" i="9"/>
  <c r="BB15" i="9"/>
  <c r="AS16" i="9"/>
  <c r="AW17" i="9"/>
  <c r="AM18" i="9"/>
  <c r="AX18" i="9"/>
  <c r="AP19" i="9"/>
  <c r="BB19" i="9"/>
  <c r="AS20" i="9"/>
  <c r="AW21" i="9"/>
  <c r="AM22" i="9"/>
  <c r="AX22" i="9"/>
  <c r="AV23" i="9"/>
  <c r="AL24" i="9"/>
  <c r="AZ24" i="9"/>
  <c r="AW25" i="9"/>
  <c r="AN26" i="9"/>
  <c r="AQ28" i="9"/>
  <c r="AH30" i="9"/>
  <c r="AR30" i="9"/>
  <c r="AK7" i="9"/>
  <c r="AS7" i="9"/>
  <c r="AR7" i="9"/>
  <c r="AZ9" i="9"/>
  <c r="AZ11" i="9"/>
  <c r="AZ13" i="9"/>
  <c r="AB15" i="9"/>
  <c r="AG15" i="9"/>
  <c r="AR15" i="9"/>
  <c r="AR17" i="9"/>
  <c r="AR19" i="9"/>
  <c r="AG21" i="9"/>
  <c r="AB21" i="9"/>
  <c r="AR21" i="9"/>
  <c r="AH23" i="9"/>
  <c r="AR26" i="9"/>
  <c r="AS26" i="9"/>
  <c r="AW26" i="9"/>
  <c r="AV26" i="9"/>
  <c r="AT27" i="9"/>
  <c r="AS27" i="9"/>
  <c r="AQ8" i="9"/>
  <c r="AI10" i="9"/>
  <c r="AY10" i="9"/>
  <c r="AQ12" i="9"/>
  <c r="AQ14" i="9"/>
  <c r="AQ16" i="9"/>
  <c r="AI18" i="9"/>
  <c r="AY18" i="9"/>
  <c r="AQ20" i="9"/>
  <c r="AQ22" i="9"/>
  <c r="AQ23" i="9"/>
  <c r="AN9" i="9"/>
  <c r="AR10" i="9"/>
  <c r="AN11" i="9"/>
  <c r="AV13" i="9"/>
  <c r="AZ14" i="9"/>
  <c r="AN15" i="9"/>
  <c r="AZ16" i="9"/>
  <c r="AV17" i="9"/>
  <c r="AN19" i="9"/>
  <c r="AV19" i="9"/>
  <c r="AG20" i="9"/>
  <c r="AB20" i="9"/>
  <c r="AJ20" i="9"/>
  <c r="AZ20" i="9"/>
  <c r="AN21" i="9"/>
  <c r="AV21" i="9"/>
  <c r="AG22" i="9"/>
  <c r="AB22" i="9"/>
  <c r="AJ22" i="9"/>
  <c r="AW23" i="9"/>
  <c r="AG24" i="9"/>
  <c r="AB24" i="9"/>
  <c r="AR24" i="9"/>
  <c r="AS24" i="9"/>
  <c r="AV24" i="9"/>
  <c r="AO25" i="9"/>
  <c r="AP25" i="9"/>
  <c r="AB25" i="9"/>
  <c r="AJ26" i="9"/>
  <c r="AZ26" i="9"/>
  <c r="AG27" i="9"/>
  <c r="AL29" i="9"/>
  <c r="AK29" i="9"/>
  <c r="AT29" i="9"/>
  <c r="AS29" i="9"/>
  <c r="BB29" i="9"/>
  <c r="BA29" i="9"/>
  <c r="AB29" i="9"/>
  <c r="AL32" i="9"/>
  <c r="AK32" i="9"/>
  <c r="AT32" i="9"/>
  <c r="AS32" i="9"/>
  <c r="BB32" i="9"/>
  <c r="BA32" i="9"/>
  <c r="AK35" i="9"/>
  <c r="AJ35" i="9"/>
  <c r="AS35" i="9"/>
  <c r="AR35" i="9"/>
  <c r="BA35" i="9"/>
  <c r="AZ35" i="9"/>
  <c r="Z35" i="9"/>
  <c r="AW35" i="9"/>
  <c r="AG39" i="9"/>
  <c r="AL40" i="9"/>
  <c r="AK40" i="9"/>
  <c r="AT40" i="9"/>
  <c r="AS40" i="9"/>
  <c r="BB40" i="9"/>
  <c r="BA40" i="9"/>
  <c r="AK43" i="9"/>
  <c r="AJ43" i="9"/>
  <c r="AS43" i="9"/>
  <c r="AR43" i="9"/>
  <c r="BA43" i="9"/>
  <c r="AZ43" i="9"/>
  <c r="Z43" i="9"/>
  <c r="AW43" i="9"/>
  <c r="AI56" i="9"/>
  <c r="AH56" i="9"/>
  <c r="AM56" i="9"/>
  <c r="AL56" i="9"/>
  <c r="AQ56" i="9"/>
  <c r="AP56" i="9"/>
  <c r="AU56" i="9"/>
  <c r="AT56" i="9"/>
  <c r="AY56" i="9"/>
  <c r="AX56" i="9"/>
  <c r="BC56" i="9"/>
  <c r="BB56" i="9"/>
  <c r="AB7" i="9"/>
  <c r="AG7" i="9"/>
  <c r="AO7" i="9"/>
  <c r="BA7" i="9"/>
  <c r="AJ7" i="9"/>
  <c r="AZ7" i="9"/>
  <c r="AB9" i="9"/>
  <c r="AG9" i="9"/>
  <c r="AJ9" i="9"/>
  <c r="AR9" i="9"/>
  <c r="AB11" i="9"/>
  <c r="AG11" i="9"/>
  <c r="AJ11" i="9"/>
  <c r="AR11" i="9"/>
  <c r="AG13" i="9"/>
  <c r="AB13" i="9"/>
  <c r="AJ13" i="9"/>
  <c r="AR13" i="9"/>
  <c r="AJ15" i="9"/>
  <c r="AZ15" i="9"/>
  <c r="AG17" i="9"/>
  <c r="AB17" i="9"/>
  <c r="AJ17" i="9"/>
  <c r="AZ17" i="9"/>
  <c r="AG19" i="9"/>
  <c r="AB19" i="9"/>
  <c r="AJ19" i="9"/>
  <c r="AZ19" i="9"/>
  <c r="AJ21" i="9"/>
  <c r="AZ21" i="9"/>
  <c r="AO23" i="9"/>
  <c r="AP23" i="9"/>
  <c r="AB23" i="9"/>
  <c r="AG26" i="9"/>
  <c r="AB26" i="9"/>
  <c r="AO27" i="9"/>
  <c r="AP27" i="9"/>
  <c r="AB27" i="9"/>
  <c r="AL36" i="9"/>
  <c r="AK36" i="9"/>
  <c r="AT36" i="9"/>
  <c r="AS36" i="9"/>
  <c r="BB36" i="9"/>
  <c r="BA36" i="9"/>
  <c r="AK39" i="9"/>
  <c r="AJ39" i="9"/>
  <c r="AS39" i="9"/>
  <c r="AR39" i="9"/>
  <c r="BA39" i="9"/>
  <c r="AZ39" i="9"/>
  <c r="Z39" i="9"/>
  <c r="AW39" i="9"/>
  <c r="AI60" i="9"/>
  <c r="AH60" i="9"/>
  <c r="AM60" i="9"/>
  <c r="AL60" i="9"/>
  <c r="AQ60" i="9"/>
  <c r="AP60" i="9"/>
  <c r="AU60" i="9"/>
  <c r="AT60" i="9"/>
  <c r="AY60" i="9"/>
  <c r="AX60" i="9"/>
  <c r="BC60" i="9"/>
  <c r="BB60" i="9"/>
  <c r="AI8" i="9"/>
  <c r="AY8" i="9"/>
  <c r="AI12" i="9"/>
  <c r="AY12" i="9"/>
  <c r="AI14" i="9"/>
  <c r="AI16" i="9"/>
  <c r="AQ18" i="9"/>
  <c r="AS23" i="9"/>
  <c r="AN7" i="9"/>
  <c r="AV7" i="9"/>
  <c r="AG8" i="9"/>
  <c r="AB8" i="9"/>
  <c r="AV9" i="9"/>
  <c r="AB10" i="9"/>
  <c r="AG10" i="9"/>
  <c r="AV11" i="9"/>
  <c r="AG12" i="9"/>
  <c r="AB12" i="9"/>
  <c r="AN13" i="9"/>
  <c r="AB14" i="9"/>
  <c r="AG14" i="9"/>
  <c r="AV15" i="9"/>
  <c r="AG16" i="9"/>
  <c r="AB16" i="9"/>
  <c r="AN17" i="9"/>
  <c r="AG18" i="9"/>
  <c r="AB18" i="9"/>
  <c r="AI7" i="9"/>
  <c r="AQ7" i="9"/>
  <c r="AY7" i="9"/>
  <c r="AK23" i="9"/>
  <c r="BA23" i="9"/>
  <c r="AO24" i="9"/>
  <c r="AS25" i="9"/>
  <c r="AO26" i="9"/>
  <c r="AK27" i="9"/>
  <c r="BA27" i="9"/>
  <c r="AW27" i="9"/>
  <c r="AG36" i="9"/>
  <c r="AO36" i="9"/>
  <c r="AW36" i="9"/>
  <c r="AB36" i="9"/>
  <c r="AO39" i="9"/>
  <c r="AR31" i="9"/>
  <c r="Z34" i="9"/>
  <c r="AG38" i="9"/>
  <c r="Z42" i="9"/>
  <c r="AG42" i="9"/>
  <c r="AM55" i="9"/>
  <c r="AL55" i="9"/>
  <c r="AX55" i="9"/>
  <c r="AH7" i="9"/>
  <c r="AL7" i="9"/>
  <c r="AP7" i="9"/>
  <c r="BB7" i="9"/>
  <c r="AY22" i="9"/>
  <c r="BC22" i="9"/>
  <c r="AS28" i="9"/>
  <c r="AB30" i="9"/>
  <c r="Z32" i="9"/>
  <c r="AB33" i="9"/>
  <c r="AK34" i="9"/>
  <c r="AS34" i="9"/>
  <c r="BA34" i="9"/>
  <c r="Z36" i="9"/>
  <c r="AB37" i="9"/>
  <c r="AK38" i="9"/>
  <c r="AS38" i="9"/>
  <c r="BA38" i="9"/>
  <c r="Z40" i="9"/>
  <c r="AB41" i="9"/>
  <c r="AK42" i="9"/>
  <c r="AS42" i="9"/>
  <c r="BA42" i="9"/>
  <c r="AG48" i="9"/>
  <c r="AB48" i="9"/>
  <c r="AW48" i="9"/>
  <c r="Z48" i="9"/>
  <c r="AU50" i="9"/>
  <c r="AV28" i="9"/>
  <c r="AJ31" i="9"/>
  <c r="AZ31" i="9"/>
  <c r="AG34" i="9"/>
  <c r="Z38" i="9"/>
  <c r="AM50" i="9"/>
  <c r="AN50" i="9"/>
  <c r="AZ50" i="9"/>
  <c r="AY50" i="9"/>
  <c r="AQ55" i="9"/>
  <c r="AP55" i="9"/>
  <c r="AU55" i="9"/>
  <c r="AT55" i="9"/>
  <c r="BC55" i="9"/>
  <c r="BB55" i="9"/>
  <c r="AM59" i="9"/>
  <c r="AL59" i="9"/>
  <c r="AQ59" i="9"/>
  <c r="AP59" i="9"/>
  <c r="AU59" i="9"/>
  <c r="AT59" i="9"/>
  <c r="BC59" i="9"/>
  <c r="BB59" i="9"/>
  <c r="AX59" i="9"/>
  <c r="AB28" i="9"/>
  <c r="Z33" i="9"/>
  <c r="Z37" i="9"/>
  <c r="Z41" i="9"/>
  <c r="BB45" i="9"/>
  <c r="BC45" i="9"/>
  <c r="AG46" i="9"/>
  <c r="AB46" i="9"/>
  <c r="Z46" i="9"/>
  <c r="AM48" i="9"/>
  <c r="AN48" i="9"/>
  <c r="AU48" i="9"/>
  <c r="AV48" i="9"/>
  <c r="AG50" i="9"/>
  <c r="AB50" i="9"/>
  <c r="Z50" i="9"/>
  <c r="AQ50" i="9"/>
  <c r="AG45" i="9"/>
  <c r="AB45" i="9"/>
  <c r="AK45" i="9"/>
  <c r="AO45" i="9"/>
  <c r="AS45" i="9"/>
  <c r="Z45" i="9"/>
  <c r="AQ46" i="9"/>
  <c r="AG47" i="9"/>
  <c r="AJ47" i="9"/>
  <c r="AR47" i="9"/>
  <c r="AZ47" i="9"/>
  <c r="AG49" i="9"/>
  <c r="AB49" i="9"/>
  <c r="Z49" i="9"/>
  <c r="AJ49" i="9"/>
  <c r="AR49" i="9"/>
  <c r="AZ49" i="9"/>
  <c r="AQ51" i="9"/>
  <c r="AG53" i="9"/>
  <c r="AB53" i="9"/>
  <c r="AK53" i="9"/>
  <c r="AJ53" i="9"/>
  <c r="AO53" i="9"/>
  <c r="AN53" i="9"/>
  <c r="BA53" i="9"/>
  <c r="AZ53" i="9"/>
  <c r="Z53" i="9"/>
  <c r="AM57" i="9"/>
  <c r="AL57" i="9"/>
  <c r="AQ57" i="9"/>
  <c r="AP57" i="9"/>
  <c r="AU57" i="9"/>
  <c r="AT57" i="9"/>
  <c r="BC57" i="9"/>
  <c r="BB57" i="9"/>
  <c r="AX57" i="9"/>
  <c r="AM61" i="9"/>
  <c r="AL61" i="9"/>
  <c r="AQ61" i="9"/>
  <c r="AP61" i="9"/>
  <c r="AU61" i="9"/>
  <c r="AT61" i="9"/>
  <c r="BC61" i="9"/>
  <c r="BB61" i="9"/>
  <c r="AX61" i="9"/>
  <c r="BC46" i="9"/>
  <c r="AY51" i="9"/>
  <c r="BC51" i="9"/>
  <c r="AM51" i="9"/>
  <c r="AV53" i="9"/>
  <c r="AH57" i="9"/>
  <c r="AM58" i="9"/>
  <c r="AL58" i="9"/>
  <c r="AQ58" i="9"/>
  <c r="AP58" i="9"/>
  <c r="AU58" i="9"/>
  <c r="AT58" i="9"/>
  <c r="BC58" i="9"/>
  <c r="BB58" i="9"/>
  <c r="AX58" i="9"/>
  <c r="AH61" i="9"/>
  <c r="AG52" i="9"/>
  <c r="AB52" i="9"/>
  <c r="Z52" i="9"/>
  <c r="AM52" i="9"/>
  <c r="BC52" i="9"/>
  <c r="AQ53" i="9"/>
  <c r="AI54" i="9"/>
  <c r="AM54" i="9"/>
  <c r="AQ54" i="9"/>
  <c r="AU54" i="9"/>
  <c r="AT54" i="9"/>
  <c r="Z51" i="9"/>
  <c r="AP52" i="9"/>
  <c r="AG54" i="9"/>
  <c r="AB54" i="9"/>
  <c r="Z54" i="9"/>
  <c r="AB51" i="9"/>
  <c r="Z55" i="9"/>
  <c r="Z56" i="9"/>
  <c r="Z57" i="9"/>
  <c r="Z58" i="9"/>
  <c r="Z59" i="9"/>
  <c r="Z60" i="9"/>
  <c r="Z61" i="9"/>
  <c r="AB55" i="9"/>
  <c r="AG55" i="9"/>
  <c r="AB56" i="9"/>
  <c r="AG56" i="9"/>
  <c r="AB57" i="9"/>
  <c r="AG57" i="9"/>
  <c r="AB58" i="9"/>
  <c r="AG58" i="9"/>
  <c r="AB59" i="9"/>
  <c r="AG59" i="9"/>
  <c r="AB60" i="9"/>
  <c r="AG60" i="9"/>
  <c r="AB61" i="9"/>
  <c r="AG61" i="9"/>
  <c r="AF19" i="9" l="1"/>
  <c r="AC19" i="9" s="1"/>
  <c r="AF13" i="9"/>
  <c r="AC13" i="9" s="1"/>
  <c r="AF25" i="9"/>
  <c r="AC25" i="9" s="1"/>
  <c r="AF33" i="9"/>
  <c r="AC33" i="9" s="1"/>
  <c r="AF58" i="9"/>
  <c r="AC58" i="9" s="1"/>
  <c r="AF37" i="9"/>
  <c r="AC37" i="9" s="1"/>
  <c r="AF21" i="9"/>
  <c r="AC21" i="9" s="1"/>
  <c r="AF11" i="9"/>
  <c r="AC11" i="9" s="1"/>
  <c r="AF28" i="9"/>
  <c r="AC28" i="9" s="1"/>
  <c r="AF41" i="9"/>
  <c r="AC41" i="9" s="1"/>
  <c r="AF34" i="9"/>
  <c r="AC34" i="9" s="1"/>
  <c r="AF24" i="9"/>
  <c r="AC24" i="9" s="1"/>
  <c r="AF30" i="9"/>
  <c r="AC30" i="9" s="1"/>
  <c r="AF61" i="9"/>
  <c r="AC61" i="9" s="1"/>
  <c r="AF59" i="9"/>
  <c r="AC59" i="9" s="1"/>
  <c r="AF57" i="9"/>
  <c r="AC57" i="9" s="1"/>
  <c r="AF55" i="9"/>
  <c r="AC55" i="9" s="1"/>
  <c r="AF53" i="9"/>
  <c r="AC53" i="9" s="1"/>
  <c r="AF60" i="9"/>
  <c r="AC60" i="9" s="1"/>
  <c r="AF52" i="9"/>
  <c r="AC52" i="9" s="1"/>
  <c r="AF51" i="9"/>
  <c r="AC51" i="9" s="1"/>
  <c r="AF50" i="9"/>
  <c r="AC50" i="9" s="1"/>
  <c r="AF45" i="9"/>
  <c r="AC45" i="9" s="1"/>
  <c r="AF36" i="9"/>
  <c r="AC36" i="9" s="1"/>
  <c r="AF43" i="9"/>
  <c r="AC43" i="9" s="1"/>
  <c r="AF40" i="9"/>
  <c r="AC40" i="9" s="1"/>
  <c r="AF35" i="9"/>
  <c r="AC35" i="9" s="1"/>
  <c r="AF32" i="9"/>
  <c r="AC32" i="9" s="1"/>
  <c r="AF16" i="9"/>
  <c r="AC16" i="9" s="1"/>
  <c r="AF17" i="9"/>
  <c r="AC17" i="9" s="1"/>
  <c r="AF9" i="9"/>
  <c r="AC9" i="9" s="1"/>
  <c r="AF23" i="9"/>
  <c r="AC23" i="9" s="1"/>
  <c r="AF29" i="9"/>
  <c r="AC29" i="9" s="1"/>
  <c r="AF15" i="9"/>
  <c r="AC15" i="9" s="1"/>
  <c r="AF7" i="9"/>
  <c r="AC7" i="9" s="1"/>
  <c r="AF22" i="9"/>
  <c r="AC22" i="9" s="1"/>
  <c r="AF38" i="9"/>
  <c r="AC38" i="9" s="1"/>
  <c r="AF56" i="9"/>
  <c r="AC56" i="9" s="1"/>
  <c r="AF48" i="9"/>
  <c r="AC48" i="9" s="1"/>
  <c r="AF49" i="9"/>
  <c r="AC49" i="9" s="1"/>
  <c r="AF46" i="9"/>
  <c r="AC46" i="9" s="1"/>
  <c r="AF42" i="9"/>
  <c r="AC42" i="9" s="1"/>
  <c r="AF18" i="9"/>
  <c r="AC18" i="9" s="1"/>
  <c r="AF12" i="9"/>
  <c r="AC12" i="9" s="1"/>
  <c r="AF8" i="9"/>
  <c r="AC8" i="9" s="1"/>
  <c r="AF26" i="9"/>
  <c r="AC26" i="9" s="1"/>
  <c r="Z64" i="9"/>
  <c r="K65" i="9" s="1"/>
  <c r="AF20" i="9"/>
  <c r="AC20" i="9" s="1"/>
  <c r="AF54" i="9"/>
  <c r="AC54" i="9" s="1"/>
  <c r="AF14" i="9"/>
  <c r="AC14" i="9" s="1"/>
  <c r="AF10" i="9"/>
  <c r="AC10" i="9" s="1"/>
  <c r="AF39" i="9"/>
  <c r="AC39" i="9" s="1"/>
  <c r="AF27" i="9"/>
  <c r="AC27" i="9" s="1"/>
  <c r="B65" i="9" l="1"/>
  <c r="I65" i="9"/>
  <c r="X65" i="9"/>
  <c r="P65" i="9"/>
  <c r="U65" i="9"/>
  <c r="E65" i="9"/>
  <c r="C65" i="9"/>
  <c r="H65" i="9"/>
  <c r="F65" i="9"/>
  <c r="V65" i="9"/>
  <c r="D65" i="9"/>
  <c r="W65" i="9"/>
  <c r="Y65" i="9"/>
  <c r="Q65" i="9"/>
  <c r="N65" i="9"/>
  <c r="J65" i="9"/>
  <c r="L65" i="9"/>
  <c r="M65" i="9"/>
  <c r="S65" i="9"/>
  <c r="G65" i="9"/>
  <c r="R65" i="9"/>
  <c r="T65" i="9"/>
  <c r="O65" i="9"/>
  <c r="AE31" i="9" l="1"/>
  <c r="Z65" i="9"/>
  <c r="AB47" i="9"/>
  <c r="AX31" i="9"/>
  <c r="AV31" i="9" l="1"/>
  <c r="AW31" i="9"/>
  <c r="AB31" i="9"/>
  <c r="Z31" i="9"/>
  <c r="AW47" i="9"/>
  <c r="AV47" i="9"/>
  <c r="Z47" i="9"/>
  <c r="R48" i="8"/>
  <c r="R49" i="8"/>
  <c r="R50" i="8"/>
  <c r="R51" i="8"/>
  <c r="R52" i="8"/>
  <c r="R53" i="8"/>
  <c r="R54" i="8"/>
  <c r="R55" i="8"/>
  <c r="R56" i="8"/>
  <c r="AW56" i="8" s="1"/>
  <c r="R57" i="8"/>
  <c r="R58" i="8"/>
  <c r="R59" i="8"/>
  <c r="R60" i="8"/>
  <c r="AW60" i="8" s="1"/>
  <c r="R61" i="8"/>
  <c r="S47" i="8"/>
  <c r="T47" i="8"/>
  <c r="U47" i="8"/>
  <c r="V47" i="8"/>
  <c r="W47" i="8"/>
  <c r="X47" i="8"/>
  <c r="Y47" i="8"/>
  <c r="BC47" i="8" s="1"/>
  <c r="S48" i="8"/>
  <c r="T48" i="8"/>
  <c r="U48" i="8"/>
  <c r="V48" i="8"/>
  <c r="W48" i="8"/>
  <c r="X48" i="8"/>
  <c r="Y48" i="8"/>
  <c r="S49" i="8"/>
  <c r="T49" i="8"/>
  <c r="U49" i="8"/>
  <c r="V49" i="8"/>
  <c r="W49" i="8"/>
  <c r="BB49" i="8" s="1"/>
  <c r="X49" i="8"/>
  <c r="Y49" i="8"/>
  <c r="S50" i="8"/>
  <c r="T50" i="8"/>
  <c r="U50" i="8"/>
  <c r="V50" i="8"/>
  <c r="W50" i="8"/>
  <c r="X50" i="8"/>
  <c r="BC50" i="8" s="1"/>
  <c r="Y50" i="8"/>
  <c r="S51" i="8"/>
  <c r="T51" i="8"/>
  <c r="U51" i="8"/>
  <c r="V51" i="8"/>
  <c r="W51" i="8"/>
  <c r="X51" i="8"/>
  <c r="Y51" i="8"/>
  <c r="BC51" i="8" s="1"/>
  <c r="S52" i="8"/>
  <c r="T52" i="8"/>
  <c r="U52" i="8"/>
  <c r="V52" i="8"/>
  <c r="W52" i="8"/>
  <c r="X52" i="8"/>
  <c r="Y52" i="8"/>
  <c r="S53" i="8"/>
  <c r="AW53" i="8" s="1"/>
  <c r="T53" i="8"/>
  <c r="U53" i="8"/>
  <c r="V53" i="8"/>
  <c r="W53" i="8"/>
  <c r="X53" i="8"/>
  <c r="Y53" i="8"/>
  <c r="S54" i="8"/>
  <c r="T54" i="8"/>
  <c r="AX54" i="8" s="1"/>
  <c r="U54" i="8"/>
  <c r="V54" i="8"/>
  <c r="W54" i="8"/>
  <c r="X54" i="8"/>
  <c r="Y54" i="8"/>
  <c r="S55" i="8"/>
  <c r="T55" i="8"/>
  <c r="U55" i="8"/>
  <c r="AZ55" i="8" s="1"/>
  <c r="V55" i="8"/>
  <c r="W55" i="8"/>
  <c r="X55" i="8"/>
  <c r="Y55" i="8"/>
  <c r="S56" i="8"/>
  <c r="T56" i="8"/>
  <c r="U56" i="8"/>
  <c r="V56" i="8"/>
  <c r="BA56" i="8" s="1"/>
  <c r="W56" i="8"/>
  <c r="X56" i="8"/>
  <c r="Y56" i="8"/>
  <c r="S57" i="8"/>
  <c r="T57" i="8"/>
  <c r="U57" i="8"/>
  <c r="V57" i="8"/>
  <c r="W57" i="8"/>
  <c r="X57" i="8"/>
  <c r="Y57" i="8"/>
  <c r="S58" i="8"/>
  <c r="T58" i="8"/>
  <c r="U58" i="8"/>
  <c r="V58" i="8"/>
  <c r="W58" i="8"/>
  <c r="X58" i="8"/>
  <c r="Y58" i="8"/>
  <c r="S59" i="8"/>
  <c r="T59" i="8"/>
  <c r="U59" i="8"/>
  <c r="V59" i="8"/>
  <c r="W59" i="8"/>
  <c r="X59" i="8"/>
  <c r="Y59" i="8"/>
  <c r="S60" i="8"/>
  <c r="T60" i="8"/>
  <c r="U60" i="8"/>
  <c r="V60" i="8"/>
  <c r="W60" i="8"/>
  <c r="X60" i="8"/>
  <c r="Y60" i="8"/>
  <c r="S61" i="8"/>
  <c r="AW61" i="8" s="1"/>
  <c r="T61" i="8"/>
  <c r="U61" i="8"/>
  <c r="V61" i="8"/>
  <c r="W61" i="8"/>
  <c r="X61" i="8"/>
  <c r="Y61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AT47" i="8" s="1"/>
  <c r="P47" i="8"/>
  <c r="Q47" i="8"/>
  <c r="B48" i="8"/>
  <c r="C48" i="8"/>
  <c r="D48" i="8"/>
  <c r="E48" i="8"/>
  <c r="F48" i="8"/>
  <c r="G48" i="8"/>
  <c r="AL48" i="8" s="1"/>
  <c r="H48" i="8"/>
  <c r="I48" i="8"/>
  <c r="J48" i="8"/>
  <c r="K48" i="8"/>
  <c r="AO48" i="8" s="1"/>
  <c r="L48" i="8"/>
  <c r="M48" i="8"/>
  <c r="N48" i="8"/>
  <c r="O48" i="8"/>
  <c r="AT48" i="8" s="1"/>
  <c r="P48" i="8"/>
  <c r="Q48" i="8"/>
  <c r="B49" i="8"/>
  <c r="C49" i="8"/>
  <c r="D49" i="8"/>
  <c r="E49" i="8"/>
  <c r="F49" i="8"/>
  <c r="G49" i="8"/>
  <c r="AL49" i="8" s="1"/>
  <c r="H49" i="8"/>
  <c r="I49" i="8"/>
  <c r="J49" i="8"/>
  <c r="K49" i="8"/>
  <c r="AP49" i="8" s="1"/>
  <c r="L49" i="8"/>
  <c r="M49" i="8"/>
  <c r="N49" i="8"/>
  <c r="O49" i="8"/>
  <c r="AT49" i="8" s="1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AO51" i="8" s="1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AH53" i="8" s="1"/>
  <c r="D53" i="8"/>
  <c r="E53" i="8"/>
  <c r="F53" i="8"/>
  <c r="G53" i="8"/>
  <c r="AL53" i="8" s="1"/>
  <c r="H53" i="8"/>
  <c r="I53" i="8"/>
  <c r="J53" i="8"/>
  <c r="K53" i="8"/>
  <c r="AO53" i="8" s="1"/>
  <c r="L53" i="8"/>
  <c r="M53" i="8"/>
  <c r="N53" i="8"/>
  <c r="O53" i="8"/>
  <c r="AS53" i="8" s="1"/>
  <c r="P53" i="8"/>
  <c r="Q53" i="8"/>
  <c r="B54" i="8"/>
  <c r="C54" i="8"/>
  <c r="AH54" i="8" s="1"/>
  <c r="D54" i="8"/>
  <c r="E54" i="8"/>
  <c r="F54" i="8"/>
  <c r="G54" i="8"/>
  <c r="H54" i="8"/>
  <c r="I54" i="8"/>
  <c r="J54" i="8"/>
  <c r="K54" i="8"/>
  <c r="AO54" i="8" s="1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AO55" i="8" s="1"/>
  <c r="L55" i="8"/>
  <c r="M55" i="8"/>
  <c r="N55" i="8"/>
  <c r="O55" i="8"/>
  <c r="AS55" i="8" s="1"/>
  <c r="P55" i="8"/>
  <c r="Q55" i="8"/>
  <c r="B56" i="8"/>
  <c r="C56" i="8"/>
  <c r="AH56" i="8" s="1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AH57" i="8" s="1"/>
  <c r="D57" i="8"/>
  <c r="E57" i="8"/>
  <c r="F57" i="8"/>
  <c r="G57" i="8"/>
  <c r="H57" i="8"/>
  <c r="I57" i="8"/>
  <c r="J57" i="8"/>
  <c r="K57" i="8"/>
  <c r="AO57" i="8" s="1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AO58" i="8" s="1"/>
  <c r="L58" i="8"/>
  <c r="M58" i="8"/>
  <c r="N58" i="8"/>
  <c r="O58" i="8"/>
  <c r="P58" i="8"/>
  <c r="Q58" i="8"/>
  <c r="B59" i="8"/>
  <c r="C59" i="8"/>
  <c r="AH59" i="8" s="1"/>
  <c r="D59" i="8"/>
  <c r="E59" i="8"/>
  <c r="F59" i="8"/>
  <c r="G59" i="8"/>
  <c r="H59" i="8"/>
  <c r="I59" i="8"/>
  <c r="J59" i="8"/>
  <c r="K59" i="8"/>
  <c r="AO59" i="8" s="1"/>
  <c r="L59" i="8"/>
  <c r="M59" i="8"/>
  <c r="N59" i="8"/>
  <c r="O59" i="8"/>
  <c r="P59" i="8"/>
  <c r="Q59" i="8"/>
  <c r="B60" i="8"/>
  <c r="C60" i="8"/>
  <c r="AH60" i="8" s="1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AH61" i="8" s="1"/>
  <c r="D61" i="8"/>
  <c r="E61" i="8"/>
  <c r="F61" i="8"/>
  <c r="G61" i="8"/>
  <c r="H61" i="8"/>
  <c r="I61" i="8"/>
  <c r="J61" i="8"/>
  <c r="K61" i="8"/>
  <c r="AO61" i="8" s="1"/>
  <c r="L61" i="8"/>
  <c r="M61" i="8"/>
  <c r="N61" i="8"/>
  <c r="O61" i="8"/>
  <c r="AS61" i="8" s="1"/>
  <c r="P61" i="8"/>
  <c r="Q61" i="8"/>
  <c r="B46" i="8"/>
  <c r="C46" i="8"/>
  <c r="D46" i="8"/>
  <c r="E46" i="8"/>
  <c r="F46" i="8"/>
  <c r="G46" i="8"/>
  <c r="H46" i="8"/>
  <c r="I46" i="8"/>
  <c r="J46" i="8"/>
  <c r="K46" i="8"/>
  <c r="AP46" i="8" s="1"/>
  <c r="L46" i="8"/>
  <c r="M46" i="8"/>
  <c r="N46" i="8"/>
  <c r="O46" i="8"/>
  <c r="P46" i="8"/>
  <c r="Q46" i="8"/>
  <c r="R46" i="8"/>
  <c r="S46" i="8"/>
  <c r="AX46" i="8" s="1"/>
  <c r="T46" i="8"/>
  <c r="U46" i="8"/>
  <c r="V46" i="8"/>
  <c r="W46" i="8"/>
  <c r="BB46" i="8" s="1"/>
  <c r="X46" i="8"/>
  <c r="Y46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AI45" i="8" s="1"/>
  <c r="C45" i="8"/>
  <c r="B45" i="8"/>
  <c r="T31" i="8"/>
  <c r="U31" i="8"/>
  <c r="AY31" i="8" s="1"/>
  <c r="V31" i="8"/>
  <c r="W31" i="8"/>
  <c r="X31" i="8"/>
  <c r="Y31" i="8"/>
  <c r="BC31" i="8" s="1"/>
  <c r="R32" i="8"/>
  <c r="S32" i="8"/>
  <c r="T32" i="8"/>
  <c r="U32" i="8"/>
  <c r="AZ32" i="8" s="1"/>
  <c r="V32" i="8"/>
  <c r="W32" i="8"/>
  <c r="BA32" i="8" s="1"/>
  <c r="X32" i="8"/>
  <c r="Y32" i="8"/>
  <c r="BC32" i="8" s="1"/>
  <c r="R33" i="8"/>
  <c r="S33" i="8"/>
  <c r="T33" i="8"/>
  <c r="U33" i="8"/>
  <c r="AZ33" i="8" s="1"/>
  <c r="V33" i="8"/>
  <c r="W33" i="8"/>
  <c r="BA33" i="8" s="1"/>
  <c r="X33" i="8"/>
  <c r="Y33" i="8"/>
  <c r="R34" i="8"/>
  <c r="S34" i="8"/>
  <c r="T34" i="8"/>
  <c r="U34" i="8"/>
  <c r="AZ34" i="8" s="1"/>
  <c r="V34" i="8"/>
  <c r="W34" i="8"/>
  <c r="BA34" i="8" s="1"/>
  <c r="X34" i="8"/>
  <c r="Y34" i="8"/>
  <c r="BC34" i="8" s="1"/>
  <c r="R35" i="8"/>
  <c r="S35" i="8"/>
  <c r="T35" i="8"/>
  <c r="U35" i="8"/>
  <c r="AZ35" i="8" s="1"/>
  <c r="V35" i="8"/>
  <c r="W35" i="8"/>
  <c r="BA35" i="8" s="1"/>
  <c r="X35" i="8"/>
  <c r="Y35" i="8"/>
  <c r="R36" i="8"/>
  <c r="S36" i="8"/>
  <c r="T36" i="8"/>
  <c r="U36" i="8"/>
  <c r="AZ36" i="8" s="1"/>
  <c r="V36" i="8"/>
  <c r="W36" i="8"/>
  <c r="X36" i="8"/>
  <c r="Y36" i="8"/>
  <c r="R37" i="8"/>
  <c r="S37" i="8"/>
  <c r="T37" i="8"/>
  <c r="U37" i="8"/>
  <c r="AY37" i="8" s="1"/>
  <c r="V37" i="8"/>
  <c r="W37" i="8"/>
  <c r="X37" i="8"/>
  <c r="Y37" i="8"/>
  <c r="R38" i="8"/>
  <c r="S38" i="8"/>
  <c r="T38" i="8"/>
  <c r="U38" i="8"/>
  <c r="V38" i="8"/>
  <c r="W38" i="8"/>
  <c r="BB38" i="8" s="1"/>
  <c r="X38" i="8"/>
  <c r="Y38" i="8"/>
  <c r="R39" i="8"/>
  <c r="S39" i="8"/>
  <c r="T39" i="8"/>
  <c r="U39" i="8"/>
  <c r="AZ39" i="8" s="1"/>
  <c r="V39" i="8"/>
  <c r="W39" i="8"/>
  <c r="BB39" i="8" s="1"/>
  <c r="X39" i="8"/>
  <c r="Y39" i="8"/>
  <c r="BC39" i="8" s="1"/>
  <c r="R40" i="8"/>
  <c r="S40" i="8"/>
  <c r="T40" i="8"/>
  <c r="U40" i="8"/>
  <c r="AZ40" i="8" s="1"/>
  <c r="V40" i="8"/>
  <c r="W40" i="8"/>
  <c r="X40" i="8"/>
  <c r="Y40" i="8"/>
  <c r="R41" i="8"/>
  <c r="S41" i="8"/>
  <c r="T41" i="8"/>
  <c r="U41" i="8"/>
  <c r="V41" i="8"/>
  <c r="W41" i="8"/>
  <c r="X41" i="8"/>
  <c r="Y41" i="8"/>
  <c r="R42" i="8"/>
  <c r="S42" i="8"/>
  <c r="T42" i="8"/>
  <c r="U42" i="8"/>
  <c r="V42" i="8"/>
  <c r="W42" i="8"/>
  <c r="BA42" i="8" s="1"/>
  <c r="X42" i="8"/>
  <c r="Y42" i="8"/>
  <c r="BC42" i="8" s="1"/>
  <c r="R43" i="8"/>
  <c r="S43" i="8"/>
  <c r="T43" i="8"/>
  <c r="U43" i="8"/>
  <c r="V43" i="8"/>
  <c r="W43" i="8"/>
  <c r="X43" i="8"/>
  <c r="Y43" i="8"/>
  <c r="R7" i="8"/>
  <c r="S7" i="8"/>
  <c r="T7" i="8"/>
  <c r="U7" i="8"/>
  <c r="AZ7" i="8" s="1"/>
  <c r="V7" i="8"/>
  <c r="W7" i="8"/>
  <c r="X7" i="8"/>
  <c r="Y7" i="8"/>
  <c r="R8" i="8"/>
  <c r="S8" i="8"/>
  <c r="T8" i="8"/>
  <c r="U8" i="8"/>
  <c r="V8" i="8"/>
  <c r="W8" i="8"/>
  <c r="BB8" i="8" s="1"/>
  <c r="X8" i="8"/>
  <c r="Y8" i="8"/>
  <c r="BC8" i="8" s="1"/>
  <c r="R9" i="8"/>
  <c r="S9" i="8"/>
  <c r="AX9" i="8" s="1"/>
  <c r="T9" i="8"/>
  <c r="U9" i="8"/>
  <c r="AY9" i="8" s="1"/>
  <c r="V9" i="8"/>
  <c r="W9" i="8"/>
  <c r="X9" i="8"/>
  <c r="Y9" i="8"/>
  <c r="BC9" i="8" s="1"/>
  <c r="R10" i="8"/>
  <c r="S10" i="8"/>
  <c r="T10" i="8"/>
  <c r="U10" i="8"/>
  <c r="AZ10" i="8" s="1"/>
  <c r="V10" i="8"/>
  <c r="W10" i="8"/>
  <c r="X10" i="8"/>
  <c r="Y10" i="8"/>
  <c r="R11" i="8"/>
  <c r="S11" i="8"/>
  <c r="AW11" i="8" s="1"/>
  <c r="T11" i="8"/>
  <c r="U11" i="8"/>
  <c r="AZ11" i="8" s="1"/>
  <c r="V11" i="8"/>
  <c r="W11" i="8"/>
  <c r="X11" i="8"/>
  <c r="Y11" i="8"/>
  <c r="R12" i="8"/>
  <c r="S12" i="8"/>
  <c r="T12" i="8"/>
  <c r="U12" i="8"/>
  <c r="V12" i="8"/>
  <c r="W12" i="8"/>
  <c r="X12" i="8"/>
  <c r="Y12" i="8"/>
  <c r="R13" i="8"/>
  <c r="S13" i="8"/>
  <c r="T13" i="8"/>
  <c r="U13" i="8"/>
  <c r="V13" i="8"/>
  <c r="W13" i="8"/>
  <c r="X13" i="8"/>
  <c r="Y13" i="8"/>
  <c r="BC13" i="8" s="1"/>
  <c r="R14" i="8"/>
  <c r="S14" i="8"/>
  <c r="T14" i="8"/>
  <c r="U14" i="8"/>
  <c r="V14" i="8"/>
  <c r="W14" i="8"/>
  <c r="X14" i="8"/>
  <c r="Y14" i="8"/>
  <c r="R15" i="8"/>
  <c r="S15" i="8"/>
  <c r="T15" i="8"/>
  <c r="U15" i="8"/>
  <c r="AZ15" i="8" s="1"/>
  <c r="V15" i="8"/>
  <c r="W15" i="8"/>
  <c r="X15" i="8"/>
  <c r="Y15" i="8"/>
  <c r="R16" i="8"/>
  <c r="S16" i="8"/>
  <c r="T16" i="8"/>
  <c r="U16" i="8"/>
  <c r="V16" i="8"/>
  <c r="W16" i="8"/>
  <c r="X16" i="8"/>
  <c r="Y16" i="8"/>
  <c r="BC16" i="8" s="1"/>
  <c r="R17" i="8"/>
  <c r="S17" i="8"/>
  <c r="AX17" i="8" s="1"/>
  <c r="T17" i="8"/>
  <c r="U17" i="8"/>
  <c r="V17" i="8"/>
  <c r="W17" i="8"/>
  <c r="X17" i="8"/>
  <c r="Y17" i="8"/>
  <c r="R18" i="8"/>
  <c r="S18" i="8"/>
  <c r="T18" i="8"/>
  <c r="U18" i="8"/>
  <c r="AZ18" i="8" s="1"/>
  <c r="V18" i="8"/>
  <c r="W18" i="8"/>
  <c r="X18" i="8"/>
  <c r="Y18" i="8"/>
  <c r="BC18" i="8" s="1"/>
  <c r="R19" i="8"/>
  <c r="S19" i="8"/>
  <c r="AW19" i="8" s="1"/>
  <c r="T19" i="8"/>
  <c r="U19" i="8"/>
  <c r="AZ19" i="8" s="1"/>
  <c r="V19" i="8"/>
  <c r="W19" i="8"/>
  <c r="X19" i="8"/>
  <c r="Y19" i="8"/>
  <c r="R20" i="8"/>
  <c r="S20" i="8"/>
  <c r="T20" i="8"/>
  <c r="U20" i="8"/>
  <c r="V20" i="8"/>
  <c r="W20" i="8"/>
  <c r="X20" i="8"/>
  <c r="Y20" i="8"/>
  <c r="R21" i="8"/>
  <c r="S21" i="8"/>
  <c r="T21" i="8"/>
  <c r="U21" i="8"/>
  <c r="V21" i="8"/>
  <c r="W21" i="8"/>
  <c r="X21" i="8"/>
  <c r="Y21" i="8"/>
  <c r="BC21" i="8" s="1"/>
  <c r="R22" i="8"/>
  <c r="S22" i="8"/>
  <c r="T22" i="8"/>
  <c r="U22" i="8"/>
  <c r="V22" i="8"/>
  <c r="W22" i="8"/>
  <c r="X22" i="8"/>
  <c r="Y22" i="8"/>
  <c r="R23" i="8"/>
  <c r="S23" i="8"/>
  <c r="T23" i="8"/>
  <c r="U23" i="8"/>
  <c r="AZ23" i="8" s="1"/>
  <c r="V23" i="8"/>
  <c r="W23" i="8"/>
  <c r="X23" i="8"/>
  <c r="Y23" i="8"/>
  <c r="R24" i="8"/>
  <c r="S24" i="8"/>
  <c r="T24" i="8"/>
  <c r="U24" i="8"/>
  <c r="V24" i="8"/>
  <c r="W24" i="8"/>
  <c r="X24" i="8"/>
  <c r="Y24" i="8"/>
  <c r="BC24" i="8" s="1"/>
  <c r="R25" i="8"/>
  <c r="S25" i="8"/>
  <c r="AX25" i="8" s="1"/>
  <c r="T25" i="8"/>
  <c r="U25" i="8"/>
  <c r="AY25" i="8" s="1"/>
  <c r="V25" i="8"/>
  <c r="W25" i="8"/>
  <c r="X25" i="8"/>
  <c r="Y25" i="8"/>
  <c r="R26" i="8"/>
  <c r="S26" i="8"/>
  <c r="T26" i="8"/>
  <c r="U26" i="8"/>
  <c r="AY26" i="8" s="1"/>
  <c r="V26" i="8"/>
  <c r="W26" i="8"/>
  <c r="X26" i="8"/>
  <c r="Y26" i="8"/>
  <c r="BC26" i="8" s="1"/>
  <c r="R27" i="8"/>
  <c r="S27" i="8"/>
  <c r="AX27" i="8" s="1"/>
  <c r="T27" i="8"/>
  <c r="U27" i="8"/>
  <c r="V27" i="8"/>
  <c r="W27" i="8"/>
  <c r="X27" i="8"/>
  <c r="Y27" i="8"/>
  <c r="R28" i="8"/>
  <c r="S28" i="8"/>
  <c r="T28" i="8"/>
  <c r="U28" i="8"/>
  <c r="V28" i="8"/>
  <c r="W28" i="8"/>
  <c r="X28" i="8"/>
  <c r="Y28" i="8"/>
  <c r="R29" i="8"/>
  <c r="S29" i="8"/>
  <c r="T29" i="8"/>
  <c r="U29" i="8"/>
  <c r="AY29" i="8" s="1"/>
  <c r="V29" i="8"/>
  <c r="W29" i="8"/>
  <c r="X29" i="8"/>
  <c r="Y29" i="8"/>
  <c r="R30" i="8"/>
  <c r="S30" i="8"/>
  <c r="T30" i="8"/>
  <c r="U30" i="8"/>
  <c r="AY30" i="8" s="1"/>
  <c r="V30" i="8"/>
  <c r="W30" i="8"/>
  <c r="X30" i="8"/>
  <c r="Y30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C8" i="8"/>
  <c r="AH8" i="8" s="1"/>
  <c r="D8" i="8"/>
  <c r="E8" i="8"/>
  <c r="F8" i="8"/>
  <c r="G8" i="8"/>
  <c r="AL8" i="8" s="1"/>
  <c r="H8" i="8"/>
  <c r="I8" i="8"/>
  <c r="J8" i="8"/>
  <c r="K8" i="8"/>
  <c r="L8" i="8"/>
  <c r="M8" i="8"/>
  <c r="N8" i="8"/>
  <c r="O8" i="8"/>
  <c r="AT8" i="8" s="1"/>
  <c r="P8" i="8"/>
  <c r="Q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AU9" i="8" s="1"/>
  <c r="Q9" i="8"/>
  <c r="C10" i="8"/>
  <c r="D10" i="8"/>
  <c r="E10" i="8"/>
  <c r="AJ10" i="8" s="1"/>
  <c r="F10" i="8"/>
  <c r="G10" i="8"/>
  <c r="H10" i="8"/>
  <c r="I10" i="8"/>
  <c r="AN10" i="8" s="1"/>
  <c r="J10" i="8"/>
  <c r="K10" i="8"/>
  <c r="L10" i="8"/>
  <c r="M10" i="8"/>
  <c r="AR10" i="8" s="1"/>
  <c r="N10" i="8"/>
  <c r="O10" i="8"/>
  <c r="P10" i="8"/>
  <c r="Q10" i="8"/>
  <c r="AV10" i="8" s="1"/>
  <c r="C11" i="8"/>
  <c r="D11" i="8"/>
  <c r="E11" i="8"/>
  <c r="F11" i="8"/>
  <c r="AK11" i="8" s="1"/>
  <c r="G11" i="8"/>
  <c r="H11" i="8"/>
  <c r="I11" i="8"/>
  <c r="J11" i="8"/>
  <c r="AO11" i="8" s="1"/>
  <c r="K11" i="8"/>
  <c r="L11" i="8"/>
  <c r="M11" i="8"/>
  <c r="N11" i="8"/>
  <c r="AS11" i="8" s="1"/>
  <c r="O11" i="8"/>
  <c r="P11" i="8"/>
  <c r="Q11" i="8"/>
  <c r="AV11" i="8" s="1"/>
  <c r="C12" i="8"/>
  <c r="D12" i="8"/>
  <c r="E12" i="8"/>
  <c r="F12" i="8"/>
  <c r="G12" i="8"/>
  <c r="AL12" i="8" s="1"/>
  <c r="H12" i="8"/>
  <c r="I12" i="8"/>
  <c r="J12" i="8"/>
  <c r="K12" i="8"/>
  <c r="L12" i="8"/>
  <c r="M12" i="8"/>
  <c r="N12" i="8"/>
  <c r="O12" i="8"/>
  <c r="AT12" i="8" s="1"/>
  <c r="P12" i="8"/>
  <c r="Q12" i="8"/>
  <c r="C13" i="8"/>
  <c r="D13" i="8"/>
  <c r="AH13" i="8" s="1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C14" i="8"/>
  <c r="D14" i="8"/>
  <c r="E14" i="8"/>
  <c r="AJ14" i="8" s="1"/>
  <c r="F14" i="8"/>
  <c r="G14" i="8"/>
  <c r="H14" i="8"/>
  <c r="I14" i="8"/>
  <c r="AN14" i="8" s="1"/>
  <c r="J14" i="8"/>
  <c r="K14" i="8"/>
  <c r="L14" i="8"/>
  <c r="M14" i="8"/>
  <c r="AR14" i="8" s="1"/>
  <c r="N14" i="8"/>
  <c r="O14" i="8"/>
  <c r="P14" i="8"/>
  <c r="Q14" i="8"/>
  <c r="AV14" i="8" s="1"/>
  <c r="C15" i="8"/>
  <c r="D15" i="8"/>
  <c r="E15" i="8"/>
  <c r="F15" i="8"/>
  <c r="AK15" i="8" s="1"/>
  <c r="G15" i="8"/>
  <c r="H15" i="8"/>
  <c r="I15" i="8"/>
  <c r="J15" i="8"/>
  <c r="AO15" i="8" s="1"/>
  <c r="K15" i="8"/>
  <c r="L15" i="8"/>
  <c r="M15" i="8"/>
  <c r="N15" i="8"/>
  <c r="AS15" i="8" s="1"/>
  <c r="O15" i="8"/>
  <c r="P15" i="8"/>
  <c r="Q15" i="8"/>
  <c r="C16" i="8"/>
  <c r="D16" i="8"/>
  <c r="E16" i="8"/>
  <c r="F16" i="8"/>
  <c r="G16" i="8"/>
  <c r="AL16" i="8" s="1"/>
  <c r="H16" i="8"/>
  <c r="I16" i="8"/>
  <c r="J16" i="8"/>
  <c r="K16" i="8"/>
  <c r="L16" i="8"/>
  <c r="M16" i="8"/>
  <c r="N16" i="8"/>
  <c r="O16" i="8"/>
  <c r="AT16" i="8" s="1"/>
  <c r="P16" i="8"/>
  <c r="Q16" i="8"/>
  <c r="C17" i="8"/>
  <c r="D17" i="8"/>
  <c r="AH17" i="8" s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C18" i="8"/>
  <c r="D18" i="8"/>
  <c r="E18" i="8"/>
  <c r="AJ18" i="8" s="1"/>
  <c r="F18" i="8"/>
  <c r="G18" i="8"/>
  <c r="H18" i="8"/>
  <c r="I18" i="8"/>
  <c r="AN18" i="8" s="1"/>
  <c r="J18" i="8"/>
  <c r="K18" i="8"/>
  <c r="L18" i="8"/>
  <c r="M18" i="8"/>
  <c r="AR18" i="8" s="1"/>
  <c r="N18" i="8"/>
  <c r="O18" i="8"/>
  <c r="P18" i="8"/>
  <c r="Q18" i="8"/>
  <c r="AV18" i="8" s="1"/>
  <c r="C19" i="8"/>
  <c r="D19" i="8"/>
  <c r="E19" i="8"/>
  <c r="F19" i="8"/>
  <c r="AK19" i="8" s="1"/>
  <c r="G19" i="8"/>
  <c r="H19" i="8"/>
  <c r="I19" i="8"/>
  <c r="J19" i="8"/>
  <c r="AO19" i="8" s="1"/>
  <c r="K19" i="8"/>
  <c r="L19" i="8"/>
  <c r="M19" i="8"/>
  <c r="N19" i="8"/>
  <c r="AS19" i="8" s="1"/>
  <c r="O19" i="8"/>
  <c r="P19" i="8"/>
  <c r="Q19" i="8"/>
  <c r="C20" i="8"/>
  <c r="D20" i="8"/>
  <c r="E20" i="8"/>
  <c r="F20" i="8"/>
  <c r="G20" i="8"/>
  <c r="AL20" i="8" s="1"/>
  <c r="H20" i="8"/>
  <c r="I20" i="8"/>
  <c r="J20" i="8"/>
  <c r="K20" i="8"/>
  <c r="L20" i="8"/>
  <c r="M20" i="8"/>
  <c r="N20" i="8"/>
  <c r="O20" i="8"/>
  <c r="AT20" i="8" s="1"/>
  <c r="P20" i="8"/>
  <c r="Q20" i="8"/>
  <c r="C21" i="8"/>
  <c r="D21" i="8"/>
  <c r="AH21" i="8" s="1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22" i="8"/>
  <c r="D22" i="8"/>
  <c r="E22" i="8"/>
  <c r="AJ22" i="8" s="1"/>
  <c r="F22" i="8"/>
  <c r="G22" i="8"/>
  <c r="H22" i="8"/>
  <c r="I22" i="8"/>
  <c r="AN22" i="8" s="1"/>
  <c r="J22" i="8"/>
  <c r="K22" i="8"/>
  <c r="L22" i="8"/>
  <c r="M22" i="8"/>
  <c r="AR22" i="8" s="1"/>
  <c r="N22" i="8"/>
  <c r="O22" i="8"/>
  <c r="P22" i="8"/>
  <c r="Q22" i="8"/>
  <c r="AV22" i="8" s="1"/>
  <c r="C23" i="8"/>
  <c r="D23" i="8"/>
  <c r="E23" i="8"/>
  <c r="F23" i="8"/>
  <c r="AK23" i="8" s="1"/>
  <c r="G23" i="8"/>
  <c r="H23" i="8"/>
  <c r="I23" i="8"/>
  <c r="J23" i="8"/>
  <c r="AO23" i="8" s="1"/>
  <c r="K23" i="8"/>
  <c r="L23" i="8"/>
  <c r="M23" i="8"/>
  <c r="N23" i="8"/>
  <c r="AS23" i="8" s="1"/>
  <c r="O23" i="8"/>
  <c r="P23" i="8"/>
  <c r="AT23" i="8" s="1"/>
  <c r="Q23" i="8"/>
  <c r="C24" i="8"/>
  <c r="D24" i="8"/>
  <c r="E24" i="8"/>
  <c r="F24" i="8"/>
  <c r="G24" i="8"/>
  <c r="AL24" i="8" s="1"/>
  <c r="H24" i="8"/>
  <c r="I24" i="8"/>
  <c r="J24" i="8"/>
  <c r="K24" i="8"/>
  <c r="L24" i="8"/>
  <c r="M24" i="8"/>
  <c r="N24" i="8"/>
  <c r="O24" i="8"/>
  <c r="AT24" i="8" s="1"/>
  <c r="P24" i="8"/>
  <c r="Q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AI26" i="8" s="1"/>
  <c r="F26" i="8"/>
  <c r="G26" i="8"/>
  <c r="H26" i="8"/>
  <c r="I26" i="8"/>
  <c r="J26" i="8"/>
  <c r="K26" i="8"/>
  <c r="L26" i="8"/>
  <c r="M26" i="8"/>
  <c r="AR26" i="8" s="1"/>
  <c r="N26" i="8"/>
  <c r="O26" i="8"/>
  <c r="P26" i="8"/>
  <c r="Q26" i="8"/>
  <c r="C27" i="8"/>
  <c r="D27" i="8"/>
  <c r="E27" i="8"/>
  <c r="F27" i="8"/>
  <c r="AK27" i="8" s="1"/>
  <c r="G27" i="8"/>
  <c r="H27" i="8"/>
  <c r="I27" i="8"/>
  <c r="J27" i="8"/>
  <c r="K27" i="8"/>
  <c r="L27" i="8"/>
  <c r="M27" i="8"/>
  <c r="N27" i="8"/>
  <c r="AS27" i="8" s="1"/>
  <c r="O27" i="8"/>
  <c r="P27" i="8"/>
  <c r="Q27" i="8"/>
  <c r="AV27" i="8" s="1"/>
  <c r="C28" i="8"/>
  <c r="D28" i="8"/>
  <c r="E28" i="8"/>
  <c r="F28" i="8"/>
  <c r="G28" i="8"/>
  <c r="AK28" i="8" s="1"/>
  <c r="H28" i="8"/>
  <c r="I28" i="8"/>
  <c r="J28" i="8"/>
  <c r="K28" i="8"/>
  <c r="AP28" i="8" s="1"/>
  <c r="L28" i="8"/>
  <c r="M28" i="8"/>
  <c r="N28" i="8"/>
  <c r="O28" i="8"/>
  <c r="AT28" i="8" s="1"/>
  <c r="P28" i="8"/>
  <c r="Q28" i="8"/>
  <c r="C29" i="8"/>
  <c r="D29" i="8"/>
  <c r="E29" i="8"/>
  <c r="F29" i="8"/>
  <c r="G29" i="8"/>
  <c r="H29" i="8"/>
  <c r="I29" i="8"/>
  <c r="J29" i="8"/>
  <c r="K29" i="8"/>
  <c r="L29" i="8"/>
  <c r="AQ29" i="8" s="1"/>
  <c r="M29" i="8"/>
  <c r="N29" i="8"/>
  <c r="O29" i="8"/>
  <c r="P29" i="8"/>
  <c r="Q29" i="8"/>
  <c r="C30" i="8"/>
  <c r="D30" i="8"/>
  <c r="E30" i="8"/>
  <c r="F30" i="8"/>
  <c r="G30" i="8"/>
  <c r="H30" i="8"/>
  <c r="I30" i="8"/>
  <c r="AN30" i="8" s="1"/>
  <c r="J30" i="8"/>
  <c r="K30" i="8"/>
  <c r="L30" i="8"/>
  <c r="M30" i="8"/>
  <c r="AR30" i="8" s="1"/>
  <c r="N30" i="8"/>
  <c r="O30" i="8"/>
  <c r="P30" i="8"/>
  <c r="Q30" i="8"/>
  <c r="AV30" i="8" s="1"/>
  <c r="C31" i="8"/>
  <c r="D31" i="8"/>
  <c r="E31" i="8"/>
  <c r="F31" i="8"/>
  <c r="AK31" i="8" s="1"/>
  <c r="G31" i="8"/>
  <c r="H31" i="8"/>
  <c r="I31" i="8"/>
  <c r="J31" i="8"/>
  <c r="K31" i="8"/>
  <c r="L31" i="8"/>
  <c r="M31" i="8"/>
  <c r="N31" i="8"/>
  <c r="AS31" i="8" s="1"/>
  <c r="O31" i="8"/>
  <c r="P31" i="8"/>
  <c r="Q31" i="8"/>
  <c r="C32" i="8"/>
  <c r="AH32" i="8" s="1"/>
  <c r="D32" i="8"/>
  <c r="E32" i="8"/>
  <c r="F32" i="8"/>
  <c r="G32" i="8"/>
  <c r="AL32" i="8" s="1"/>
  <c r="H32" i="8"/>
  <c r="I32" i="8"/>
  <c r="J32" i="8"/>
  <c r="K32" i="8"/>
  <c r="L32" i="8"/>
  <c r="M32" i="8"/>
  <c r="N32" i="8"/>
  <c r="O32" i="8"/>
  <c r="AT32" i="8" s="1"/>
  <c r="P32" i="8"/>
  <c r="Q32" i="8"/>
  <c r="C33" i="8"/>
  <c r="D33" i="8"/>
  <c r="E33" i="8"/>
  <c r="F33" i="8"/>
  <c r="G33" i="8"/>
  <c r="H33" i="8"/>
  <c r="I33" i="8"/>
  <c r="J33" i="8"/>
  <c r="K33" i="8"/>
  <c r="L33" i="8"/>
  <c r="AQ33" i="8" s="1"/>
  <c r="M33" i="8"/>
  <c r="N33" i="8"/>
  <c r="O33" i="8"/>
  <c r="P33" i="8"/>
  <c r="AU33" i="8" s="1"/>
  <c r="Q33" i="8"/>
  <c r="C34" i="8"/>
  <c r="D34" i="8"/>
  <c r="E34" i="8"/>
  <c r="F34" i="8"/>
  <c r="G34" i="8"/>
  <c r="H34" i="8"/>
  <c r="I34" i="8"/>
  <c r="J34" i="8"/>
  <c r="K34" i="8"/>
  <c r="L34" i="8"/>
  <c r="M34" i="8"/>
  <c r="AR34" i="8" s="1"/>
  <c r="N34" i="8"/>
  <c r="O34" i="8"/>
  <c r="P34" i="8"/>
  <c r="Q34" i="8"/>
  <c r="C35" i="8"/>
  <c r="D35" i="8"/>
  <c r="E35" i="8"/>
  <c r="AI35" i="8" s="1"/>
  <c r="F35" i="8"/>
  <c r="AK35" i="8" s="1"/>
  <c r="G35" i="8"/>
  <c r="H35" i="8"/>
  <c r="I35" i="8"/>
  <c r="J35" i="8"/>
  <c r="AO35" i="8" s="1"/>
  <c r="K35" i="8"/>
  <c r="L35" i="8"/>
  <c r="M35" i="8"/>
  <c r="N35" i="8"/>
  <c r="AS35" i="8" s="1"/>
  <c r="O35" i="8"/>
  <c r="P35" i="8"/>
  <c r="Q35" i="8"/>
  <c r="AU35" i="8" s="1"/>
  <c r="C36" i="8"/>
  <c r="D36" i="8"/>
  <c r="E36" i="8"/>
  <c r="F36" i="8"/>
  <c r="G36" i="8"/>
  <c r="H36" i="8"/>
  <c r="I36" i="8"/>
  <c r="J36" i="8"/>
  <c r="AN36" i="8" s="1"/>
  <c r="K36" i="8"/>
  <c r="AO36" i="8" s="1"/>
  <c r="L36" i="8"/>
  <c r="M36" i="8"/>
  <c r="N36" i="8"/>
  <c r="O36" i="8"/>
  <c r="P36" i="8"/>
  <c r="Q36" i="8"/>
  <c r="C37" i="8"/>
  <c r="D37" i="8"/>
  <c r="AI37" i="8" s="1"/>
  <c r="E37" i="8"/>
  <c r="F37" i="8"/>
  <c r="G37" i="8"/>
  <c r="H37" i="8"/>
  <c r="I37" i="8"/>
  <c r="J37" i="8"/>
  <c r="K37" i="8"/>
  <c r="L37" i="8"/>
  <c r="AQ37" i="8" s="1"/>
  <c r="M37" i="8"/>
  <c r="N37" i="8"/>
  <c r="O37" i="8"/>
  <c r="P37" i="8"/>
  <c r="AU37" i="8" s="1"/>
  <c r="Q37" i="8"/>
  <c r="C38" i="8"/>
  <c r="D38" i="8"/>
  <c r="AH38" i="8" s="1"/>
  <c r="E38" i="8"/>
  <c r="F38" i="8"/>
  <c r="G38" i="8"/>
  <c r="H38" i="8"/>
  <c r="I38" i="8"/>
  <c r="J38" i="8"/>
  <c r="K38" i="8"/>
  <c r="L38" i="8"/>
  <c r="AP38" i="8" s="1"/>
  <c r="M38" i="8"/>
  <c r="N38" i="8"/>
  <c r="O38" i="8"/>
  <c r="P38" i="8"/>
  <c r="Q38" i="8"/>
  <c r="AV38" i="8" s="1"/>
  <c r="C39" i="8"/>
  <c r="D39" i="8"/>
  <c r="E39" i="8"/>
  <c r="F39" i="8"/>
  <c r="AK39" i="8" s="1"/>
  <c r="G39" i="8"/>
  <c r="H39" i="8"/>
  <c r="I39" i="8"/>
  <c r="J39" i="8"/>
  <c r="AO39" i="8" s="1"/>
  <c r="K39" i="8"/>
  <c r="L39" i="8"/>
  <c r="M39" i="8"/>
  <c r="AQ39" i="8" s="1"/>
  <c r="N39" i="8"/>
  <c r="AS39" i="8" s="1"/>
  <c r="O39" i="8"/>
  <c r="P39" i="8"/>
  <c r="Q39" i="8"/>
  <c r="AU39" i="8" s="1"/>
  <c r="C40" i="8"/>
  <c r="AH40" i="8" s="1"/>
  <c r="D40" i="8"/>
  <c r="E40" i="8"/>
  <c r="F40" i="8"/>
  <c r="AJ40" i="8" s="1"/>
  <c r="G40" i="8"/>
  <c r="H40" i="8"/>
  <c r="I40" i="8"/>
  <c r="J40" i="8"/>
  <c r="K40" i="8"/>
  <c r="AP40" i="8" s="1"/>
  <c r="L40" i="8"/>
  <c r="M40" i="8"/>
  <c r="N40" i="8"/>
  <c r="O40" i="8"/>
  <c r="AT40" i="8" s="1"/>
  <c r="P40" i="8"/>
  <c r="Q40" i="8"/>
  <c r="C41" i="8"/>
  <c r="D41" i="8"/>
  <c r="AI41" i="8" s="1"/>
  <c r="E41" i="8"/>
  <c r="F41" i="8"/>
  <c r="G41" i="8"/>
  <c r="H41" i="8"/>
  <c r="AM41" i="8" s="1"/>
  <c r="I41" i="8"/>
  <c r="J41" i="8"/>
  <c r="K41" i="8"/>
  <c r="L41" i="8"/>
  <c r="AQ41" i="8" s="1"/>
  <c r="M41" i="8"/>
  <c r="N41" i="8"/>
  <c r="O41" i="8"/>
  <c r="P41" i="8"/>
  <c r="AU41" i="8" s="1"/>
  <c r="Q41" i="8"/>
  <c r="C42" i="8"/>
  <c r="D42" i="8"/>
  <c r="AH42" i="8" s="1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AV42" i="8" s="1"/>
  <c r="C43" i="8"/>
  <c r="D43" i="8"/>
  <c r="E43" i="8"/>
  <c r="F43" i="8"/>
  <c r="AK43" i="8" s="1"/>
  <c r="G43" i="8"/>
  <c r="H43" i="8"/>
  <c r="I43" i="8"/>
  <c r="J43" i="8"/>
  <c r="K43" i="8"/>
  <c r="L43" i="8"/>
  <c r="M43" i="8"/>
  <c r="N43" i="8"/>
  <c r="AS43" i="8" s="1"/>
  <c r="O43" i="8"/>
  <c r="P43" i="8"/>
  <c r="Q43" i="8"/>
  <c r="AU43" i="8" s="1"/>
  <c r="B8" i="8"/>
  <c r="Z8" i="8" s="1"/>
  <c r="B9" i="8"/>
  <c r="B10" i="8"/>
  <c r="B11" i="8"/>
  <c r="B12" i="8"/>
  <c r="Z12" i="8" s="1"/>
  <c r="B13" i="8"/>
  <c r="B14" i="8"/>
  <c r="B15" i="8"/>
  <c r="B16" i="8"/>
  <c r="Z16" i="8" s="1"/>
  <c r="B17" i="8"/>
  <c r="B18" i="8"/>
  <c r="B19" i="8"/>
  <c r="B20" i="8"/>
  <c r="Z20" i="8" s="1"/>
  <c r="B21" i="8"/>
  <c r="B22" i="8"/>
  <c r="B23" i="8"/>
  <c r="B24" i="8"/>
  <c r="Z24" i="8" s="1"/>
  <c r="B25" i="8"/>
  <c r="B26" i="8"/>
  <c r="B27" i="8"/>
  <c r="B28" i="8"/>
  <c r="Z28" i="8" s="1"/>
  <c r="B29" i="8"/>
  <c r="B30" i="8"/>
  <c r="B31" i="8"/>
  <c r="B32" i="8"/>
  <c r="B33" i="8"/>
  <c r="B34" i="8"/>
  <c r="B35" i="8"/>
  <c r="B36" i="8"/>
  <c r="B37" i="8"/>
  <c r="B38" i="8"/>
  <c r="B39" i="8"/>
  <c r="AG39" i="8" s="1"/>
  <c r="B40" i="8"/>
  <c r="AG40" i="8" s="1"/>
  <c r="B41" i="8"/>
  <c r="B42" i="8"/>
  <c r="B43" i="8"/>
  <c r="AG43" i="8" s="1"/>
  <c r="B7" i="8"/>
  <c r="Z7" i="8" s="1"/>
  <c r="BC61" i="8"/>
  <c r="AE61" i="8"/>
  <c r="AZ61" i="8"/>
  <c r="AY61" i="8"/>
  <c r="AV61" i="8"/>
  <c r="AR61" i="8"/>
  <c r="AN61" i="8"/>
  <c r="AJ61" i="8"/>
  <c r="AI61" i="8"/>
  <c r="BB60" i="8"/>
  <c r="AY60" i="8"/>
  <c r="AI60" i="8"/>
  <c r="AE60" i="8"/>
  <c r="BC60" i="8"/>
  <c r="AX60" i="8"/>
  <c r="AR60" i="8"/>
  <c r="AJ60" i="8"/>
  <c r="AX59" i="8"/>
  <c r="AU59" i="8"/>
  <c r="AE59" i="8"/>
  <c r="BB59" i="8"/>
  <c r="BA59" i="8"/>
  <c r="AR59" i="8"/>
  <c r="AQ59" i="8"/>
  <c r="AN59" i="8"/>
  <c r="AJ59" i="8"/>
  <c r="AI59" i="8"/>
  <c r="AQ58" i="8"/>
  <c r="AI58" i="8"/>
  <c r="AE58" i="8"/>
  <c r="BA58" i="8"/>
  <c r="AZ58" i="8"/>
  <c r="AW58" i="8"/>
  <c r="AR58" i="8"/>
  <c r="AJ58" i="8"/>
  <c r="AU57" i="8"/>
  <c r="AE57" i="8"/>
  <c r="AZ57" i="8"/>
  <c r="AY57" i="8"/>
  <c r="AV57" i="8"/>
  <c r="AR57" i="8"/>
  <c r="AQ57" i="8"/>
  <c r="AN57" i="8"/>
  <c r="AJ57" i="8"/>
  <c r="AI57" i="8"/>
  <c r="BB56" i="8"/>
  <c r="AE56" i="8"/>
  <c r="BC56" i="8"/>
  <c r="AX56" i="8"/>
  <c r="AR56" i="8"/>
  <c r="AM55" i="8"/>
  <c r="AE55" i="8"/>
  <c r="BA55" i="8"/>
  <c r="AW55" i="8"/>
  <c r="AR55" i="8"/>
  <c r="AQ55" i="8"/>
  <c r="AN55" i="8"/>
  <c r="AJ55" i="8"/>
  <c r="AE54" i="8"/>
  <c r="BA54" i="8"/>
  <c r="AZ54" i="8"/>
  <c r="AW54" i="8"/>
  <c r="BC53" i="8"/>
  <c r="AE53" i="8"/>
  <c r="AZ53" i="8"/>
  <c r="AY53" i="8"/>
  <c r="AV53" i="8"/>
  <c r="AR53" i="8"/>
  <c r="AN53" i="8"/>
  <c r="AJ53" i="8"/>
  <c r="AI53" i="8"/>
  <c r="BB52" i="8"/>
  <c r="AE52" i="8"/>
  <c r="AN52" i="8"/>
  <c r="AJ52" i="8"/>
  <c r="AX51" i="8"/>
  <c r="AN51" i="8"/>
  <c r="AE51" i="8"/>
  <c r="BB51" i="8"/>
  <c r="BA51" i="8"/>
  <c r="AU51" i="8"/>
  <c r="AR51" i="8"/>
  <c r="AQ51" i="8"/>
  <c r="AM51" i="8"/>
  <c r="AJ51" i="8"/>
  <c r="AI51" i="8"/>
  <c r="AZ50" i="8"/>
  <c r="AV50" i="8"/>
  <c r="AR50" i="8"/>
  <c r="AN50" i="8"/>
  <c r="AJ50" i="8"/>
  <c r="AE50" i="8"/>
  <c r="AW50" i="8"/>
  <c r="AU50" i="8"/>
  <c r="AQ50" i="8"/>
  <c r="AM50" i="8"/>
  <c r="AI50" i="8"/>
  <c r="AR49" i="8"/>
  <c r="AE49" i="8"/>
  <c r="BC49" i="8"/>
  <c r="AY49" i="8"/>
  <c r="AV49" i="8"/>
  <c r="AU49" i="8"/>
  <c r="AQ49" i="8"/>
  <c r="AN49" i="8"/>
  <c r="AM49" i="8"/>
  <c r="AI49" i="8"/>
  <c r="AE48" i="8"/>
  <c r="BC48" i="8"/>
  <c r="BB48" i="8"/>
  <c r="AY48" i="8"/>
  <c r="AX48" i="8"/>
  <c r="AU48" i="8"/>
  <c r="AQ48" i="8"/>
  <c r="AN48" i="8"/>
  <c r="AM48" i="8"/>
  <c r="AI48" i="8"/>
  <c r="BA47" i="8"/>
  <c r="AN47" i="8"/>
  <c r="AE47" i="8"/>
  <c r="BB47" i="8"/>
  <c r="AX47" i="8"/>
  <c r="AU47" i="8"/>
  <c r="AR47" i="8"/>
  <c r="AQ47" i="8"/>
  <c r="AM47" i="8"/>
  <c r="AJ47" i="8"/>
  <c r="AI47" i="8"/>
  <c r="AZ46" i="8"/>
  <c r="AV46" i="8"/>
  <c r="AR46" i="8"/>
  <c r="AN46" i="8"/>
  <c r="AJ46" i="8"/>
  <c r="AE46" i="8"/>
  <c r="BC46" i="8"/>
  <c r="AY46" i="8"/>
  <c r="AU46" i="8"/>
  <c r="AQ46" i="8"/>
  <c r="AM46" i="8"/>
  <c r="AI46" i="8"/>
  <c r="AE45" i="8"/>
  <c r="BA45" i="8"/>
  <c r="AW45" i="8"/>
  <c r="AN45" i="8"/>
  <c r="AJ45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BA43" i="8"/>
  <c r="AE43" i="8"/>
  <c r="BB43" i="8"/>
  <c r="AW43" i="8"/>
  <c r="AP43" i="8"/>
  <c r="AL43" i="8"/>
  <c r="AK42" i="8"/>
  <c r="AE42" i="8"/>
  <c r="BB42" i="8"/>
  <c r="AW42" i="8"/>
  <c r="AO42" i="8"/>
  <c r="AE41" i="8"/>
  <c r="BB41" i="8"/>
  <c r="AR41" i="8"/>
  <c r="AU40" i="8"/>
  <c r="AN40" i="8"/>
  <c r="AI40" i="8"/>
  <c r="AE40" i="8"/>
  <c r="AW40" i="8"/>
  <c r="AV40" i="8"/>
  <c r="AQ40" i="8"/>
  <c r="AM40" i="8"/>
  <c r="BA39" i="8"/>
  <c r="AE39" i="8"/>
  <c r="AW39" i="8"/>
  <c r="AT39" i="8"/>
  <c r="AP39" i="8"/>
  <c r="AL39" i="8"/>
  <c r="AH39" i="8"/>
  <c r="AE38" i="8"/>
  <c r="BA38" i="8"/>
  <c r="AX38" i="8"/>
  <c r="AT38" i="8"/>
  <c r="AS38" i="8"/>
  <c r="AO38" i="8"/>
  <c r="AK38" i="8"/>
  <c r="AR37" i="8"/>
  <c r="AN37" i="8"/>
  <c r="AE37" i="8"/>
  <c r="AX37" i="8"/>
  <c r="AV37" i="8"/>
  <c r="AU36" i="8"/>
  <c r="AE36" i="8"/>
  <c r="BA36" i="8"/>
  <c r="AV36" i="8"/>
  <c r="AR36" i="8"/>
  <c r="AI36" i="8"/>
  <c r="AH35" i="8"/>
  <c r="AE35" i="8"/>
  <c r="BB35" i="8"/>
  <c r="AW35" i="8"/>
  <c r="AV35" i="8"/>
  <c r="AT35" i="8"/>
  <c r="AQ35" i="8"/>
  <c r="AL35" i="8"/>
  <c r="BB34" i="8"/>
  <c r="AE34" i="8"/>
  <c r="AW34" i="8"/>
  <c r="AS34" i="8"/>
  <c r="AP34" i="8"/>
  <c r="AO34" i="8"/>
  <c r="AK34" i="8"/>
  <c r="AH34" i="8"/>
  <c r="AX33" i="8"/>
  <c r="AE33" i="8"/>
  <c r="BB33" i="8"/>
  <c r="AW33" i="8"/>
  <c r="AV33" i="8"/>
  <c r="AS33" i="8"/>
  <c r="AR33" i="8"/>
  <c r="AN33" i="8"/>
  <c r="AJ33" i="8"/>
  <c r="BB32" i="8"/>
  <c r="AE32" i="8"/>
  <c r="AW32" i="8"/>
  <c r="AT31" i="8"/>
  <c r="AP31" i="8"/>
  <c r="AH31" i="8"/>
  <c r="BB31" i="8"/>
  <c r="AL31" i="8"/>
  <c r="AX30" i="8"/>
  <c r="AH30" i="8"/>
  <c r="AE30" i="8"/>
  <c r="AW30" i="8"/>
  <c r="AS30" i="8"/>
  <c r="AO30" i="8"/>
  <c r="AN29" i="8"/>
  <c r="AJ29" i="8"/>
  <c r="AE29" i="8"/>
  <c r="AX29" i="8"/>
  <c r="AS29" i="8"/>
  <c r="AR29" i="8"/>
  <c r="AK29" i="8"/>
  <c r="AE28" i="8"/>
  <c r="AV28" i="8"/>
  <c r="AM28" i="8"/>
  <c r="AT27" i="8"/>
  <c r="AL27" i="8"/>
  <c r="AH27" i="8"/>
  <c r="AE27" i="8"/>
  <c r="BA27" i="8"/>
  <c r="AP27" i="8"/>
  <c r="AE26" i="8"/>
  <c r="AS26" i="8"/>
  <c r="AO26" i="8"/>
  <c r="AL26" i="8"/>
  <c r="AE25" i="8"/>
  <c r="AN25" i="8"/>
  <c r="AJ25" i="8"/>
  <c r="AU24" i="8"/>
  <c r="AM24" i="8"/>
  <c r="AE24" i="8"/>
  <c r="BB24" i="8"/>
  <c r="AW24" i="8"/>
  <c r="AR24" i="8"/>
  <c r="AQ24" i="8"/>
  <c r="AI24" i="8"/>
  <c r="AL23" i="8"/>
  <c r="AE23" i="8"/>
  <c r="BA23" i="8"/>
  <c r="AW23" i="8"/>
  <c r="AV23" i="8"/>
  <c r="AP23" i="8"/>
  <c r="AH23" i="8"/>
  <c r="AE22" i="8"/>
  <c r="BB22" i="8"/>
  <c r="AW22" i="8"/>
  <c r="AS22" i="8"/>
  <c r="AO22" i="8"/>
  <c r="AL22" i="8"/>
  <c r="AK22" i="8"/>
  <c r="AE21" i="8"/>
  <c r="AX21" i="8"/>
  <c r="AV21" i="8"/>
  <c r="AR21" i="8"/>
  <c r="AO21" i="8"/>
  <c r="AN21" i="8"/>
  <c r="AJ21" i="8"/>
  <c r="AU20" i="8"/>
  <c r="AM20" i="8"/>
  <c r="AE20" i="8"/>
  <c r="AV20" i="8"/>
  <c r="AR20" i="8"/>
  <c r="AQ20" i="8"/>
  <c r="AI20" i="8"/>
  <c r="AT19" i="8"/>
  <c r="AL19" i="8"/>
  <c r="AE19" i="8"/>
  <c r="AX19" i="8"/>
  <c r="AV19" i="8"/>
  <c r="AP19" i="8"/>
  <c r="AH19" i="8"/>
  <c r="AE18" i="8"/>
  <c r="BA18" i="8"/>
  <c r="AS18" i="8"/>
  <c r="AO18" i="8"/>
  <c r="AL18" i="8"/>
  <c r="AK18" i="8"/>
  <c r="BB17" i="8"/>
  <c r="AE17" i="8"/>
  <c r="AR17" i="8"/>
  <c r="AO17" i="8"/>
  <c r="AN17" i="8"/>
  <c r="AJ17" i="8"/>
  <c r="AU16" i="8"/>
  <c r="AM16" i="8"/>
  <c r="AE16" i="8"/>
  <c r="BB16" i="8"/>
  <c r="AW16" i="8"/>
  <c r="AR16" i="8"/>
  <c r="AQ16" i="8"/>
  <c r="AI16" i="8"/>
  <c r="AT15" i="8"/>
  <c r="AL15" i="8"/>
  <c r="AE15" i="8"/>
  <c r="BA15" i="8"/>
  <c r="AW15" i="8"/>
  <c r="AV15" i="8"/>
  <c r="AP15" i="8"/>
  <c r="AH15" i="8"/>
  <c r="AE14" i="8"/>
  <c r="BB14" i="8"/>
  <c r="AW14" i="8"/>
  <c r="AS14" i="8"/>
  <c r="AO14" i="8"/>
  <c r="AL14" i="8"/>
  <c r="AK14" i="8"/>
  <c r="AE13" i="8"/>
  <c r="AX13" i="8"/>
  <c r="AV13" i="8"/>
  <c r="AR13" i="8"/>
  <c r="AO13" i="8"/>
  <c r="AN13" i="8"/>
  <c r="AJ13" i="8"/>
  <c r="AU12" i="8"/>
  <c r="AM12" i="8"/>
  <c r="AE12" i="8"/>
  <c r="AV12" i="8"/>
  <c r="AR12" i="8"/>
  <c r="AQ12" i="8"/>
  <c r="AI12" i="8"/>
  <c r="AT11" i="8"/>
  <c r="AI11" i="8"/>
  <c r="AE11" i="8"/>
  <c r="AX11" i="8"/>
  <c r="AL11" i="8"/>
  <c r="AH11" i="8"/>
  <c r="AE10" i="8"/>
  <c r="BA10" i="8"/>
  <c r="AX10" i="8"/>
  <c r="AS10" i="8"/>
  <c r="AO10" i="8"/>
  <c r="AK10" i="8"/>
  <c r="BB9" i="8"/>
  <c r="AE9" i="8"/>
  <c r="AV9" i="8"/>
  <c r="AS9" i="8"/>
  <c r="AR9" i="8"/>
  <c r="AN9" i="8"/>
  <c r="AM8" i="8"/>
  <c r="AI8" i="8"/>
  <c r="AE8" i="8"/>
  <c r="AW8" i="8"/>
  <c r="AU8" i="8"/>
  <c r="AT7" i="8"/>
  <c r="AI7" i="8"/>
  <c r="AE7" i="8"/>
  <c r="AW7" i="8"/>
  <c r="AH7" i="8"/>
  <c r="AH6" i="6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7" i="6"/>
  <c r="C7" i="6"/>
  <c r="D7" i="6"/>
  <c r="E7" i="6"/>
  <c r="F7" i="6"/>
  <c r="G7" i="6"/>
  <c r="H7" i="6"/>
  <c r="I7" i="6"/>
  <c r="J7" i="6"/>
  <c r="K7" i="6"/>
  <c r="AO7" i="6" s="1"/>
  <c r="L7" i="6"/>
  <c r="M7" i="6"/>
  <c r="N7" i="6"/>
  <c r="O7" i="6"/>
  <c r="P7" i="6"/>
  <c r="Q7" i="6"/>
  <c r="R7" i="6"/>
  <c r="S7" i="6"/>
  <c r="AW7" i="6" s="1"/>
  <c r="T7" i="6"/>
  <c r="U7" i="6"/>
  <c r="V7" i="6"/>
  <c r="W7" i="6"/>
  <c r="X7" i="6"/>
  <c r="Y7" i="6"/>
  <c r="AE7" i="6"/>
  <c r="AG7" i="6"/>
  <c r="B8" i="6"/>
  <c r="C8" i="6"/>
  <c r="D8" i="6"/>
  <c r="E8" i="6"/>
  <c r="F8" i="6"/>
  <c r="G8" i="6"/>
  <c r="AK8" i="6" s="1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AE8" i="6"/>
  <c r="AG8" i="6"/>
  <c r="B9" i="6"/>
  <c r="C9" i="6"/>
  <c r="D9" i="6"/>
  <c r="E9" i="6"/>
  <c r="AJ9" i="6" s="1"/>
  <c r="F9" i="6"/>
  <c r="G9" i="6"/>
  <c r="AK9" i="6" s="1"/>
  <c r="H9" i="6"/>
  <c r="I9" i="6"/>
  <c r="J9" i="6"/>
  <c r="K9" i="6"/>
  <c r="L9" i="6"/>
  <c r="M9" i="6"/>
  <c r="AR9" i="6" s="1"/>
  <c r="N9" i="6"/>
  <c r="O9" i="6"/>
  <c r="P9" i="6"/>
  <c r="Q9" i="6"/>
  <c r="R9" i="6"/>
  <c r="S9" i="6"/>
  <c r="T9" i="6"/>
  <c r="U9" i="6"/>
  <c r="AZ9" i="6" s="1"/>
  <c r="V9" i="6"/>
  <c r="W9" i="6"/>
  <c r="X9" i="6"/>
  <c r="Y9" i="6"/>
  <c r="BC9" i="6" s="1"/>
  <c r="AE9" i="6"/>
  <c r="AS9" i="6"/>
  <c r="B10" i="6"/>
  <c r="C10" i="6"/>
  <c r="D10" i="6"/>
  <c r="E10" i="6"/>
  <c r="F10" i="6"/>
  <c r="G10" i="6"/>
  <c r="AL10" i="6" s="1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AE10" i="6"/>
  <c r="AH10" i="6"/>
  <c r="B11" i="6"/>
  <c r="C11" i="6"/>
  <c r="D11" i="6"/>
  <c r="E11" i="6"/>
  <c r="F11" i="6"/>
  <c r="G11" i="6"/>
  <c r="H11" i="6"/>
  <c r="AM11" i="6" s="1"/>
  <c r="I11" i="6"/>
  <c r="J11" i="6"/>
  <c r="K11" i="6"/>
  <c r="L11" i="6"/>
  <c r="AQ11" i="6" s="1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AE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AT12" i="6" s="1"/>
  <c r="Q12" i="6"/>
  <c r="R12" i="6"/>
  <c r="S12" i="6"/>
  <c r="T12" i="6"/>
  <c r="U12" i="6"/>
  <c r="V12" i="6"/>
  <c r="BA12" i="6" s="1"/>
  <c r="W12" i="6"/>
  <c r="X12" i="6"/>
  <c r="Y12" i="6"/>
  <c r="AE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AE13" i="6"/>
  <c r="B14" i="6"/>
  <c r="C14" i="6"/>
  <c r="D14" i="6"/>
  <c r="AI14" i="6" s="1"/>
  <c r="E14" i="6"/>
  <c r="F14" i="6"/>
  <c r="G14" i="6"/>
  <c r="H14" i="6"/>
  <c r="AM14" i="6" s="1"/>
  <c r="I14" i="6"/>
  <c r="J14" i="6"/>
  <c r="K14" i="6"/>
  <c r="L14" i="6"/>
  <c r="AQ14" i="6" s="1"/>
  <c r="M14" i="6"/>
  <c r="N14" i="6"/>
  <c r="O14" i="6"/>
  <c r="P14" i="6"/>
  <c r="Q14" i="6"/>
  <c r="R14" i="6"/>
  <c r="S14" i="6"/>
  <c r="T14" i="6"/>
  <c r="AX14" i="6" s="1"/>
  <c r="U14" i="6"/>
  <c r="V14" i="6"/>
  <c r="W14" i="6"/>
  <c r="X14" i="6"/>
  <c r="Y14" i="6"/>
  <c r="AE14" i="6"/>
  <c r="B15" i="6"/>
  <c r="C15" i="6"/>
  <c r="D15" i="6"/>
  <c r="E15" i="6"/>
  <c r="F15" i="6"/>
  <c r="AK15" i="6" s="1"/>
  <c r="G15" i="6"/>
  <c r="H15" i="6"/>
  <c r="I15" i="6"/>
  <c r="J15" i="6"/>
  <c r="K15" i="6"/>
  <c r="L15" i="6"/>
  <c r="M15" i="6"/>
  <c r="N15" i="6"/>
  <c r="O15" i="6"/>
  <c r="AS15" i="6" s="1"/>
  <c r="P15" i="6"/>
  <c r="Q15" i="6"/>
  <c r="R15" i="6"/>
  <c r="S15" i="6"/>
  <c r="AX15" i="6" s="1"/>
  <c r="T15" i="6"/>
  <c r="U15" i="6"/>
  <c r="V15" i="6"/>
  <c r="W15" i="6"/>
  <c r="BA15" i="6" s="1"/>
  <c r="X15" i="6"/>
  <c r="Y15" i="6"/>
  <c r="AE15" i="6"/>
  <c r="AG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AY16" i="6" s="1"/>
  <c r="U16" i="6"/>
  <c r="V16" i="6"/>
  <c r="W16" i="6"/>
  <c r="X16" i="6"/>
  <c r="Y16" i="6"/>
  <c r="AE16" i="6"/>
  <c r="B17" i="6"/>
  <c r="C17" i="6"/>
  <c r="D17" i="6"/>
  <c r="E17" i="6"/>
  <c r="AI17" i="6" s="1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Y17" i="6" s="1"/>
  <c r="V17" i="6"/>
  <c r="W17" i="6"/>
  <c r="X17" i="6"/>
  <c r="Y17" i="6"/>
  <c r="AE17" i="6"/>
  <c r="B18" i="6"/>
  <c r="C18" i="6"/>
  <c r="D18" i="6"/>
  <c r="AH18" i="6" s="1"/>
  <c r="E18" i="6"/>
  <c r="F18" i="6"/>
  <c r="G18" i="6"/>
  <c r="H18" i="6"/>
  <c r="I18" i="6"/>
  <c r="J18" i="6"/>
  <c r="K18" i="6"/>
  <c r="L18" i="6"/>
  <c r="M18" i="6"/>
  <c r="N18" i="6"/>
  <c r="O18" i="6"/>
  <c r="AS18" i="6" s="1"/>
  <c r="P18" i="6"/>
  <c r="Q18" i="6"/>
  <c r="AU18" i="6" s="1"/>
  <c r="R18" i="6"/>
  <c r="S18" i="6"/>
  <c r="T18" i="6"/>
  <c r="U18" i="6"/>
  <c r="V18" i="6"/>
  <c r="W18" i="6"/>
  <c r="X18" i="6"/>
  <c r="Y18" i="6"/>
  <c r="AE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AY19" i="6" s="1"/>
  <c r="U19" i="6"/>
  <c r="V19" i="6"/>
  <c r="W19" i="6"/>
  <c r="X19" i="6"/>
  <c r="Y19" i="6"/>
  <c r="AE19" i="6"/>
  <c r="AU19" i="6"/>
  <c r="B20" i="6"/>
  <c r="C20" i="6"/>
  <c r="D20" i="6"/>
  <c r="E20" i="6"/>
  <c r="F20" i="6"/>
  <c r="G20" i="6"/>
  <c r="H20" i="6"/>
  <c r="I20" i="6"/>
  <c r="AM20" i="6" s="1"/>
  <c r="J20" i="6"/>
  <c r="AO20" i="6" s="1"/>
  <c r="K20" i="6"/>
  <c r="L20" i="6"/>
  <c r="AQ20" i="6" s="1"/>
  <c r="M20" i="6"/>
  <c r="N20" i="6"/>
  <c r="O20" i="6"/>
  <c r="P20" i="6"/>
  <c r="Q20" i="6"/>
  <c r="AU20" i="6" s="1"/>
  <c r="R20" i="6"/>
  <c r="S20" i="6"/>
  <c r="T20" i="6"/>
  <c r="U20" i="6"/>
  <c r="V20" i="6"/>
  <c r="W20" i="6"/>
  <c r="X20" i="6"/>
  <c r="Y20" i="6"/>
  <c r="BC20" i="6" s="1"/>
  <c r="AE20" i="6"/>
  <c r="B21" i="6"/>
  <c r="C21" i="6"/>
  <c r="D21" i="6"/>
  <c r="E21" i="6"/>
  <c r="F21" i="6"/>
  <c r="G21" i="6"/>
  <c r="H21" i="6"/>
  <c r="I21" i="6"/>
  <c r="J21" i="6"/>
  <c r="K21" i="6"/>
  <c r="AP21" i="6" s="1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AE21" i="6"/>
  <c r="AL21" i="6"/>
  <c r="B22" i="6"/>
  <c r="C22" i="6"/>
  <c r="D22" i="6"/>
  <c r="E22" i="6"/>
  <c r="AJ22" i="6" s="1"/>
  <c r="F22" i="6"/>
  <c r="G22" i="6"/>
  <c r="H22" i="6"/>
  <c r="I22" i="6"/>
  <c r="AN22" i="6" s="1"/>
  <c r="J22" i="6"/>
  <c r="K22" i="6"/>
  <c r="L22" i="6"/>
  <c r="M22" i="6"/>
  <c r="AR22" i="6" s="1"/>
  <c r="N22" i="6"/>
  <c r="O22" i="6"/>
  <c r="P22" i="6"/>
  <c r="Q22" i="6"/>
  <c r="AV22" i="6" s="1"/>
  <c r="R22" i="6"/>
  <c r="S22" i="6"/>
  <c r="T22" i="6"/>
  <c r="U22" i="6"/>
  <c r="AZ22" i="6" s="1"/>
  <c r="V22" i="6"/>
  <c r="W22" i="6"/>
  <c r="X22" i="6"/>
  <c r="Y22" i="6"/>
  <c r="AE22" i="6"/>
  <c r="B23" i="6"/>
  <c r="C23" i="6"/>
  <c r="D23" i="6"/>
  <c r="E23" i="6"/>
  <c r="F23" i="6"/>
  <c r="G23" i="6"/>
  <c r="H23" i="6"/>
  <c r="I23" i="6"/>
  <c r="J23" i="6"/>
  <c r="K23" i="6"/>
  <c r="L23" i="6"/>
  <c r="AQ23" i="6" s="1"/>
  <c r="M23" i="6"/>
  <c r="N23" i="6"/>
  <c r="O23" i="6"/>
  <c r="P23" i="6"/>
  <c r="Q23" i="6"/>
  <c r="R23" i="6"/>
  <c r="S23" i="6"/>
  <c r="T23" i="6"/>
  <c r="AY23" i="6" s="1"/>
  <c r="U23" i="6"/>
  <c r="V23" i="6"/>
  <c r="W23" i="6"/>
  <c r="X23" i="6"/>
  <c r="Y23" i="6"/>
  <c r="AE23" i="6"/>
  <c r="B24" i="6"/>
  <c r="C24" i="6"/>
  <c r="D24" i="6"/>
  <c r="E24" i="6"/>
  <c r="F24" i="6"/>
  <c r="G24" i="6"/>
  <c r="AL24" i="6" s="1"/>
  <c r="H24" i="6"/>
  <c r="I24" i="6"/>
  <c r="J24" i="6"/>
  <c r="K24" i="6"/>
  <c r="L24" i="6"/>
  <c r="M24" i="6"/>
  <c r="AQ24" i="6" s="1"/>
  <c r="N24" i="6"/>
  <c r="O24" i="6"/>
  <c r="AT24" i="6" s="1"/>
  <c r="P24" i="6"/>
  <c r="Q24" i="6"/>
  <c r="R24" i="6"/>
  <c r="S24" i="6"/>
  <c r="AX24" i="6" s="1"/>
  <c r="T24" i="6"/>
  <c r="U24" i="6"/>
  <c r="V24" i="6"/>
  <c r="W24" i="6"/>
  <c r="BB24" i="6" s="1"/>
  <c r="X24" i="6"/>
  <c r="Y24" i="6"/>
  <c r="AE24" i="6"/>
  <c r="AP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AE25" i="6"/>
  <c r="AV25" i="6"/>
  <c r="B26" i="6"/>
  <c r="C26" i="6"/>
  <c r="D26" i="6"/>
  <c r="E26" i="6"/>
  <c r="AJ26" i="6" s="1"/>
  <c r="F26" i="6"/>
  <c r="G26" i="6"/>
  <c r="H26" i="6"/>
  <c r="I26" i="6"/>
  <c r="AN26" i="6" s="1"/>
  <c r="J26" i="6"/>
  <c r="K26" i="6"/>
  <c r="L26" i="6"/>
  <c r="M26" i="6"/>
  <c r="N26" i="6"/>
  <c r="O26" i="6"/>
  <c r="P26" i="6"/>
  <c r="Q26" i="6"/>
  <c r="AV26" i="6" s="1"/>
  <c r="R26" i="6"/>
  <c r="S26" i="6"/>
  <c r="T26" i="6"/>
  <c r="U26" i="6"/>
  <c r="V26" i="6"/>
  <c r="W26" i="6"/>
  <c r="X26" i="6"/>
  <c r="Y26" i="6"/>
  <c r="AE26" i="6"/>
  <c r="B27" i="6"/>
  <c r="C27" i="6"/>
  <c r="D27" i="6"/>
  <c r="E27" i="6"/>
  <c r="F27" i="6"/>
  <c r="G27" i="6"/>
  <c r="H27" i="6"/>
  <c r="AM27" i="6" s="1"/>
  <c r="I27" i="6"/>
  <c r="J27" i="6"/>
  <c r="K27" i="6"/>
  <c r="L27" i="6"/>
  <c r="M27" i="6"/>
  <c r="N27" i="6"/>
  <c r="O27" i="6"/>
  <c r="P27" i="6"/>
  <c r="AU27" i="6" s="1"/>
  <c r="Q27" i="6"/>
  <c r="R27" i="6"/>
  <c r="S27" i="6"/>
  <c r="T27" i="6"/>
  <c r="U27" i="6"/>
  <c r="V27" i="6"/>
  <c r="W27" i="6"/>
  <c r="X27" i="6"/>
  <c r="BC27" i="6" s="1"/>
  <c r="Y27" i="6"/>
  <c r="AE27" i="6"/>
  <c r="B28" i="6"/>
  <c r="C28" i="6"/>
  <c r="D28" i="6"/>
  <c r="E28" i="6"/>
  <c r="F28" i="6"/>
  <c r="G28" i="6"/>
  <c r="AL28" i="6" s="1"/>
  <c r="H28" i="6"/>
  <c r="I28" i="6"/>
  <c r="J28" i="6"/>
  <c r="K28" i="6"/>
  <c r="L28" i="6"/>
  <c r="M28" i="6"/>
  <c r="N28" i="6"/>
  <c r="O28" i="6"/>
  <c r="AT28" i="6" s="1"/>
  <c r="P28" i="6"/>
  <c r="Q28" i="6"/>
  <c r="R28" i="6"/>
  <c r="S28" i="6"/>
  <c r="AX28" i="6" s="1"/>
  <c r="T28" i="6"/>
  <c r="U28" i="6"/>
  <c r="V28" i="6"/>
  <c r="W28" i="6"/>
  <c r="BB28" i="6" s="1"/>
  <c r="X28" i="6"/>
  <c r="Y28" i="6"/>
  <c r="AE28" i="6"/>
  <c r="AH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AE29" i="6"/>
  <c r="AZ29" i="6"/>
  <c r="B30" i="6"/>
  <c r="C30" i="6"/>
  <c r="D30" i="6"/>
  <c r="E30" i="6"/>
  <c r="F30" i="6"/>
  <c r="G30" i="6"/>
  <c r="H30" i="6"/>
  <c r="I30" i="6"/>
  <c r="AN30" i="6" s="1"/>
  <c r="J30" i="6"/>
  <c r="K30" i="6"/>
  <c r="L30" i="6"/>
  <c r="M30" i="6"/>
  <c r="N30" i="6"/>
  <c r="O30" i="6"/>
  <c r="P30" i="6"/>
  <c r="Q30" i="6"/>
  <c r="AV30" i="6" s="1"/>
  <c r="R30" i="6"/>
  <c r="S30" i="6"/>
  <c r="T30" i="6"/>
  <c r="AX30" i="6" s="1"/>
  <c r="U30" i="6"/>
  <c r="AZ30" i="6" s="1"/>
  <c r="V30" i="6"/>
  <c r="W30" i="6"/>
  <c r="X30" i="6"/>
  <c r="Y30" i="6"/>
  <c r="AE30" i="6"/>
  <c r="B31" i="6"/>
  <c r="C31" i="6"/>
  <c r="D31" i="6"/>
  <c r="AI31" i="6" s="1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T31" i="6"/>
  <c r="U31" i="6"/>
  <c r="V31" i="6"/>
  <c r="BA31" i="6" s="1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AP32" i="6" s="1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AE32" i="6"/>
  <c r="AH32" i="6"/>
  <c r="B33" i="6"/>
  <c r="C33" i="6"/>
  <c r="D33" i="6"/>
  <c r="E33" i="6"/>
  <c r="F33" i="6"/>
  <c r="G33" i="6"/>
  <c r="H33" i="6"/>
  <c r="I33" i="6"/>
  <c r="J33" i="6"/>
  <c r="K33" i="6"/>
  <c r="L33" i="6"/>
  <c r="AP33" i="6" s="1"/>
  <c r="M33" i="6"/>
  <c r="N33" i="6"/>
  <c r="O33" i="6"/>
  <c r="P33" i="6"/>
  <c r="AU33" i="6" s="1"/>
  <c r="Q33" i="6"/>
  <c r="R33" i="6"/>
  <c r="S33" i="6"/>
  <c r="T33" i="6"/>
  <c r="U33" i="6"/>
  <c r="V33" i="6"/>
  <c r="W33" i="6"/>
  <c r="X33" i="6"/>
  <c r="Y33" i="6"/>
  <c r="AE33" i="6"/>
  <c r="AY33" i="6"/>
  <c r="AZ33" i="6"/>
  <c r="B34" i="6"/>
  <c r="C34" i="6"/>
  <c r="D34" i="6"/>
  <c r="AH34" i="6" s="1"/>
  <c r="E34" i="6"/>
  <c r="AJ34" i="6" s="1"/>
  <c r="F34" i="6"/>
  <c r="G34" i="6"/>
  <c r="H34" i="6"/>
  <c r="AL34" i="6" s="1"/>
  <c r="I34" i="6"/>
  <c r="AN34" i="6" s="1"/>
  <c r="J34" i="6"/>
  <c r="K34" i="6"/>
  <c r="L34" i="6"/>
  <c r="M34" i="6"/>
  <c r="N34" i="6"/>
  <c r="O34" i="6"/>
  <c r="P34" i="6"/>
  <c r="Q34" i="6"/>
  <c r="R34" i="6"/>
  <c r="S34" i="6"/>
  <c r="T34" i="6"/>
  <c r="U34" i="6"/>
  <c r="AZ34" i="6" s="1"/>
  <c r="V34" i="6"/>
  <c r="W34" i="6"/>
  <c r="X34" i="6"/>
  <c r="BB34" i="6" s="1"/>
  <c r="Y34" i="6"/>
  <c r="AE34" i="6"/>
  <c r="AR34" i="6"/>
  <c r="B35" i="6"/>
  <c r="C35" i="6"/>
  <c r="D35" i="6"/>
  <c r="AH35" i="6" s="1"/>
  <c r="E35" i="6"/>
  <c r="F35" i="6"/>
  <c r="AK35" i="6" s="1"/>
  <c r="G35" i="6"/>
  <c r="H35" i="6"/>
  <c r="I35" i="6"/>
  <c r="J35" i="6"/>
  <c r="K35" i="6"/>
  <c r="L35" i="6"/>
  <c r="AP35" i="6" s="1"/>
  <c r="M35" i="6"/>
  <c r="N35" i="6"/>
  <c r="AS35" i="6" s="1"/>
  <c r="O35" i="6"/>
  <c r="P35" i="6"/>
  <c r="Q35" i="6"/>
  <c r="AU35" i="6" s="1"/>
  <c r="R35" i="6"/>
  <c r="S35" i="6"/>
  <c r="T35" i="6"/>
  <c r="U35" i="6"/>
  <c r="V35" i="6"/>
  <c r="BA35" i="6" s="1"/>
  <c r="W35" i="6"/>
  <c r="X35" i="6"/>
  <c r="Y35" i="6"/>
  <c r="BC35" i="6" s="1"/>
  <c r="AE35" i="6"/>
  <c r="AT35" i="6"/>
  <c r="AX35" i="6"/>
  <c r="B36" i="6"/>
  <c r="C36" i="6"/>
  <c r="D36" i="6"/>
  <c r="E36" i="6"/>
  <c r="F36" i="6"/>
  <c r="G36" i="6"/>
  <c r="H36" i="6"/>
  <c r="I36" i="6"/>
  <c r="J36" i="6"/>
  <c r="K36" i="6"/>
  <c r="L36" i="6"/>
  <c r="M36" i="6"/>
  <c r="AR36" i="6" s="1"/>
  <c r="N36" i="6"/>
  <c r="O36" i="6"/>
  <c r="P36" i="6"/>
  <c r="Q36" i="6"/>
  <c r="R36" i="6"/>
  <c r="S36" i="6"/>
  <c r="T36" i="6"/>
  <c r="U36" i="6"/>
  <c r="AZ36" i="6" s="1"/>
  <c r="V36" i="6"/>
  <c r="W36" i="6"/>
  <c r="X36" i="6"/>
  <c r="Y36" i="6"/>
  <c r="AE36" i="6"/>
  <c r="B37" i="6"/>
  <c r="C37" i="6"/>
  <c r="D37" i="6"/>
  <c r="AI37" i="6" s="1"/>
  <c r="E37" i="6"/>
  <c r="F37" i="6"/>
  <c r="G37" i="6"/>
  <c r="AL37" i="6" s="1"/>
  <c r="H37" i="6"/>
  <c r="I37" i="6"/>
  <c r="J37" i="6"/>
  <c r="K37" i="6"/>
  <c r="L37" i="6"/>
  <c r="M37" i="6"/>
  <c r="N37" i="6"/>
  <c r="O37" i="6"/>
  <c r="AT37" i="6" s="1"/>
  <c r="P37" i="6"/>
  <c r="Q37" i="6"/>
  <c r="R37" i="6"/>
  <c r="S37" i="6"/>
  <c r="T37" i="6"/>
  <c r="U37" i="6"/>
  <c r="V37" i="6"/>
  <c r="W37" i="6"/>
  <c r="BB37" i="6" s="1"/>
  <c r="X37" i="6"/>
  <c r="Y37" i="6"/>
  <c r="AE37" i="6"/>
  <c r="AQ37" i="6"/>
  <c r="B38" i="6"/>
  <c r="C38" i="6"/>
  <c r="D38" i="6"/>
  <c r="E38" i="6"/>
  <c r="F38" i="6"/>
  <c r="G38" i="6"/>
  <c r="H38" i="6"/>
  <c r="AL38" i="6" s="1"/>
  <c r="I38" i="6"/>
  <c r="J38" i="6"/>
  <c r="K38" i="6"/>
  <c r="L38" i="6"/>
  <c r="M38" i="6"/>
  <c r="AR38" i="6" s="1"/>
  <c r="N38" i="6"/>
  <c r="O38" i="6"/>
  <c r="P38" i="6"/>
  <c r="Q38" i="6"/>
  <c r="R38" i="6"/>
  <c r="S38" i="6"/>
  <c r="T38" i="6"/>
  <c r="U38" i="6"/>
  <c r="V38" i="6"/>
  <c r="W38" i="6"/>
  <c r="X38" i="6"/>
  <c r="BB38" i="6" s="1"/>
  <c r="Y38" i="6"/>
  <c r="AE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AT39" i="6" s="1"/>
  <c r="P39" i="6"/>
  <c r="Q39" i="6"/>
  <c r="R39" i="6"/>
  <c r="S39" i="6"/>
  <c r="AX39" i="6" s="1"/>
  <c r="T39" i="6"/>
  <c r="U39" i="6"/>
  <c r="V39" i="6"/>
  <c r="W39" i="6"/>
  <c r="BB39" i="6" s="1"/>
  <c r="X39" i="6"/>
  <c r="Y39" i="6"/>
  <c r="AE39" i="6"/>
  <c r="AL39" i="6"/>
  <c r="AQ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AE40" i="6"/>
  <c r="AQ40" i="6"/>
  <c r="B41" i="6"/>
  <c r="C41" i="6"/>
  <c r="D41" i="6"/>
  <c r="E41" i="6"/>
  <c r="F41" i="6"/>
  <c r="G41" i="6"/>
  <c r="H41" i="6"/>
  <c r="I41" i="6"/>
  <c r="J41" i="6"/>
  <c r="AO41" i="6" s="1"/>
  <c r="K41" i="6"/>
  <c r="L41" i="6"/>
  <c r="M41" i="6"/>
  <c r="N41" i="6"/>
  <c r="O41" i="6"/>
  <c r="P41" i="6"/>
  <c r="Q41" i="6"/>
  <c r="R41" i="6"/>
  <c r="AW41" i="6" s="1"/>
  <c r="S41" i="6"/>
  <c r="T41" i="6"/>
  <c r="U41" i="6"/>
  <c r="V41" i="6"/>
  <c r="W41" i="6"/>
  <c r="X41" i="6"/>
  <c r="Y41" i="6"/>
  <c r="AE41" i="6"/>
  <c r="B42" i="6"/>
  <c r="C42" i="6"/>
  <c r="D42" i="6"/>
  <c r="AH42" i="6" s="1"/>
  <c r="E42" i="6"/>
  <c r="F42" i="6"/>
  <c r="G42" i="6"/>
  <c r="H42" i="6"/>
  <c r="I42" i="6"/>
  <c r="J42" i="6"/>
  <c r="K42" i="6"/>
  <c r="L42" i="6"/>
  <c r="M42" i="6"/>
  <c r="AR42" i="6" s="1"/>
  <c r="N42" i="6"/>
  <c r="O42" i="6"/>
  <c r="P42" i="6"/>
  <c r="Q42" i="6"/>
  <c r="R42" i="6"/>
  <c r="S42" i="6"/>
  <c r="T42" i="6"/>
  <c r="U42" i="6"/>
  <c r="V42" i="6"/>
  <c r="W42" i="6"/>
  <c r="X42" i="6"/>
  <c r="Y42" i="6"/>
  <c r="AE42" i="6"/>
  <c r="B43" i="6"/>
  <c r="C43" i="6"/>
  <c r="D43" i="6"/>
  <c r="E43" i="6"/>
  <c r="F43" i="6"/>
  <c r="AK43" i="6" s="1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AE43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45" i="6"/>
  <c r="C45" i="6"/>
  <c r="D45" i="6"/>
  <c r="E45" i="6"/>
  <c r="F45" i="6"/>
  <c r="G45" i="6"/>
  <c r="H45" i="6"/>
  <c r="AL45" i="6" s="1"/>
  <c r="I45" i="6"/>
  <c r="J45" i="6"/>
  <c r="K45" i="6"/>
  <c r="L45" i="6"/>
  <c r="AP45" i="6" s="1"/>
  <c r="M45" i="6"/>
  <c r="N45" i="6"/>
  <c r="O45" i="6"/>
  <c r="P45" i="6"/>
  <c r="Q45" i="6"/>
  <c r="R45" i="6"/>
  <c r="AW45" i="6" s="1"/>
  <c r="S45" i="6"/>
  <c r="T45" i="6"/>
  <c r="AX45" i="6" s="1"/>
  <c r="U45" i="6"/>
  <c r="V45" i="6"/>
  <c r="W45" i="6"/>
  <c r="X45" i="6"/>
  <c r="Y45" i="6"/>
  <c r="AE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AE46" i="6"/>
  <c r="B47" i="6"/>
  <c r="C47" i="6"/>
  <c r="D47" i="6"/>
  <c r="E47" i="6"/>
  <c r="F47" i="6"/>
  <c r="AK47" i="6" s="1"/>
  <c r="G47" i="6"/>
  <c r="H47" i="6"/>
  <c r="I47" i="6"/>
  <c r="J47" i="6"/>
  <c r="K47" i="6"/>
  <c r="L47" i="6"/>
  <c r="M47" i="6"/>
  <c r="N47" i="6"/>
  <c r="AS47" i="6" s="1"/>
  <c r="O47" i="6"/>
  <c r="P47" i="6"/>
  <c r="Q47" i="6"/>
  <c r="S47" i="6"/>
  <c r="T47" i="6"/>
  <c r="U47" i="6"/>
  <c r="V47" i="6"/>
  <c r="W47" i="6"/>
  <c r="X47" i="6"/>
  <c r="Y47" i="6"/>
  <c r="B48" i="6"/>
  <c r="C48" i="6"/>
  <c r="AH48" i="6" s="1"/>
  <c r="D48" i="6"/>
  <c r="E48" i="6"/>
  <c r="F48" i="6"/>
  <c r="G48" i="6"/>
  <c r="H48" i="6"/>
  <c r="I48" i="6"/>
  <c r="J48" i="6"/>
  <c r="K48" i="6"/>
  <c r="AP48" i="6" s="1"/>
  <c r="L48" i="6"/>
  <c r="M48" i="6"/>
  <c r="N48" i="6"/>
  <c r="O48" i="6"/>
  <c r="P48" i="6"/>
  <c r="Q48" i="6"/>
  <c r="R48" i="6"/>
  <c r="S48" i="6"/>
  <c r="AX48" i="6" s="1"/>
  <c r="T48" i="6"/>
  <c r="U48" i="6"/>
  <c r="V48" i="6"/>
  <c r="W48" i="6"/>
  <c r="X48" i="6"/>
  <c r="Y48" i="6"/>
  <c r="AE48" i="6"/>
  <c r="AQ48" i="6"/>
  <c r="B49" i="6"/>
  <c r="C49" i="6"/>
  <c r="D49" i="6"/>
  <c r="E49" i="6"/>
  <c r="AJ49" i="6" s="1"/>
  <c r="F49" i="6"/>
  <c r="G49" i="6"/>
  <c r="H49" i="6"/>
  <c r="I49" i="6"/>
  <c r="J49" i="6"/>
  <c r="K49" i="6"/>
  <c r="L49" i="6"/>
  <c r="M49" i="6"/>
  <c r="AR49" i="6" s="1"/>
  <c r="N49" i="6"/>
  <c r="O49" i="6"/>
  <c r="P49" i="6"/>
  <c r="Q49" i="6"/>
  <c r="R49" i="6"/>
  <c r="S49" i="6"/>
  <c r="T49" i="6"/>
  <c r="U49" i="6"/>
  <c r="AZ49" i="6" s="1"/>
  <c r="V49" i="6"/>
  <c r="W49" i="6"/>
  <c r="X49" i="6"/>
  <c r="Y49" i="6"/>
  <c r="AE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AE50" i="6"/>
  <c r="AQ50" i="6"/>
  <c r="B51" i="6"/>
  <c r="C51" i="6"/>
  <c r="D51" i="6"/>
  <c r="E51" i="6"/>
  <c r="F51" i="6"/>
  <c r="G51" i="6"/>
  <c r="H51" i="6"/>
  <c r="I51" i="6"/>
  <c r="AN51" i="6" s="1"/>
  <c r="J51" i="6"/>
  <c r="K51" i="6"/>
  <c r="L51" i="6"/>
  <c r="M51" i="6"/>
  <c r="AR51" i="6" s="1"/>
  <c r="N51" i="6"/>
  <c r="O51" i="6"/>
  <c r="P51" i="6"/>
  <c r="Q51" i="6"/>
  <c r="R51" i="6"/>
  <c r="S51" i="6"/>
  <c r="T51" i="6"/>
  <c r="U51" i="6"/>
  <c r="AZ51" i="6" s="1"/>
  <c r="V51" i="6"/>
  <c r="W51" i="6"/>
  <c r="X51" i="6"/>
  <c r="Y51" i="6"/>
  <c r="AE51" i="6"/>
  <c r="B52" i="6"/>
  <c r="C52" i="6"/>
  <c r="D52" i="6"/>
  <c r="E52" i="6"/>
  <c r="AJ52" i="6" s="1"/>
  <c r="F52" i="6"/>
  <c r="G52" i="6"/>
  <c r="H52" i="6"/>
  <c r="I52" i="6"/>
  <c r="AN52" i="6" s="1"/>
  <c r="J52" i="6"/>
  <c r="K52" i="6"/>
  <c r="L52" i="6"/>
  <c r="M52" i="6"/>
  <c r="AR52" i="6" s="1"/>
  <c r="N52" i="6"/>
  <c r="O52" i="6"/>
  <c r="P52" i="6"/>
  <c r="Q52" i="6"/>
  <c r="R52" i="6"/>
  <c r="S52" i="6"/>
  <c r="T52" i="6"/>
  <c r="U52" i="6"/>
  <c r="AZ52" i="6" s="1"/>
  <c r="V52" i="6"/>
  <c r="W52" i="6"/>
  <c r="X52" i="6"/>
  <c r="BB52" i="6" s="1"/>
  <c r="Y52" i="6"/>
  <c r="AE52" i="6"/>
  <c r="B53" i="6"/>
  <c r="C53" i="6"/>
  <c r="D53" i="6"/>
  <c r="E53" i="6"/>
  <c r="F53" i="6"/>
  <c r="AK53" i="6" s="1"/>
  <c r="G53" i="6"/>
  <c r="H53" i="6"/>
  <c r="I53" i="6"/>
  <c r="J53" i="6"/>
  <c r="K53" i="6"/>
  <c r="L53" i="6"/>
  <c r="M53" i="6"/>
  <c r="N53" i="6"/>
  <c r="AS53" i="6" s="1"/>
  <c r="O53" i="6"/>
  <c r="P53" i="6"/>
  <c r="Q53" i="6"/>
  <c r="R53" i="6"/>
  <c r="S53" i="6"/>
  <c r="T53" i="6"/>
  <c r="U53" i="6"/>
  <c r="V53" i="6"/>
  <c r="BA53" i="6" s="1"/>
  <c r="W53" i="6"/>
  <c r="X53" i="6"/>
  <c r="Y53" i="6"/>
  <c r="AE53" i="6"/>
  <c r="B54" i="6"/>
  <c r="C54" i="6"/>
  <c r="D54" i="6"/>
  <c r="E54" i="6"/>
  <c r="F54" i="6"/>
  <c r="AK54" i="6" s="1"/>
  <c r="G54" i="6"/>
  <c r="H54" i="6"/>
  <c r="I54" i="6"/>
  <c r="J54" i="6"/>
  <c r="AO54" i="6" s="1"/>
  <c r="K54" i="6"/>
  <c r="L54" i="6"/>
  <c r="M54" i="6"/>
  <c r="AQ54" i="6" s="1"/>
  <c r="N54" i="6"/>
  <c r="AS54" i="6" s="1"/>
  <c r="O54" i="6"/>
  <c r="P54" i="6"/>
  <c r="AT54" i="6" s="1"/>
  <c r="Q54" i="6"/>
  <c r="R54" i="6"/>
  <c r="AW54" i="6" s="1"/>
  <c r="S54" i="6"/>
  <c r="T54" i="6"/>
  <c r="U54" i="6"/>
  <c r="AY54" i="6" s="1"/>
  <c r="V54" i="6"/>
  <c r="BA54" i="6" s="1"/>
  <c r="W54" i="6"/>
  <c r="X54" i="6"/>
  <c r="BB54" i="6" s="1"/>
  <c r="Y54" i="6"/>
  <c r="AE54" i="6"/>
  <c r="B55" i="6"/>
  <c r="C55" i="6"/>
  <c r="D55" i="6"/>
  <c r="AI55" i="6" s="1"/>
  <c r="E55" i="6"/>
  <c r="F55" i="6"/>
  <c r="G55" i="6"/>
  <c r="AK55" i="6" s="1"/>
  <c r="H55" i="6"/>
  <c r="I55" i="6"/>
  <c r="J55" i="6"/>
  <c r="K55" i="6"/>
  <c r="AO55" i="6" s="1"/>
  <c r="L55" i="6"/>
  <c r="AQ55" i="6" s="1"/>
  <c r="M55" i="6"/>
  <c r="N55" i="6"/>
  <c r="O55" i="6"/>
  <c r="AS55" i="6" s="1"/>
  <c r="P55" i="6"/>
  <c r="Q55" i="6"/>
  <c r="R55" i="6"/>
  <c r="S55" i="6"/>
  <c r="T55" i="6"/>
  <c r="AY55" i="6" s="1"/>
  <c r="U55" i="6"/>
  <c r="V55" i="6"/>
  <c r="W55" i="6"/>
  <c r="BB55" i="6" s="1"/>
  <c r="X55" i="6"/>
  <c r="Y55" i="6"/>
  <c r="AE55" i="6"/>
  <c r="AG55" i="6"/>
  <c r="B56" i="6"/>
  <c r="C56" i="6"/>
  <c r="D56" i="6"/>
  <c r="E56" i="6"/>
  <c r="F56" i="6"/>
  <c r="G56" i="6"/>
  <c r="H56" i="6"/>
  <c r="AM56" i="6" s="1"/>
  <c r="I56" i="6"/>
  <c r="J56" i="6"/>
  <c r="AO56" i="6" s="1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AE56" i="6"/>
  <c r="AP56" i="6"/>
  <c r="AU56" i="6"/>
  <c r="B57" i="6"/>
  <c r="AG57" i="6" s="1"/>
  <c r="C57" i="6"/>
  <c r="D57" i="6"/>
  <c r="E57" i="6"/>
  <c r="AI57" i="6" s="1"/>
  <c r="F57" i="6"/>
  <c r="AK57" i="6" s="1"/>
  <c r="G57" i="6"/>
  <c r="H57" i="6"/>
  <c r="I57" i="6"/>
  <c r="AM57" i="6" s="1"/>
  <c r="J57" i="6"/>
  <c r="K57" i="6"/>
  <c r="L57" i="6"/>
  <c r="M57" i="6"/>
  <c r="N57" i="6"/>
  <c r="AS57" i="6" s="1"/>
  <c r="O57" i="6"/>
  <c r="P57" i="6"/>
  <c r="Q57" i="6"/>
  <c r="AU57" i="6" s="1"/>
  <c r="R57" i="6"/>
  <c r="S57" i="6"/>
  <c r="T57" i="6"/>
  <c r="U57" i="6"/>
  <c r="V57" i="6"/>
  <c r="BA57" i="6" s="1"/>
  <c r="W57" i="6"/>
  <c r="X57" i="6"/>
  <c r="BB57" i="6" s="1"/>
  <c r="Y57" i="6"/>
  <c r="AE57" i="6"/>
  <c r="B58" i="6"/>
  <c r="C58" i="6"/>
  <c r="D58" i="6"/>
  <c r="E58" i="6"/>
  <c r="F58" i="6"/>
  <c r="G58" i="6"/>
  <c r="H58" i="6"/>
  <c r="I58" i="6"/>
  <c r="J58" i="6"/>
  <c r="K58" i="6"/>
  <c r="AP58" i="6" s="1"/>
  <c r="L58" i="6"/>
  <c r="M58" i="6"/>
  <c r="N58" i="6"/>
  <c r="O58" i="6"/>
  <c r="P58" i="6"/>
  <c r="Q58" i="6"/>
  <c r="R58" i="6"/>
  <c r="S58" i="6"/>
  <c r="AX58" i="6" s="1"/>
  <c r="T58" i="6"/>
  <c r="U58" i="6"/>
  <c r="V58" i="6"/>
  <c r="BA58" i="6" s="1"/>
  <c r="W58" i="6"/>
  <c r="X58" i="6"/>
  <c r="Y58" i="6"/>
  <c r="AE58" i="6"/>
  <c r="BB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W59" i="6" s="1"/>
  <c r="S59" i="6"/>
  <c r="T59" i="6"/>
  <c r="AY59" i="6" s="1"/>
  <c r="U59" i="6"/>
  <c r="V59" i="6"/>
  <c r="W59" i="6"/>
  <c r="X59" i="6"/>
  <c r="Y59" i="6"/>
  <c r="AE59" i="6"/>
  <c r="AO59" i="6"/>
  <c r="B60" i="6"/>
  <c r="C60" i="6"/>
  <c r="D60" i="6"/>
  <c r="AH60" i="6" s="1"/>
  <c r="E60" i="6"/>
  <c r="AJ60" i="6" s="1"/>
  <c r="F60" i="6"/>
  <c r="G60" i="6"/>
  <c r="H60" i="6"/>
  <c r="I60" i="6"/>
  <c r="J60" i="6"/>
  <c r="AO60" i="6" s="1"/>
  <c r="K60" i="6"/>
  <c r="L60" i="6"/>
  <c r="AP60" i="6" s="1"/>
  <c r="M60" i="6"/>
  <c r="AR60" i="6" s="1"/>
  <c r="N60" i="6"/>
  <c r="AS60" i="6" s="1"/>
  <c r="O60" i="6"/>
  <c r="P60" i="6"/>
  <c r="Q60" i="6"/>
  <c r="R60" i="6"/>
  <c r="S60" i="6"/>
  <c r="T60" i="6"/>
  <c r="U60" i="6"/>
  <c r="AZ60" i="6" s="1"/>
  <c r="V60" i="6"/>
  <c r="W60" i="6"/>
  <c r="X60" i="6"/>
  <c r="Y60" i="6"/>
  <c r="AE60" i="6"/>
  <c r="B61" i="6"/>
  <c r="C61" i="6"/>
  <c r="AH61" i="6" s="1"/>
  <c r="D61" i="6"/>
  <c r="AI61" i="6" s="1"/>
  <c r="E61" i="6"/>
  <c r="F61" i="6"/>
  <c r="G61" i="6"/>
  <c r="AL61" i="6" s="1"/>
  <c r="H61" i="6"/>
  <c r="I61" i="6"/>
  <c r="J61" i="6"/>
  <c r="K61" i="6"/>
  <c r="AO61" i="6" s="1"/>
  <c r="L61" i="6"/>
  <c r="AQ61" i="6" s="1"/>
  <c r="M61" i="6"/>
  <c r="N61" i="6"/>
  <c r="O61" i="6"/>
  <c r="P61" i="6"/>
  <c r="Q61" i="6"/>
  <c r="R61" i="6"/>
  <c r="S61" i="6"/>
  <c r="T61" i="6"/>
  <c r="AY61" i="6" s="1"/>
  <c r="U61" i="6"/>
  <c r="V61" i="6"/>
  <c r="AE61" i="6"/>
  <c r="BA61" i="6"/>
  <c r="BB61" i="6"/>
  <c r="BC61" i="6"/>
  <c r="Z7" i="5"/>
  <c r="AC7" i="5" s="1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R48" i="1"/>
  <c r="R49" i="1"/>
  <c r="AV49" i="1" s="1"/>
  <c r="R50" i="1"/>
  <c r="R51" i="1"/>
  <c r="R52" i="1"/>
  <c r="R53" i="1"/>
  <c r="AW53" i="1" s="1"/>
  <c r="R54" i="1"/>
  <c r="R55" i="1"/>
  <c r="R56" i="1"/>
  <c r="R57" i="1"/>
  <c r="AV57" i="1" s="1"/>
  <c r="R58" i="1"/>
  <c r="R59" i="1"/>
  <c r="R60" i="1"/>
  <c r="R61" i="1"/>
  <c r="S47" i="1"/>
  <c r="T47" i="1"/>
  <c r="AY47" i="1" s="1"/>
  <c r="U47" i="1"/>
  <c r="V47" i="1"/>
  <c r="AZ47" i="1" s="1"/>
  <c r="W47" i="1"/>
  <c r="X47" i="1"/>
  <c r="Y47" i="1"/>
  <c r="S48" i="1"/>
  <c r="AX48" i="1" s="1"/>
  <c r="T48" i="1"/>
  <c r="U48" i="1"/>
  <c r="AZ48" i="1" s="1"/>
  <c r="V48" i="1"/>
  <c r="W48" i="1"/>
  <c r="BA48" i="1" s="1"/>
  <c r="X48" i="1"/>
  <c r="Y48" i="1"/>
  <c r="S49" i="1"/>
  <c r="T49" i="1"/>
  <c r="U49" i="1"/>
  <c r="V49" i="1"/>
  <c r="BA49" i="1" s="1"/>
  <c r="W49" i="1"/>
  <c r="X49" i="1"/>
  <c r="Y49" i="1"/>
  <c r="S50" i="1"/>
  <c r="T50" i="1"/>
  <c r="U50" i="1"/>
  <c r="V50" i="1"/>
  <c r="W50" i="1"/>
  <c r="BB50" i="1" s="1"/>
  <c r="X50" i="1"/>
  <c r="Y50" i="1"/>
  <c r="BC50" i="1" s="1"/>
  <c r="S51" i="1"/>
  <c r="T51" i="1"/>
  <c r="U51" i="1"/>
  <c r="V51" i="1"/>
  <c r="BA51" i="1" s="1"/>
  <c r="W51" i="1"/>
  <c r="X51" i="1"/>
  <c r="BC51" i="1" s="1"/>
  <c r="Y51" i="1"/>
  <c r="S52" i="1"/>
  <c r="T52" i="1"/>
  <c r="U52" i="1"/>
  <c r="V52" i="1"/>
  <c r="W52" i="1"/>
  <c r="X52" i="1"/>
  <c r="Y52" i="1"/>
  <c r="S53" i="1"/>
  <c r="T53" i="1"/>
  <c r="U53" i="1"/>
  <c r="V53" i="1"/>
  <c r="W53" i="1"/>
  <c r="X53" i="1"/>
  <c r="Y53" i="1"/>
  <c r="S54" i="1"/>
  <c r="T54" i="1"/>
  <c r="U54" i="1"/>
  <c r="V54" i="1"/>
  <c r="W54" i="1"/>
  <c r="X54" i="1"/>
  <c r="Y54" i="1"/>
  <c r="S55" i="1"/>
  <c r="T55" i="1"/>
  <c r="AY55" i="1" s="1"/>
  <c r="U55" i="1"/>
  <c r="V55" i="1"/>
  <c r="W55" i="1"/>
  <c r="X55" i="1"/>
  <c r="Y55" i="1"/>
  <c r="S56" i="1"/>
  <c r="T56" i="1"/>
  <c r="U56" i="1"/>
  <c r="AZ56" i="1" s="1"/>
  <c r="V56" i="1"/>
  <c r="W56" i="1"/>
  <c r="X56" i="1"/>
  <c r="Y56" i="1"/>
  <c r="S57" i="1"/>
  <c r="T57" i="1"/>
  <c r="U57" i="1"/>
  <c r="V57" i="1"/>
  <c r="W57" i="1"/>
  <c r="X57" i="1"/>
  <c r="Y57" i="1"/>
  <c r="S58" i="1"/>
  <c r="T58" i="1"/>
  <c r="U58" i="1"/>
  <c r="V58" i="1"/>
  <c r="W58" i="1"/>
  <c r="X58" i="1"/>
  <c r="Y58" i="1"/>
  <c r="S59" i="1"/>
  <c r="T59" i="1"/>
  <c r="U59" i="1"/>
  <c r="V59" i="1"/>
  <c r="W59" i="1"/>
  <c r="X59" i="1"/>
  <c r="Y59" i="1"/>
  <c r="S60" i="1"/>
  <c r="T60" i="1"/>
  <c r="U60" i="1"/>
  <c r="V60" i="1"/>
  <c r="W60" i="1"/>
  <c r="X60" i="1"/>
  <c r="Y60" i="1"/>
  <c r="S61" i="1"/>
  <c r="T61" i="1"/>
  <c r="AY61" i="1" s="1"/>
  <c r="U61" i="1"/>
  <c r="V61" i="1"/>
  <c r="W61" i="1"/>
  <c r="X61" i="1"/>
  <c r="Y61" i="1"/>
  <c r="B47" i="1"/>
  <c r="AG47" i="1" s="1"/>
  <c r="C47" i="1"/>
  <c r="D47" i="1"/>
  <c r="AH47" i="1" s="1"/>
  <c r="E47" i="1"/>
  <c r="F47" i="1"/>
  <c r="G47" i="1"/>
  <c r="H47" i="1"/>
  <c r="AL47" i="1" s="1"/>
  <c r="I47" i="1"/>
  <c r="J47" i="1"/>
  <c r="K47" i="1"/>
  <c r="L47" i="1"/>
  <c r="AP47" i="1" s="1"/>
  <c r="M47" i="1"/>
  <c r="N47" i="1"/>
  <c r="O47" i="1"/>
  <c r="P47" i="1"/>
  <c r="Q47" i="1"/>
  <c r="B48" i="1"/>
  <c r="C48" i="1"/>
  <c r="D48" i="1"/>
  <c r="AI48" i="1" s="1"/>
  <c r="E48" i="1"/>
  <c r="F48" i="1"/>
  <c r="G48" i="1"/>
  <c r="H48" i="1"/>
  <c r="AL48" i="1" s="1"/>
  <c r="I48" i="1"/>
  <c r="J48" i="1"/>
  <c r="K48" i="1"/>
  <c r="L48" i="1"/>
  <c r="AP48" i="1" s="1"/>
  <c r="M48" i="1"/>
  <c r="N48" i="1"/>
  <c r="O48" i="1"/>
  <c r="P48" i="1"/>
  <c r="AU48" i="1" s="1"/>
  <c r="Q48" i="1"/>
  <c r="B49" i="1"/>
  <c r="AG49" i="1" s="1"/>
  <c r="C49" i="1"/>
  <c r="D49" i="1"/>
  <c r="AH49" i="1" s="1"/>
  <c r="E49" i="1"/>
  <c r="F49" i="1"/>
  <c r="G49" i="1"/>
  <c r="H49" i="1"/>
  <c r="AL49" i="1" s="1"/>
  <c r="I49" i="1"/>
  <c r="J49" i="1"/>
  <c r="K49" i="1"/>
  <c r="L49" i="1"/>
  <c r="M49" i="1"/>
  <c r="N49" i="1"/>
  <c r="O49" i="1"/>
  <c r="P49" i="1"/>
  <c r="AT49" i="1" s="1"/>
  <c r="Q49" i="1"/>
  <c r="B50" i="1"/>
  <c r="C50" i="1"/>
  <c r="D50" i="1"/>
  <c r="AH50" i="1" s="1"/>
  <c r="E50" i="1"/>
  <c r="F50" i="1"/>
  <c r="G50" i="1"/>
  <c r="H50" i="1"/>
  <c r="AL50" i="1" s="1"/>
  <c r="I50" i="1"/>
  <c r="J50" i="1"/>
  <c r="K50" i="1"/>
  <c r="L50" i="1"/>
  <c r="AP50" i="1" s="1"/>
  <c r="M50" i="1"/>
  <c r="N50" i="1"/>
  <c r="O50" i="1"/>
  <c r="P50" i="1"/>
  <c r="AT50" i="1" s="1"/>
  <c r="Q50" i="1"/>
  <c r="B51" i="1"/>
  <c r="C51" i="1"/>
  <c r="D51" i="1"/>
  <c r="AH51" i="1" s="1"/>
  <c r="E51" i="1"/>
  <c r="F51" i="1"/>
  <c r="G51" i="1"/>
  <c r="H51" i="1"/>
  <c r="AL51" i="1" s="1"/>
  <c r="I51" i="1"/>
  <c r="J51" i="1"/>
  <c r="K51" i="1"/>
  <c r="L51" i="1"/>
  <c r="AP51" i="1" s="1"/>
  <c r="M51" i="1"/>
  <c r="N51" i="1"/>
  <c r="O51" i="1"/>
  <c r="P51" i="1"/>
  <c r="AT51" i="1" s="1"/>
  <c r="Q51" i="1"/>
  <c r="B52" i="1"/>
  <c r="C52" i="1"/>
  <c r="D52" i="1"/>
  <c r="AH52" i="1" s="1"/>
  <c r="E52" i="1"/>
  <c r="F52" i="1"/>
  <c r="G52" i="1"/>
  <c r="H52" i="1"/>
  <c r="AM52" i="1" s="1"/>
  <c r="I52" i="1"/>
  <c r="J52" i="1"/>
  <c r="K52" i="1"/>
  <c r="L52" i="1"/>
  <c r="AQ52" i="1" s="1"/>
  <c r="M52" i="1"/>
  <c r="N52" i="1"/>
  <c r="O52" i="1"/>
  <c r="P52" i="1"/>
  <c r="AT52" i="1" s="1"/>
  <c r="Q52" i="1"/>
  <c r="B53" i="1"/>
  <c r="AG53" i="1" s="1"/>
  <c r="C53" i="1"/>
  <c r="D53" i="1"/>
  <c r="E53" i="1"/>
  <c r="F53" i="1"/>
  <c r="G53" i="1"/>
  <c r="H53" i="1"/>
  <c r="AL53" i="1" s="1"/>
  <c r="I53" i="1"/>
  <c r="J53" i="1"/>
  <c r="K53" i="1"/>
  <c r="L53" i="1"/>
  <c r="AP53" i="1" s="1"/>
  <c r="M53" i="1"/>
  <c r="N53" i="1"/>
  <c r="O53" i="1"/>
  <c r="P53" i="1"/>
  <c r="AT53" i="1" s="1"/>
  <c r="Q53" i="1"/>
  <c r="B54" i="1"/>
  <c r="C54" i="1"/>
  <c r="D54" i="1"/>
  <c r="AH54" i="1" s="1"/>
  <c r="E54" i="1"/>
  <c r="F54" i="1"/>
  <c r="G54" i="1"/>
  <c r="H54" i="1"/>
  <c r="AL54" i="1" s="1"/>
  <c r="I54" i="1"/>
  <c r="J54" i="1"/>
  <c r="K54" i="1"/>
  <c r="L54" i="1"/>
  <c r="AP54" i="1" s="1"/>
  <c r="M54" i="1"/>
  <c r="N54" i="1"/>
  <c r="O54" i="1"/>
  <c r="P54" i="1"/>
  <c r="Q54" i="1"/>
  <c r="B55" i="1"/>
  <c r="C55" i="1"/>
  <c r="D55" i="1"/>
  <c r="AI55" i="1" s="1"/>
  <c r="E55" i="1"/>
  <c r="F55" i="1"/>
  <c r="G55" i="1"/>
  <c r="H55" i="1"/>
  <c r="AL55" i="1" s="1"/>
  <c r="I55" i="1"/>
  <c r="J55" i="1"/>
  <c r="K55" i="1"/>
  <c r="L55" i="1"/>
  <c r="AQ55" i="1" s="1"/>
  <c r="M55" i="1"/>
  <c r="N55" i="1"/>
  <c r="O55" i="1"/>
  <c r="P55" i="1"/>
  <c r="AT55" i="1" s="1"/>
  <c r="Q55" i="1"/>
  <c r="B56" i="1"/>
  <c r="C56" i="1"/>
  <c r="D56" i="1"/>
  <c r="AH56" i="1" s="1"/>
  <c r="E56" i="1"/>
  <c r="F56" i="1"/>
  <c r="G56" i="1"/>
  <c r="H56" i="1"/>
  <c r="AM56" i="1" s="1"/>
  <c r="I56" i="1"/>
  <c r="J56" i="1"/>
  <c r="K56" i="1"/>
  <c r="L56" i="1"/>
  <c r="M56" i="1"/>
  <c r="N56" i="1"/>
  <c r="O56" i="1"/>
  <c r="P56" i="1"/>
  <c r="AT56" i="1" s="1"/>
  <c r="Q56" i="1"/>
  <c r="B57" i="1"/>
  <c r="AG57" i="1" s="1"/>
  <c r="C57" i="1"/>
  <c r="D57" i="1"/>
  <c r="E57" i="1"/>
  <c r="F57" i="1"/>
  <c r="G57" i="1"/>
  <c r="H57" i="1"/>
  <c r="AL57" i="1" s="1"/>
  <c r="I57" i="1"/>
  <c r="J57" i="1"/>
  <c r="AO57" i="1" s="1"/>
  <c r="K57" i="1"/>
  <c r="L57" i="1"/>
  <c r="AP57" i="1" s="1"/>
  <c r="M57" i="1"/>
  <c r="N57" i="1"/>
  <c r="O57" i="1"/>
  <c r="P57" i="1"/>
  <c r="Q57" i="1"/>
  <c r="B58" i="1"/>
  <c r="C58" i="1"/>
  <c r="D58" i="1"/>
  <c r="AH58" i="1" s="1"/>
  <c r="E58" i="1"/>
  <c r="F58" i="1"/>
  <c r="G58" i="1"/>
  <c r="H58" i="1"/>
  <c r="AL58" i="1" s="1"/>
  <c r="I58" i="1"/>
  <c r="J58" i="1"/>
  <c r="K58" i="1"/>
  <c r="L58" i="1"/>
  <c r="AP58" i="1" s="1"/>
  <c r="M58" i="1"/>
  <c r="N58" i="1"/>
  <c r="O58" i="1"/>
  <c r="P58" i="1"/>
  <c r="Q58" i="1"/>
  <c r="B59" i="1"/>
  <c r="C59" i="1"/>
  <c r="D59" i="1"/>
  <c r="AH59" i="1" s="1"/>
  <c r="E59" i="1"/>
  <c r="F59" i="1"/>
  <c r="G59" i="1"/>
  <c r="H59" i="1"/>
  <c r="I59" i="1"/>
  <c r="J59" i="1"/>
  <c r="K59" i="1"/>
  <c r="L59" i="1"/>
  <c r="AP59" i="1" s="1"/>
  <c r="M59" i="1"/>
  <c r="N59" i="1"/>
  <c r="O59" i="1"/>
  <c r="P59" i="1"/>
  <c r="AT59" i="1" s="1"/>
  <c r="Q59" i="1"/>
  <c r="B60" i="1"/>
  <c r="C60" i="1"/>
  <c r="D60" i="1"/>
  <c r="AH60" i="1" s="1"/>
  <c r="E60" i="1"/>
  <c r="F60" i="1"/>
  <c r="G60" i="1"/>
  <c r="H60" i="1"/>
  <c r="AL60" i="1" s="1"/>
  <c r="I60" i="1"/>
  <c r="J60" i="1"/>
  <c r="K60" i="1"/>
  <c r="L60" i="1"/>
  <c r="AQ60" i="1" s="1"/>
  <c r="M60" i="1"/>
  <c r="N60" i="1"/>
  <c r="O60" i="1"/>
  <c r="P60" i="1"/>
  <c r="AT60" i="1" s="1"/>
  <c r="Q60" i="1"/>
  <c r="B61" i="1"/>
  <c r="C61" i="1"/>
  <c r="D61" i="1"/>
  <c r="AH61" i="1" s="1"/>
  <c r="E61" i="1"/>
  <c r="F61" i="1"/>
  <c r="G61" i="1"/>
  <c r="H61" i="1"/>
  <c r="I61" i="1"/>
  <c r="J61" i="1"/>
  <c r="AO61" i="1" s="1"/>
  <c r="K61" i="1"/>
  <c r="L61" i="1"/>
  <c r="AP61" i="1" s="1"/>
  <c r="M61" i="1"/>
  <c r="N61" i="1"/>
  <c r="O61" i="1"/>
  <c r="P61" i="1"/>
  <c r="AT61" i="1" s="1"/>
  <c r="Q61" i="1"/>
  <c r="B46" i="1"/>
  <c r="C46" i="1"/>
  <c r="D46" i="1"/>
  <c r="AH46" i="1" s="1"/>
  <c r="E46" i="1"/>
  <c r="F46" i="1"/>
  <c r="G46" i="1"/>
  <c r="H46" i="1"/>
  <c r="AL46" i="1" s="1"/>
  <c r="I46" i="1"/>
  <c r="J46" i="1"/>
  <c r="K46" i="1"/>
  <c r="L46" i="1"/>
  <c r="AP46" i="1" s="1"/>
  <c r="M46" i="1"/>
  <c r="N46" i="1"/>
  <c r="O46" i="1"/>
  <c r="P46" i="1"/>
  <c r="AT46" i="1" s="1"/>
  <c r="Q46" i="1"/>
  <c r="R46" i="1"/>
  <c r="S46" i="1"/>
  <c r="T46" i="1"/>
  <c r="AX46" i="1" s="1"/>
  <c r="U46" i="1"/>
  <c r="V46" i="1"/>
  <c r="W46" i="1"/>
  <c r="X46" i="1"/>
  <c r="BB46" i="1" s="1"/>
  <c r="Y46" i="1"/>
  <c r="Y45" i="1"/>
  <c r="X45" i="1"/>
  <c r="W45" i="1"/>
  <c r="BA45" i="1" s="1"/>
  <c r="V45" i="1"/>
  <c r="U45" i="1"/>
  <c r="T45" i="1"/>
  <c r="S45" i="1"/>
  <c r="AW45" i="1" s="1"/>
  <c r="R45" i="1"/>
  <c r="Q45" i="1"/>
  <c r="P45" i="1"/>
  <c r="O45" i="1"/>
  <c r="AS45" i="1" s="1"/>
  <c r="N45" i="1"/>
  <c r="M45" i="1"/>
  <c r="L45" i="1"/>
  <c r="K45" i="1"/>
  <c r="AO45" i="1" s="1"/>
  <c r="J45" i="1"/>
  <c r="I45" i="1"/>
  <c r="H45" i="1"/>
  <c r="G45" i="1"/>
  <c r="AK45" i="1" s="1"/>
  <c r="F45" i="1"/>
  <c r="E45" i="1"/>
  <c r="D45" i="1"/>
  <c r="C45" i="1"/>
  <c r="AG45" i="1" s="1"/>
  <c r="B45" i="1"/>
  <c r="R32" i="1"/>
  <c r="S32" i="1"/>
  <c r="R33" i="1"/>
  <c r="AV33" i="1" s="1"/>
  <c r="S33" i="1"/>
  <c r="R34" i="1"/>
  <c r="S34" i="1"/>
  <c r="R35" i="1"/>
  <c r="AW35" i="1" s="1"/>
  <c r="S35" i="1"/>
  <c r="R36" i="1"/>
  <c r="AW36" i="1" s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AW43" i="1" s="1"/>
  <c r="S43" i="1"/>
  <c r="T31" i="1"/>
  <c r="AY31" i="1" s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BA33" i="1" s="1"/>
  <c r="W33" i="1"/>
  <c r="X33" i="1"/>
  <c r="BB33" i="1" s="1"/>
  <c r="Y33" i="1"/>
  <c r="T34" i="1"/>
  <c r="AY34" i="1" s="1"/>
  <c r="U34" i="1"/>
  <c r="V34" i="1"/>
  <c r="W34" i="1"/>
  <c r="X34" i="1"/>
  <c r="Y34" i="1"/>
  <c r="T35" i="1"/>
  <c r="AX35" i="1" s="1"/>
  <c r="U35" i="1"/>
  <c r="V35" i="1"/>
  <c r="BA35" i="1" s="1"/>
  <c r="W35" i="1"/>
  <c r="X35" i="1"/>
  <c r="Y35" i="1"/>
  <c r="T36" i="1"/>
  <c r="AX36" i="1" s="1"/>
  <c r="U36" i="1"/>
  <c r="V36" i="1"/>
  <c r="BA36" i="1" s="1"/>
  <c r="W36" i="1"/>
  <c r="X36" i="1"/>
  <c r="BB36" i="1" s="1"/>
  <c r="Y36" i="1"/>
  <c r="T37" i="1"/>
  <c r="U37" i="1"/>
  <c r="V37" i="1"/>
  <c r="AZ37" i="1" s="1"/>
  <c r="W37" i="1"/>
  <c r="X37" i="1"/>
  <c r="Y37" i="1"/>
  <c r="T38" i="1"/>
  <c r="AX38" i="1" s="1"/>
  <c r="U38" i="1"/>
  <c r="V38" i="1"/>
  <c r="W38" i="1"/>
  <c r="X38" i="1"/>
  <c r="BC38" i="1" s="1"/>
  <c r="Y38" i="1"/>
  <c r="T39" i="1"/>
  <c r="U39" i="1"/>
  <c r="V39" i="1"/>
  <c r="AZ39" i="1" s="1"/>
  <c r="W39" i="1"/>
  <c r="X39" i="1"/>
  <c r="Y39" i="1"/>
  <c r="T40" i="1"/>
  <c r="AX40" i="1" s="1"/>
  <c r="U40" i="1"/>
  <c r="V40" i="1"/>
  <c r="BA40" i="1" s="1"/>
  <c r="W40" i="1"/>
  <c r="X40" i="1"/>
  <c r="BB40" i="1" s="1"/>
  <c r="Y40" i="1"/>
  <c r="T41" i="1"/>
  <c r="U41" i="1"/>
  <c r="V41" i="1"/>
  <c r="BA41" i="1" s="1"/>
  <c r="W41" i="1"/>
  <c r="X41" i="1"/>
  <c r="Y41" i="1"/>
  <c r="T42" i="1"/>
  <c r="AY42" i="1" s="1"/>
  <c r="U42" i="1"/>
  <c r="V42" i="1"/>
  <c r="W42" i="1"/>
  <c r="X42" i="1"/>
  <c r="Y42" i="1"/>
  <c r="T43" i="1"/>
  <c r="U43" i="1"/>
  <c r="V43" i="1"/>
  <c r="AZ43" i="1" s="1"/>
  <c r="W43" i="1"/>
  <c r="X43" i="1"/>
  <c r="Y43" i="1"/>
  <c r="B31" i="1"/>
  <c r="C31" i="1"/>
  <c r="D31" i="1"/>
  <c r="E31" i="1"/>
  <c r="F31" i="1"/>
  <c r="G31" i="1"/>
  <c r="H31" i="1"/>
  <c r="I31" i="1"/>
  <c r="J31" i="1"/>
  <c r="K31" i="1"/>
  <c r="L31" i="1"/>
  <c r="AQ31" i="1" s="1"/>
  <c r="M31" i="1"/>
  <c r="N31" i="1"/>
  <c r="O31" i="1"/>
  <c r="P31" i="1"/>
  <c r="Q31" i="1"/>
  <c r="B32" i="1"/>
  <c r="C32" i="1"/>
  <c r="D32" i="1"/>
  <c r="AI32" i="1" s="1"/>
  <c r="E32" i="1"/>
  <c r="F32" i="1"/>
  <c r="G32" i="1"/>
  <c r="H32" i="1"/>
  <c r="I32" i="1"/>
  <c r="J32" i="1"/>
  <c r="K32" i="1"/>
  <c r="L32" i="1"/>
  <c r="AQ32" i="1" s="1"/>
  <c r="M32" i="1"/>
  <c r="N32" i="1"/>
  <c r="O32" i="1"/>
  <c r="P32" i="1"/>
  <c r="Q32" i="1"/>
  <c r="B33" i="1"/>
  <c r="C33" i="1"/>
  <c r="D33" i="1"/>
  <c r="AI33" i="1" s="1"/>
  <c r="E33" i="1"/>
  <c r="F33" i="1"/>
  <c r="AJ33" i="1" s="1"/>
  <c r="G33" i="1"/>
  <c r="H33" i="1"/>
  <c r="I33" i="1"/>
  <c r="J33" i="1"/>
  <c r="AN33" i="1" s="1"/>
  <c r="K33" i="1"/>
  <c r="L33" i="1"/>
  <c r="AQ33" i="1" s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AO34" i="1" s="1"/>
  <c r="K34" i="1"/>
  <c r="L34" i="1"/>
  <c r="M34" i="1"/>
  <c r="N34" i="1"/>
  <c r="AS34" i="1" s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AI36" i="1" s="1"/>
  <c r="E36" i="1"/>
  <c r="F36" i="1"/>
  <c r="G36" i="1"/>
  <c r="H36" i="1"/>
  <c r="I36" i="1"/>
  <c r="J36" i="1"/>
  <c r="K36" i="1"/>
  <c r="L36" i="1"/>
  <c r="AQ36" i="1" s="1"/>
  <c r="M36" i="1"/>
  <c r="N36" i="1"/>
  <c r="O36" i="1"/>
  <c r="P36" i="1"/>
  <c r="Q36" i="1"/>
  <c r="B37" i="1"/>
  <c r="C37" i="1"/>
  <c r="D37" i="1"/>
  <c r="AI37" i="1" s="1"/>
  <c r="E37" i="1"/>
  <c r="F37" i="1"/>
  <c r="AJ37" i="1" s="1"/>
  <c r="G37" i="1"/>
  <c r="H37" i="1"/>
  <c r="I37" i="1"/>
  <c r="J37" i="1"/>
  <c r="AN37" i="1" s="1"/>
  <c r="K37" i="1"/>
  <c r="L37" i="1"/>
  <c r="AQ37" i="1" s="1"/>
  <c r="M37" i="1"/>
  <c r="N37" i="1"/>
  <c r="AR37" i="1" s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AS38" i="1" s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AI40" i="1" s="1"/>
  <c r="E40" i="1"/>
  <c r="F40" i="1"/>
  <c r="G40" i="1"/>
  <c r="H40" i="1"/>
  <c r="I40" i="1"/>
  <c r="J40" i="1"/>
  <c r="K40" i="1"/>
  <c r="L40" i="1"/>
  <c r="AQ40" i="1" s="1"/>
  <c r="M40" i="1"/>
  <c r="N40" i="1"/>
  <c r="O40" i="1"/>
  <c r="P40" i="1"/>
  <c r="Q40" i="1"/>
  <c r="B41" i="1"/>
  <c r="C41" i="1"/>
  <c r="D41" i="1"/>
  <c r="E41" i="1"/>
  <c r="F41" i="1"/>
  <c r="AJ41" i="1" s="1"/>
  <c r="G41" i="1"/>
  <c r="H41" i="1"/>
  <c r="I41" i="1"/>
  <c r="J41" i="1"/>
  <c r="AN41" i="1" s="1"/>
  <c r="K41" i="1"/>
  <c r="L41" i="1"/>
  <c r="AQ41" i="1" s="1"/>
  <c r="M41" i="1"/>
  <c r="N41" i="1"/>
  <c r="AR41" i="1" s="1"/>
  <c r="O41" i="1"/>
  <c r="P41" i="1"/>
  <c r="Q41" i="1"/>
  <c r="B42" i="1"/>
  <c r="C42" i="1"/>
  <c r="D42" i="1"/>
  <c r="AH42" i="1" s="1"/>
  <c r="E42" i="1"/>
  <c r="F42" i="1"/>
  <c r="AK42" i="1" s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8" i="1"/>
  <c r="C8" i="1"/>
  <c r="D8" i="1"/>
  <c r="AH8" i="1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AH9" i="1" s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AR10" i="1" s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AH11" i="1" s="1"/>
  <c r="E11" i="1"/>
  <c r="F11" i="1"/>
  <c r="AK11" i="1" s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A11" i="1" s="1"/>
  <c r="W11" i="1"/>
  <c r="X11" i="1"/>
  <c r="Y11" i="1"/>
  <c r="B12" i="1"/>
  <c r="C12" i="1"/>
  <c r="D12" i="1"/>
  <c r="E12" i="1"/>
  <c r="F12" i="1"/>
  <c r="AK12" i="1" s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A12" i="1" s="1"/>
  <c r="W12" i="1"/>
  <c r="X12" i="1"/>
  <c r="Y12" i="1"/>
  <c r="B13" i="1"/>
  <c r="C13" i="1"/>
  <c r="D13" i="1"/>
  <c r="AI13" i="1" s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AH14" i="1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AY14" i="1" s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AR15" i="1" s="1"/>
  <c r="O15" i="1"/>
  <c r="P15" i="1"/>
  <c r="Q15" i="1"/>
  <c r="R15" i="1"/>
  <c r="S15" i="1"/>
  <c r="T15" i="1"/>
  <c r="AX15" i="1" s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AX16" i="1" s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AQ18" i="1" s="1"/>
  <c r="M18" i="1"/>
  <c r="N18" i="1"/>
  <c r="O18" i="1"/>
  <c r="P18" i="1"/>
  <c r="Q18" i="1"/>
  <c r="R18" i="1"/>
  <c r="S18" i="1"/>
  <c r="T18" i="1"/>
  <c r="AX18" i="1" s="1"/>
  <c r="U18" i="1"/>
  <c r="V18" i="1"/>
  <c r="W18" i="1"/>
  <c r="X18" i="1"/>
  <c r="Y18" i="1"/>
  <c r="B19" i="1"/>
  <c r="C19" i="1"/>
  <c r="D19" i="1"/>
  <c r="E19" i="1"/>
  <c r="F19" i="1"/>
  <c r="AJ19" i="1" s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AX19" i="1" s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AY20" i="1" s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AQ21" i="1" s="1"/>
  <c r="M21" i="1"/>
  <c r="N21" i="1"/>
  <c r="AR21" i="1" s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AI22" i="1" s="1"/>
  <c r="E22" i="1"/>
  <c r="F22" i="1"/>
  <c r="AJ22" i="1" s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AY22" i="1" s="1"/>
  <c r="U22" i="1"/>
  <c r="V22" i="1"/>
  <c r="AZ22" i="1" s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AR23" i="1" s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AI24" i="1" s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AY24" i="1" s="1"/>
  <c r="U24" i="1"/>
  <c r="V24" i="1"/>
  <c r="W24" i="1"/>
  <c r="X24" i="1"/>
  <c r="BB24" i="1" s="1"/>
  <c r="Y24" i="1"/>
  <c r="B25" i="1"/>
  <c r="C25" i="1"/>
  <c r="D25" i="1"/>
  <c r="E25" i="1"/>
  <c r="F25" i="1"/>
  <c r="G25" i="1"/>
  <c r="H25" i="1"/>
  <c r="I25" i="1"/>
  <c r="J25" i="1"/>
  <c r="K25" i="1"/>
  <c r="L25" i="1"/>
  <c r="AQ25" i="1" s="1"/>
  <c r="M25" i="1"/>
  <c r="N25" i="1"/>
  <c r="O25" i="1"/>
  <c r="P25" i="1"/>
  <c r="Q25" i="1"/>
  <c r="R25" i="1"/>
  <c r="S25" i="1"/>
  <c r="T25" i="1"/>
  <c r="AX25" i="1" s="1"/>
  <c r="U25" i="1"/>
  <c r="V25" i="1"/>
  <c r="W25" i="1"/>
  <c r="X25" i="1"/>
  <c r="Y25" i="1"/>
  <c r="B26" i="1"/>
  <c r="C26" i="1"/>
  <c r="D26" i="1"/>
  <c r="E26" i="1"/>
  <c r="F26" i="1"/>
  <c r="G26" i="1"/>
  <c r="H26" i="1"/>
  <c r="AL26" i="1" s="1"/>
  <c r="I26" i="1"/>
  <c r="J26" i="1"/>
  <c r="K26" i="1"/>
  <c r="L26" i="1"/>
  <c r="AP26" i="1" s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AH27" i="1" s="1"/>
  <c r="E27" i="1"/>
  <c r="F27" i="1"/>
  <c r="AK27" i="1" s="1"/>
  <c r="G27" i="1"/>
  <c r="H27" i="1"/>
  <c r="I27" i="1"/>
  <c r="J27" i="1"/>
  <c r="K27" i="1"/>
  <c r="L27" i="1"/>
  <c r="M27" i="1"/>
  <c r="N27" i="1"/>
  <c r="O27" i="1"/>
  <c r="P27" i="1"/>
  <c r="Q27" i="1"/>
  <c r="R27" i="1"/>
  <c r="AV27" i="1" s="1"/>
  <c r="S27" i="1"/>
  <c r="T27" i="1"/>
  <c r="AX27" i="1" s="1"/>
  <c r="U27" i="1"/>
  <c r="V27" i="1"/>
  <c r="BA27" i="1" s="1"/>
  <c r="W27" i="1"/>
  <c r="X27" i="1"/>
  <c r="Y27" i="1"/>
  <c r="B28" i="1"/>
  <c r="C28" i="1"/>
  <c r="D28" i="1"/>
  <c r="E28" i="1"/>
  <c r="F28" i="1"/>
  <c r="AK28" i="1" s="1"/>
  <c r="G28" i="1"/>
  <c r="H28" i="1"/>
  <c r="I28" i="1"/>
  <c r="J28" i="1"/>
  <c r="K28" i="1"/>
  <c r="L28" i="1"/>
  <c r="M28" i="1"/>
  <c r="N28" i="1"/>
  <c r="AS28" i="1" s="1"/>
  <c r="O28" i="1"/>
  <c r="P28" i="1"/>
  <c r="Q28" i="1"/>
  <c r="R28" i="1"/>
  <c r="S28" i="1"/>
  <c r="T28" i="1"/>
  <c r="U28" i="1"/>
  <c r="V28" i="1"/>
  <c r="BA28" i="1" s="1"/>
  <c r="W28" i="1"/>
  <c r="X28" i="1"/>
  <c r="Y28" i="1"/>
  <c r="B29" i="1"/>
  <c r="C29" i="1"/>
  <c r="D29" i="1"/>
  <c r="E29" i="1"/>
  <c r="F29" i="1"/>
  <c r="G29" i="1"/>
  <c r="H29" i="1"/>
  <c r="AL29" i="1" s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AJ30" i="1" s="1"/>
  <c r="G30" i="1"/>
  <c r="H30" i="1"/>
  <c r="AL30" i="1" s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AZ30" i="1" s="1"/>
  <c r="W30" i="1"/>
  <c r="X30" i="1"/>
  <c r="BB30" i="1" s="1"/>
  <c r="Y30" i="1"/>
  <c r="C7" i="1"/>
  <c r="D7" i="1"/>
  <c r="E7" i="1"/>
  <c r="F7" i="1"/>
  <c r="G7" i="1"/>
  <c r="AL7" i="1" s="1"/>
  <c r="H7" i="1"/>
  <c r="I7" i="1"/>
  <c r="J7" i="1"/>
  <c r="K7" i="1"/>
  <c r="L7" i="1"/>
  <c r="M7" i="1"/>
  <c r="N7" i="1"/>
  <c r="O7" i="1"/>
  <c r="AT7" i="1" s="1"/>
  <c r="P7" i="1"/>
  <c r="Q7" i="1"/>
  <c r="R7" i="1"/>
  <c r="S7" i="1"/>
  <c r="T7" i="1"/>
  <c r="U7" i="1"/>
  <c r="V7" i="1"/>
  <c r="W7" i="1"/>
  <c r="BB7" i="1" s="1"/>
  <c r="X7" i="1"/>
  <c r="Y7" i="1"/>
  <c r="B7" i="1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AC7" i="4" s="1"/>
  <c r="AC8" i="4" s="1"/>
  <c r="AL8" i="1"/>
  <c r="AT8" i="1"/>
  <c r="BB8" i="1"/>
  <c r="AL9" i="1"/>
  <c r="AM9" i="1"/>
  <c r="AT9" i="1"/>
  <c r="BB9" i="1"/>
  <c r="AL10" i="1"/>
  <c r="AT10" i="1"/>
  <c r="BB10" i="1"/>
  <c r="AL11" i="1"/>
  <c r="AT11" i="1"/>
  <c r="BB11" i="1"/>
  <c r="AL12" i="1"/>
  <c r="AT12" i="1"/>
  <c r="BB12" i="1"/>
  <c r="AL13" i="1"/>
  <c r="AT13" i="1"/>
  <c r="BB13" i="1"/>
  <c r="AL14" i="1"/>
  <c r="AT14" i="1"/>
  <c r="BB14" i="1"/>
  <c r="AL15" i="1"/>
  <c r="AT15" i="1"/>
  <c r="BB15" i="1"/>
  <c r="AL16" i="1"/>
  <c r="AT16" i="1"/>
  <c r="BB16" i="1"/>
  <c r="AL17" i="1"/>
  <c r="AT17" i="1"/>
  <c r="AU17" i="1"/>
  <c r="BB17" i="1"/>
  <c r="AL18" i="1"/>
  <c r="AT18" i="1"/>
  <c r="BB18" i="1"/>
  <c r="AL19" i="1"/>
  <c r="AT19" i="1"/>
  <c r="BB19" i="1"/>
  <c r="AL20" i="1"/>
  <c r="AT20" i="1"/>
  <c r="BB20" i="1"/>
  <c r="AL21" i="1"/>
  <c r="AT21" i="1"/>
  <c r="BB21" i="1"/>
  <c r="AL22" i="1"/>
  <c r="AT22" i="1"/>
  <c r="BB22" i="1"/>
  <c r="AG23" i="1"/>
  <c r="AL23" i="1"/>
  <c r="AT23" i="1"/>
  <c r="BB23" i="1"/>
  <c r="AL24" i="1"/>
  <c r="AT24" i="1"/>
  <c r="AL25" i="1"/>
  <c r="AT25" i="1"/>
  <c r="BB25" i="1"/>
  <c r="AM26" i="1"/>
  <c r="AT26" i="1"/>
  <c r="BB26" i="1"/>
  <c r="AL27" i="1"/>
  <c r="AT27" i="1"/>
  <c r="BB27" i="1"/>
  <c r="AL28" i="1"/>
  <c r="AT28" i="1"/>
  <c r="BB28" i="1"/>
  <c r="AT29" i="1"/>
  <c r="BB29" i="1"/>
  <c r="AP30" i="1"/>
  <c r="AT30" i="1"/>
  <c r="AL31" i="1"/>
  <c r="AM31" i="1"/>
  <c r="AT31" i="1"/>
  <c r="AU31" i="1"/>
  <c r="AZ31" i="1"/>
  <c r="BC31" i="1"/>
  <c r="AL32" i="1"/>
  <c r="AM32" i="1"/>
  <c r="AT32" i="1"/>
  <c r="AU32" i="1"/>
  <c r="AL33" i="1"/>
  <c r="AM33" i="1"/>
  <c r="AR33" i="1"/>
  <c r="AT33" i="1"/>
  <c r="AU33" i="1"/>
  <c r="AW33" i="1"/>
  <c r="AK34" i="1"/>
  <c r="AL34" i="1"/>
  <c r="AT34" i="1"/>
  <c r="AV34" i="1"/>
  <c r="AZ34" i="1"/>
  <c r="BA34" i="1"/>
  <c r="BC34" i="1"/>
  <c r="AL35" i="1"/>
  <c r="AT35" i="1"/>
  <c r="AZ35" i="1"/>
  <c r="BB35" i="1"/>
  <c r="AL36" i="1"/>
  <c r="AM36" i="1"/>
  <c r="AT36" i="1"/>
  <c r="AU36" i="1"/>
  <c r="AL37" i="1"/>
  <c r="AM37" i="1"/>
  <c r="AT37" i="1"/>
  <c r="AU37" i="1"/>
  <c r="AV37" i="1"/>
  <c r="AX37" i="1"/>
  <c r="AY37" i="1"/>
  <c r="AK38" i="1"/>
  <c r="AL38" i="1"/>
  <c r="AT38" i="1"/>
  <c r="AV38" i="1"/>
  <c r="AY38" i="1"/>
  <c r="AZ38" i="1"/>
  <c r="AL39" i="1"/>
  <c r="AT39" i="1"/>
  <c r="AL40" i="1"/>
  <c r="AM40" i="1"/>
  <c r="AT40" i="1"/>
  <c r="AU40" i="1"/>
  <c r="AL41" i="1"/>
  <c r="AM41" i="1"/>
  <c r="AT41" i="1"/>
  <c r="AU41" i="1"/>
  <c r="AV41" i="1"/>
  <c r="AY41" i="1"/>
  <c r="AL42" i="1"/>
  <c r="AS42" i="1"/>
  <c r="AT42" i="1"/>
  <c r="AL43" i="1"/>
  <c r="AT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AP45" i="1"/>
  <c r="AT45" i="1"/>
  <c r="AI46" i="1"/>
  <c r="AM46" i="1"/>
  <c r="AY46" i="1"/>
  <c r="BC46" i="1"/>
  <c r="AK47" i="1"/>
  <c r="AS47" i="1"/>
  <c r="AT47" i="1"/>
  <c r="BC47" i="1"/>
  <c r="AH48" i="1"/>
  <c r="AJ48" i="1"/>
  <c r="AR48" i="1"/>
  <c r="AT48" i="1"/>
  <c r="AK49" i="1"/>
  <c r="AP49" i="1"/>
  <c r="AS49" i="1"/>
  <c r="AW49" i="1"/>
  <c r="BB49" i="1"/>
  <c r="AW50" i="1"/>
  <c r="AX50" i="1"/>
  <c r="AM51" i="1"/>
  <c r="AQ51" i="1"/>
  <c r="AY51" i="1"/>
  <c r="AZ51" i="1"/>
  <c r="AI52" i="1"/>
  <c r="AJ52" i="1"/>
  <c r="AP52" i="1"/>
  <c r="AR52" i="1"/>
  <c r="AV52" i="1"/>
  <c r="AZ52" i="1"/>
  <c r="AH53" i="1"/>
  <c r="AK53" i="1"/>
  <c r="AS53" i="1"/>
  <c r="AV53" i="1"/>
  <c r="BA53" i="1"/>
  <c r="AT54" i="1"/>
  <c r="BB54" i="1"/>
  <c r="AM55" i="1"/>
  <c r="AP55" i="1"/>
  <c r="BC55" i="1"/>
  <c r="AI56" i="1"/>
  <c r="AJ56" i="1"/>
  <c r="AP56" i="1"/>
  <c r="AQ56" i="1"/>
  <c r="AR56" i="1"/>
  <c r="AH57" i="1"/>
  <c r="AK57" i="1"/>
  <c r="AS57" i="1"/>
  <c r="AT57" i="1"/>
  <c r="AW57" i="1"/>
  <c r="AT58" i="1"/>
  <c r="AW58" i="1"/>
  <c r="AX58" i="1"/>
  <c r="AL59" i="1"/>
  <c r="AM59" i="1"/>
  <c r="AU59" i="1"/>
  <c r="AX59" i="1"/>
  <c r="AY59" i="1"/>
  <c r="AI60" i="1"/>
  <c r="AJ60" i="1"/>
  <c r="AP60" i="1"/>
  <c r="AR60" i="1"/>
  <c r="AV60" i="1"/>
  <c r="AY60" i="1"/>
  <c r="AZ60" i="1"/>
  <c r="AK61" i="1"/>
  <c r="AL61" i="1"/>
  <c r="AS61" i="1"/>
  <c r="AV61" i="1"/>
  <c r="AW61" i="1"/>
  <c r="BA61" i="1"/>
  <c r="BB61" i="1"/>
  <c r="BC61" i="1"/>
  <c r="AM7" i="1"/>
  <c r="AU7" i="1"/>
  <c r="BC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5" i="1"/>
  <c r="AE46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I34" i="8" l="1"/>
  <c r="AJ34" i="8"/>
  <c r="AP32" i="8"/>
  <c r="AO32" i="8"/>
  <c r="AO31" i="8"/>
  <c r="AN31" i="8"/>
  <c r="AP45" i="8"/>
  <c r="AQ45" i="8"/>
  <c r="AY45" i="8"/>
  <c r="AX45" i="8"/>
  <c r="AS46" i="8"/>
  <c r="AT46" i="8"/>
  <c r="AL61" i="8"/>
  <c r="AK61" i="8"/>
  <c r="AT60" i="8"/>
  <c r="AS60" i="8"/>
  <c r="AL60" i="8"/>
  <c r="AK60" i="8"/>
  <c r="AL59" i="8"/>
  <c r="AK59" i="8"/>
  <c r="AT57" i="8"/>
  <c r="AS57" i="8"/>
  <c r="AK56" i="8"/>
  <c r="AL56" i="8"/>
  <c r="AL55" i="8"/>
  <c r="AK55" i="8"/>
  <c r="AK54" i="8"/>
  <c r="AL54" i="8"/>
  <c r="AT52" i="8"/>
  <c r="AS52" i="8"/>
  <c r="AL52" i="8"/>
  <c r="AK52" i="8"/>
  <c r="BB61" i="8"/>
  <c r="BA61" i="8"/>
  <c r="BA60" i="8"/>
  <c r="AZ60" i="8"/>
  <c r="AY58" i="8"/>
  <c r="AX58" i="8"/>
  <c r="BB53" i="8"/>
  <c r="BA53" i="8"/>
  <c r="AZ51" i="8"/>
  <c r="AY51" i="8"/>
  <c r="AW52" i="8"/>
  <c r="AV52" i="8"/>
  <c r="AU60" i="1"/>
  <c r="AI59" i="1"/>
  <c r="AU56" i="1"/>
  <c r="AL52" i="1"/>
  <c r="AI51" i="1"/>
  <c r="BB48" i="1"/>
  <c r="AQ48" i="1"/>
  <c r="AU46" i="1"/>
  <c r="BB45" i="1"/>
  <c r="AL45" i="1"/>
  <c r="AX42" i="1"/>
  <c r="BC36" i="1"/>
  <c r="AH59" i="6"/>
  <c r="AI59" i="6"/>
  <c r="AH45" i="8"/>
  <c r="AS47" i="8"/>
  <c r="AM37" i="8"/>
  <c r="AL37" i="8"/>
  <c r="AI33" i="8"/>
  <c r="AH33" i="8"/>
  <c r="AI9" i="8"/>
  <c r="AH9" i="8"/>
  <c r="AP8" i="8"/>
  <c r="AO8" i="8"/>
  <c r="AZ20" i="8"/>
  <c r="AY20" i="8"/>
  <c r="AY12" i="8"/>
  <c r="AZ12" i="8"/>
  <c r="AT59" i="8"/>
  <c r="AS59" i="8"/>
  <c r="AT58" i="8"/>
  <c r="AS58" i="8"/>
  <c r="AL58" i="8"/>
  <c r="AK58" i="8"/>
  <c r="AK57" i="8"/>
  <c r="AL57" i="8"/>
  <c r="AT56" i="8"/>
  <c r="AS56" i="8"/>
  <c r="AS54" i="8"/>
  <c r="AT54" i="8"/>
  <c r="AS51" i="8"/>
  <c r="AT51" i="8"/>
  <c r="AL51" i="8"/>
  <c r="AK51" i="8"/>
  <c r="AK47" i="8"/>
  <c r="AL47" i="8"/>
  <c r="AZ59" i="8"/>
  <c r="AY59" i="8"/>
  <c r="AW57" i="8"/>
  <c r="AX57" i="8"/>
  <c r="BB54" i="8"/>
  <c r="BC54" i="8"/>
  <c r="BA52" i="8"/>
  <c r="AZ52" i="8"/>
  <c r="AY50" i="8"/>
  <c r="AX50" i="8"/>
  <c r="AM60" i="1"/>
  <c r="AL56" i="1"/>
  <c r="AU55" i="1"/>
  <c r="AX61" i="1"/>
  <c r="AQ59" i="1"/>
  <c r="AH55" i="1"/>
  <c r="AU52" i="1"/>
  <c r="AU51" i="1"/>
  <c r="AM48" i="1"/>
  <c r="BA47" i="1"/>
  <c r="AQ46" i="1"/>
  <c r="AX45" i="1"/>
  <c r="AH45" i="1"/>
  <c r="BA39" i="1"/>
  <c r="AY36" i="1"/>
  <c r="AX34" i="1"/>
  <c r="BB52" i="1"/>
  <c r="BA52" i="1"/>
  <c r="AZ50" i="1"/>
  <c r="AY50" i="1"/>
  <c r="AY49" i="1"/>
  <c r="AX49" i="1"/>
  <c r="AV7" i="1"/>
  <c r="AN7" i="1"/>
  <c r="BC30" i="1"/>
  <c r="AU30" i="1"/>
  <c r="AR30" i="1"/>
  <c r="AM30" i="1"/>
  <c r="BC29" i="1"/>
  <c r="AZ29" i="1"/>
  <c r="AV29" i="1"/>
  <c r="AR29" i="1"/>
  <c r="AN29" i="1"/>
  <c r="AJ29" i="1"/>
  <c r="BC28" i="1"/>
  <c r="BC27" i="1"/>
  <c r="AU27" i="1"/>
  <c r="AM27" i="1"/>
  <c r="BC26" i="1"/>
  <c r="AZ26" i="1"/>
  <c r="AU26" i="1"/>
  <c r="AN26" i="1"/>
  <c r="AJ26" i="1"/>
  <c r="BC25" i="1"/>
  <c r="AZ25" i="1"/>
  <c r="AV25" i="1"/>
  <c r="AR25" i="1"/>
  <c r="AN25" i="1"/>
  <c r="AJ25" i="1"/>
  <c r="BC24" i="1"/>
  <c r="AZ24" i="1"/>
  <c r="AV24" i="1"/>
  <c r="AJ24" i="1"/>
  <c r="BC23" i="1"/>
  <c r="AU23" i="1"/>
  <c r="BC22" i="1"/>
  <c r="AV22" i="1"/>
  <c r="AM22" i="1"/>
  <c r="BC21" i="1"/>
  <c r="AU21" i="1"/>
  <c r="AN21" i="1"/>
  <c r="BC20" i="1"/>
  <c r="AZ20" i="1"/>
  <c r="AN20" i="1"/>
  <c r="AJ20" i="1"/>
  <c r="BC19" i="1"/>
  <c r="AU19" i="1"/>
  <c r="BC18" i="1"/>
  <c r="AU18" i="1"/>
  <c r="AR18" i="1"/>
  <c r="AN18" i="1"/>
  <c r="BC17" i="1"/>
  <c r="AV17" i="1"/>
  <c r="AN17" i="1"/>
  <c r="BC16" i="1"/>
  <c r="BC15" i="1"/>
  <c r="AM15" i="1"/>
  <c r="BC14" i="1"/>
  <c r="AZ14" i="1"/>
  <c r="AV14" i="1"/>
  <c r="AM14" i="1"/>
  <c r="AJ14" i="1"/>
  <c r="BC13" i="1"/>
  <c r="AZ13" i="1"/>
  <c r="AR13" i="1"/>
  <c r="AJ13" i="1"/>
  <c r="BC12" i="1"/>
  <c r="BC11" i="1"/>
  <c r="AU11" i="1"/>
  <c r="BC10" i="1"/>
  <c r="AU10" i="1"/>
  <c r="AN10" i="1"/>
  <c r="BC9" i="1"/>
  <c r="AV9" i="1"/>
  <c r="AN9" i="1"/>
  <c r="AU43" i="1"/>
  <c r="AM43" i="1"/>
  <c r="AU42" i="1"/>
  <c r="AM42" i="1"/>
  <c r="AR40" i="1"/>
  <c r="AN40" i="1"/>
  <c r="AJ40" i="1"/>
  <c r="AU39" i="1"/>
  <c r="AM39" i="1"/>
  <c r="AU38" i="1"/>
  <c r="AM38" i="1"/>
  <c r="AR36" i="1"/>
  <c r="AN36" i="1"/>
  <c r="AJ36" i="1"/>
  <c r="AU35" i="1"/>
  <c r="AM35" i="1"/>
  <c r="AU34" i="1"/>
  <c r="AM34" i="1"/>
  <c r="AR32" i="1"/>
  <c r="AN32" i="1"/>
  <c r="AJ32" i="1"/>
  <c r="AR31" i="1"/>
  <c r="AN31" i="1"/>
  <c r="AJ31" i="1"/>
  <c r="BB34" i="1"/>
  <c r="AY33" i="1"/>
  <c r="AI45" i="1"/>
  <c r="AQ45" i="1"/>
  <c r="AY45" i="1"/>
  <c r="AW52" i="1"/>
  <c r="AX60" i="6"/>
  <c r="AC9" i="4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Z18" i="1"/>
  <c r="AN60" i="1"/>
  <c r="AB59" i="1"/>
  <c r="AN56" i="1"/>
  <c r="AN48" i="1"/>
  <c r="BC60" i="1"/>
  <c r="AL58" i="6"/>
  <c r="AY27" i="6"/>
  <c r="AX27" i="6"/>
  <c r="AI27" i="6"/>
  <c r="AH27" i="6"/>
  <c r="AX7" i="1"/>
  <c r="AP7" i="1"/>
  <c r="AH7" i="1"/>
  <c r="AW27" i="1"/>
  <c r="AG27" i="1"/>
  <c r="AO24" i="1"/>
  <c r="AW23" i="1"/>
  <c r="AO20" i="1"/>
  <c r="AW16" i="1"/>
  <c r="AG16" i="1"/>
  <c r="AW15" i="1"/>
  <c r="AG15" i="1"/>
  <c r="AO8" i="1"/>
  <c r="AG8" i="1"/>
  <c r="AO42" i="1"/>
  <c r="AG42" i="1"/>
  <c r="AO38" i="1"/>
  <c r="AG38" i="1"/>
  <c r="BA43" i="1"/>
  <c r="BC32" i="1"/>
  <c r="AM59" i="6"/>
  <c r="Z20" i="6"/>
  <c r="AW58" i="6"/>
  <c r="AO58" i="6"/>
  <c r="AQ57" i="6"/>
  <c r="AY56" i="6"/>
  <c r="AI56" i="6"/>
  <c r="AZ53" i="6"/>
  <c r="AR53" i="6"/>
  <c r="AN53" i="6"/>
  <c r="AJ53" i="6"/>
  <c r="AX52" i="6"/>
  <c r="AP52" i="6"/>
  <c r="AH52" i="6"/>
  <c r="AU51" i="6"/>
  <c r="AW50" i="6"/>
  <c r="AO50" i="6"/>
  <c r="AY49" i="6"/>
  <c r="AQ49" i="6"/>
  <c r="AM49" i="6"/>
  <c r="AI49" i="6"/>
  <c r="AO48" i="6"/>
  <c r="AR47" i="6"/>
  <c r="BA46" i="6"/>
  <c r="AS46" i="6"/>
  <c r="AK46" i="6"/>
  <c r="AT42" i="6"/>
  <c r="BA39" i="6"/>
  <c r="AW39" i="6"/>
  <c r="AS39" i="6"/>
  <c r="AO39" i="6"/>
  <c r="AK39" i="6"/>
  <c r="AU38" i="6"/>
  <c r="BC36" i="6"/>
  <c r="BB33" i="6"/>
  <c r="AT33" i="6"/>
  <c r="AT31" i="6"/>
  <c r="AO28" i="6"/>
  <c r="Z27" i="6"/>
  <c r="AT60" i="6"/>
  <c r="AX59" i="6"/>
  <c r="AZ58" i="6"/>
  <c r="AR58" i="6"/>
  <c r="AM58" i="6"/>
  <c r="AJ58" i="6"/>
  <c r="AX57" i="6"/>
  <c r="AT57" i="6"/>
  <c r="AP57" i="6"/>
  <c r="AL57" i="6"/>
  <c r="AX56" i="6"/>
  <c r="AK56" i="6"/>
  <c r="AZ55" i="6"/>
  <c r="AR55" i="6"/>
  <c r="AJ55" i="6"/>
  <c r="AX54" i="6"/>
  <c r="AP54" i="6"/>
  <c r="BB53" i="6"/>
  <c r="AT53" i="6"/>
  <c r="AL53" i="6"/>
  <c r="AW52" i="6"/>
  <c r="AO52" i="6"/>
  <c r="AZ50" i="6"/>
  <c r="AR50" i="6"/>
  <c r="AN50" i="6"/>
  <c r="AJ50" i="6"/>
  <c r="AX49" i="6"/>
  <c r="AL49" i="6"/>
  <c r="BC48" i="6"/>
  <c r="AY48" i="6"/>
  <c r="AU48" i="6"/>
  <c r="AM48" i="6"/>
  <c r="AZ46" i="6"/>
  <c r="AR46" i="6"/>
  <c r="AJ46" i="6"/>
  <c r="AW42" i="6"/>
  <c r="AS42" i="6"/>
  <c r="AO42" i="6"/>
  <c r="BA41" i="6"/>
  <c r="AK41" i="6"/>
  <c r="BC39" i="6"/>
  <c r="AY39" i="6"/>
  <c r="AJ37" i="6"/>
  <c r="BB36" i="6"/>
  <c r="AX36" i="6"/>
  <c r="AP36" i="6"/>
  <c r="AL36" i="6"/>
  <c r="BB35" i="6"/>
  <c r="AL35" i="6"/>
  <c r="AY31" i="6"/>
  <c r="AV29" i="6"/>
  <c r="AJ29" i="6"/>
  <c r="BC28" i="6"/>
  <c r="AS27" i="6"/>
  <c r="AZ21" i="6"/>
  <c r="AR21" i="6"/>
  <c r="AN21" i="6"/>
  <c r="AJ21" i="6"/>
  <c r="AX20" i="6"/>
  <c r="AT20" i="6"/>
  <c r="AV18" i="6"/>
  <c r="BC18" i="6"/>
  <c r="AY18" i="6"/>
  <c r="BC52" i="6"/>
  <c r="AQ52" i="6"/>
  <c r="AX50" i="6"/>
  <c r="AP50" i="6"/>
  <c r="BB48" i="6"/>
  <c r="BB46" i="6"/>
  <c r="AX46" i="6"/>
  <c r="AP40" i="6"/>
  <c r="AP39" i="6"/>
  <c r="AH39" i="6"/>
  <c r="AL25" i="6"/>
  <c r="AH19" i="6"/>
  <c r="AI19" i="6"/>
  <c r="AQ18" i="6"/>
  <c r="AW15" i="6"/>
  <c r="AY13" i="6"/>
  <c r="AM13" i="6"/>
  <c r="AS10" i="6"/>
  <c r="AG10" i="6"/>
  <c r="AU7" i="6"/>
  <c r="Z27" i="8"/>
  <c r="Z23" i="8"/>
  <c r="Z19" i="8"/>
  <c r="Z15" i="8"/>
  <c r="Z11" i="8"/>
  <c r="AQ42" i="8"/>
  <c r="AP41" i="8"/>
  <c r="AH41" i="8"/>
  <c r="AU38" i="8"/>
  <c r="AM38" i="8"/>
  <c r="AT37" i="8"/>
  <c r="AS36" i="8"/>
  <c r="AK36" i="8"/>
  <c r="AR35" i="8"/>
  <c r="AT34" i="8"/>
  <c r="AQ34" i="8"/>
  <c r="AL34" i="8"/>
  <c r="AP33" i="8"/>
  <c r="AK33" i="8"/>
  <c r="AR32" i="8"/>
  <c r="AJ32" i="8"/>
  <c r="AQ31" i="8"/>
  <c r="AT30" i="8"/>
  <c r="AP30" i="8"/>
  <c r="AM30" i="8"/>
  <c r="AT29" i="8"/>
  <c r="AS28" i="8"/>
  <c r="AN28" i="8"/>
  <c r="AJ28" i="8"/>
  <c r="AQ27" i="8"/>
  <c r="AT26" i="8"/>
  <c r="AP26" i="8"/>
  <c r="AH26" i="8"/>
  <c r="AP25" i="8"/>
  <c r="AH25" i="8"/>
  <c r="AO24" i="8"/>
  <c r="AJ24" i="8"/>
  <c r="AN23" i="8"/>
  <c r="AU22" i="8"/>
  <c r="AM22" i="8"/>
  <c r="AT21" i="8"/>
  <c r="AL21" i="8"/>
  <c r="AS20" i="8"/>
  <c r="AJ20" i="8"/>
  <c r="AR19" i="8"/>
  <c r="AJ19" i="8"/>
  <c r="AQ18" i="8"/>
  <c r="AI18" i="8"/>
  <c r="AP17" i="8"/>
  <c r="AO16" i="8"/>
  <c r="AJ16" i="8"/>
  <c r="AN15" i="8"/>
  <c r="AU14" i="8"/>
  <c r="AM14" i="8"/>
  <c r="AT13" i="8"/>
  <c r="AL13" i="8"/>
  <c r="AS12" i="8"/>
  <c r="AJ12" i="8"/>
  <c r="AJ11" i="8"/>
  <c r="AQ10" i="8"/>
  <c r="AP9" i="8"/>
  <c r="AN7" i="8"/>
  <c r="BC30" i="8"/>
  <c r="BC28" i="8"/>
  <c r="AX26" i="8"/>
  <c r="AY24" i="8"/>
  <c r="BC20" i="8"/>
  <c r="AY16" i="8"/>
  <c r="BC12" i="8"/>
  <c r="AY11" i="8"/>
  <c r="BC7" i="8"/>
  <c r="BC43" i="8"/>
  <c r="BC41" i="8"/>
  <c r="BC40" i="8"/>
  <c r="BC38" i="8"/>
  <c r="BC37" i="8"/>
  <c r="AX32" i="8"/>
  <c r="AB46" i="8"/>
  <c r="AK53" i="8"/>
  <c r="AT19" i="6"/>
  <c r="AI18" i="6"/>
  <c r="BA16" i="6"/>
  <c r="AW16" i="6"/>
  <c r="AZ15" i="6"/>
  <c r="AR15" i="6"/>
  <c r="AJ15" i="6"/>
  <c r="BC12" i="6"/>
  <c r="AY12" i="6"/>
  <c r="AQ12" i="6"/>
  <c r="AM12" i="6"/>
  <c r="AI12" i="6"/>
  <c r="BA11" i="6"/>
  <c r="AW11" i="6"/>
  <c r="AO11" i="6"/>
  <c r="AG11" i="6"/>
  <c r="AV8" i="6"/>
  <c r="AN8" i="6"/>
  <c r="AH7" i="6"/>
  <c r="Z30" i="8"/>
  <c r="Z26" i="8"/>
  <c r="Z22" i="8"/>
  <c r="Z18" i="8"/>
  <c r="Z14" i="8"/>
  <c r="Z10" i="8"/>
  <c r="AP20" i="6"/>
  <c r="AH20" i="6"/>
  <c r="AZ18" i="6"/>
  <c r="AR18" i="6"/>
  <c r="AY15" i="6"/>
  <c r="AP15" i="6"/>
  <c r="AI15" i="6"/>
  <c r="BA13" i="6"/>
  <c r="AS13" i="6"/>
  <c r="AK13" i="6"/>
  <c r="BB10" i="6"/>
  <c r="AX10" i="6"/>
  <c r="AT10" i="6"/>
  <c r="AO9" i="6"/>
  <c r="AY8" i="6"/>
  <c r="AQ8" i="6"/>
  <c r="AI8" i="6"/>
  <c r="Z29" i="8"/>
  <c r="Z25" i="8"/>
  <c r="Z21" i="8"/>
  <c r="Z17" i="8"/>
  <c r="Z13" i="8"/>
  <c r="Z9" i="8"/>
  <c r="AW26" i="8"/>
  <c r="BA25" i="8"/>
  <c r="AZ24" i="8"/>
  <c r="BA22" i="8"/>
  <c r="AW21" i="8"/>
  <c r="AW18" i="8"/>
  <c r="BA17" i="8"/>
  <c r="AZ16" i="8"/>
  <c r="BA14" i="8"/>
  <c r="AW13" i="8"/>
  <c r="AW10" i="8"/>
  <c r="BA9" i="8"/>
  <c r="BB37" i="1"/>
  <c r="BC37" i="1"/>
  <c r="BA32" i="1"/>
  <c r="AZ32" i="1"/>
  <c r="BA58" i="1"/>
  <c r="BB58" i="1"/>
  <c r="AN35" i="6"/>
  <c r="AM35" i="6"/>
  <c r="AR38" i="8"/>
  <c r="AQ38" i="8"/>
  <c r="AO27" i="8"/>
  <c r="AN27" i="8"/>
  <c r="AV26" i="8"/>
  <c r="AU26" i="8"/>
  <c r="BB21" i="8"/>
  <c r="BA21" i="8"/>
  <c r="BA13" i="8"/>
  <c r="BB13" i="8"/>
  <c r="AY8" i="8"/>
  <c r="AX8" i="8"/>
  <c r="AM45" i="8"/>
  <c r="AL45" i="8"/>
  <c r="BC45" i="8"/>
  <c r="BB45" i="8"/>
  <c r="Z61" i="1"/>
  <c r="AG61" i="1"/>
  <c r="AN53" i="1"/>
  <c r="AO53" i="1"/>
  <c r="AN49" i="1"/>
  <c r="AO49" i="1"/>
  <c r="AN47" i="1"/>
  <c r="AO47" i="1"/>
  <c r="BB59" i="1"/>
  <c r="BC59" i="1"/>
  <c r="AZ57" i="1"/>
  <c r="BA57" i="1"/>
  <c r="AW54" i="1"/>
  <c r="AX54" i="1"/>
  <c r="AK14" i="6"/>
  <c r="AL14" i="6"/>
  <c r="Z45" i="6"/>
  <c r="AH45" i="6"/>
  <c r="AH41" i="1"/>
  <c r="AI41" i="1"/>
  <c r="AI31" i="1"/>
  <c r="AH31" i="1"/>
  <c r="AS61" i="6"/>
  <c r="AT61" i="6"/>
  <c r="AR31" i="6"/>
  <c r="BB60" i="6"/>
  <c r="BA60" i="6"/>
  <c r="AK60" i="6"/>
  <c r="AL60" i="6"/>
  <c r="BB41" i="1"/>
  <c r="BC41" i="1"/>
  <c r="AI20" i="1"/>
  <c r="AB20" i="1"/>
  <c r="AU39" i="6"/>
  <c r="AV39" i="6"/>
  <c r="AN39" i="6"/>
  <c r="AM39" i="6"/>
  <c r="BB31" i="6"/>
  <c r="BC31" i="6"/>
  <c r="AQ58" i="6"/>
  <c r="AP47" i="8"/>
  <c r="AO47" i="8"/>
  <c r="AX30" i="1"/>
  <c r="AH30" i="1"/>
  <c r="AX29" i="1"/>
  <c r="AP29" i="1"/>
  <c r="AB29" i="1"/>
  <c r="AX28" i="1"/>
  <c r="AP28" i="1"/>
  <c r="AB28" i="1"/>
  <c r="AP27" i="1"/>
  <c r="AX26" i="1"/>
  <c r="AH26" i="1"/>
  <c r="AP25" i="1"/>
  <c r="AH25" i="1"/>
  <c r="AX24" i="1"/>
  <c r="AH24" i="1"/>
  <c r="AP23" i="1"/>
  <c r="AH23" i="1"/>
  <c r="AX22" i="1"/>
  <c r="AP22" i="1"/>
  <c r="Z22" i="1"/>
  <c r="AX21" i="1"/>
  <c r="AP21" i="1"/>
  <c r="AB21" i="1"/>
  <c r="AX20" i="1"/>
  <c r="AH20" i="1"/>
  <c r="AP19" i="1"/>
  <c r="AH19" i="1"/>
  <c r="AP18" i="1"/>
  <c r="AH18" i="1"/>
  <c r="AX17" i="1"/>
  <c r="AP17" i="1"/>
  <c r="AH17" i="1"/>
  <c r="AP16" i="1"/>
  <c r="AP15" i="1"/>
  <c r="AX14" i="1"/>
  <c r="AP14" i="1"/>
  <c r="AX13" i="1"/>
  <c r="AP13" i="1"/>
  <c r="AH13" i="1"/>
  <c r="AX12" i="1"/>
  <c r="AP12" i="1"/>
  <c r="AH12" i="1"/>
  <c r="AX11" i="1"/>
  <c r="AP11" i="1"/>
  <c r="AX10" i="1"/>
  <c r="AP10" i="1"/>
  <c r="AH10" i="1"/>
  <c r="AX9" i="1"/>
  <c r="AP9" i="1"/>
  <c r="Z9" i="1"/>
  <c r="AX8" i="1"/>
  <c r="AP43" i="1"/>
  <c r="AH43" i="1"/>
  <c r="AP41" i="1"/>
  <c r="AP40" i="1"/>
  <c r="AH40" i="1"/>
  <c r="AP39" i="1"/>
  <c r="AH39" i="1"/>
  <c r="AP37" i="1"/>
  <c r="AH37" i="1"/>
  <c r="AP36" i="1"/>
  <c r="AH36" i="1"/>
  <c r="AP35" i="1"/>
  <c r="AH35" i="1"/>
  <c r="AP34" i="1"/>
  <c r="AG34" i="1"/>
  <c r="AP33" i="1"/>
  <c r="AH33" i="1"/>
  <c r="AP32" i="1"/>
  <c r="AH32" i="1"/>
  <c r="AP31" i="1"/>
  <c r="BC42" i="1"/>
  <c r="AZ36" i="1"/>
  <c r="AY32" i="1"/>
  <c r="AW39" i="1"/>
  <c r="AV46" i="1"/>
  <c r="AN46" i="1"/>
  <c r="AU61" i="1"/>
  <c r="AM61" i="1"/>
  <c r="AN59" i="1"/>
  <c r="AU58" i="1"/>
  <c r="AM58" i="1"/>
  <c r="AU57" i="1"/>
  <c r="AM57" i="1"/>
  <c r="AN55" i="1"/>
  <c r="AU54" i="1"/>
  <c r="AM54" i="1"/>
  <c r="AU53" i="1"/>
  <c r="AZ59" i="6"/>
  <c r="AR59" i="6"/>
  <c r="AJ59" i="6"/>
  <c r="AY58" i="6"/>
  <c r="AI58" i="6"/>
  <c r="BA56" i="6"/>
  <c r="AS56" i="6"/>
  <c r="BA55" i="6"/>
  <c r="AY52" i="6"/>
  <c r="AI52" i="6"/>
  <c r="AI48" i="6"/>
  <c r="AZ47" i="6"/>
  <c r="AQ47" i="6"/>
  <c r="AL46" i="6"/>
  <c r="AY43" i="6"/>
  <c r="AQ43" i="6"/>
  <c r="AI43" i="6"/>
  <c r="AV42" i="6"/>
  <c r="AN42" i="6"/>
  <c r="AX41" i="6"/>
  <c r="AP41" i="6"/>
  <c r="AH41" i="6"/>
  <c r="BA40" i="6"/>
  <c r="AS40" i="6"/>
  <c r="AK40" i="6"/>
  <c r="BA37" i="6"/>
  <c r="AS37" i="6"/>
  <c r="AK37" i="6"/>
  <c r="AU36" i="6"/>
  <c r="AM33" i="6"/>
  <c r="AX32" i="6"/>
  <c r="AQ32" i="6"/>
  <c r="AI32" i="6"/>
  <c r="AU30" i="6"/>
  <c r="AT27" i="6"/>
  <c r="AS14" i="6"/>
  <c r="AP58" i="8"/>
  <c r="AH51" i="8"/>
  <c r="AG51" i="8"/>
  <c r="AP50" i="8"/>
  <c r="AO50" i="8"/>
  <c r="Z49" i="8"/>
  <c r="AB49" i="8"/>
  <c r="BB57" i="8"/>
  <c r="BA57" i="8"/>
  <c r="AW48" i="8"/>
  <c r="AV48" i="8"/>
  <c r="AF44" i="1"/>
  <c r="AP59" i="6"/>
  <c r="AQ56" i="6"/>
  <c r="AJ51" i="6"/>
  <c r="Z40" i="6"/>
  <c r="AY37" i="6"/>
  <c r="Z32" i="6"/>
  <c r="AT45" i="8"/>
  <c r="AU45" i="8"/>
  <c r="AP56" i="8"/>
  <c r="AO56" i="8"/>
  <c r="AH47" i="8"/>
  <c r="AG47" i="8"/>
  <c r="BC58" i="8"/>
  <c r="BB58" i="8"/>
  <c r="AV40" i="1"/>
  <c r="AV36" i="1"/>
  <c r="AV32" i="1"/>
  <c r="AT25" i="6"/>
  <c r="AU25" i="6"/>
  <c r="AU21" i="6"/>
  <c r="AV21" i="6"/>
  <c r="BB50" i="8"/>
  <c r="BC39" i="1"/>
  <c r="BA38" i="1"/>
  <c r="AP61" i="6"/>
  <c r="AX61" i="6"/>
  <c r="AG59" i="6"/>
  <c r="AH56" i="6"/>
  <c r="AP55" i="6"/>
  <c r="AV54" i="6"/>
  <c r="AN54" i="6"/>
  <c r="AY53" i="6"/>
  <c r="AQ53" i="6"/>
  <c r="AI53" i="6"/>
  <c r="AY51" i="6"/>
  <c r="AQ51" i="6"/>
  <c r="AI51" i="6"/>
  <c r="BC50" i="6"/>
  <c r="AM50" i="6"/>
  <c r="AP49" i="6"/>
  <c r="AH49" i="6"/>
  <c r="AN48" i="6"/>
  <c r="AN47" i="6"/>
  <c r="AQ46" i="6"/>
  <c r="AV43" i="6"/>
  <c r="BC41" i="6"/>
  <c r="AU41" i="6"/>
  <c r="AM41" i="6"/>
  <c r="AX40" i="6"/>
  <c r="AH40" i="6"/>
  <c r="Z39" i="6"/>
  <c r="AT38" i="6"/>
  <c r="AP37" i="6"/>
  <c r="AZ35" i="6"/>
  <c r="AJ35" i="6"/>
  <c r="AJ30" i="6"/>
  <c r="BC29" i="6"/>
  <c r="AI23" i="6"/>
  <c r="AH23" i="6"/>
  <c r="AP57" i="8"/>
  <c r="AM29" i="1"/>
  <c r="AX33" i="1"/>
  <c r="AZ46" i="1"/>
  <c r="AR46" i="1"/>
  <c r="AJ46" i="1"/>
  <c r="AR59" i="1"/>
  <c r="AJ59" i="1"/>
  <c r="AR55" i="1"/>
  <c r="AJ55" i="1"/>
  <c r="AR51" i="1"/>
  <c r="AJ51" i="1"/>
  <c r="AZ61" i="1"/>
  <c r="BC56" i="1"/>
  <c r="BB55" i="1"/>
  <c r="BA54" i="1"/>
  <c r="AZ53" i="1"/>
  <c r="AY52" i="1"/>
  <c r="BC48" i="1"/>
  <c r="BB47" i="1"/>
  <c r="AW61" i="6"/>
  <c r="AW60" i="6"/>
  <c r="AV59" i="6"/>
  <c r="AN59" i="6"/>
  <c r="BC58" i="6"/>
  <c r="AU58" i="6"/>
  <c r="AW56" i="6"/>
  <c r="AG56" i="6"/>
  <c r="AX53" i="6"/>
  <c r="AP53" i="6"/>
  <c r="AM52" i="6"/>
  <c r="AP51" i="6"/>
  <c r="AL50" i="6"/>
  <c r="AW49" i="6"/>
  <c r="AO49" i="6"/>
  <c r="AP46" i="6"/>
  <c r="BB45" i="6"/>
  <c r="AT41" i="6"/>
  <c r="AW40" i="6"/>
  <c r="AO40" i="6"/>
  <c r="AI39" i="6"/>
  <c r="AY35" i="6"/>
  <c r="AU34" i="6"/>
  <c r="BC32" i="6"/>
  <c r="AM32" i="6"/>
  <c r="AQ30" i="6"/>
  <c r="AI30" i="6"/>
  <c r="AP23" i="6"/>
  <c r="AS19" i="6"/>
  <c r="AH58" i="8"/>
  <c r="Z58" i="8"/>
  <c r="AP52" i="8"/>
  <c r="AO52" i="8"/>
  <c r="AH50" i="8"/>
  <c r="AG50" i="8"/>
  <c r="AB50" i="8"/>
  <c r="AH48" i="8"/>
  <c r="AB48" i="8"/>
  <c r="AG48" i="8"/>
  <c r="AN22" i="1"/>
  <c r="BC40" i="1"/>
  <c r="AX52" i="1"/>
  <c r="BC49" i="1"/>
  <c r="AC8" i="5"/>
  <c r="AC9" i="5" s="1"/>
  <c r="BC60" i="6"/>
  <c r="AV60" i="6"/>
  <c r="AM60" i="6"/>
  <c r="BC59" i="6"/>
  <c r="AU59" i="6"/>
  <c r="AS58" i="6"/>
  <c r="AK58" i="6"/>
  <c r="BC57" i="6"/>
  <c r="AV56" i="6"/>
  <c r="AN56" i="6"/>
  <c r="BC55" i="6"/>
  <c r="AV55" i="6"/>
  <c r="BC54" i="6"/>
  <c r="AT52" i="6"/>
  <c r="AL52" i="6"/>
  <c r="AW51" i="6"/>
  <c r="AO51" i="6"/>
  <c r="AT48" i="6"/>
  <c r="AL48" i="6"/>
  <c r="AW46" i="6"/>
  <c r="AO46" i="6"/>
  <c r="AY42" i="6"/>
  <c r="AQ42" i="6"/>
  <c r="AI42" i="6"/>
  <c r="AZ38" i="6"/>
  <c r="AJ38" i="6"/>
  <c r="AQ36" i="6"/>
  <c r="AT34" i="6"/>
  <c r="AQ33" i="6"/>
  <c r="AU31" i="6"/>
  <c r="AW28" i="6"/>
  <c r="AP48" i="8"/>
  <c r="AP51" i="8"/>
  <c r="AP54" i="8"/>
  <c r="AP60" i="8"/>
  <c r="AO60" i="8"/>
  <c r="AZ47" i="8"/>
  <c r="AY47" i="8"/>
  <c r="AZ7" i="1"/>
  <c r="AR7" i="1"/>
  <c r="AJ7" i="1"/>
  <c r="AY30" i="1"/>
  <c r="AI30" i="1"/>
  <c r="AY27" i="1"/>
  <c r="AQ27" i="1"/>
  <c r="AI27" i="1"/>
  <c r="AQ26" i="1"/>
  <c r="AQ23" i="1"/>
  <c r="AQ22" i="1"/>
  <c r="AY19" i="1"/>
  <c r="AI19" i="1"/>
  <c r="AQ15" i="1"/>
  <c r="AY11" i="1"/>
  <c r="AI11" i="1"/>
  <c r="AQ10" i="1"/>
  <c r="AQ43" i="1"/>
  <c r="AI43" i="1"/>
  <c r="AQ42" i="1"/>
  <c r="AI42" i="1"/>
  <c r="AQ39" i="1"/>
  <c r="AI39" i="1"/>
  <c r="AQ38" i="1"/>
  <c r="AI38" i="1"/>
  <c r="AQ35" i="1"/>
  <c r="AI35" i="1"/>
  <c r="AQ34" i="1"/>
  <c r="AI34" i="1"/>
  <c r="BC33" i="1"/>
  <c r="AM45" i="1"/>
  <c r="AU45" i="1"/>
  <c r="BC45" i="1"/>
  <c r="AV56" i="1"/>
  <c r="AW48" i="1"/>
  <c r="AS59" i="6"/>
  <c r="AK59" i="6"/>
  <c r="AT56" i="6"/>
  <c r="AL56" i="6"/>
  <c r="AT55" i="6"/>
  <c r="AL55" i="6"/>
  <c r="BC53" i="6"/>
  <c r="AU53" i="6"/>
  <c r="BB50" i="6"/>
  <c r="Z49" i="6"/>
  <c r="AT49" i="6"/>
  <c r="AR48" i="6"/>
  <c r="AU46" i="6"/>
  <c r="AQ45" i="6"/>
  <c r="AT40" i="6"/>
  <c r="AL40" i="6"/>
  <c r="AX38" i="6"/>
  <c r="AH38" i="6"/>
  <c r="Z36" i="6"/>
  <c r="AS11" i="6"/>
  <c r="AK11" i="6"/>
  <c r="AV9" i="6"/>
  <c r="AN9" i="6"/>
  <c r="BB7" i="6"/>
  <c r="AU42" i="8"/>
  <c r="AT41" i="8"/>
  <c r="AL41" i="8"/>
  <c r="AS40" i="8"/>
  <c r="AJ39" i="8"/>
  <c r="AP37" i="8"/>
  <c r="AN35" i="8"/>
  <c r="AT33" i="8"/>
  <c r="AJ31" i="8"/>
  <c r="AI30" i="8"/>
  <c r="AP29" i="8"/>
  <c r="AH29" i="8"/>
  <c r="AM26" i="8"/>
  <c r="AT25" i="8"/>
  <c r="AL25" i="8"/>
  <c r="AS24" i="8"/>
  <c r="AR23" i="8"/>
  <c r="AJ23" i="8"/>
  <c r="AQ22" i="8"/>
  <c r="AI22" i="8"/>
  <c r="AP21" i="8"/>
  <c r="AO20" i="8"/>
  <c r="AN19" i="8"/>
  <c r="AU18" i="8"/>
  <c r="AM18" i="8"/>
  <c r="AT17" i="8"/>
  <c r="AL17" i="8"/>
  <c r="AS16" i="8"/>
  <c r="AR15" i="8"/>
  <c r="AJ15" i="8"/>
  <c r="AQ14" i="8"/>
  <c r="AI14" i="8"/>
  <c r="AP13" i="8"/>
  <c r="AO12" i="8"/>
  <c r="AN11" i="8"/>
  <c r="AU10" i="8"/>
  <c r="AM10" i="8"/>
  <c r="AT9" i="8"/>
  <c r="AL9" i="8"/>
  <c r="AS8" i="8"/>
  <c r="AK8" i="8"/>
  <c r="AR7" i="8"/>
  <c r="AJ7" i="8"/>
  <c r="BA29" i="8"/>
  <c r="BC27" i="8"/>
  <c r="AZ22" i="8"/>
  <c r="BB20" i="8"/>
  <c r="BC19" i="8"/>
  <c r="AZ14" i="8"/>
  <c r="BB12" i="8"/>
  <c r="BC11" i="8"/>
  <c r="AW9" i="8"/>
  <c r="AY7" i="8"/>
  <c r="AY43" i="8"/>
  <c r="AY41" i="8"/>
  <c r="AY40" i="8"/>
  <c r="AY39" i="8"/>
  <c r="AY35" i="8"/>
  <c r="AY34" i="8"/>
  <c r="AY33" i="8"/>
  <c r="AI26" i="6"/>
  <c r="AR23" i="6"/>
  <c r="BB20" i="6"/>
  <c r="AL20" i="6"/>
  <c r="BC17" i="6"/>
  <c r="AU17" i="6"/>
  <c r="AM17" i="6"/>
  <c r="AX16" i="6"/>
  <c r="AO16" i="6"/>
  <c r="AG16" i="6"/>
  <c r="AO15" i="6"/>
  <c r="AZ14" i="6"/>
  <c r="AR14" i="6"/>
  <c r="AJ14" i="6"/>
  <c r="AV12" i="6"/>
  <c r="AN12" i="6"/>
  <c r="AW10" i="6"/>
  <c r="AS7" i="6"/>
  <c r="AK7" i="6"/>
  <c r="AR25" i="8"/>
  <c r="AZ28" i="8"/>
  <c r="BB26" i="8"/>
  <c r="BA19" i="8"/>
  <c r="BB18" i="8"/>
  <c r="BC17" i="8"/>
  <c r="BA11" i="8"/>
  <c r="AW41" i="8"/>
  <c r="BA7" i="6"/>
  <c r="AZ25" i="6"/>
  <c r="AR25" i="6"/>
  <c r="AJ25" i="6"/>
  <c r="BC24" i="6"/>
  <c r="AM24" i="6"/>
  <c r="Z23" i="6"/>
  <c r="AX22" i="6"/>
  <c r="AT21" i="6"/>
  <c r="BA20" i="6"/>
  <c r="AS20" i="6"/>
  <c r="AK20" i="6"/>
  <c r="AX19" i="6"/>
  <c r="AP19" i="6"/>
  <c r="Z19" i="6"/>
  <c r="AO18" i="6"/>
  <c r="BB15" i="6"/>
  <c r="AT15" i="6"/>
  <c r="AM15" i="6"/>
  <c r="AW14" i="6"/>
  <c r="AS12" i="6"/>
  <c r="BC10" i="6"/>
  <c r="AN10" i="6"/>
  <c r="BA9" i="6"/>
  <c r="BC8" i="6"/>
  <c r="AU8" i="6"/>
  <c r="AM8" i="6"/>
  <c r="AF44" i="8"/>
  <c r="AC44" i="8" s="1"/>
  <c r="BB29" i="6"/>
  <c r="AP28" i="6"/>
  <c r="AR27" i="6"/>
  <c r="AT26" i="6"/>
  <c r="AW22" i="6"/>
  <c r="AO22" i="6"/>
  <c r="BA21" i="6"/>
  <c r="AS21" i="6"/>
  <c r="AK21" i="6"/>
  <c r="BC19" i="6"/>
  <c r="AM19" i="6"/>
  <c r="AM18" i="6"/>
  <c r="BB16" i="6"/>
  <c r="AS16" i="6"/>
  <c r="AK16" i="6"/>
  <c r="AH9" i="6"/>
  <c r="BC22" i="8"/>
  <c r="AW20" i="8"/>
  <c r="AY18" i="8"/>
  <c r="BC14" i="8"/>
  <c r="AW12" i="8"/>
  <c r="AL23" i="6"/>
  <c r="BB19" i="6"/>
  <c r="AL19" i="6"/>
  <c r="AO17" i="6"/>
  <c r="AL11" i="6"/>
  <c r="AW9" i="6"/>
  <c r="AV39" i="8"/>
  <c r="AO43" i="8"/>
  <c r="Z17" i="1"/>
  <c r="AB13" i="1"/>
  <c r="AY7" i="1"/>
  <c r="AI7" i="1"/>
  <c r="AP38" i="1"/>
  <c r="AX23" i="1"/>
  <c r="AP20" i="1"/>
  <c r="AV18" i="1"/>
  <c r="AW7" i="1"/>
  <c r="K64" i="1"/>
  <c r="AG7" i="1"/>
  <c r="AW30" i="1"/>
  <c r="AO30" i="1"/>
  <c r="Z30" i="1"/>
  <c r="AW29" i="1"/>
  <c r="AO29" i="1"/>
  <c r="AG29" i="1"/>
  <c r="AW28" i="1"/>
  <c r="AO28" i="1"/>
  <c r="AG28" i="1"/>
  <c r="AO27" i="1"/>
  <c r="AW26" i="1"/>
  <c r="AO26" i="1"/>
  <c r="Z26" i="1"/>
  <c r="AW25" i="1"/>
  <c r="AO25" i="1"/>
  <c r="AG25" i="1"/>
  <c r="AW24" i="1"/>
  <c r="AG24" i="1"/>
  <c r="AO23" i="1"/>
  <c r="AW22" i="1"/>
  <c r="AO22" i="1"/>
  <c r="AW21" i="1"/>
  <c r="AO21" i="1"/>
  <c r="AG21" i="1"/>
  <c r="AW20" i="1"/>
  <c r="AG20" i="1"/>
  <c r="AW19" i="1"/>
  <c r="AW18" i="1"/>
  <c r="AO18" i="1"/>
  <c r="AW17" i="1"/>
  <c r="AO17" i="1"/>
  <c r="AG17" i="1"/>
  <c r="AO16" i="1"/>
  <c r="AB16" i="1"/>
  <c r="AO15" i="1"/>
  <c r="AW14" i="1"/>
  <c r="AO14" i="1"/>
  <c r="AW13" i="1"/>
  <c r="AO13" i="1"/>
  <c r="AG13" i="1"/>
  <c r="AW12" i="1"/>
  <c r="AO12" i="1"/>
  <c r="AG12" i="1"/>
  <c r="AW11" i="1"/>
  <c r="Z41" i="1"/>
  <c r="Z37" i="1"/>
  <c r="AB58" i="6"/>
  <c r="AG58" i="6"/>
  <c r="AB12" i="1"/>
  <c r="AH34" i="1"/>
  <c r="AP24" i="1"/>
  <c r="AO19" i="1"/>
  <c r="AV11" i="1"/>
  <c r="AW8" i="1"/>
  <c r="Z29" i="1"/>
  <c r="AP42" i="1"/>
  <c r="AV30" i="1"/>
  <c r="AH29" i="1"/>
  <c r="AR27" i="1"/>
  <c r="AY26" i="1"/>
  <c r="AI26" i="1"/>
  <c r="AH22" i="1"/>
  <c r="AH21" i="1"/>
  <c r="Z28" i="1"/>
  <c r="AQ7" i="1"/>
  <c r="AH38" i="1"/>
  <c r="AH28" i="1"/>
  <c r="AI25" i="1"/>
  <c r="AU22" i="1"/>
  <c r="AH16" i="1"/>
  <c r="AN14" i="1"/>
  <c r="AP8" i="1"/>
  <c r="BA7" i="1"/>
  <c r="AS7" i="1"/>
  <c r="AK7" i="1"/>
  <c r="BA30" i="1"/>
  <c r="AS30" i="1"/>
  <c r="AK30" i="1"/>
  <c r="BA29" i="1"/>
  <c r="AS29" i="1"/>
  <c r="AK29" i="1"/>
  <c r="AS27" i="1"/>
  <c r="BA26" i="1"/>
  <c r="AS26" i="1"/>
  <c r="AK26" i="1"/>
  <c r="BA25" i="1"/>
  <c r="AS25" i="1"/>
  <c r="AK25" i="1"/>
  <c r="BA24" i="1"/>
  <c r="AS24" i="1"/>
  <c r="AK24" i="1"/>
  <c r="BA23" i="1"/>
  <c r="AS23" i="1"/>
  <c r="AK23" i="1"/>
  <c r="BA22" i="1"/>
  <c r="AS22" i="1"/>
  <c r="AK22" i="1"/>
  <c r="BA21" i="1"/>
  <c r="AS21" i="1"/>
  <c r="AK21" i="1"/>
  <c r="BA20" i="1"/>
  <c r="AS20" i="1"/>
  <c r="AK20" i="1"/>
  <c r="AH15" i="1"/>
  <c r="Z12" i="1"/>
  <c r="Z24" i="1"/>
  <c r="AQ30" i="1"/>
  <c r="AU29" i="1"/>
  <c r="AR26" i="1"/>
  <c r="AY25" i="1"/>
  <c r="AZ19" i="1"/>
  <c r="AI14" i="1"/>
  <c r="AM10" i="1"/>
  <c r="BA19" i="1"/>
  <c r="AS19" i="1"/>
  <c r="AK19" i="1"/>
  <c r="BA18" i="1"/>
  <c r="AS18" i="1"/>
  <c r="AK18" i="1"/>
  <c r="BA17" i="1"/>
  <c r="AS17" i="1"/>
  <c r="AK17" i="1"/>
  <c r="BA16" i="1"/>
  <c r="AS16" i="1"/>
  <c r="AK16" i="1"/>
  <c r="BA15" i="1"/>
  <c r="AS15" i="1"/>
  <c r="AK15" i="1"/>
  <c r="BA14" i="1"/>
  <c r="AS14" i="1"/>
  <c r="AK14" i="1"/>
  <c r="BA13" i="1"/>
  <c r="AS13" i="1"/>
  <c r="AK13" i="1"/>
  <c r="AS12" i="1"/>
  <c r="AS11" i="1"/>
  <c r="BA10" i="1"/>
  <c r="AS10" i="1"/>
  <c r="AK10" i="1"/>
  <c r="BA9" i="1"/>
  <c r="AS9" i="1"/>
  <c r="AK9" i="1"/>
  <c r="BA8" i="1"/>
  <c r="AS8" i="1"/>
  <c r="AK8" i="1"/>
  <c r="AS43" i="1"/>
  <c r="AK43" i="1"/>
  <c r="AR42" i="1"/>
  <c r="AJ42" i="1"/>
  <c r="AS41" i="1"/>
  <c r="AK41" i="1"/>
  <c r="AS40" i="1"/>
  <c r="AK40" i="1"/>
  <c r="AS39" i="1"/>
  <c r="AK39" i="1"/>
  <c r="AR38" i="1"/>
  <c r="AJ38" i="1"/>
  <c r="AS37" i="1"/>
  <c r="AK37" i="1"/>
  <c r="AS36" i="1"/>
  <c r="AK36" i="1"/>
  <c r="AS35" i="1"/>
  <c r="AK35" i="1"/>
  <c r="AR34" i="1"/>
  <c r="AJ34" i="1"/>
  <c r="AS33" i="1"/>
  <c r="AK33" i="1"/>
  <c r="AS32" i="1"/>
  <c r="AK32" i="1"/>
  <c r="AS31" i="1"/>
  <c r="AK31" i="1"/>
  <c r="BB39" i="1"/>
  <c r="BC35" i="1"/>
  <c r="AW42" i="1"/>
  <c r="AW38" i="1"/>
  <c r="AW34" i="1"/>
  <c r="AJ45" i="1"/>
  <c r="AR45" i="1"/>
  <c r="AZ45" i="1"/>
  <c r="BA46" i="1"/>
  <c r="AS46" i="1"/>
  <c r="AK46" i="1"/>
  <c r="AR61" i="1"/>
  <c r="AJ61" i="1"/>
  <c r="AS60" i="1"/>
  <c r="AK60" i="1"/>
  <c r="AS59" i="1"/>
  <c r="AK59" i="1"/>
  <c r="AS58" i="1"/>
  <c r="AK58" i="1"/>
  <c r="AR57" i="1"/>
  <c r="AJ57" i="1"/>
  <c r="AS56" i="1"/>
  <c r="AK56" i="1"/>
  <c r="AS55" i="1"/>
  <c r="AK55" i="1"/>
  <c r="Z57" i="6"/>
  <c r="AH57" i="6"/>
  <c r="BA31" i="1"/>
  <c r="AW41" i="1"/>
  <c r="AW37" i="1"/>
  <c r="AQ61" i="1"/>
  <c r="AI61" i="1"/>
  <c r="AQ58" i="1"/>
  <c r="AI58" i="1"/>
  <c r="AQ57" i="1"/>
  <c r="AI57" i="1"/>
  <c r="AQ54" i="1"/>
  <c r="AI54" i="1"/>
  <c r="AQ53" i="1"/>
  <c r="AI53" i="1"/>
  <c r="AQ50" i="1"/>
  <c r="AI50" i="1"/>
  <c r="AQ49" i="1"/>
  <c r="AI49" i="1"/>
  <c r="AQ47" i="1"/>
  <c r="AI47" i="1"/>
  <c r="AX60" i="1"/>
  <c r="BC57" i="1"/>
  <c r="AT59" i="6"/>
  <c r="AW57" i="6"/>
  <c r="AO57" i="6"/>
  <c r="AX55" i="6"/>
  <c r="AW55" i="6"/>
  <c r="Z55" i="6"/>
  <c r="AH55" i="6"/>
  <c r="AY43" i="1"/>
  <c r="BB32" i="1"/>
  <c r="BC58" i="1"/>
  <c r="BB57" i="1"/>
  <c r="BA56" i="1"/>
  <c r="AZ55" i="1"/>
  <c r="AY54" i="1"/>
  <c r="AX53" i="1"/>
  <c r="AC10" i="5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B61" i="6"/>
  <c r="AG61" i="6"/>
  <c r="BA59" i="6"/>
  <c r="BB59" i="6"/>
  <c r="AV61" i="6"/>
  <c r="AU61" i="6"/>
  <c r="AN61" i="6"/>
  <c r="AM61" i="6"/>
  <c r="AN55" i="6"/>
  <c r="AM55" i="6"/>
  <c r="AM54" i="6"/>
  <c r="AL54" i="6"/>
  <c r="Z53" i="6"/>
  <c r="AH53" i="6"/>
  <c r="AO11" i="1"/>
  <c r="AW10" i="1"/>
  <c r="AO10" i="1"/>
  <c r="AW9" i="1"/>
  <c r="AO9" i="1"/>
  <c r="AG9" i="1"/>
  <c r="AO43" i="1"/>
  <c r="AN42" i="1"/>
  <c r="AO41" i="1"/>
  <c r="AG41" i="1"/>
  <c r="AO40" i="1"/>
  <c r="AO39" i="1"/>
  <c r="AN38" i="1"/>
  <c r="AO37" i="1"/>
  <c r="AG37" i="1"/>
  <c r="AO36" i="1"/>
  <c r="AG36" i="1"/>
  <c r="AO35" i="1"/>
  <c r="AN34" i="1"/>
  <c r="AO33" i="1"/>
  <c r="AG33" i="1"/>
  <c r="AO32" i="1"/>
  <c r="AO31" i="1"/>
  <c r="AG31" i="1"/>
  <c r="AZ40" i="1"/>
  <c r="AY35" i="1"/>
  <c r="AW40" i="1"/>
  <c r="AW32" i="1"/>
  <c r="AN45" i="1"/>
  <c r="AV45" i="1"/>
  <c r="AW46" i="1"/>
  <c r="AO46" i="1"/>
  <c r="Z46" i="1"/>
  <c r="AN61" i="1"/>
  <c r="AO60" i="1"/>
  <c r="AG60" i="1"/>
  <c r="AO59" i="1"/>
  <c r="AG59" i="1"/>
  <c r="AO58" i="1"/>
  <c r="AN57" i="1"/>
  <c r="AO56" i="1"/>
  <c r="AG56" i="1"/>
  <c r="AO55" i="1"/>
  <c r="AG55" i="1"/>
  <c r="AO54" i="1"/>
  <c r="AO52" i="1"/>
  <c r="AG52" i="1"/>
  <c r="AO51" i="1"/>
  <c r="AG51" i="1"/>
  <c r="AO50" i="1"/>
  <c r="AO48" i="1"/>
  <c r="AG48" i="1"/>
  <c r="AI60" i="6"/>
  <c r="AQ60" i="6"/>
  <c r="AL59" i="6"/>
  <c r="BB56" i="6"/>
  <c r="BC56" i="6"/>
  <c r="Z42" i="1"/>
  <c r="Z40" i="1"/>
  <c r="AY60" i="6"/>
  <c r="BC43" i="1"/>
  <c r="AZ42" i="1"/>
  <c r="AZ41" i="1"/>
  <c r="BA37" i="1"/>
  <c r="AZ33" i="1"/>
  <c r="BA60" i="1"/>
  <c r="AZ59" i="1"/>
  <c r="AY58" i="1"/>
  <c r="AX57" i="1"/>
  <c r="BC54" i="1"/>
  <c r="BB53" i="1"/>
  <c r="AK61" i="6"/>
  <c r="AB60" i="6"/>
  <c r="AG60" i="6"/>
  <c r="Z58" i="6"/>
  <c r="AH58" i="6"/>
  <c r="AZ57" i="6"/>
  <c r="AY57" i="6"/>
  <c r="AR57" i="6"/>
  <c r="AJ57" i="6"/>
  <c r="AU54" i="6"/>
  <c r="AS54" i="1"/>
  <c r="AK54" i="1"/>
  <c r="AR53" i="1"/>
  <c r="AJ53" i="1"/>
  <c r="AS52" i="1"/>
  <c r="AK52" i="1"/>
  <c r="AS51" i="1"/>
  <c r="AK51" i="1"/>
  <c r="AS50" i="1"/>
  <c r="AK50" i="1"/>
  <c r="AR49" i="1"/>
  <c r="AJ49" i="1"/>
  <c r="AS48" i="1"/>
  <c r="AK48" i="1"/>
  <c r="AR47" i="1"/>
  <c r="AJ47" i="1"/>
  <c r="AZ61" i="6"/>
  <c r="AR61" i="6"/>
  <c r="AJ61" i="6"/>
  <c r="AQ59" i="6"/>
  <c r="Z59" i="6"/>
  <c r="AV57" i="6"/>
  <c r="AN57" i="6"/>
  <c r="Z54" i="6"/>
  <c r="BA52" i="6"/>
  <c r="AS52" i="6"/>
  <c r="AK52" i="6"/>
  <c r="BA49" i="6"/>
  <c r="AS49" i="6"/>
  <c r="AK49" i="6"/>
  <c r="AZ48" i="6"/>
  <c r="AJ48" i="6"/>
  <c r="AO47" i="6"/>
  <c r="BC46" i="6"/>
  <c r="AT46" i="6"/>
  <c r="AM46" i="6"/>
  <c r="S64" i="6"/>
  <c r="K64" i="6"/>
  <c r="C64" i="6"/>
  <c r="BC43" i="6"/>
  <c r="AU43" i="6"/>
  <c r="AT43" i="6"/>
  <c r="AM43" i="6"/>
  <c r="BA42" i="6"/>
  <c r="AK42" i="6"/>
  <c r="AZ41" i="6"/>
  <c r="AR41" i="6"/>
  <c r="AJ41" i="6"/>
  <c r="AJ40" i="6"/>
  <c r="Z33" i="6"/>
  <c r="AH33" i="6"/>
  <c r="BB32" i="6"/>
  <c r="AT32" i="6"/>
  <c r="AL32" i="6"/>
  <c r="AU26" i="6"/>
  <c r="AX26" i="6"/>
  <c r="AY26" i="6"/>
  <c r="AQ26" i="6"/>
  <c r="AP26" i="6"/>
  <c r="Z24" i="6"/>
  <c r="AH24" i="6"/>
  <c r="AW20" i="6"/>
  <c r="AV20" i="6"/>
  <c r="AB20" i="6"/>
  <c r="AB59" i="6"/>
  <c r="AT58" i="6"/>
  <c r="Z56" i="6"/>
  <c r="AU55" i="6"/>
  <c r="AM53" i="6"/>
  <c r="AB50" i="6"/>
  <c r="AJ47" i="6"/>
  <c r="AO45" i="6"/>
  <c r="J64" i="6"/>
  <c r="AX43" i="6"/>
  <c r="AZ42" i="6"/>
  <c r="AJ42" i="6"/>
  <c r="AU60" i="6"/>
  <c r="AB56" i="6"/>
  <c r="AB54" i="6"/>
  <c r="AU50" i="6"/>
  <c r="BC49" i="6"/>
  <c r="AT47" i="6"/>
  <c r="AL47" i="6"/>
  <c r="AV46" i="6"/>
  <c r="AR45" i="6"/>
  <c r="Y64" i="6"/>
  <c r="AU45" i="6"/>
  <c r="Q64" i="6"/>
  <c r="AN45" i="6"/>
  <c r="I64" i="6"/>
  <c r="AZ43" i="6"/>
  <c r="BA43" i="6"/>
  <c r="AR43" i="6"/>
  <c r="AJ43" i="6"/>
  <c r="AB40" i="6"/>
  <c r="AZ37" i="6"/>
  <c r="AY32" i="6"/>
  <c r="AH31" i="6"/>
  <c r="AL31" i="6"/>
  <c r="AM31" i="6"/>
  <c r="AQ28" i="6"/>
  <c r="AR28" i="6"/>
  <c r="Z28" i="6"/>
  <c r="AX23" i="6"/>
  <c r="AB51" i="6"/>
  <c r="AT50" i="6"/>
  <c r="BB49" i="6"/>
  <c r="Z48" i="6"/>
  <c r="AW48" i="6"/>
  <c r="R64" i="6"/>
  <c r="AB48" i="6"/>
  <c r="BB47" i="6"/>
  <c r="X64" i="6"/>
  <c r="AT45" i="6"/>
  <c r="P64" i="6"/>
  <c r="H64" i="6"/>
  <c r="AP43" i="6"/>
  <c r="AQ35" i="6"/>
  <c r="AR35" i="6"/>
  <c r="Z52" i="6"/>
  <c r="AB52" i="6"/>
  <c r="AB49" i="6"/>
  <c r="Z46" i="6"/>
  <c r="W64" i="6"/>
  <c r="O64" i="6"/>
  <c r="Z41" i="6"/>
  <c r="AB41" i="6"/>
  <c r="AM53" i="1"/>
  <c r="AN51" i="1"/>
  <c r="AU50" i="1"/>
  <c r="AM50" i="1"/>
  <c r="AU49" i="1"/>
  <c r="AM49" i="1"/>
  <c r="AU47" i="1"/>
  <c r="AM47" i="1"/>
  <c r="BB60" i="1"/>
  <c r="BA59" i="1"/>
  <c r="AZ58" i="1"/>
  <c r="AY57" i="1"/>
  <c r="AY56" i="1"/>
  <c r="BC52" i="1"/>
  <c r="BB51" i="1"/>
  <c r="BA50" i="1"/>
  <c r="AZ49" i="1"/>
  <c r="AY48" i="1"/>
  <c r="AX47" i="1"/>
  <c r="Z60" i="6"/>
  <c r="AV58" i="6"/>
  <c r="AN58" i="6"/>
  <c r="AB55" i="6"/>
  <c r="AW53" i="6"/>
  <c r="AO53" i="6"/>
  <c r="AB53" i="6"/>
  <c r="AU52" i="6"/>
  <c r="BB51" i="6"/>
  <c r="AT51" i="6"/>
  <c r="AL51" i="6"/>
  <c r="AV50" i="6"/>
  <c r="BA50" i="6"/>
  <c r="AS50" i="6"/>
  <c r="AK50" i="6"/>
  <c r="AU49" i="6"/>
  <c r="AN49" i="6"/>
  <c r="AU47" i="6"/>
  <c r="BA47" i="6"/>
  <c r="AM45" i="6"/>
  <c r="BA45" i="6"/>
  <c r="V64" i="6"/>
  <c r="AS45" i="6"/>
  <c r="N64" i="6"/>
  <c r="AK45" i="6"/>
  <c r="F64" i="6"/>
  <c r="AF44" i="6"/>
  <c r="AC44" i="6" s="1"/>
  <c r="AH43" i="6"/>
  <c r="Z43" i="6"/>
  <c r="AB42" i="6"/>
  <c r="AG42" i="6"/>
  <c r="BB40" i="6"/>
  <c r="AB39" i="6"/>
  <c r="AH36" i="6"/>
  <c r="AB46" i="6"/>
  <c r="AZ45" i="6"/>
  <c r="U64" i="6"/>
  <c r="M64" i="6"/>
  <c r="AJ45" i="6"/>
  <c r="E64" i="6"/>
  <c r="AQ31" i="6"/>
  <c r="AP31" i="6"/>
  <c r="AO27" i="6"/>
  <c r="AN27" i="6"/>
  <c r="AB27" i="6"/>
  <c r="AN60" i="6"/>
  <c r="AB57" i="6"/>
  <c r="AZ56" i="6"/>
  <c r="AR56" i="6"/>
  <c r="AJ56" i="6"/>
  <c r="AZ54" i="6"/>
  <c r="AR54" i="6"/>
  <c r="AJ54" i="6"/>
  <c r="BA51" i="6"/>
  <c r="AS51" i="6"/>
  <c r="AK51" i="6"/>
  <c r="Z50" i="6"/>
  <c r="BA48" i="6"/>
  <c r="AS48" i="6"/>
  <c r="AK48" i="6"/>
  <c r="AP47" i="6"/>
  <c r="AN46" i="6"/>
  <c r="BC45" i="6"/>
  <c r="AY45" i="6"/>
  <c r="T64" i="6"/>
  <c r="L64" i="6"/>
  <c r="AI45" i="6"/>
  <c r="D64" i="6"/>
  <c r="AX42" i="6"/>
  <c r="AV41" i="6"/>
  <c r="AZ40" i="6"/>
  <c r="AR40" i="6"/>
  <c r="AM38" i="6"/>
  <c r="AQ38" i="6"/>
  <c r="AW36" i="6"/>
  <c r="BC34" i="6"/>
  <c r="AZ31" i="6"/>
  <c r="AT30" i="6"/>
  <c r="BB23" i="6"/>
  <c r="BC23" i="6"/>
  <c r="AT23" i="6"/>
  <c r="AU23" i="6"/>
  <c r="AX33" i="6"/>
  <c r="AU32" i="6"/>
  <c r="AT29" i="6"/>
  <c r="AB28" i="6"/>
  <c r="AB22" i="6"/>
  <c r="AL15" i="6"/>
  <c r="AM10" i="6"/>
  <c r="AB13" i="6"/>
  <c r="AB11" i="6"/>
  <c r="AB37" i="8"/>
  <c r="AV25" i="8"/>
  <c r="AV17" i="8"/>
  <c r="AV55" i="8"/>
  <c r="AO36" i="6"/>
  <c r="AB36" i="6"/>
  <c r="BA34" i="6"/>
  <c r="AS34" i="6"/>
  <c r="AK34" i="6"/>
  <c r="AW33" i="6"/>
  <c r="AO33" i="6"/>
  <c r="AB33" i="6"/>
  <c r="BA29" i="6"/>
  <c r="AS29" i="6"/>
  <c r="AK29" i="6"/>
  <c r="BA24" i="6"/>
  <c r="AS24" i="6"/>
  <c r="AK24" i="6"/>
  <c r="AU22" i="6"/>
  <c r="AR20" i="6"/>
  <c r="AQ19" i="6"/>
  <c r="AT18" i="6"/>
  <c r="AB18" i="6"/>
  <c r="AT16" i="6"/>
  <c r="AV13" i="6"/>
  <c r="AN13" i="6"/>
  <c r="BB12" i="6"/>
  <c r="AV11" i="6"/>
  <c r="AN11" i="6"/>
  <c r="AB7" i="6"/>
  <c r="AT42" i="8"/>
  <c r="AL42" i="8"/>
  <c r="AZ29" i="8"/>
  <c r="BB27" i="8"/>
  <c r="AV24" i="8"/>
  <c r="AX23" i="8"/>
  <c r="AZ21" i="8"/>
  <c r="AV16" i="8"/>
  <c r="AX15" i="8"/>
  <c r="AZ13" i="8"/>
  <c r="BC10" i="8"/>
  <c r="AV8" i="8"/>
  <c r="AX43" i="8"/>
  <c r="AX42" i="8"/>
  <c r="AX40" i="8"/>
  <c r="AW36" i="8"/>
  <c r="AX35" i="8"/>
  <c r="AO38" i="6"/>
  <c r="AB38" i="6"/>
  <c r="AR37" i="6"/>
  <c r="AM34" i="6"/>
  <c r="AV33" i="6"/>
  <c r="BA32" i="6"/>
  <c r="AK32" i="6"/>
  <c r="AS31" i="6"/>
  <c r="BA30" i="6"/>
  <c r="AS30" i="6"/>
  <c r="AK30" i="6"/>
  <c r="AU29" i="6"/>
  <c r="AR29" i="6"/>
  <c r="AQ27" i="6"/>
  <c r="BA26" i="6"/>
  <c r="AS26" i="6"/>
  <c r="AK26" i="6"/>
  <c r="AW25" i="6"/>
  <c r="AO25" i="6"/>
  <c r="AB25" i="6"/>
  <c r="AO23" i="6"/>
  <c r="AB23" i="6"/>
  <c r="AZ17" i="6"/>
  <c r="AR17" i="6"/>
  <c r="AJ17" i="6"/>
  <c r="AP16" i="6"/>
  <c r="AZ16" i="6"/>
  <c r="AR16" i="6"/>
  <c r="AJ16" i="6"/>
  <c r="AB15" i="6"/>
  <c r="AB14" i="6"/>
  <c r="BC13" i="6"/>
  <c r="AU13" i="6"/>
  <c r="AP10" i="6"/>
  <c r="AV7" i="6"/>
  <c r="AN7" i="6"/>
  <c r="AB40" i="8"/>
  <c r="AT43" i="8"/>
  <c r="AS42" i="8"/>
  <c r="B64" i="6"/>
  <c r="AW43" i="6"/>
  <c r="AO43" i="6"/>
  <c r="AB43" i="6"/>
  <c r="AP42" i="6"/>
  <c r="Z42" i="6"/>
  <c r="AY41" i="6"/>
  <c r="AQ41" i="6"/>
  <c r="AI41" i="6"/>
  <c r="AX37" i="6"/>
  <c r="AT36" i="6"/>
  <c r="AW35" i="6"/>
  <c r="AO35" i="6"/>
  <c r="AB35" i="6"/>
  <c r="AX34" i="6"/>
  <c r="AQ34" i="6"/>
  <c r="Z34" i="6"/>
  <c r="AL33" i="6"/>
  <c r="AR30" i="6"/>
  <c r="AQ29" i="6"/>
  <c r="AP29" i="6"/>
  <c r="BA28" i="6"/>
  <c r="AS28" i="6"/>
  <c r="AK28" i="6"/>
  <c r="AR26" i="6"/>
  <c r="AN25" i="6"/>
  <c r="BA22" i="6"/>
  <c r="AS22" i="6"/>
  <c r="AK22" i="6"/>
  <c r="AW21" i="6"/>
  <c r="AO21" i="6"/>
  <c r="AB21" i="6"/>
  <c r="AB19" i="6"/>
  <c r="AQ17" i="6"/>
  <c r="AL16" i="6"/>
  <c r="AQ15" i="6"/>
  <c r="AV15" i="6"/>
  <c r="AN15" i="6"/>
  <c r="AY14" i="6"/>
  <c r="BC14" i="6"/>
  <c r="AN14" i="6"/>
  <c r="AU12" i="6"/>
  <c r="AZ12" i="6"/>
  <c r="AR12" i="6"/>
  <c r="AJ12" i="6"/>
  <c r="AB10" i="6"/>
  <c r="AB9" i="6"/>
  <c r="AZ8" i="6"/>
  <c r="AR8" i="6"/>
  <c r="AJ8" i="6"/>
  <c r="AT7" i="6"/>
  <c r="AL7" i="6"/>
  <c r="AP18" i="6"/>
  <c r="AL8" i="6"/>
  <c r="AQ11" i="8"/>
  <c r="AH10" i="8"/>
  <c r="AV29" i="8"/>
  <c r="AW28" i="8"/>
  <c r="BB23" i="8"/>
  <c r="BB15" i="8"/>
  <c r="AW59" i="8"/>
  <c r="AV51" i="8"/>
  <c r="AW37" i="6"/>
  <c r="AO37" i="6"/>
  <c r="AB37" i="6"/>
  <c r="BA36" i="6"/>
  <c r="AS36" i="6"/>
  <c r="AK36" i="6"/>
  <c r="AO34" i="6"/>
  <c r="AB34" i="6"/>
  <c r="BA33" i="6"/>
  <c r="AS33" i="6"/>
  <c r="AK33" i="6"/>
  <c r="AW29" i="6"/>
  <c r="AO29" i="6"/>
  <c r="AB29" i="6"/>
  <c r="AZ26" i="6"/>
  <c r="AW24" i="6"/>
  <c r="AO24" i="6"/>
  <c r="AB24" i="6"/>
  <c r="AN23" i="6"/>
  <c r="AQ22" i="6"/>
  <c r="AN18" i="6"/>
  <c r="AB17" i="6"/>
  <c r="AB16" i="6"/>
  <c r="AT14" i="6"/>
  <c r="AZ13" i="6"/>
  <c r="AR13" i="6"/>
  <c r="AJ13" i="6"/>
  <c r="AZ11" i="6"/>
  <c r="AR11" i="6"/>
  <c r="AJ11" i="6"/>
  <c r="AU9" i="6"/>
  <c r="AM9" i="6"/>
  <c r="AM7" i="6"/>
  <c r="AG42" i="8"/>
  <c r="AO25" i="8"/>
  <c r="G64" i="6"/>
  <c r="BC42" i="6"/>
  <c r="AU42" i="6"/>
  <c r="AM42" i="6"/>
  <c r="AU40" i="6"/>
  <c r="BA38" i="6"/>
  <c r="AS38" i="6"/>
  <c r="AK38" i="6"/>
  <c r="AV37" i="6"/>
  <c r="AU37" i="6"/>
  <c r="AN37" i="6"/>
  <c r="AJ36" i="6"/>
  <c r="AJ33" i="6"/>
  <c r="AW32" i="6"/>
  <c r="AO32" i="6"/>
  <c r="AB32" i="6"/>
  <c r="AW30" i="6"/>
  <c r="AO30" i="6"/>
  <c r="AB30" i="6"/>
  <c r="AN29" i="6"/>
  <c r="AP27" i="6"/>
  <c r="BB27" i="6"/>
  <c r="AL27" i="6"/>
  <c r="AW26" i="6"/>
  <c r="AO26" i="6"/>
  <c r="AB26" i="6"/>
  <c r="BA25" i="6"/>
  <c r="AS25" i="6"/>
  <c r="AK25" i="6"/>
  <c r="AU24" i="6"/>
  <c r="AM23" i="6"/>
  <c r="AS23" i="6"/>
  <c r="AJ18" i="6"/>
  <c r="AV17" i="6"/>
  <c r="AN17" i="6"/>
  <c r="AN16" i="6"/>
  <c r="BC15" i="6"/>
  <c r="AQ13" i="6"/>
  <c r="AI13" i="6"/>
  <c r="AB12" i="6"/>
  <c r="AY11" i="6"/>
  <c r="AP11" i="6"/>
  <c r="AO10" i="6"/>
  <c r="BA10" i="6"/>
  <c r="AK10" i="6"/>
  <c r="AT9" i="6"/>
  <c r="AB8" i="6"/>
  <c r="AZ7" i="6"/>
  <c r="AR7" i="6"/>
  <c r="AJ7" i="6"/>
  <c r="AH43" i="8"/>
  <c r="AF47" i="9"/>
  <c r="AC47" i="9" s="1"/>
  <c r="AB65" i="9"/>
  <c r="AF31" i="9"/>
  <c r="AC31" i="9" s="1"/>
  <c r="AZ25" i="8"/>
  <c r="AN52" i="1"/>
  <c r="AW51" i="8"/>
  <c r="AV59" i="8"/>
  <c r="AX34" i="8"/>
  <c r="BB37" i="8"/>
  <c r="AX39" i="8"/>
  <c r="AX41" i="8"/>
  <c r="BA12" i="8"/>
  <c r="AY14" i="8"/>
  <c r="BC15" i="8"/>
  <c r="BC23" i="8"/>
  <c r="BA16" i="8"/>
  <c r="AW17" i="8"/>
  <c r="BB19" i="8"/>
  <c r="BA24" i="8"/>
  <c r="AW25" i="8"/>
  <c r="AW27" i="8"/>
  <c r="BA28" i="8"/>
  <c r="AW29" i="8"/>
  <c r="BB30" i="8"/>
  <c r="BA8" i="8"/>
  <c r="AZ17" i="8"/>
  <c r="BA20" i="8"/>
  <c r="AY22" i="8"/>
  <c r="AK9" i="8"/>
  <c r="AR11" i="8"/>
  <c r="AK12" i="8"/>
  <c r="AS13" i="8"/>
  <c r="AK16" i="8"/>
  <c r="AS17" i="8"/>
  <c r="AK20" i="8"/>
  <c r="AS21" i="8"/>
  <c r="AK24" i="8"/>
  <c r="AS25" i="8"/>
  <c r="AO28" i="8"/>
  <c r="AI31" i="8"/>
  <c r="AK32" i="8"/>
  <c r="AS32" i="8"/>
  <c r="AL33" i="8"/>
  <c r="AJ35" i="8"/>
  <c r="AJ36" i="8"/>
  <c r="AL38" i="8"/>
  <c r="AQ7" i="8"/>
  <c r="AO9" i="8"/>
  <c r="AU11" i="8"/>
  <c r="AN12" i="8"/>
  <c r="AN16" i="8"/>
  <c r="AN20" i="8"/>
  <c r="AN24" i="8"/>
  <c r="AR28" i="8"/>
  <c r="AO29" i="8"/>
  <c r="AL30" i="8"/>
  <c r="AU30" i="8"/>
  <c r="AR31" i="8"/>
  <c r="AO33" i="8"/>
  <c r="AR39" i="8"/>
  <c r="AG41" i="8"/>
  <c r="AP42" i="8"/>
  <c r="Z34" i="8"/>
  <c r="AK13" i="8"/>
  <c r="AT14" i="8"/>
  <c r="AK17" i="8"/>
  <c r="AT18" i="8"/>
  <c r="AK21" i="8"/>
  <c r="AT22" i="8"/>
  <c r="AK25" i="8"/>
  <c r="AI39" i="8"/>
  <c r="AR8" i="8"/>
  <c r="AQ9" i="8"/>
  <c r="AI13" i="8"/>
  <c r="AI15" i="8"/>
  <c r="AY15" i="8"/>
  <c r="AQ17" i="8"/>
  <c r="AI19" i="8"/>
  <c r="AQ21" i="8"/>
  <c r="AQ23" i="8"/>
  <c r="AQ25" i="8"/>
  <c r="AY27" i="8"/>
  <c r="AZ27" i="8"/>
  <c r="AR27" i="8"/>
  <c r="AU28" i="8"/>
  <c r="AG45" i="8"/>
  <c r="AB45" i="8"/>
  <c r="Z45" i="8"/>
  <c r="H64" i="8"/>
  <c r="T64" i="8"/>
  <c r="AM9" i="8"/>
  <c r="AL10" i="8"/>
  <c r="AP11" i="8"/>
  <c r="BB11" i="8"/>
  <c r="AP12" i="8"/>
  <c r="AH14" i="8"/>
  <c r="AX14" i="8"/>
  <c r="AH16" i="8"/>
  <c r="AX16" i="8"/>
  <c r="AP18" i="8"/>
  <c r="AP20" i="8"/>
  <c r="AH22" i="8"/>
  <c r="AX22" i="8"/>
  <c r="AP24" i="8"/>
  <c r="AG26" i="8"/>
  <c r="AB26" i="8"/>
  <c r="AK26" i="8"/>
  <c r="AJ26" i="8"/>
  <c r="BA31" i="8"/>
  <c r="AZ31" i="8"/>
  <c r="AM31" i="8"/>
  <c r="Z32" i="8"/>
  <c r="AB38" i="8"/>
  <c r="AG38" i="8"/>
  <c r="AI43" i="8"/>
  <c r="AJ43" i="8"/>
  <c r="AL46" i="8"/>
  <c r="AK46" i="8"/>
  <c r="AH49" i="8"/>
  <c r="AG49" i="8"/>
  <c r="B64" i="8"/>
  <c r="AG7" i="8"/>
  <c r="AB7" i="8"/>
  <c r="F64" i="8"/>
  <c r="AK7" i="8"/>
  <c r="J64" i="8"/>
  <c r="AO7" i="8"/>
  <c r="N64" i="8"/>
  <c r="AS7" i="8"/>
  <c r="V64" i="8"/>
  <c r="BA7" i="8"/>
  <c r="AM7" i="8"/>
  <c r="AX7" i="8"/>
  <c r="AQ8" i="8"/>
  <c r="AJ9" i="8"/>
  <c r="AZ9" i="8"/>
  <c r="AI10" i="8"/>
  <c r="AT10" i="8"/>
  <c r="AY10" i="8"/>
  <c r="AG11" i="8"/>
  <c r="AB11" i="8"/>
  <c r="AM11" i="8"/>
  <c r="BB25" i="8"/>
  <c r="BC25" i="8"/>
  <c r="AN26" i="8"/>
  <c r="AU27" i="8"/>
  <c r="AQ28" i="8"/>
  <c r="BB28" i="8"/>
  <c r="AU29" i="8"/>
  <c r="AI32" i="8"/>
  <c r="AY32" i="8"/>
  <c r="AM33" i="8"/>
  <c r="BC33" i="8"/>
  <c r="AN34" i="8"/>
  <c r="AM34" i="8"/>
  <c r="AV34" i="8"/>
  <c r="AU34" i="8"/>
  <c r="AP35" i="8"/>
  <c r="Z36" i="8"/>
  <c r="Z37" i="8"/>
  <c r="AS37" i="8"/>
  <c r="AW38" i="8"/>
  <c r="AB41" i="8"/>
  <c r="AS41" i="8"/>
  <c r="AB42" i="8"/>
  <c r="Z42" i="8"/>
  <c r="AR42" i="8"/>
  <c r="AO45" i="8"/>
  <c r="AZ45" i="8"/>
  <c r="BA46" i="8"/>
  <c r="BA50" i="8"/>
  <c r="AG8" i="8"/>
  <c r="AB8" i="8"/>
  <c r="AP10" i="8"/>
  <c r="AQ13" i="8"/>
  <c r="AY13" i="8"/>
  <c r="AQ15" i="8"/>
  <c r="AI17" i="8"/>
  <c r="AY17" i="8"/>
  <c r="AQ19" i="8"/>
  <c r="AY19" i="8"/>
  <c r="AI21" i="8"/>
  <c r="AY21" i="8"/>
  <c r="AI23" i="8"/>
  <c r="AY23" i="8"/>
  <c r="AI25" i="8"/>
  <c r="AI27" i="8"/>
  <c r="AJ27" i="8"/>
  <c r="AH28" i="8"/>
  <c r="AI28" i="8"/>
  <c r="AX28" i="8"/>
  <c r="AY28" i="8"/>
  <c r="AN32" i="8"/>
  <c r="AM32" i="8"/>
  <c r="AV32" i="8"/>
  <c r="AU32" i="8"/>
  <c r="AH37" i="8"/>
  <c r="AG37" i="8"/>
  <c r="AR45" i="8"/>
  <c r="AS45" i="8"/>
  <c r="L64" i="8"/>
  <c r="D64" i="8"/>
  <c r="P64" i="8"/>
  <c r="X64" i="8"/>
  <c r="AP7" i="8"/>
  <c r="AU7" i="8"/>
  <c r="AN8" i="8"/>
  <c r="AG9" i="8"/>
  <c r="AB9" i="8"/>
  <c r="BB10" i="8"/>
  <c r="AH12" i="8"/>
  <c r="AX12" i="8"/>
  <c r="AP14" i="8"/>
  <c r="AP16" i="8"/>
  <c r="AH18" i="8"/>
  <c r="AX18" i="8"/>
  <c r="AH20" i="8"/>
  <c r="AX20" i="8"/>
  <c r="AP22" i="8"/>
  <c r="AH24" i="8"/>
  <c r="AX24" i="8"/>
  <c r="BA26" i="8"/>
  <c r="AZ26" i="8"/>
  <c r="AG27" i="8"/>
  <c r="AB27" i="8"/>
  <c r="AL28" i="8"/>
  <c r="AU31" i="8"/>
  <c r="AQ32" i="8"/>
  <c r="Z38" i="8"/>
  <c r="AM43" i="8"/>
  <c r="AN43" i="8"/>
  <c r="AR43" i="8"/>
  <c r="AQ43" i="8"/>
  <c r="AV43" i="8"/>
  <c r="AH46" i="8"/>
  <c r="AX49" i="8"/>
  <c r="AW49" i="8"/>
  <c r="AL50" i="8"/>
  <c r="AK50" i="8"/>
  <c r="AT50" i="8"/>
  <c r="AS50" i="8"/>
  <c r="E64" i="8"/>
  <c r="I64" i="8"/>
  <c r="M64" i="8"/>
  <c r="Q64" i="8"/>
  <c r="U64" i="8"/>
  <c r="Y64" i="8"/>
  <c r="AL7" i="8"/>
  <c r="AV7" i="8"/>
  <c r="BB7" i="8"/>
  <c r="AJ8" i="8"/>
  <c r="AZ8" i="8"/>
  <c r="AG10" i="8"/>
  <c r="AB10" i="8"/>
  <c r="AM13" i="8"/>
  <c r="AU13" i="8"/>
  <c r="AM15" i="8"/>
  <c r="AU15" i="8"/>
  <c r="AM17" i="8"/>
  <c r="AU17" i="8"/>
  <c r="AM19" i="8"/>
  <c r="AU19" i="8"/>
  <c r="AM21" i="8"/>
  <c r="AU21" i="8"/>
  <c r="AM23" i="8"/>
  <c r="AU23" i="8"/>
  <c r="AM25" i="8"/>
  <c r="AU25" i="8"/>
  <c r="AM27" i="8"/>
  <c r="AL29" i="8"/>
  <c r="AM29" i="8"/>
  <c r="BB29" i="8"/>
  <c r="BC29" i="8"/>
  <c r="AI29" i="8"/>
  <c r="AG30" i="8"/>
  <c r="AB30" i="8"/>
  <c r="AK30" i="8"/>
  <c r="AJ30" i="8"/>
  <c r="BA30" i="8"/>
  <c r="AZ30" i="8"/>
  <c r="AG31" i="8"/>
  <c r="AM35" i="8"/>
  <c r="BC35" i="8"/>
  <c r="AY36" i="8"/>
  <c r="AW37" i="8"/>
  <c r="AJ41" i="8"/>
  <c r="AK41" i="8"/>
  <c r="AO41" i="8"/>
  <c r="AN41" i="8"/>
  <c r="AZ41" i="8"/>
  <c r="BA41" i="8"/>
  <c r="Z41" i="8"/>
  <c r="AI42" i="8"/>
  <c r="AJ42" i="8"/>
  <c r="AN42" i="8"/>
  <c r="AM42" i="8"/>
  <c r="AY42" i="8"/>
  <c r="AZ42" i="8"/>
  <c r="AZ43" i="8"/>
  <c r="AK45" i="8"/>
  <c r="AV45" i="8"/>
  <c r="AO49" i="8"/>
  <c r="AR52" i="8"/>
  <c r="AQ52" i="8"/>
  <c r="AJ54" i="8"/>
  <c r="AI54" i="8"/>
  <c r="AN54" i="8"/>
  <c r="AM54" i="8"/>
  <c r="AR54" i="8"/>
  <c r="AQ54" i="8"/>
  <c r="AV54" i="8"/>
  <c r="AU54" i="8"/>
  <c r="AY54" i="8"/>
  <c r="AI55" i="8"/>
  <c r="AH55" i="8"/>
  <c r="AT55" i="8"/>
  <c r="AU55" i="8"/>
  <c r="AY55" i="8"/>
  <c r="AX55" i="8"/>
  <c r="BB55" i="8"/>
  <c r="BC55" i="8"/>
  <c r="AP55" i="8"/>
  <c r="C64" i="8"/>
  <c r="G64" i="8"/>
  <c r="K64" i="8"/>
  <c r="O64" i="8"/>
  <c r="W64" i="8"/>
  <c r="AB12" i="8"/>
  <c r="AG12" i="8"/>
  <c r="AB13" i="8"/>
  <c r="AG13" i="8"/>
  <c r="AB14" i="8"/>
  <c r="AG14" i="8"/>
  <c r="AB15" i="8"/>
  <c r="AG15" i="8"/>
  <c r="AB16" i="8"/>
  <c r="AG16" i="8"/>
  <c r="AB17" i="8"/>
  <c r="AG17" i="8"/>
  <c r="AB18" i="8"/>
  <c r="AG18" i="8"/>
  <c r="AB19" i="8"/>
  <c r="AG19" i="8"/>
  <c r="AB20" i="8"/>
  <c r="AG20" i="8"/>
  <c r="AB21" i="8"/>
  <c r="AG21" i="8"/>
  <c r="AB22" i="8"/>
  <c r="AG22" i="8"/>
  <c r="AB23" i="8"/>
  <c r="AG23" i="8"/>
  <c r="AB24" i="8"/>
  <c r="AG24" i="8"/>
  <c r="AB25" i="8"/>
  <c r="AG25" i="8"/>
  <c r="AQ26" i="8"/>
  <c r="AG29" i="8"/>
  <c r="AB29" i="8"/>
  <c r="AQ30" i="8"/>
  <c r="Z33" i="8"/>
  <c r="Z35" i="8"/>
  <c r="AM36" i="8"/>
  <c r="AQ36" i="8"/>
  <c r="BC36" i="8"/>
  <c r="AJ37" i="8"/>
  <c r="AK37" i="8"/>
  <c r="AO37" i="8"/>
  <c r="AZ37" i="8"/>
  <c r="BA37" i="8"/>
  <c r="AI38" i="8"/>
  <c r="AJ38" i="8"/>
  <c r="AN38" i="8"/>
  <c r="AY38" i="8"/>
  <c r="AZ38" i="8"/>
  <c r="AM39" i="8"/>
  <c r="AN39" i="8"/>
  <c r="AL40" i="8"/>
  <c r="AK40" i="8"/>
  <c r="BB40" i="8"/>
  <c r="BA40" i="8"/>
  <c r="AO40" i="8"/>
  <c r="AV41" i="8"/>
  <c r="AG46" i="8"/>
  <c r="AO46" i="8"/>
  <c r="AW46" i="8"/>
  <c r="AJ48" i="8"/>
  <c r="AK48" i="8"/>
  <c r="AR48" i="8"/>
  <c r="AS48" i="8"/>
  <c r="R64" i="8"/>
  <c r="AZ48" i="8"/>
  <c r="BA48" i="8"/>
  <c r="Z48" i="8"/>
  <c r="AK49" i="8"/>
  <c r="AS49" i="8"/>
  <c r="BA49" i="8"/>
  <c r="AJ49" i="8"/>
  <c r="AZ49" i="8"/>
  <c r="AX53" i="8"/>
  <c r="Z56" i="8"/>
  <c r="AX61" i="8"/>
  <c r="AG28" i="8"/>
  <c r="AB28" i="8"/>
  <c r="AQ53" i="8"/>
  <c r="AP53" i="8"/>
  <c r="AT53" i="8"/>
  <c r="AU53" i="8"/>
  <c r="AM53" i="8"/>
  <c r="AJ56" i="8"/>
  <c r="AI56" i="8"/>
  <c r="AN56" i="8"/>
  <c r="AM56" i="8"/>
  <c r="AV56" i="8"/>
  <c r="AU56" i="8"/>
  <c r="AZ56" i="8"/>
  <c r="AY56" i="8"/>
  <c r="AQ56" i="8"/>
  <c r="AQ61" i="8"/>
  <c r="AP61" i="8"/>
  <c r="AT61" i="8"/>
  <c r="AU61" i="8"/>
  <c r="AM61" i="8"/>
  <c r="AB32" i="8"/>
  <c r="AG32" i="8"/>
  <c r="AB33" i="8"/>
  <c r="AG33" i="8"/>
  <c r="AB34" i="8"/>
  <c r="AG34" i="8"/>
  <c r="AB35" i="8"/>
  <c r="AG35" i="8"/>
  <c r="AH36" i="8"/>
  <c r="AL36" i="8"/>
  <c r="AP36" i="8"/>
  <c r="AT36" i="8"/>
  <c r="AX36" i="8"/>
  <c r="BB36" i="8"/>
  <c r="AB36" i="8"/>
  <c r="AG36" i="8"/>
  <c r="AB39" i="8"/>
  <c r="Z40" i="8"/>
  <c r="AR40" i="8"/>
  <c r="AB43" i="8"/>
  <c r="Z46" i="8"/>
  <c r="Z50" i="8"/>
  <c r="AB51" i="8"/>
  <c r="AH52" i="8"/>
  <c r="AI52" i="8"/>
  <c r="AM52" i="8"/>
  <c r="AX52" i="8"/>
  <c r="AY52" i="8"/>
  <c r="BC52" i="8"/>
  <c r="AU52" i="8"/>
  <c r="AM57" i="8"/>
  <c r="BC57" i="8"/>
  <c r="AN58" i="8"/>
  <c r="AM58" i="8"/>
  <c r="AV58" i="8"/>
  <c r="AU58" i="8"/>
  <c r="AP59" i="8"/>
  <c r="Z60" i="8"/>
  <c r="AQ60" i="8"/>
  <c r="Z39" i="8"/>
  <c r="Z43" i="8"/>
  <c r="Z44" i="8" s="1"/>
  <c r="S64" i="8"/>
  <c r="Z51" i="8"/>
  <c r="Z54" i="8"/>
  <c r="AM59" i="8"/>
  <c r="BC59" i="8"/>
  <c r="AN60" i="8"/>
  <c r="AM60" i="8"/>
  <c r="AV60" i="8"/>
  <c r="AU60" i="8"/>
  <c r="Z53" i="8"/>
  <c r="AG53" i="8"/>
  <c r="AB53" i="8"/>
  <c r="Z55" i="8"/>
  <c r="Z57" i="8"/>
  <c r="Z59" i="8"/>
  <c r="Z61" i="8"/>
  <c r="AG52" i="8"/>
  <c r="AB52" i="8"/>
  <c r="Z52" i="8"/>
  <c r="AB54" i="8"/>
  <c r="AG54" i="8"/>
  <c r="AB55" i="8"/>
  <c r="AG55" i="8"/>
  <c r="AB56" i="8"/>
  <c r="AG56" i="8"/>
  <c r="AB57" i="8"/>
  <c r="AG57" i="8"/>
  <c r="AB58" i="8"/>
  <c r="AG58" i="8"/>
  <c r="AB59" i="8"/>
  <c r="AG59" i="8"/>
  <c r="AB60" i="8"/>
  <c r="AG60" i="8"/>
  <c r="AB61" i="8"/>
  <c r="AG61" i="8"/>
  <c r="AG49" i="6"/>
  <c r="AG40" i="6"/>
  <c r="AL22" i="6"/>
  <c r="AM22" i="6"/>
  <c r="Z22" i="6"/>
  <c r="AH22" i="6"/>
  <c r="AG52" i="6"/>
  <c r="AG48" i="6"/>
  <c r="AY47" i="6"/>
  <c r="AI47" i="6"/>
  <c r="AV45" i="6"/>
  <c r="BB42" i="6"/>
  <c r="AL42" i="6"/>
  <c r="AN40" i="6"/>
  <c r="AY38" i="6"/>
  <c r="AG32" i="6"/>
  <c r="AI22" i="6"/>
  <c r="BA19" i="6"/>
  <c r="AZ19" i="6"/>
  <c r="AW19" i="6"/>
  <c r="AV19" i="6"/>
  <c r="AO19" i="6"/>
  <c r="AN19" i="6"/>
  <c r="AG19" i="6"/>
  <c r="BB8" i="6"/>
  <c r="AS8" i="6"/>
  <c r="AT8" i="6"/>
  <c r="Z8" i="6"/>
  <c r="AH8" i="6"/>
  <c r="AI54" i="6"/>
  <c r="AV52" i="6"/>
  <c r="BC51" i="6"/>
  <c r="AX51" i="6"/>
  <c r="AM51" i="6"/>
  <c r="AH51" i="6"/>
  <c r="Z51" i="6"/>
  <c r="AG51" i="6"/>
  <c r="AY50" i="6"/>
  <c r="AI50" i="6"/>
  <c r="AV48" i="6"/>
  <c r="BC47" i="6"/>
  <c r="AX47" i="6"/>
  <c r="AM47" i="6"/>
  <c r="AH47" i="6"/>
  <c r="AG47" i="6"/>
  <c r="AY46" i="6"/>
  <c r="AI46" i="6"/>
  <c r="AS43" i="6"/>
  <c r="AN43" i="6"/>
  <c r="AS41" i="6"/>
  <c r="AN41" i="6"/>
  <c r="AM40" i="6"/>
  <c r="BC40" i="6"/>
  <c r="AY40" i="6"/>
  <c r="AI40" i="6"/>
  <c r="AG39" i="6"/>
  <c r="AP38" i="6"/>
  <c r="AI38" i="6"/>
  <c r="Z38" i="6"/>
  <c r="AW38" i="6"/>
  <c r="AV38" i="6"/>
  <c r="AG38" i="6"/>
  <c r="AV36" i="6"/>
  <c r="AN36" i="6"/>
  <c r="AV35" i="6"/>
  <c r="AI35" i="6"/>
  <c r="AY34" i="6"/>
  <c r="AR33" i="6"/>
  <c r="AN33" i="6"/>
  <c r="AV32" i="6"/>
  <c r="AN32" i="6"/>
  <c r="AX29" i="6"/>
  <c r="AY29" i="6"/>
  <c r="AM29" i="6"/>
  <c r="AL29" i="6"/>
  <c r="Z29" i="6"/>
  <c r="AH29" i="6"/>
  <c r="AI29" i="6"/>
  <c r="AG28" i="6"/>
  <c r="BC25" i="6"/>
  <c r="BB25" i="6"/>
  <c r="AX25" i="6"/>
  <c r="AY25" i="6"/>
  <c r="AP25" i="6"/>
  <c r="AQ25" i="6"/>
  <c r="AM25" i="6"/>
  <c r="Z25" i="6"/>
  <c r="AH25" i="6"/>
  <c r="AI25" i="6"/>
  <c r="AP22" i="6"/>
  <c r="AP17" i="6"/>
  <c r="AZ10" i="6"/>
  <c r="AY10" i="6"/>
  <c r="AV10" i="6"/>
  <c r="AU10" i="6"/>
  <c r="AR10" i="6"/>
  <c r="AQ10" i="6"/>
  <c r="AJ10" i="6"/>
  <c r="AI10" i="6"/>
  <c r="BA8" i="6"/>
  <c r="AG53" i="6"/>
  <c r="AB45" i="6"/>
  <c r="AG45" i="6"/>
  <c r="AG24" i="6"/>
  <c r="BB22" i="6"/>
  <c r="BC22" i="6"/>
  <c r="Z64" i="5"/>
  <c r="AA61" i="5" s="1"/>
  <c r="AV53" i="6"/>
  <c r="AV49" i="6"/>
  <c r="AV40" i="6"/>
  <c r="AG36" i="6"/>
  <c r="AG33" i="6"/>
  <c r="AS32" i="6"/>
  <c r="AR32" i="6"/>
  <c r="AR24" i="6"/>
  <c r="AT22" i="6"/>
  <c r="AQ21" i="6"/>
  <c r="AK19" i="6"/>
  <c r="AJ19" i="6"/>
  <c r="BB17" i="6"/>
  <c r="BA17" i="6"/>
  <c r="AW17" i="6"/>
  <c r="AX17" i="6"/>
  <c r="AT17" i="6"/>
  <c r="AS17" i="6"/>
  <c r="AL17" i="6"/>
  <c r="AK17" i="6"/>
  <c r="Z17" i="6"/>
  <c r="AG17" i="6"/>
  <c r="AH17" i="6"/>
  <c r="AX8" i="6"/>
  <c r="AW8" i="6"/>
  <c r="AP8" i="6"/>
  <c r="AO8" i="6"/>
  <c r="AH54" i="6"/>
  <c r="AG54" i="6"/>
  <c r="AV51" i="6"/>
  <c r="AH50" i="6"/>
  <c r="AG50" i="6"/>
  <c r="AH46" i="6"/>
  <c r="AG46" i="6"/>
  <c r="BB43" i="6"/>
  <c r="AL43" i="6"/>
  <c r="AG43" i="6"/>
  <c r="BB41" i="6"/>
  <c r="AL41" i="6"/>
  <c r="AG41" i="6"/>
  <c r="AR39" i="6"/>
  <c r="AZ39" i="6"/>
  <c r="AJ39" i="6"/>
  <c r="BC38" i="6"/>
  <c r="AN38" i="6"/>
  <c r="BC37" i="6"/>
  <c r="AM37" i="6"/>
  <c r="Z37" i="6"/>
  <c r="AH37" i="6"/>
  <c r="AM36" i="6"/>
  <c r="AF36" i="6" s="1"/>
  <c r="AC36" i="6" s="1"/>
  <c r="AY36" i="6"/>
  <c r="AI36" i="6"/>
  <c r="Z35" i="6"/>
  <c r="AG35" i="6"/>
  <c r="AP34" i="6"/>
  <c r="AI34" i="6"/>
  <c r="AW34" i="6"/>
  <c r="AV34" i="6"/>
  <c r="AG34" i="6"/>
  <c r="BC33" i="6"/>
  <c r="AI33" i="6"/>
  <c r="AO31" i="6"/>
  <c r="AN31" i="6"/>
  <c r="AK31" i="6"/>
  <c r="AJ31" i="6"/>
  <c r="AG31" i="6"/>
  <c r="AY28" i="6"/>
  <c r="AZ28" i="6"/>
  <c r="AU28" i="6"/>
  <c r="AV28" i="6"/>
  <c r="AN28" i="6"/>
  <c r="AM28" i="6"/>
  <c r="AI28" i="6"/>
  <c r="AJ28" i="6"/>
  <c r="AY22" i="6"/>
  <c r="AR19" i="6"/>
  <c r="AX12" i="6"/>
  <c r="AW12" i="6"/>
  <c r="AO12" i="6"/>
  <c r="AP12" i="6"/>
  <c r="AK12" i="6"/>
  <c r="AL12" i="6"/>
  <c r="Z12" i="6"/>
  <c r="AH12" i="6"/>
  <c r="AG12" i="6"/>
  <c r="AX9" i="6"/>
  <c r="AY9" i="6"/>
  <c r="AQ9" i="6"/>
  <c r="AP9" i="6"/>
  <c r="AI9" i="6"/>
  <c r="BB30" i="6"/>
  <c r="BC30" i="6"/>
  <c r="AL30" i="6"/>
  <c r="AM30" i="6"/>
  <c r="Z30" i="6"/>
  <c r="AH30" i="6"/>
  <c r="BA27" i="6"/>
  <c r="AZ27" i="6"/>
  <c r="AW27" i="6"/>
  <c r="AV27" i="6"/>
  <c r="AK27" i="6"/>
  <c r="AJ27" i="6"/>
  <c r="AG27" i="6"/>
  <c r="AY24" i="6"/>
  <c r="AZ24" i="6"/>
  <c r="AN24" i="6"/>
  <c r="AI24" i="6"/>
  <c r="AJ24" i="6"/>
  <c r="BC21" i="6"/>
  <c r="AX21" i="6"/>
  <c r="AY21" i="6"/>
  <c r="AM21" i="6"/>
  <c r="Z21" i="6"/>
  <c r="AH21" i="6"/>
  <c r="AI21" i="6"/>
  <c r="AG20" i="6"/>
  <c r="AV16" i="6"/>
  <c r="AU16" i="6"/>
  <c r="BB11" i="6"/>
  <c r="BC11" i="6"/>
  <c r="AT11" i="6"/>
  <c r="AU11" i="6"/>
  <c r="AI11" i="6"/>
  <c r="AH11" i="6"/>
  <c r="AG37" i="6"/>
  <c r="AZ32" i="6"/>
  <c r="AJ32" i="6"/>
  <c r="AY30" i="6"/>
  <c r="AP30" i="6"/>
  <c r="BB26" i="6"/>
  <c r="BC26" i="6"/>
  <c r="AL26" i="6"/>
  <c r="AM26" i="6"/>
  <c r="Z26" i="6"/>
  <c r="AH26" i="6"/>
  <c r="AV24" i="6"/>
  <c r="BA23" i="6"/>
  <c r="AZ23" i="6"/>
  <c r="AW23" i="6"/>
  <c r="AV23" i="6"/>
  <c r="AK23" i="6"/>
  <c r="AJ23" i="6"/>
  <c r="AG23" i="6"/>
  <c r="BB21" i="6"/>
  <c r="AY20" i="6"/>
  <c r="AZ20" i="6"/>
  <c r="AN20" i="6"/>
  <c r="AI20" i="6"/>
  <c r="AJ20" i="6"/>
  <c r="BA18" i="6"/>
  <c r="BB18" i="6"/>
  <c r="AW18" i="6"/>
  <c r="AX18" i="6"/>
  <c r="AK18" i="6"/>
  <c r="AL18" i="6"/>
  <c r="Z18" i="6"/>
  <c r="AG18" i="6"/>
  <c r="AQ16" i="6"/>
  <c r="AI16" i="6"/>
  <c r="BA14" i="6"/>
  <c r="BB14" i="6"/>
  <c r="AP14" i="6"/>
  <c r="AO14" i="6"/>
  <c r="Z14" i="6"/>
  <c r="AG14" i="6"/>
  <c r="AH14" i="6"/>
  <c r="AT13" i="6"/>
  <c r="BB13" i="6"/>
  <c r="AW13" i="6"/>
  <c r="AX13" i="6"/>
  <c r="AO13" i="6"/>
  <c r="AP13" i="6"/>
  <c r="AL13" i="6"/>
  <c r="Z13" i="6"/>
  <c r="AG13" i="6"/>
  <c r="AH13" i="6"/>
  <c r="AX11" i="6"/>
  <c r="BC7" i="6"/>
  <c r="AY7" i="6"/>
  <c r="AX7" i="6"/>
  <c r="AP7" i="6"/>
  <c r="AQ7" i="6"/>
  <c r="AI7" i="6"/>
  <c r="AG30" i="6"/>
  <c r="AG26" i="6"/>
  <c r="AG22" i="6"/>
  <c r="BC16" i="6"/>
  <c r="AM16" i="6"/>
  <c r="AU15" i="6"/>
  <c r="AH15" i="6"/>
  <c r="Z10" i="6"/>
  <c r="BB9" i="6"/>
  <c r="AL9" i="6"/>
  <c r="Z9" i="6"/>
  <c r="AG9" i="6"/>
  <c r="AG29" i="6"/>
  <c r="AG25" i="6"/>
  <c r="AG21" i="6"/>
  <c r="Z16" i="6"/>
  <c r="AH16" i="6"/>
  <c r="AV14" i="6"/>
  <c r="AU14" i="6"/>
  <c r="Z15" i="6"/>
  <c r="Z11" i="6"/>
  <c r="Z7" i="6"/>
  <c r="AV48" i="1"/>
  <c r="AV59" i="1"/>
  <c r="AV55" i="1"/>
  <c r="AV51" i="1"/>
  <c r="AW59" i="1"/>
  <c r="AW55" i="1"/>
  <c r="AW51" i="1"/>
  <c r="AW60" i="1"/>
  <c r="AF60" i="1" s="1"/>
  <c r="AC60" i="1" s="1"/>
  <c r="AW56" i="1"/>
  <c r="W64" i="1"/>
  <c r="AX55" i="1"/>
  <c r="BB56" i="1"/>
  <c r="Z57" i="1"/>
  <c r="AB55" i="1"/>
  <c r="Z53" i="1"/>
  <c r="AB51" i="1"/>
  <c r="AX56" i="1"/>
  <c r="BA55" i="1"/>
  <c r="AZ54" i="1"/>
  <c r="BC53" i="1"/>
  <c r="AY53" i="1"/>
  <c r="AX51" i="1"/>
  <c r="Z49" i="1"/>
  <c r="AB61" i="1"/>
  <c r="Z58" i="1"/>
  <c r="AB57" i="1"/>
  <c r="Z54" i="1"/>
  <c r="AB53" i="1"/>
  <c r="Z50" i="1"/>
  <c r="AB49" i="1"/>
  <c r="Z60" i="1"/>
  <c r="Z52" i="1"/>
  <c r="AB58" i="1"/>
  <c r="AB54" i="1"/>
  <c r="AG58" i="1"/>
  <c r="AG50" i="1"/>
  <c r="Z59" i="1"/>
  <c r="Z55" i="1"/>
  <c r="Z51" i="1"/>
  <c r="E64" i="1"/>
  <c r="AV58" i="1"/>
  <c r="AR58" i="1"/>
  <c r="AN58" i="1"/>
  <c r="AJ58" i="1"/>
  <c r="AV54" i="1"/>
  <c r="AR54" i="1"/>
  <c r="AN54" i="1"/>
  <c r="AJ54" i="1"/>
  <c r="AV50" i="1"/>
  <c r="AR50" i="1"/>
  <c r="AN50" i="1"/>
  <c r="AJ50" i="1"/>
  <c r="Z56" i="1"/>
  <c r="Z48" i="1"/>
  <c r="AB50" i="1"/>
  <c r="AG54" i="1"/>
  <c r="AB60" i="1"/>
  <c r="AB56" i="1"/>
  <c r="AB52" i="1"/>
  <c r="AB48" i="1"/>
  <c r="AB46" i="1"/>
  <c r="AG46" i="1"/>
  <c r="P64" i="1"/>
  <c r="D64" i="1"/>
  <c r="X64" i="1"/>
  <c r="T64" i="1"/>
  <c r="Z45" i="1"/>
  <c r="AB45" i="1"/>
  <c r="L64" i="1"/>
  <c r="H64" i="1"/>
  <c r="Z38" i="1"/>
  <c r="Z36" i="1"/>
  <c r="AV42" i="1"/>
  <c r="AX41" i="1"/>
  <c r="AX39" i="1"/>
  <c r="Z33" i="1"/>
  <c r="Z32" i="1"/>
  <c r="AB34" i="1"/>
  <c r="V64" i="1"/>
  <c r="AB39" i="1"/>
  <c r="AB35" i="1"/>
  <c r="AB38" i="1"/>
  <c r="BB43" i="1"/>
  <c r="AX43" i="1"/>
  <c r="BA42" i="1"/>
  <c r="AY39" i="1"/>
  <c r="BB38" i="1"/>
  <c r="AX32" i="1"/>
  <c r="Z43" i="1"/>
  <c r="Z44" i="1" s="1"/>
  <c r="Z39" i="1"/>
  <c r="Z35" i="1"/>
  <c r="AB42" i="1"/>
  <c r="BB42" i="1"/>
  <c r="BB31" i="1"/>
  <c r="AB43" i="1"/>
  <c r="Z34" i="1"/>
  <c r="AY40" i="1"/>
  <c r="AB41" i="1"/>
  <c r="AB33" i="1"/>
  <c r="AB40" i="1"/>
  <c r="AB36" i="1"/>
  <c r="AB32" i="1"/>
  <c r="M64" i="1"/>
  <c r="AV43" i="1"/>
  <c r="AR43" i="1"/>
  <c r="AN43" i="1"/>
  <c r="AJ43" i="1"/>
  <c r="AG40" i="1"/>
  <c r="AV39" i="1"/>
  <c r="AR39" i="1"/>
  <c r="AN39" i="1"/>
  <c r="AJ39" i="1"/>
  <c r="AV35" i="1"/>
  <c r="AR35" i="1"/>
  <c r="AN35" i="1"/>
  <c r="AJ35" i="1"/>
  <c r="AG32" i="1"/>
  <c r="AB37" i="1"/>
  <c r="AG43" i="1"/>
  <c r="AG39" i="1"/>
  <c r="AG35" i="1"/>
  <c r="B64" i="1"/>
  <c r="AY28" i="1"/>
  <c r="AZ28" i="1"/>
  <c r="AU28" i="1"/>
  <c r="AV28" i="1"/>
  <c r="AQ28" i="1"/>
  <c r="AR28" i="1"/>
  <c r="AM28" i="1"/>
  <c r="AN28" i="1"/>
  <c r="AI28" i="1"/>
  <c r="AJ28" i="1"/>
  <c r="AR24" i="1"/>
  <c r="AQ24" i="1"/>
  <c r="AN24" i="1"/>
  <c r="AM24" i="1"/>
  <c r="AY23" i="1"/>
  <c r="AZ23" i="1"/>
  <c r="AM23" i="1"/>
  <c r="AN23" i="1"/>
  <c r="AI23" i="1"/>
  <c r="AJ23" i="1"/>
  <c r="AY21" i="1"/>
  <c r="AZ21" i="1"/>
  <c r="AI21" i="1"/>
  <c r="AJ21" i="1"/>
  <c r="AV20" i="1"/>
  <c r="AU20" i="1"/>
  <c r="AR20" i="1"/>
  <c r="AQ20" i="1"/>
  <c r="AQ19" i="1"/>
  <c r="AR19" i="1"/>
  <c r="AM19" i="1"/>
  <c r="AN19" i="1"/>
  <c r="AY18" i="1"/>
  <c r="AZ18" i="1"/>
  <c r="AI18" i="1"/>
  <c r="AJ18" i="1"/>
  <c r="AZ17" i="1"/>
  <c r="AY17" i="1"/>
  <c r="AR17" i="1"/>
  <c r="AQ17" i="1"/>
  <c r="AJ17" i="1"/>
  <c r="AI17" i="1"/>
  <c r="AY16" i="1"/>
  <c r="AZ16" i="1"/>
  <c r="AU16" i="1"/>
  <c r="AV16" i="1"/>
  <c r="AQ16" i="1"/>
  <c r="AR16" i="1"/>
  <c r="AM16" i="1"/>
  <c r="AN16" i="1"/>
  <c r="AI16" i="1"/>
  <c r="AJ16" i="1"/>
  <c r="AY15" i="1"/>
  <c r="AZ15" i="1"/>
  <c r="AU15" i="1"/>
  <c r="AV15" i="1"/>
  <c r="AI15" i="1"/>
  <c r="AJ15" i="1"/>
  <c r="AQ14" i="1"/>
  <c r="AR14" i="1"/>
  <c r="AV13" i="1"/>
  <c r="AU13" i="1"/>
  <c r="AN13" i="1"/>
  <c r="AM13" i="1"/>
  <c r="AY12" i="1"/>
  <c r="AZ12" i="1"/>
  <c r="AU12" i="1"/>
  <c r="AV12" i="1"/>
  <c r="AQ12" i="1"/>
  <c r="AR12" i="1"/>
  <c r="AM12" i="1"/>
  <c r="AN12" i="1"/>
  <c r="AI12" i="1"/>
  <c r="AJ12" i="1"/>
  <c r="AQ11" i="1"/>
  <c r="AR11" i="1"/>
  <c r="AM11" i="1"/>
  <c r="AN11" i="1"/>
  <c r="AY10" i="1"/>
  <c r="AZ10" i="1"/>
  <c r="AI10" i="1"/>
  <c r="AJ10" i="1"/>
  <c r="AZ9" i="1"/>
  <c r="AY9" i="1"/>
  <c r="AR9" i="1"/>
  <c r="AQ9" i="1"/>
  <c r="AJ9" i="1"/>
  <c r="AI9" i="1"/>
  <c r="BC8" i="1"/>
  <c r="Y64" i="1"/>
  <c r="AY8" i="1"/>
  <c r="AZ8" i="1"/>
  <c r="U64" i="1"/>
  <c r="AU8" i="1"/>
  <c r="AV8" i="1"/>
  <c r="Q64" i="1"/>
  <c r="AQ8" i="1"/>
  <c r="AR8" i="1"/>
  <c r="AM8" i="1"/>
  <c r="AN8" i="1"/>
  <c r="I64" i="1"/>
  <c r="AI8" i="1"/>
  <c r="AJ8" i="1"/>
  <c r="Z21" i="1"/>
  <c r="Z16" i="1"/>
  <c r="Z8" i="1"/>
  <c r="AB25" i="1"/>
  <c r="AB17" i="1"/>
  <c r="AB9" i="1"/>
  <c r="R64" i="1"/>
  <c r="AN30" i="1"/>
  <c r="AY29" i="1"/>
  <c r="AQ29" i="1"/>
  <c r="AI29" i="1"/>
  <c r="AZ27" i="1"/>
  <c r="AJ27" i="1"/>
  <c r="AV26" i="1"/>
  <c r="AU25" i="1"/>
  <c r="AM25" i="1"/>
  <c r="AU24" i="1"/>
  <c r="AV23" i="1"/>
  <c r="AR22" i="1"/>
  <c r="AV21" i="1"/>
  <c r="AM20" i="1"/>
  <c r="AV19" i="1"/>
  <c r="AM18" i="1"/>
  <c r="AN15" i="1"/>
  <c r="AU14" i="1"/>
  <c r="AQ13" i="1"/>
  <c r="AZ11" i="1"/>
  <c r="AJ11" i="1"/>
  <c r="AU9" i="1"/>
  <c r="Z25" i="1"/>
  <c r="Z20" i="1"/>
  <c r="Z13" i="1"/>
  <c r="AB24" i="1"/>
  <c r="AB8" i="1"/>
  <c r="AN27" i="1"/>
  <c r="AM21" i="1"/>
  <c r="AM17" i="1"/>
  <c r="AY13" i="1"/>
  <c r="AV10" i="1"/>
  <c r="AG30" i="1"/>
  <c r="AB30" i="1"/>
  <c r="AB27" i="1"/>
  <c r="Z27" i="1"/>
  <c r="AG26" i="1"/>
  <c r="AB26" i="1"/>
  <c r="AB23" i="1"/>
  <c r="Z23" i="1"/>
  <c r="AG22" i="1"/>
  <c r="AB22" i="1"/>
  <c r="AG19" i="1"/>
  <c r="AB19" i="1"/>
  <c r="Z19" i="1"/>
  <c r="AG18" i="1"/>
  <c r="AB18" i="1"/>
  <c r="AB15" i="1"/>
  <c r="Z15" i="1"/>
  <c r="AG14" i="1"/>
  <c r="AB14" i="1"/>
  <c r="Z14" i="1"/>
  <c r="AG11" i="1"/>
  <c r="AB11" i="1"/>
  <c r="Z11" i="1"/>
  <c r="AG10" i="1"/>
  <c r="AB10" i="1"/>
  <c r="Z10" i="1"/>
  <c r="O64" i="1"/>
  <c r="G64" i="1"/>
  <c r="C64" i="1"/>
  <c r="S64" i="1"/>
  <c r="AO7" i="1"/>
  <c r="AF7" i="1" s="1"/>
  <c r="AC7" i="1" s="1"/>
  <c r="N64" i="1"/>
  <c r="J64" i="1"/>
  <c r="F64" i="1"/>
  <c r="Z7" i="1"/>
  <c r="AB7" i="1"/>
  <c r="Z64" i="4"/>
  <c r="AF57" i="8" l="1"/>
  <c r="AC57" i="8" s="1"/>
  <c r="AF53" i="8"/>
  <c r="AC53" i="8" s="1"/>
  <c r="AF29" i="1"/>
  <c r="AC29" i="1" s="1"/>
  <c r="AF13" i="1"/>
  <c r="AC13" i="1" s="1"/>
  <c r="AF21" i="1"/>
  <c r="AC21" i="1" s="1"/>
  <c r="AF14" i="8"/>
  <c r="AC14" i="8" s="1"/>
  <c r="AF52" i="1"/>
  <c r="AC52" i="1" s="1"/>
  <c r="AF55" i="6"/>
  <c r="AC55" i="6" s="1"/>
  <c r="AF49" i="1"/>
  <c r="AC49" i="1" s="1"/>
  <c r="AF53" i="1"/>
  <c r="AC53" i="1" s="1"/>
  <c r="AF45" i="1"/>
  <c r="AC45" i="1" s="1"/>
  <c r="AF33" i="1"/>
  <c r="AC33" i="1" s="1"/>
  <c r="AF38" i="1"/>
  <c r="AC38" i="1" s="1"/>
  <c r="AF57" i="1"/>
  <c r="AC57" i="1" s="1"/>
  <c r="AF57" i="6"/>
  <c r="AC57" i="6" s="1"/>
  <c r="AF37" i="1"/>
  <c r="AC37" i="1" s="1"/>
  <c r="AF59" i="6"/>
  <c r="AC59" i="6" s="1"/>
  <c r="AF34" i="1"/>
  <c r="AC34" i="1" s="1"/>
  <c r="AF51" i="8"/>
  <c r="AC51" i="8" s="1"/>
  <c r="AF61" i="1"/>
  <c r="AC61" i="1" s="1"/>
  <c r="AF36" i="1"/>
  <c r="AC36" i="1" s="1"/>
  <c r="AF22" i="6"/>
  <c r="AC22" i="6" s="1"/>
  <c r="AF18" i="6"/>
  <c r="AC18" i="6" s="1"/>
  <c r="AF19" i="6"/>
  <c r="AC19" i="6" s="1"/>
  <c r="AF10" i="6"/>
  <c r="AC10" i="6" s="1"/>
  <c r="F65" i="5"/>
  <c r="AA37" i="5"/>
  <c r="AF42" i="1"/>
  <c r="AC42" i="1" s="1"/>
  <c r="AF61" i="6"/>
  <c r="AC61" i="6" s="1"/>
  <c r="AF46" i="1"/>
  <c r="AC46" i="1" s="1"/>
  <c r="AF53" i="6"/>
  <c r="AC53" i="6" s="1"/>
  <c r="AF42" i="6"/>
  <c r="AC42" i="6" s="1"/>
  <c r="AF48" i="1"/>
  <c r="AC48" i="1" s="1"/>
  <c r="AF27" i="6"/>
  <c r="AC27" i="6" s="1"/>
  <c r="AF41" i="6"/>
  <c r="AC41" i="6" s="1"/>
  <c r="AF60" i="6"/>
  <c r="AC60" i="6" s="1"/>
  <c r="AF27" i="1"/>
  <c r="AC27" i="1" s="1"/>
  <c r="AF21" i="6"/>
  <c r="AC21" i="6" s="1"/>
  <c r="AF15" i="6"/>
  <c r="AC15" i="6" s="1"/>
  <c r="AF16" i="6"/>
  <c r="AC16" i="6" s="1"/>
  <c r="AF23" i="6"/>
  <c r="AC23" i="6" s="1"/>
  <c r="V65" i="5"/>
  <c r="AF55" i="8"/>
  <c r="AC55" i="8" s="1"/>
  <c r="AF35" i="8"/>
  <c r="AC35" i="8" s="1"/>
  <c r="AF26" i="1"/>
  <c r="AC26" i="1" s="1"/>
  <c r="AF16" i="1"/>
  <c r="AC16" i="1" s="1"/>
  <c r="AF20" i="1"/>
  <c r="AC20" i="1" s="1"/>
  <c r="AF23" i="1"/>
  <c r="AC23" i="1" s="1"/>
  <c r="AF32" i="1"/>
  <c r="AC32" i="1" s="1"/>
  <c r="AF41" i="1"/>
  <c r="AC41" i="1" s="1"/>
  <c r="AF37" i="6"/>
  <c r="AC37" i="6" s="1"/>
  <c r="AA9" i="5"/>
  <c r="AF22" i="8"/>
  <c r="AC22" i="8" s="1"/>
  <c r="AF18" i="8"/>
  <c r="AC18" i="8" s="1"/>
  <c r="AF29" i="6"/>
  <c r="AC29" i="6" s="1"/>
  <c r="AA41" i="5"/>
  <c r="AF54" i="8"/>
  <c r="AC54" i="8" s="1"/>
  <c r="AF56" i="6"/>
  <c r="AC56" i="6" s="1"/>
  <c r="AF58" i="6"/>
  <c r="AC58" i="6" s="1"/>
  <c r="AF25" i="1"/>
  <c r="AC25" i="1" s="1"/>
  <c r="AF28" i="1"/>
  <c r="AC28" i="1" s="1"/>
  <c r="AF55" i="1"/>
  <c r="AC55" i="1" s="1"/>
  <c r="AF14" i="6"/>
  <c r="AC14" i="6" s="1"/>
  <c r="G65" i="5"/>
  <c r="AA49" i="5"/>
  <c r="AF8" i="1"/>
  <c r="AC8" i="1" s="1"/>
  <c r="AF24" i="1"/>
  <c r="AC24" i="1" s="1"/>
  <c r="AF59" i="1"/>
  <c r="AC59" i="1" s="1"/>
  <c r="AF11" i="6"/>
  <c r="AC11" i="6" s="1"/>
  <c r="AF17" i="6"/>
  <c r="AC17" i="6" s="1"/>
  <c r="AF51" i="6"/>
  <c r="AC51" i="6" s="1"/>
  <c r="K65" i="5"/>
  <c r="AA57" i="5"/>
  <c r="AF60" i="8"/>
  <c r="AC60" i="8" s="1"/>
  <c r="AF52" i="8"/>
  <c r="AC52" i="8" s="1"/>
  <c r="AF51" i="1"/>
  <c r="AC51" i="1" s="1"/>
  <c r="AF9" i="6"/>
  <c r="AC9" i="6" s="1"/>
  <c r="AF12" i="6"/>
  <c r="AC12" i="6" s="1"/>
  <c r="AF38" i="6"/>
  <c r="AC38" i="6" s="1"/>
  <c r="O65" i="5"/>
  <c r="AA13" i="5"/>
  <c r="AF34" i="6"/>
  <c r="AC34" i="6" s="1"/>
  <c r="B65" i="5"/>
  <c r="W65" i="5"/>
  <c r="AA29" i="5"/>
  <c r="AF12" i="1"/>
  <c r="AC12" i="1" s="1"/>
  <c r="AF15" i="1"/>
  <c r="AC15" i="1" s="1"/>
  <c r="AF30" i="6"/>
  <c r="AC30" i="6" s="1"/>
  <c r="AF8" i="6"/>
  <c r="AC8" i="6" s="1"/>
  <c r="J65" i="5"/>
  <c r="AA17" i="5"/>
  <c r="AA45" i="5"/>
  <c r="AF7" i="6"/>
  <c r="AC7" i="6" s="1"/>
  <c r="AF13" i="6"/>
  <c r="AC13" i="6" s="1"/>
  <c r="AF26" i="6"/>
  <c r="AC26" i="6" s="1"/>
  <c r="R65" i="5"/>
  <c r="AA25" i="5"/>
  <c r="Z64" i="6"/>
  <c r="AC65" i="9"/>
  <c r="AD65" i="9" s="1"/>
  <c r="AF58" i="8"/>
  <c r="AC58" i="8" s="1"/>
  <c r="AF56" i="8"/>
  <c r="AC56" i="8" s="1"/>
  <c r="AF50" i="8"/>
  <c r="AC50" i="8" s="1"/>
  <c r="AF59" i="8"/>
  <c r="AC59" i="8" s="1"/>
  <c r="AF61" i="8"/>
  <c r="AC61" i="8" s="1"/>
  <c r="AF42" i="8"/>
  <c r="AC42" i="8" s="1"/>
  <c r="AF36" i="8"/>
  <c r="AC36" i="8" s="1"/>
  <c r="AF33" i="8"/>
  <c r="AC33" i="8" s="1"/>
  <c r="AF39" i="8"/>
  <c r="AC39" i="8" s="1"/>
  <c r="AF43" i="8"/>
  <c r="AC43" i="8" s="1"/>
  <c r="AF34" i="8"/>
  <c r="AC34" i="8" s="1"/>
  <c r="AF32" i="8"/>
  <c r="AC32" i="8" s="1"/>
  <c r="AF40" i="8"/>
  <c r="AC40" i="8" s="1"/>
  <c r="AF41" i="8"/>
  <c r="AC41" i="8" s="1"/>
  <c r="AF30" i="8"/>
  <c r="AC30" i="8" s="1"/>
  <c r="AF8" i="8"/>
  <c r="AC8" i="8" s="1"/>
  <c r="AF26" i="8"/>
  <c r="AC26" i="8" s="1"/>
  <c r="AF28" i="8"/>
  <c r="AC28" i="8" s="1"/>
  <c r="AF37" i="8"/>
  <c r="AC37" i="8" s="1"/>
  <c r="AF25" i="8"/>
  <c r="AC25" i="8" s="1"/>
  <c r="AF23" i="8"/>
  <c r="AC23" i="8" s="1"/>
  <c r="AF21" i="8"/>
  <c r="AC21" i="8" s="1"/>
  <c r="AF19" i="8"/>
  <c r="AC19" i="8" s="1"/>
  <c r="AF17" i="8"/>
  <c r="AC17" i="8" s="1"/>
  <c r="AF15" i="8"/>
  <c r="AC15" i="8" s="1"/>
  <c r="AF13" i="8"/>
  <c r="AC13" i="8" s="1"/>
  <c r="AF29" i="8"/>
  <c r="AC29" i="8" s="1"/>
  <c r="AF10" i="8"/>
  <c r="AC10" i="8" s="1"/>
  <c r="AF7" i="8"/>
  <c r="AC7" i="8" s="1"/>
  <c r="AF24" i="8"/>
  <c r="AC24" i="8" s="1"/>
  <c r="AF20" i="8"/>
  <c r="AC20" i="8" s="1"/>
  <c r="AF16" i="8"/>
  <c r="AC16" i="8" s="1"/>
  <c r="AF12" i="8"/>
  <c r="AC12" i="8" s="1"/>
  <c r="AF11" i="8"/>
  <c r="AC11" i="8" s="1"/>
  <c r="AF27" i="8"/>
  <c r="AC27" i="8" s="1"/>
  <c r="AF49" i="8"/>
  <c r="AC49" i="8" s="1"/>
  <c r="AF48" i="8"/>
  <c r="AC48" i="8" s="1"/>
  <c r="Z64" i="8"/>
  <c r="W65" i="8" s="1"/>
  <c r="AF45" i="8"/>
  <c r="AC45" i="8" s="1"/>
  <c r="AF38" i="8"/>
  <c r="AC38" i="8" s="1"/>
  <c r="AF9" i="8"/>
  <c r="AC9" i="8" s="1"/>
  <c r="AF46" i="8"/>
  <c r="AC46" i="8" s="1"/>
  <c r="AF20" i="6"/>
  <c r="AC20" i="6" s="1"/>
  <c r="AF40" i="6"/>
  <c r="AC40" i="6" s="1"/>
  <c r="AF39" i="6"/>
  <c r="AC39" i="6" s="1"/>
  <c r="AF25" i="6"/>
  <c r="AC25" i="6" s="1"/>
  <c r="AF46" i="6"/>
  <c r="AC46" i="6" s="1"/>
  <c r="AF50" i="6"/>
  <c r="AC50" i="6" s="1"/>
  <c r="AF54" i="6"/>
  <c r="AC54" i="6" s="1"/>
  <c r="AF33" i="6"/>
  <c r="AC33" i="6" s="1"/>
  <c r="AF52" i="6"/>
  <c r="AC52" i="6" s="1"/>
  <c r="AF49" i="6"/>
  <c r="AC49" i="6" s="1"/>
  <c r="AF32" i="6"/>
  <c r="AC32" i="6" s="1"/>
  <c r="AF35" i="6"/>
  <c r="AC35" i="6" s="1"/>
  <c r="AF43" i="6"/>
  <c r="AC43" i="6" s="1"/>
  <c r="AA8" i="5"/>
  <c r="AA12" i="5"/>
  <c r="AA20" i="5"/>
  <c r="AA32" i="5"/>
  <c r="AA40" i="5"/>
  <c r="AA48" i="5"/>
  <c r="AA56" i="5"/>
  <c r="AA7" i="5"/>
  <c r="AA15" i="5"/>
  <c r="AA23" i="5"/>
  <c r="AA35" i="5"/>
  <c r="AA43" i="5"/>
  <c r="AA51" i="5"/>
  <c r="AA59" i="5"/>
  <c r="L65" i="5"/>
  <c r="T65" i="5"/>
  <c r="AA10" i="5"/>
  <c r="AA18" i="5"/>
  <c r="AA26" i="5"/>
  <c r="AA30" i="5"/>
  <c r="AA38" i="5"/>
  <c r="AA46" i="5"/>
  <c r="AA58" i="5"/>
  <c r="M65" i="5"/>
  <c r="U65" i="5"/>
  <c r="AA16" i="5"/>
  <c r="AA24" i="5"/>
  <c r="AA28" i="5"/>
  <c r="AA36" i="5"/>
  <c r="AA44" i="5"/>
  <c r="AA52" i="5"/>
  <c r="AA60" i="5"/>
  <c r="AA11" i="5"/>
  <c r="AA19" i="5"/>
  <c r="AA27" i="5"/>
  <c r="AA31" i="5"/>
  <c r="AA39" i="5"/>
  <c r="AA47" i="5"/>
  <c r="AA55" i="5"/>
  <c r="D65" i="5"/>
  <c r="H65" i="5"/>
  <c r="P65" i="5"/>
  <c r="X65" i="5"/>
  <c r="AA14" i="5"/>
  <c r="AA22" i="5"/>
  <c r="AA34" i="5"/>
  <c r="AA42" i="5"/>
  <c r="AA50" i="5"/>
  <c r="AA54" i="5"/>
  <c r="E65" i="5"/>
  <c r="I65" i="5"/>
  <c r="Q65" i="5"/>
  <c r="Y65" i="5"/>
  <c r="AF24" i="6"/>
  <c r="AC24" i="6" s="1"/>
  <c r="AF45" i="6"/>
  <c r="AC45" i="6" s="1"/>
  <c r="AF28" i="6"/>
  <c r="AC28" i="6" s="1"/>
  <c r="AF48" i="6"/>
  <c r="AC48" i="6" s="1"/>
  <c r="N65" i="5"/>
  <c r="C65" i="5"/>
  <c r="S65" i="5"/>
  <c r="AA33" i="5"/>
  <c r="AA21" i="5"/>
  <c r="AA53" i="5"/>
  <c r="AF56" i="1"/>
  <c r="AC56" i="1" s="1"/>
  <c r="AF50" i="1"/>
  <c r="AC50" i="1" s="1"/>
  <c r="AF58" i="1"/>
  <c r="AC58" i="1" s="1"/>
  <c r="AF54" i="1"/>
  <c r="AC54" i="1" s="1"/>
  <c r="AF39" i="1"/>
  <c r="AC39" i="1" s="1"/>
  <c r="AF40" i="1"/>
  <c r="AC40" i="1" s="1"/>
  <c r="AF43" i="1"/>
  <c r="AC43" i="1" s="1"/>
  <c r="AF35" i="1"/>
  <c r="AC35" i="1" s="1"/>
  <c r="AF17" i="1"/>
  <c r="AC17" i="1" s="1"/>
  <c r="AF11" i="1"/>
  <c r="AC11" i="1" s="1"/>
  <c r="AF19" i="1"/>
  <c r="AC19" i="1" s="1"/>
  <c r="AF22" i="1"/>
  <c r="AC22" i="1" s="1"/>
  <c r="Z64" i="1"/>
  <c r="O65" i="1" s="1"/>
  <c r="AF10" i="1"/>
  <c r="AC10" i="1" s="1"/>
  <c r="AF14" i="1"/>
  <c r="AC14" i="1" s="1"/>
  <c r="AF18" i="1"/>
  <c r="AC18" i="1" s="1"/>
  <c r="AF30" i="1"/>
  <c r="AC30" i="1" s="1"/>
  <c r="AF9" i="1"/>
  <c r="AC9" i="1" s="1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S65" i="4"/>
  <c r="V65" i="4"/>
  <c r="N65" i="4"/>
  <c r="F65" i="4"/>
  <c r="AA53" i="4"/>
  <c r="AA45" i="4"/>
  <c r="AA41" i="4"/>
  <c r="AA37" i="4"/>
  <c r="AA29" i="4"/>
  <c r="AA17" i="4"/>
  <c r="AA13" i="4"/>
  <c r="W65" i="4"/>
  <c r="O65" i="4"/>
  <c r="K65" i="4"/>
  <c r="G65" i="4"/>
  <c r="C65" i="4"/>
  <c r="R65" i="4"/>
  <c r="J65" i="4"/>
  <c r="B65" i="4"/>
  <c r="AA61" i="4"/>
  <c r="AA57" i="4"/>
  <c r="AA49" i="4"/>
  <c r="AA33" i="4"/>
  <c r="AA25" i="4"/>
  <c r="AA21" i="4"/>
  <c r="AA9" i="4"/>
  <c r="AA60" i="4"/>
  <c r="AA28" i="4"/>
  <c r="Y65" i="4"/>
  <c r="AA7" i="4"/>
  <c r="AA56" i="4"/>
  <c r="AA24" i="4"/>
  <c r="AA51" i="4"/>
  <c r="AA35" i="4"/>
  <c r="Q65" i="4"/>
  <c r="X65" i="4"/>
  <c r="H65" i="4"/>
  <c r="AA52" i="4"/>
  <c r="AA36" i="4"/>
  <c r="AA20" i="4"/>
  <c r="U65" i="4"/>
  <c r="AA47" i="4"/>
  <c r="AA31" i="4"/>
  <c r="AA15" i="4"/>
  <c r="M65" i="4"/>
  <c r="P65" i="4"/>
  <c r="AA44" i="4"/>
  <c r="AA12" i="4"/>
  <c r="AA55" i="4"/>
  <c r="AA39" i="4"/>
  <c r="AA23" i="4"/>
  <c r="E65" i="4"/>
  <c r="L65" i="4"/>
  <c r="AA40" i="4"/>
  <c r="AA8" i="4"/>
  <c r="AA19" i="4"/>
  <c r="T65" i="4"/>
  <c r="D65" i="4"/>
  <c r="AA48" i="4"/>
  <c r="AA32" i="4"/>
  <c r="AA16" i="4"/>
  <c r="AA59" i="4"/>
  <c r="AA43" i="4"/>
  <c r="AA27" i="4"/>
  <c r="AA11" i="4"/>
  <c r="I65" i="4"/>
  <c r="Z65" i="5" l="1"/>
  <c r="Y65" i="8"/>
  <c r="J65" i="8"/>
  <c r="M65" i="8"/>
  <c r="L65" i="8"/>
  <c r="K65" i="8"/>
  <c r="G65" i="8"/>
  <c r="V65" i="8"/>
  <c r="O65" i="8"/>
  <c r="C65" i="8"/>
  <c r="X65" i="8"/>
  <c r="I65" i="8"/>
  <c r="F65" i="8"/>
  <c r="B65" i="8"/>
  <c r="U65" i="8"/>
  <c r="S65" i="8"/>
  <c r="H65" i="8"/>
  <c r="Q65" i="8"/>
  <c r="D65" i="8"/>
  <c r="N65" i="8"/>
  <c r="P65" i="8"/>
  <c r="T65" i="8"/>
  <c r="E65" i="8"/>
  <c r="R65" i="8"/>
  <c r="AA64" i="5"/>
  <c r="V65" i="1"/>
  <c r="P65" i="1"/>
  <c r="R65" i="1"/>
  <c r="U65" i="1"/>
  <c r="E65" i="1"/>
  <c r="K65" i="1"/>
  <c r="N65" i="1"/>
  <c r="L65" i="1"/>
  <c r="J65" i="1"/>
  <c r="Q65" i="1"/>
  <c r="W65" i="1"/>
  <c r="G65" i="1"/>
  <c r="X65" i="1"/>
  <c r="H65" i="1"/>
  <c r="F65" i="1"/>
  <c r="M65" i="1"/>
  <c r="S65" i="1"/>
  <c r="C65" i="1"/>
  <c r="B65" i="1"/>
  <c r="T65" i="1"/>
  <c r="D65" i="1"/>
  <c r="Y65" i="1"/>
  <c r="I65" i="1"/>
  <c r="Z65" i="4"/>
  <c r="AA64" i="4"/>
  <c r="AE47" i="1" l="1"/>
  <c r="R47" i="8"/>
  <c r="AB47" i="8" s="1"/>
  <c r="R31" i="8"/>
  <c r="S31" i="8"/>
  <c r="AX31" i="8" s="1"/>
  <c r="Z65" i="8"/>
  <c r="AE31" i="8"/>
  <c r="AE31" i="1"/>
  <c r="Z65" i="1"/>
  <c r="AX31" i="1"/>
  <c r="AB47" i="1"/>
  <c r="AB31" i="8" l="1"/>
  <c r="AB65" i="1"/>
  <c r="AW31" i="8"/>
  <c r="AV31" i="8"/>
  <c r="Z31" i="8"/>
  <c r="AW47" i="8"/>
  <c r="AV47" i="8"/>
  <c r="Z47" i="8"/>
  <c r="AV47" i="1"/>
  <c r="AV31" i="1"/>
  <c r="Z31" i="1"/>
  <c r="AW31" i="1"/>
  <c r="AW47" i="1"/>
  <c r="Z47" i="1"/>
  <c r="AF31" i="1" l="1"/>
  <c r="AC31" i="1" s="1"/>
  <c r="AF47" i="8"/>
  <c r="AC47" i="8" s="1"/>
  <c r="AF31" i="8"/>
  <c r="AC31" i="8" s="1"/>
  <c r="AB65" i="8"/>
  <c r="AF47" i="1"/>
  <c r="AC65" i="1" l="1"/>
  <c r="AD65" i="1" s="1"/>
  <c r="AC47" i="1"/>
  <c r="AC65" i="8"/>
  <c r="AD65" i="8" s="1"/>
  <c r="E65" i="6" l="1"/>
  <c r="O65" i="6"/>
  <c r="H65" i="6"/>
  <c r="M65" i="6"/>
  <c r="I65" i="6"/>
  <c r="J65" i="6"/>
  <c r="W65" i="6"/>
  <c r="X65" i="6"/>
  <c r="D65" i="6"/>
  <c r="Y65" i="6"/>
  <c r="K65" i="6"/>
  <c r="G65" i="6"/>
  <c r="Q65" i="6"/>
  <c r="V65" i="6"/>
  <c r="L65" i="6"/>
  <c r="F65" i="6"/>
  <c r="T65" i="6"/>
  <c r="C65" i="6"/>
  <c r="U65" i="6"/>
  <c r="N65" i="6"/>
  <c r="P65" i="6"/>
  <c r="B65" i="6"/>
  <c r="S65" i="6"/>
  <c r="R65" i="6"/>
  <c r="AX31" i="6" l="1"/>
  <c r="AB31" i="6"/>
  <c r="Z65" i="6"/>
  <c r="AE47" i="6"/>
  <c r="AE31" i="6"/>
  <c r="AW31" i="6" l="1"/>
  <c r="Z31" i="6"/>
  <c r="AV31" i="6"/>
  <c r="AB47" i="6"/>
  <c r="AW47" i="6"/>
  <c r="Z47" i="6"/>
  <c r="AV47" i="6"/>
  <c r="AB64" i="6"/>
  <c r="AF31" i="6" l="1"/>
  <c r="AC31" i="6" s="1"/>
  <c r="AF47" i="6"/>
  <c r="AC64" i="6" l="1"/>
  <c r="AD64" i="6" s="1"/>
  <c r="AC47" i="6"/>
</calcChain>
</file>

<file path=xl/sharedStrings.xml><?xml version="1.0" encoding="utf-8"?>
<sst xmlns="http://schemas.openxmlformats.org/spreadsheetml/2006/main" count="566" uniqueCount="39">
  <si>
    <t xml:space="preserve">Table X.  Expanded daily chum salmon migration past the Kwiniuk River tower, Norton Sound, 2011. </t>
  </si>
  <si>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</si>
  <si>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</si>
  <si>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</si>
  <si>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</si>
  <si>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</si>
  <si>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</si>
  <si>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</si>
  <si>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</si>
  <si>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</si>
  <si>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</si>
  <si>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</si>
  <si>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</si>
  <si>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</si>
  <si>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</si>
  <si>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</si>
  <si>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</si>
  <si>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</si>
  <si>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</si>
  <si>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</si>
  <si>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</si>
  <si>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</si>
  <si>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</si>
  <si>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</si>
  <si>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</si>
  <si>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</si>
  <si>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</si>
  <si>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</si>
  <si>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</si>
  <si>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</si>
  <si>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</si>
  <si>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</si>
  <si>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</t>
  </si>
  <si>
    <t>Var (Nhat)</t>
  </si>
  <si>
    <t>SE</t>
  </si>
  <si>
    <t>% of Total</t>
  </si>
  <si>
    <t xml:space="preserve">Table X.  Expanded daily Chinook salmon migration past the Kwiniuk River tower, Norton Sound, 2012. </t>
  </si>
  <si>
    <t xml:space="preserve">Table X.  Expanded daily Chinook salmon migration past the Kwiniuk River tower, Norton Sound, 2011. </t>
  </si>
  <si>
    <t>No interpolation because run not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</si>
</sst>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%"/>
    <numFmt numFmtId="166" formatCode="0_)"/>
  </numFmts>
  <fonts count="8" x14ac:knownFonts="1">
    <font>
      <sz val="10"/>
      <color theme="1"/>
      <name val="Times New Roman"/>
      <family val="2"/>
    </font>
    <font>
      <sz val="10"/>
      <color rgb="FFFF0000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2"/>
    </font>
    <font>
      <sz val="14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10" fontId="0" fillId="0" borderId="0" xfId="0" applyNumberFormat="1"/>
    <xf numFmtId="0" fontId="0" fillId="2" borderId="0" xfId="0" applyFill="1"/>
    <xf numFmtId="0" fontId="0" fillId="3" borderId="0" xfId="0" applyFill="1"/>
    <xf numFmtId="10" fontId="0" fillId="3" borderId="0" xfId="0" applyNumberFormat="1" applyFill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  <xf numFmtId="0" fontId="2" fillId="0" borderId="0" xfId="1" applyFont="1" applyFill="1"/>
    <xf numFmtId="0" fontId="2" fillId="0" borderId="0" xfId="1" applyFont="1" applyBorder="1"/>
    <xf numFmtId="0" fontId="2" fillId="0" borderId="0" xfId="1" applyFont="1"/>
    <xf numFmtId="0" fontId="2" fillId="0" borderId="5" xfId="1" applyFont="1" applyBorder="1"/>
    <xf numFmtId="0" fontId="3" fillId="0" borderId="0" xfId="1" quotePrefix="1" applyFont="1" applyBorder="1"/>
    <xf numFmtId="0" fontId="2" fillId="0" borderId="6" xfId="1" applyFont="1" applyBorder="1"/>
    <xf numFmtId="0" fontId="2" fillId="4" borderId="7" xfId="1" applyFont="1" applyFill="1" applyBorder="1"/>
    <xf numFmtId="0" fontId="2" fillId="4" borderId="5" xfId="1" applyFont="1" applyFill="1" applyBorder="1"/>
    <xf numFmtId="0" fontId="2" fillId="4" borderId="8" xfId="1" applyFont="1" applyFill="1" applyBorder="1"/>
    <xf numFmtId="0" fontId="2" fillId="4" borderId="0" xfId="1" applyFont="1" applyFill="1" applyBorder="1"/>
    <xf numFmtId="0" fontId="2" fillId="0" borderId="9" xfId="1" applyFont="1" applyBorder="1"/>
    <xf numFmtId="0" fontId="3" fillId="0" borderId="9" xfId="1" quotePrefix="1" applyFont="1" applyBorder="1"/>
    <xf numFmtId="0" fontId="3" fillId="0" borderId="0" xfId="1" quotePrefix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 wrapText="1"/>
    </xf>
    <xf numFmtId="0" fontId="3" fillId="0" borderId="0" xfId="1" applyFont="1" applyBorder="1" applyAlignment="1">
      <alignment horizontal="right"/>
    </xf>
    <xf numFmtId="0" fontId="3" fillId="0" borderId="0" xfId="1" applyFont="1"/>
    <xf numFmtId="0" fontId="3" fillId="0" borderId="9" xfId="1" applyFont="1" applyBorder="1"/>
    <xf numFmtId="0" fontId="3" fillId="0" borderId="9" xfId="1" quotePrefix="1" applyFont="1" applyBorder="1" applyAlignment="1">
      <alignment horizontal="center"/>
    </xf>
    <xf numFmtId="0" fontId="3" fillId="0" borderId="9" xfId="1" applyFont="1" applyBorder="1" applyAlignment="1">
      <alignment horizontal="center" wrapText="1"/>
    </xf>
    <xf numFmtId="16" fontId="3" fillId="0" borderId="0" xfId="1" applyNumberFormat="1" applyFont="1" applyBorder="1"/>
    <xf numFmtId="0" fontId="4" fillId="0" borderId="0" xfId="1" applyFont="1" applyBorder="1" applyAlignment="1">
      <alignment horizontal="center"/>
    </xf>
    <xf numFmtId="3" fontId="5" fillId="0" borderId="0" xfId="1" applyNumberFormat="1" applyFont="1" applyBorder="1"/>
    <xf numFmtId="165" fontId="5" fillId="0" borderId="0" xfId="1" applyNumberFormat="1" applyFont="1" applyBorder="1" applyProtection="1"/>
    <xf numFmtId="3" fontId="4" fillId="0" borderId="0" xfId="1" applyNumberFormat="1" applyFont="1"/>
    <xf numFmtId="3" fontId="2" fillId="0" borderId="0" xfId="1" applyNumberFormat="1" applyFont="1" applyBorder="1"/>
    <xf numFmtId="0" fontId="3" fillId="3" borderId="0" xfId="1" quotePrefix="1" applyFont="1" applyFill="1" applyBorder="1" applyAlignment="1">
      <alignment horizontal="center"/>
    </xf>
    <xf numFmtId="0" fontId="3" fillId="0" borderId="0" xfId="1" quotePrefix="1" applyFont="1" applyFill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3" fontId="5" fillId="3" borderId="0" xfId="1" applyNumberFormat="1" applyFont="1" applyFill="1" applyBorder="1"/>
    <xf numFmtId="3" fontId="5" fillId="0" borderId="0" xfId="1" applyNumberFormat="1" applyFont="1" applyFill="1" applyBorder="1"/>
    <xf numFmtId="9" fontId="5" fillId="0" borderId="0" xfId="1" applyNumberFormat="1" applyFont="1" applyBorder="1"/>
    <xf numFmtId="166" fontId="4" fillId="0" borderId="0" xfId="1" applyNumberFormat="1" applyFont="1" applyBorder="1" applyProtection="1"/>
    <xf numFmtId="165" fontId="5" fillId="3" borderId="0" xfId="1" applyNumberFormat="1" applyFont="1" applyFill="1" applyBorder="1" applyProtection="1"/>
    <xf numFmtId="165" fontId="5" fillId="0" borderId="0" xfId="1" applyNumberFormat="1" applyFont="1" applyFill="1" applyBorder="1" applyProtection="1"/>
    <xf numFmtId="0" fontId="2" fillId="0" borderId="0" xfId="1" applyFont="1" applyAlignment="1">
      <alignment horizontal="center"/>
    </xf>
    <xf numFmtId="166" fontId="2" fillId="0" borderId="0" xfId="1" applyNumberFormat="1" applyFont="1" applyBorder="1" applyProtection="1"/>
    <xf numFmtId="9" fontId="2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Protection="1"/>
    <xf numFmtId="9" fontId="2" fillId="0" borderId="0" xfId="1" applyNumberFormat="1" applyFont="1" applyBorder="1"/>
    <xf numFmtId="3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quotePrefix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6" fontId="2" fillId="0" borderId="0" xfId="1" applyNumberFormat="1" applyFont="1" applyBorder="1"/>
    <xf numFmtId="165" fontId="4" fillId="0" borderId="0" xfId="1" applyNumberFormat="1" applyFont="1" applyBorder="1" applyProtection="1"/>
    <xf numFmtId="16" fontId="2" fillId="0" borderId="0" xfId="1" applyNumberFormat="1" applyFont="1" applyBorder="1" applyAlignment="1">
      <alignment horizontal="center"/>
    </xf>
    <xf numFmtId="0" fontId="2" fillId="0" borderId="9" xfId="1" applyFont="1" applyBorder="1" applyAlignment="1">
      <alignment horizontal="center" wrapText="1"/>
    </xf>
    <xf numFmtId="0" fontId="2" fillId="0" borderId="9" xfId="1" applyFont="1" applyBorder="1" applyAlignment="1">
      <alignment horizontal="center"/>
    </xf>
    <xf numFmtId="0" fontId="2" fillId="0" borderId="9" xfId="1" quotePrefix="1" applyFont="1" applyBorder="1" applyAlignment="1">
      <alignment horizontal="center"/>
    </xf>
    <xf numFmtId="16" fontId="2" fillId="0" borderId="9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 wrapText="1"/>
    </xf>
    <xf numFmtId="0" fontId="2" fillId="0" borderId="9" xfId="1" quotePrefix="1" applyFont="1" applyBorder="1"/>
    <xf numFmtId="0" fontId="2" fillId="0" borderId="0" xfId="1" quotePrefix="1" applyFont="1" applyBorder="1"/>
    <xf numFmtId="0" fontId="2" fillId="4" borderId="10" xfId="1" applyFont="1" applyFill="1" applyBorder="1"/>
    <xf numFmtId="3" fontId="4" fillId="0" borderId="0" xfId="1" applyNumberFormat="1" applyFont="1" applyBorder="1" applyAlignment="1">
      <alignment horizontal="center"/>
    </xf>
    <xf numFmtId="16" fontId="0" fillId="0" borderId="0" xfId="0" applyNumberFormat="1"/>
    <xf numFmtId="0" fontId="3" fillId="0" borderId="0" xfId="1" applyFont="1" applyBorder="1"/>
    <xf numFmtId="10" fontId="0" fillId="0" borderId="0" xfId="0" applyNumberFormat="1" applyFill="1"/>
    <xf numFmtId="3" fontId="1" fillId="0" borderId="0" xfId="1" applyNumberFormat="1" applyFont="1" applyBorder="1" applyAlignment="1">
      <alignment horizontal="center"/>
    </xf>
    <xf numFmtId="0" fontId="6" fillId="0" borderId="0" xfId="0" applyFont="1"/>
    <xf numFmtId="0" fontId="2" fillId="2" borderId="0" xfId="1" applyFont="1" applyFill="1" applyBorder="1" applyAlignment="1">
      <alignment horizontal="center"/>
    </xf>
    <xf numFmtId="165" fontId="2" fillId="3" borderId="0" xfId="1" applyNumberFormat="1" applyFont="1" applyFill="1" applyBorder="1" applyProtection="1"/>
    <xf numFmtId="0" fontId="2" fillId="2" borderId="0" xfId="1" applyFont="1" applyFill="1"/>
    <xf numFmtId="3" fontId="4" fillId="2" borderId="0" xfId="1" applyNumberFormat="1" applyFont="1" applyFill="1"/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65"/>
  <sheetViews>
    <sheetView zoomScale="75" zoomScaleNormal="75" zoomScaleSheetLayoutView="75" workbookViewId="0">
      <pane ySplit="6" topLeftCell="A23" activePane="bottomLeft" state="frozen"/>
      <selection activeCell="Y70" sqref="Y70"/>
      <selection pane="bottomLeft" activeCell="AA36" sqref="AA36"/>
    </sheetView>
  </sheetViews>
  <sheetFormatPr defaultColWidth="9.109375" defaultRowHeight="12.75" customHeight="1" x14ac:dyDescent="0.25"/>
  <cols>
    <col min="1" max="1" width="8.109375" style="16" customWidth="1"/>
    <col min="2" max="2" width="6.44140625" style="16" customWidth="1"/>
    <col min="3" max="7" width="6.33203125" style="16" customWidth="1"/>
    <col min="8" max="8" width="7" style="16" customWidth="1"/>
    <col min="9" max="9" width="6.33203125" style="16" customWidth="1"/>
    <col min="10" max="11" width="5.6640625" style="16" customWidth="1"/>
    <col min="12" max="12" width="6.6640625" style="16" customWidth="1"/>
    <col min="13" max="16" width="5.6640625" style="16" customWidth="1"/>
    <col min="17" max="17" width="6.44140625" style="16" customWidth="1"/>
    <col min="18" max="19" width="5.6640625" style="16" customWidth="1"/>
    <col min="20" max="25" width="6.33203125" style="16" customWidth="1"/>
    <col min="26" max="26" width="6.6640625" style="49" customWidth="1"/>
    <col min="27" max="27" width="6.6640625" style="16" customWidth="1"/>
    <col min="28" max="16384" width="9.109375" style="16"/>
  </cols>
  <sheetData>
    <row r="1" spans="1:29" ht="12.75" customHeight="1" x14ac:dyDescent="0.25">
      <c r="A1" s="14" t="s">
        <v>36</v>
      </c>
      <c r="Z1" s="55"/>
      <c r="AA1" s="15"/>
    </row>
    <row r="2" spans="1:29" ht="12.75" customHeight="1" thickBot="1" x14ac:dyDescent="0.3">
      <c r="A2" s="15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Z2" s="55"/>
      <c r="AA2" s="15"/>
    </row>
    <row r="3" spans="1:29" ht="12.75" customHeight="1" thickTop="1" thickBot="1" x14ac:dyDescent="0.3">
      <c r="A3" s="19"/>
      <c r="B3" s="68"/>
      <c r="C3" s="68" t="s">
        <v>1</v>
      </c>
      <c r="D3" s="68"/>
      <c r="E3" s="68"/>
      <c r="F3" s="68"/>
      <c r="G3" s="68"/>
      <c r="H3" s="68"/>
      <c r="I3" s="68"/>
      <c r="J3" s="22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Z3" s="55"/>
      <c r="AA3" s="15"/>
    </row>
    <row r="4" spans="1:29" ht="12.75" customHeight="1" thickTop="1" x14ac:dyDescent="0.25">
      <c r="A4" s="24"/>
      <c r="B4" s="24"/>
      <c r="C4" s="66"/>
      <c r="D4" s="66"/>
      <c r="E4" s="66"/>
      <c r="F4" s="66"/>
      <c r="G4" s="66"/>
      <c r="H4" s="66"/>
      <c r="I4" s="66"/>
      <c r="J4" s="66"/>
      <c r="K4" s="66"/>
      <c r="L4" s="66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62"/>
      <c r="AA4" s="24"/>
    </row>
    <row r="5" spans="1:29" ht="12.75" customHeight="1" x14ac:dyDescent="0.25">
      <c r="A5" s="60" t="s">
        <v>2</v>
      </c>
      <c r="B5" s="56" t="s">
        <v>3</v>
      </c>
      <c r="C5" s="56" t="s">
        <v>4</v>
      </c>
      <c r="D5" s="56" t="s">
        <v>5</v>
      </c>
      <c r="E5" s="56" t="s">
        <v>6</v>
      </c>
      <c r="F5" s="56" t="s">
        <v>7</v>
      </c>
      <c r="G5" s="56" t="s">
        <v>8</v>
      </c>
      <c r="H5" s="56" t="s">
        <v>9</v>
      </c>
      <c r="I5" s="56" t="s">
        <v>10</v>
      </c>
      <c r="J5" s="56" t="s">
        <v>11</v>
      </c>
      <c r="K5" s="56" t="s">
        <v>12</v>
      </c>
      <c r="L5" s="56" t="s">
        <v>13</v>
      </c>
      <c r="M5" s="56" t="s">
        <v>14</v>
      </c>
      <c r="N5" s="56" t="s">
        <v>15</v>
      </c>
      <c r="O5" s="56" t="s">
        <v>16</v>
      </c>
      <c r="P5" s="56" t="s">
        <v>17</v>
      </c>
      <c r="Q5" s="56" t="s">
        <v>18</v>
      </c>
      <c r="R5" s="56" t="s">
        <v>19</v>
      </c>
      <c r="S5" s="56" t="s">
        <v>20</v>
      </c>
      <c r="T5" s="56" t="s">
        <v>21</v>
      </c>
      <c r="U5" s="56" t="s">
        <v>22</v>
      </c>
      <c r="V5" s="56" t="s">
        <v>23</v>
      </c>
      <c r="W5" s="56" t="s">
        <v>24</v>
      </c>
      <c r="X5" s="56" t="s">
        <v>25</v>
      </c>
      <c r="Y5" s="56" t="s">
        <v>26</v>
      </c>
      <c r="Z5" s="55" t="s">
        <v>27</v>
      </c>
      <c r="AA5" s="65" t="s">
        <v>35</v>
      </c>
    </row>
    <row r="6" spans="1:29" ht="12.75" customHeight="1" x14ac:dyDescent="0.25">
      <c r="A6" s="64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2"/>
      <c r="AA6" s="61"/>
    </row>
    <row r="7" spans="1:29" ht="12.75" customHeight="1" x14ac:dyDescent="0.25">
      <c r="A7" s="60">
        <v>42544</v>
      </c>
      <c r="B7" s="55">
        <v>0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4">
        <f t="shared" ref="Z7:Z38" si="0">SUM(B7:Y7)</f>
        <v>0</v>
      </c>
      <c r="AA7" s="59">
        <f t="shared" ref="AA7:AA38" si="1">Z7/Z$64</f>
        <v>0</v>
      </c>
      <c r="AC7" s="38">
        <f>Z7</f>
        <v>0</v>
      </c>
    </row>
    <row r="8" spans="1:29" ht="12.75" customHeight="1" x14ac:dyDescent="0.25">
      <c r="A8" s="60">
        <v>42545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4">
        <f t="shared" si="0"/>
        <v>0</v>
      </c>
      <c r="AA8" s="59">
        <f t="shared" si="1"/>
        <v>0</v>
      </c>
      <c r="AC8" s="38">
        <f t="shared" ref="AC8:AC39" si="2">AC7+Z8</f>
        <v>0</v>
      </c>
    </row>
    <row r="9" spans="1:29" ht="12.75" customHeight="1" x14ac:dyDescent="0.25">
      <c r="A9" s="60">
        <v>42546</v>
      </c>
      <c r="B9" s="55">
        <v>0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4">
        <f t="shared" si="0"/>
        <v>0</v>
      </c>
      <c r="AA9" s="59">
        <f t="shared" si="1"/>
        <v>0</v>
      </c>
      <c r="AC9" s="38">
        <f t="shared" si="2"/>
        <v>0</v>
      </c>
    </row>
    <row r="10" spans="1:29" ht="12.75" customHeight="1" x14ac:dyDescent="0.25">
      <c r="A10" s="60">
        <v>42547</v>
      </c>
      <c r="B10" s="55">
        <v>0</v>
      </c>
      <c r="C10" s="55">
        <v>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4">
        <f t="shared" si="0"/>
        <v>0</v>
      </c>
      <c r="AA10" s="59">
        <f t="shared" si="1"/>
        <v>0</v>
      </c>
      <c r="AC10" s="38">
        <f t="shared" si="2"/>
        <v>0</v>
      </c>
    </row>
    <row r="11" spans="1:29" ht="12.75" customHeight="1" x14ac:dyDescent="0.25">
      <c r="A11" s="60">
        <v>42548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4">
        <f t="shared" si="0"/>
        <v>0</v>
      </c>
      <c r="AA11" s="59">
        <f t="shared" si="1"/>
        <v>0</v>
      </c>
      <c r="AC11" s="38">
        <f t="shared" si="2"/>
        <v>0</v>
      </c>
    </row>
    <row r="12" spans="1:29" ht="12.75" customHeight="1" x14ac:dyDescent="0.25">
      <c r="A12" s="60">
        <v>42549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4">
        <f t="shared" si="0"/>
        <v>0</v>
      </c>
      <c r="AA12" s="59">
        <f t="shared" si="1"/>
        <v>0</v>
      </c>
      <c r="AC12" s="38">
        <f t="shared" si="2"/>
        <v>0</v>
      </c>
    </row>
    <row r="13" spans="1:29" ht="12.75" customHeight="1" x14ac:dyDescent="0.25">
      <c r="A13" s="60">
        <v>42550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4">
        <f t="shared" si="0"/>
        <v>0</v>
      </c>
      <c r="AA13" s="59">
        <f t="shared" si="1"/>
        <v>0</v>
      </c>
      <c r="AC13" s="38">
        <f t="shared" si="2"/>
        <v>0</v>
      </c>
    </row>
    <row r="14" spans="1:29" ht="12.75" customHeight="1" x14ac:dyDescent="0.25">
      <c r="A14" s="60">
        <v>42551</v>
      </c>
      <c r="B14" s="55">
        <v>0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4">
        <f t="shared" si="0"/>
        <v>0</v>
      </c>
      <c r="AA14" s="59">
        <f t="shared" si="1"/>
        <v>0</v>
      </c>
      <c r="AC14" s="38">
        <f t="shared" si="2"/>
        <v>0</v>
      </c>
    </row>
    <row r="15" spans="1:29" ht="12.75" customHeight="1" x14ac:dyDescent="0.25">
      <c r="A15" s="60">
        <v>42552</v>
      </c>
      <c r="B15" s="55">
        <v>0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4">
        <f t="shared" si="0"/>
        <v>0</v>
      </c>
      <c r="AA15" s="59">
        <f t="shared" si="1"/>
        <v>0</v>
      </c>
      <c r="AC15" s="38">
        <f t="shared" si="2"/>
        <v>0</v>
      </c>
    </row>
    <row r="16" spans="1:29" ht="12.75" customHeight="1" x14ac:dyDescent="0.25">
      <c r="A16" s="60">
        <v>42553</v>
      </c>
      <c r="B16" s="55">
        <v>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4">
        <f t="shared" si="0"/>
        <v>0</v>
      </c>
      <c r="AA16" s="59">
        <f t="shared" si="1"/>
        <v>0</v>
      </c>
      <c r="AC16" s="38">
        <f t="shared" si="2"/>
        <v>0</v>
      </c>
    </row>
    <row r="17" spans="1:29" ht="12.75" customHeight="1" x14ac:dyDescent="0.25">
      <c r="A17" s="60">
        <v>42554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4">
        <f t="shared" si="0"/>
        <v>0</v>
      </c>
      <c r="AA17" s="59">
        <f t="shared" si="1"/>
        <v>0</v>
      </c>
      <c r="AC17" s="38">
        <f t="shared" si="2"/>
        <v>0</v>
      </c>
    </row>
    <row r="18" spans="1:29" ht="12.75" customHeight="1" x14ac:dyDescent="0.25">
      <c r="A18" s="60">
        <v>42555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4">
        <f t="shared" si="0"/>
        <v>0</v>
      </c>
      <c r="AA18" s="59">
        <f t="shared" si="1"/>
        <v>0</v>
      </c>
      <c r="AC18" s="38">
        <f t="shared" si="2"/>
        <v>0</v>
      </c>
    </row>
    <row r="19" spans="1:29" ht="12.75" customHeight="1" x14ac:dyDescent="0.25">
      <c r="A19" s="60">
        <v>42556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4">
        <f t="shared" si="0"/>
        <v>0</v>
      </c>
      <c r="AA19" s="59">
        <f t="shared" si="1"/>
        <v>0</v>
      </c>
      <c r="AC19" s="38">
        <f t="shared" si="2"/>
        <v>0</v>
      </c>
    </row>
    <row r="20" spans="1:29" ht="12.75" customHeight="1" x14ac:dyDescent="0.25">
      <c r="A20" s="60">
        <v>42557</v>
      </c>
      <c r="B20" s="55">
        <v>0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4">
        <f t="shared" si="0"/>
        <v>0</v>
      </c>
      <c r="AA20" s="59">
        <f t="shared" si="1"/>
        <v>0</v>
      </c>
      <c r="AC20" s="38">
        <f t="shared" si="2"/>
        <v>0</v>
      </c>
    </row>
    <row r="21" spans="1:29" ht="12.75" customHeight="1" x14ac:dyDescent="0.25">
      <c r="A21" s="60">
        <v>42558</v>
      </c>
      <c r="B21" s="55">
        <v>0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4">
        <f t="shared" si="0"/>
        <v>0</v>
      </c>
      <c r="AA21" s="59">
        <f t="shared" si="1"/>
        <v>0</v>
      </c>
      <c r="AC21" s="38">
        <f t="shared" si="2"/>
        <v>0</v>
      </c>
    </row>
    <row r="22" spans="1:29" ht="12.75" customHeight="1" x14ac:dyDescent="0.25">
      <c r="A22" s="60">
        <v>42559</v>
      </c>
      <c r="B22" s="55">
        <v>1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4">
        <f t="shared" si="0"/>
        <v>1</v>
      </c>
      <c r="AA22" s="59">
        <f t="shared" si="1"/>
        <v>5.2631578947368418E-2</v>
      </c>
      <c r="AC22" s="38">
        <f t="shared" si="2"/>
        <v>1</v>
      </c>
    </row>
    <row r="23" spans="1:29" ht="12.75" customHeight="1" x14ac:dyDescent="0.25">
      <c r="A23" s="60">
        <v>42560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4">
        <f t="shared" si="0"/>
        <v>0</v>
      </c>
      <c r="AA23" s="59">
        <f t="shared" si="1"/>
        <v>0</v>
      </c>
      <c r="AC23" s="38">
        <f t="shared" si="2"/>
        <v>1</v>
      </c>
    </row>
    <row r="24" spans="1:29" ht="12.75" customHeight="1" x14ac:dyDescent="0.25">
      <c r="A24" s="60">
        <v>42561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4">
        <f t="shared" si="0"/>
        <v>0</v>
      </c>
      <c r="AA24" s="59">
        <f t="shared" si="1"/>
        <v>0</v>
      </c>
      <c r="AC24" s="38">
        <f t="shared" si="2"/>
        <v>1</v>
      </c>
    </row>
    <row r="25" spans="1:29" ht="12.75" customHeight="1" x14ac:dyDescent="0.25">
      <c r="A25" s="60">
        <v>42562</v>
      </c>
      <c r="B25" s="55">
        <v>0</v>
      </c>
      <c r="C25" s="55">
        <v>1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4">
        <f t="shared" si="0"/>
        <v>1</v>
      </c>
      <c r="AA25" s="59">
        <f t="shared" si="1"/>
        <v>5.2631578947368418E-2</v>
      </c>
      <c r="AC25" s="38">
        <f t="shared" si="2"/>
        <v>2</v>
      </c>
    </row>
    <row r="26" spans="1:29" ht="12.75" customHeight="1" x14ac:dyDescent="0.25">
      <c r="A26" s="60">
        <v>42563</v>
      </c>
      <c r="B26" s="55">
        <v>0</v>
      </c>
      <c r="C26" s="55">
        <v>0</v>
      </c>
      <c r="D26" s="55">
        <v>1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1</v>
      </c>
      <c r="W26" s="55">
        <v>0</v>
      </c>
      <c r="X26" s="55">
        <v>0</v>
      </c>
      <c r="Y26" s="55">
        <v>0</v>
      </c>
      <c r="Z26" s="54">
        <f t="shared" si="0"/>
        <v>2</v>
      </c>
      <c r="AA26" s="59">
        <f t="shared" si="1"/>
        <v>0.10526315789473684</v>
      </c>
      <c r="AC26" s="38">
        <f t="shared" si="2"/>
        <v>4</v>
      </c>
    </row>
    <row r="27" spans="1:29" ht="12.75" customHeight="1" x14ac:dyDescent="0.25">
      <c r="A27" s="60">
        <v>42564</v>
      </c>
      <c r="B27" s="55">
        <v>0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4">
        <f t="shared" si="0"/>
        <v>0</v>
      </c>
      <c r="AA27" s="59">
        <f t="shared" si="1"/>
        <v>0</v>
      </c>
      <c r="AC27" s="38">
        <f t="shared" si="2"/>
        <v>4</v>
      </c>
    </row>
    <row r="28" spans="1:29" ht="12.75" customHeight="1" x14ac:dyDescent="0.25">
      <c r="A28" s="60">
        <v>42565</v>
      </c>
      <c r="B28" s="55">
        <v>0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1</v>
      </c>
      <c r="W28" s="55">
        <v>0</v>
      </c>
      <c r="X28" s="55">
        <v>0</v>
      </c>
      <c r="Y28" s="55">
        <v>0</v>
      </c>
      <c r="Z28" s="54">
        <f t="shared" si="0"/>
        <v>1</v>
      </c>
      <c r="AA28" s="59">
        <f t="shared" si="1"/>
        <v>5.2631578947368418E-2</v>
      </c>
      <c r="AC28" s="38">
        <f t="shared" si="2"/>
        <v>5</v>
      </c>
    </row>
    <row r="29" spans="1:29" ht="12.75" customHeight="1" x14ac:dyDescent="0.25">
      <c r="A29" s="60">
        <v>42566</v>
      </c>
      <c r="B29" s="55">
        <v>0</v>
      </c>
      <c r="C29" s="55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4">
        <f t="shared" si="0"/>
        <v>0</v>
      </c>
      <c r="AA29" s="59">
        <f t="shared" si="1"/>
        <v>0</v>
      </c>
      <c r="AC29" s="38">
        <f t="shared" si="2"/>
        <v>5</v>
      </c>
    </row>
    <row r="30" spans="1:29" ht="12.75" customHeight="1" x14ac:dyDescent="0.25">
      <c r="A30" s="60">
        <v>42567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4">
        <f t="shared" si="0"/>
        <v>0</v>
      </c>
      <c r="AA30" s="59">
        <f t="shared" si="1"/>
        <v>0</v>
      </c>
      <c r="AC30" s="38">
        <f t="shared" si="2"/>
        <v>5</v>
      </c>
    </row>
    <row r="31" spans="1:29" ht="12.75" customHeight="1" x14ac:dyDescent="0.25">
      <c r="A31" s="60">
        <v>42568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4">
        <f t="shared" si="0"/>
        <v>0</v>
      </c>
      <c r="AA31" s="59">
        <f t="shared" si="1"/>
        <v>0</v>
      </c>
      <c r="AC31" s="38">
        <f t="shared" si="2"/>
        <v>5</v>
      </c>
    </row>
    <row r="32" spans="1:29" ht="12.75" customHeight="1" x14ac:dyDescent="0.25">
      <c r="A32" s="60">
        <v>42569</v>
      </c>
      <c r="B32" s="55">
        <v>0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1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4">
        <f t="shared" si="0"/>
        <v>1</v>
      </c>
      <c r="AA32" s="59">
        <f t="shared" si="1"/>
        <v>5.2631578947368418E-2</v>
      </c>
      <c r="AC32" s="38">
        <f t="shared" si="2"/>
        <v>6</v>
      </c>
    </row>
    <row r="33" spans="1:29" ht="12.75" customHeight="1" x14ac:dyDescent="0.25">
      <c r="A33" s="60">
        <v>42570</v>
      </c>
      <c r="B33" s="55">
        <v>0</v>
      </c>
      <c r="C33" s="55">
        <v>0</v>
      </c>
      <c r="D33" s="55">
        <v>0</v>
      </c>
      <c r="E33" s="55">
        <v>0</v>
      </c>
      <c r="F33" s="55">
        <v>6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1</v>
      </c>
      <c r="V33" s="55">
        <v>0</v>
      </c>
      <c r="W33" s="55">
        <v>0</v>
      </c>
      <c r="X33" s="55">
        <v>0</v>
      </c>
      <c r="Y33" s="55">
        <v>0</v>
      </c>
      <c r="Z33" s="54">
        <f t="shared" si="0"/>
        <v>7</v>
      </c>
      <c r="AA33" s="59">
        <f t="shared" si="1"/>
        <v>0.36842105263157893</v>
      </c>
      <c r="AC33" s="38">
        <f t="shared" si="2"/>
        <v>13</v>
      </c>
    </row>
    <row r="34" spans="1:29" ht="12.75" customHeight="1" x14ac:dyDescent="0.25">
      <c r="A34" s="60">
        <v>42571</v>
      </c>
      <c r="B34" s="55">
        <v>0</v>
      </c>
      <c r="C34" s="55">
        <v>1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4">
        <f t="shared" si="0"/>
        <v>1</v>
      </c>
      <c r="AA34" s="59">
        <f t="shared" si="1"/>
        <v>5.2631578947368418E-2</v>
      </c>
      <c r="AC34" s="38">
        <f t="shared" si="2"/>
        <v>14</v>
      </c>
    </row>
    <row r="35" spans="1:29" ht="12.75" customHeight="1" x14ac:dyDescent="0.25">
      <c r="A35" s="60">
        <v>42572</v>
      </c>
      <c r="B35" s="55">
        <v>1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1</v>
      </c>
      <c r="Y35" s="55">
        <v>1</v>
      </c>
      <c r="Z35" s="54">
        <f t="shared" si="0"/>
        <v>3</v>
      </c>
      <c r="AA35" s="59">
        <f t="shared" si="1"/>
        <v>0.15789473684210525</v>
      </c>
      <c r="AC35" s="38">
        <f t="shared" si="2"/>
        <v>17</v>
      </c>
    </row>
    <row r="36" spans="1:29" ht="12.75" customHeight="1" x14ac:dyDescent="0.25">
      <c r="A36" s="60">
        <v>42573</v>
      </c>
      <c r="B36" s="55">
        <v>1</v>
      </c>
      <c r="C36" s="55">
        <v>1</v>
      </c>
      <c r="D36" s="55">
        <v>0</v>
      </c>
      <c r="E36" s="55">
        <v>0</v>
      </c>
      <c r="F36" s="55">
        <v>-1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1</v>
      </c>
      <c r="V36" s="55">
        <v>0</v>
      </c>
      <c r="W36" s="55">
        <v>0</v>
      </c>
      <c r="X36" s="55">
        <v>0</v>
      </c>
      <c r="Y36" s="55">
        <v>0</v>
      </c>
      <c r="Z36" s="54">
        <f t="shared" si="0"/>
        <v>2</v>
      </c>
      <c r="AA36" s="59">
        <f t="shared" si="1"/>
        <v>0.10526315789473684</v>
      </c>
      <c r="AC36" s="38">
        <f t="shared" si="2"/>
        <v>19</v>
      </c>
    </row>
    <row r="37" spans="1:29" ht="12.75" customHeight="1" x14ac:dyDescent="0.25">
      <c r="A37" s="60">
        <v>42574</v>
      </c>
      <c r="B37" s="55">
        <v>0</v>
      </c>
      <c r="C37" s="55">
        <v>0</v>
      </c>
      <c r="D37" s="55">
        <v>-1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-1</v>
      </c>
      <c r="U37" s="55">
        <v>0</v>
      </c>
      <c r="V37" s="55">
        <v>0</v>
      </c>
      <c r="W37" s="55">
        <v>0</v>
      </c>
      <c r="X37" s="55">
        <v>0</v>
      </c>
      <c r="Y37" s="55">
        <v>1</v>
      </c>
      <c r="Z37" s="54">
        <f t="shared" si="0"/>
        <v>-1</v>
      </c>
      <c r="AA37" s="59">
        <f t="shared" si="1"/>
        <v>-5.2631578947368418E-2</v>
      </c>
      <c r="AC37" s="38">
        <f t="shared" si="2"/>
        <v>18</v>
      </c>
    </row>
    <row r="38" spans="1:29" ht="12.75" customHeight="1" x14ac:dyDescent="0.25">
      <c r="A38" s="60">
        <v>42575</v>
      </c>
      <c r="B38" s="55">
        <v>0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1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4">
        <f t="shared" si="0"/>
        <v>1</v>
      </c>
      <c r="AA38" s="59">
        <f t="shared" si="1"/>
        <v>5.2631578947368418E-2</v>
      </c>
      <c r="AC38" s="38">
        <f t="shared" si="2"/>
        <v>19</v>
      </c>
    </row>
    <row r="39" spans="1:29" ht="12.75" customHeight="1" x14ac:dyDescent="0.25">
      <c r="A39" s="60">
        <v>42576</v>
      </c>
      <c r="B39" s="55">
        <v>0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4">
        <f t="shared" ref="Z39:Z61" si="3">SUM(B39:Y39)</f>
        <v>0</v>
      </c>
      <c r="AA39" s="59">
        <f t="shared" ref="AA39:AA61" si="4">Z39/Z$64</f>
        <v>0</v>
      </c>
      <c r="AC39" s="38">
        <f t="shared" si="2"/>
        <v>19</v>
      </c>
    </row>
    <row r="40" spans="1:29" ht="12.75" customHeight="1" x14ac:dyDescent="0.25">
      <c r="A40" s="60">
        <v>42577</v>
      </c>
      <c r="B40" s="55">
        <v>0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4">
        <f t="shared" si="3"/>
        <v>0</v>
      </c>
      <c r="AA40" s="59">
        <f t="shared" si="4"/>
        <v>0</v>
      </c>
      <c r="AC40" s="38">
        <f t="shared" ref="AC40:AC61" si="5">AC39+Z40</f>
        <v>19</v>
      </c>
    </row>
    <row r="41" spans="1:29" ht="12.75" customHeight="1" x14ac:dyDescent="0.25">
      <c r="A41" s="60">
        <v>42578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4">
        <f t="shared" si="3"/>
        <v>0</v>
      </c>
      <c r="AA41" s="59">
        <f t="shared" si="4"/>
        <v>0</v>
      </c>
      <c r="AC41" s="38">
        <f t="shared" si="5"/>
        <v>19</v>
      </c>
    </row>
    <row r="42" spans="1:29" ht="12.75" customHeight="1" x14ac:dyDescent="0.25">
      <c r="A42" s="60">
        <v>42579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4">
        <f t="shared" si="3"/>
        <v>0</v>
      </c>
      <c r="AA42" s="59">
        <f t="shared" si="4"/>
        <v>0</v>
      </c>
      <c r="AC42" s="38">
        <f t="shared" si="5"/>
        <v>19</v>
      </c>
    </row>
    <row r="43" spans="1:29" ht="12.75" customHeight="1" x14ac:dyDescent="0.25">
      <c r="A43" s="60">
        <v>42580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4">
        <f t="shared" si="3"/>
        <v>0</v>
      </c>
      <c r="AA43" s="59">
        <f t="shared" si="4"/>
        <v>0</v>
      </c>
      <c r="AC43" s="38">
        <f t="shared" si="5"/>
        <v>19</v>
      </c>
    </row>
    <row r="44" spans="1:29" ht="12.75" customHeight="1" x14ac:dyDescent="0.25">
      <c r="A44" s="60">
        <v>42581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4">
        <f t="shared" si="3"/>
        <v>0</v>
      </c>
      <c r="AA44" s="59">
        <f t="shared" si="4"/>
        <v>0</v>
      </c>
      <c r="AC44" s="38">
        <f t="shared" si="5"/>
        <v>19</v>
      </c>
    </row>
    <row r="45" spans="1:29" ht="12.75" customHeight="1" x14ac:dyDescent="0.25">
      <c r="A45" s="60">
        <v>42582</v>
      </c>
      <c r="B45" s="55">
        <v>0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4">
        <f t="shared" si="3"/>
        <v>0</v>
      </c>
      <c r="AA45" s="59">
        <f t="shared" si="4"/>
        <v>0</v>
      </c>
      <c r="AC45" s="38">
        <f t="shared" si="5"/>
        <v>19</v>
      </c>
    </row>
    <row r="46" spans="1:29" ht="12.75" customHeight="1" x14ac:dyDescent="0.25">
      <c r="A46" s="60">
        <v>42583</v>
      </c>
      <c r="B46" s="55">
        <v>0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4">
        <f t="shared" si="3"/>
        <v>0</v>
      </c>
      <c r="AA46" s="59">
        <f t="shared" si="4"/>
        <v>0</v>
      </c>
      <c r="AC46" s="38">
        <f t="shared" si="5"/>
        <v>19</v>
      </c>
    </row>
    <row r="47" spans="1:29" ht="12.75" customHeight="1" x14ac:dyDescent="0.25">
      <c r="A47" s="60">
        <v>42584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4">
        <f t="shared" si="3"/>
        <v>0</v>
      </c>
      <c r="AA47" s="59">
        <f t="shared" si="4"/>
        <v>0</v>
      </c>
      <c r="AC47" s="38">
        <f t="shared" si="5"/>
        <v>19</v>
      </c>
    </row>
    <row r="48" spans="1:29" ht="12.75" customHeight="1" x14ac:dyDescent="0.25">
      <c r="A48" s="60">
        <v>42585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4">
        <f t="shared" si="3"/>
        <v>0</v>
      </c>
      <c r="AA48" s="59">
        <f t="shared" si="4"/>
        <v>0</v>
      </c>
      <c r="AC48" s="38">
        <f t="shared" si="5"/>
        <v>19</v>
      </c>
    </row>
    <row r="49" spans="1:29" ht="12.75" customHeight="1" x14ac:dyDescent="0.25">
      <c r="A49" s="60">
        <v>42586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0</v>
      </c>
      <c r="Z49" s="54">
        <f t="shared" si="3"/>
        <v>0</v>
      </c>
      <c r="AA49" s="59">
        <f t="shared" si="4"/>
        <v>0</v>
      </c>
      <c r="AC49" s="38">
        <f t="shared" si="5"/>
        <v>19</v>
      </c>
    </row>
    <row r="50" spans="1:29" ht="12.75" customHeight="1" x14ac:dyDescent="0.25">
      <c r="A50" s="60">
        <v>42587</v>
      </c>
      <c r="B50" s="55">
        <v>0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4">
        <f t="shared" si="3"/>
        <v>0</v>
      </c>
      <c r="AA50" s="59">
        <f t="shared" si="4"/>
        <v>0</v>
      </c>
      <c r="AC50" s="38">
        <f t="shared" si="5"/>
        <v>19</v>
      </c>
    </row>
    <row r="51" spans="1:29" ht="12.75" customHeight="1" x14ac:dyDescent="0.25">
      <c r="A51" s="60">
        <v>42588</v>
      </c>
      <c r="B51" s="55">
        <v>0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55">
        <v>0</v>
      </c>
      <c r="L51" s="55">
        <v>0</v>
      </c>
      <c r="M51" s="55">
        <v>0</v>
      </c>
      <c r="N51" s="55">
        <v>0</v>
      </c>
      <c r="O51" s="55">
        <v>0</v>
      </c>
      <c r="P51" s="55">
        <v>0</v>
      </c>
      <c r="Q51" s="55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0</v>
      </c>
      <c r="Z51" s="54">
        <f t="shared" si="3"/>
        <v>0</v>
      </c>
      <c r="AA51" s="59">
        <f t="shared" si="4"/>
        <v>0</v>
      </c>
      <c r="AC51" s="38">
        <f t="shared" si="5"/>
        <v>19</v>
      </c>
    </row>
    <row r="52" spans="1:29" ht="12.75" customHeight="1" x14ac:dyDescent="0.25">
      <c r="A52" s="60">
        <v>42589</v>
      </c>
      <c r="B52" s="55">
        <v>0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55">
        <v>0</v>
      </c>
      <c r="L52" s="55">
        <v>0</v>
      </c>
      <c r="M52" s="55">
        <v>0</v>
      </c>
      <c r="N52" s="55">
        <v>0</v>
      </c>
      <c r="O52" s="55">
        <v>0</v>
      </c>
      <c r="P52" s="55">
        <v>0</v>
      </c>
      <c r="Q52" s="55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0</v>
      </c>
      <c r="Z52" s="54">
        <f t="shared" si="3"/>
        <v>0</v>
      </c>
      <c r="AA52" s="59">
        <f t="shared" si="4"/>
        <v>0</v>
      </c>
      <c r="AC52" s="38">
        <f t="shared" si="5"/>
        <v>19</v>
      </c>
    </row>
    <row r="53" spans="1:29" ht="12.75" customHeight="1" x14ac:dyDescent="0.25">
      <c r="A53" s="60">
        <v>42590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4">
        <f t="shared" si="3"/>
        <v>0</v>
      </c>
      <c r="AA53" s="59">
        <f t="shared" si="4"/>
        <v>0</v>
      </c>
      <c r="AC53" s="38">
        <f t="shared" si="5"/>
        <v>19</v>
      </c>
    </row>
    <row r="54" spans="1:29" ht="12.75" customHeight="1" x14ac:dyDescent="0.25">
      <c r="A54" s="60">
        <v>42591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5">
        <v>0</v>
      </c>
      <c r="Q54" s="55">
        <v>0</v>
      </c>
      <c r="R54" s="55">
        <v>0</v>
      </c>
      <c r="S54" s="55">
        <v>0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54">
        <f t="shared" si="3"/>
        <v>0</v>
      </c>
      <c r="AA54" s="59">
        <f t="shared" si="4"/>
        <v>0</v>
      </c>
      <c r="AC54" s="38">
        <f t="shared" si="5"/>
        <v>19</v>
      </c>
    </row>
    <row r="55" spans="1:29" ht="12.75" customHeight="1" x14ac:dyDescent="0.25">
      <c r="A55" s="60">
        <v>42592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  <c r="N55" s="55">
        <v>0</v>
      </c>
      <c r="O55" s="55">
        <v>0</v>
      </c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4">
        <f t="shared" si="3"/>
        <v>0</v>
      </c>
      <c r="AA55" s="59">
        <f t="shared" si="4"/>
        <v>0</v>
      </c>
      <c r="AC55" s="38">
        <f t="shared" si="5"/>
        <v>19</v>
      </c>
    </row>
    <row r="56" spans="1:29" ht="12.75" customHeight="1" x14ac:dyDescent="0.25">
      <c r="A56" s="60">
        <v>42593</v>
      </c>
      <c r="B56" s="55">
        <v>0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  <c r="Q56" s="55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4">
        <f t="shared" si="3"/>
        <v>0</v>
      </c>
      <c r="AA56" s="59">
        <f t="shared" si="4"/>
        <v>0</v>
      </c>
      <c r="AC56" s="38">
        <f t="shared" si="5"/>
        <v>19</v>
      </c>
    </row>
    <row r="57" spans="1:29" ht="12.75" customHeight="1" x14ac:dyDescent="0.25">
      <c r="A57" s="60">
        <v>42594</v>
      </c>
      <c r="B57" s="55">
        <v>0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4">
        <f t="shared" si="3"/>
        <v>0</v>
      </c>
      <c r="AA57" s="59">
        <f t="shared" si="4"/>
        <v>0</v>
      </c>
      <c r="AC57" s="38">
        <f t="shared" si="5"/>
        <v>19</v>
      </c>
    </row>
    <row r="58" spans="1:29" ht="12.75" customHeight="1" x14ac:dyDescent="0.25">
      <c r="A58" s="60">
        <v>42595</v>
      </c>
      <c r="B58" s="55">
        <v>0</v>
      </c>
      <c r="C58" s="55">
        <v>0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0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4">
        <f t="shared" si="3"/>
        <v>0</v>
      </c>
      <c r="AA58" s="59">
        <f t="shared" si="4"/>
        <v>0</v>
      </c>
      <c r="AC58" s="38">
        <f t="shared" si="5"/>
        <v>19</v>
      </c>
    </row>
    <row r="59" spans="1:29" ht="12.75" customHeight="1" x14ac:dyDescent="0.25">
      <c r="A59" s="60">
        <v>42596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4">
        <f t="shared" si="3"/>
        <v>0</v>
      </c>
      <c r="AA59" s="59">
        <f t="shared" si="4"/>
        <v>0</v>
      </c>
      <c r="AC59" s="38">
        <f t="shared" si="5"/>
        <v>19</v>
      </c>
    </row>
    <row r="60" spans="1:29" ht="12.75" customHeight="1" x14ac:dyDescent="0.25">
      <c r="A60" s="60">
        <v>42597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>
        <v>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0</v>
      </c>
      <c r="Z60" s="54">
        <f t="shared" si="3"/>
        <v>0</v>
      </c>
      <c r="AA60" s="59">
        <f t="shared" si="4"/>
        <v>0</v>
      </c>
      <c r="AC60" s="38">
        <f t="shared" si="5"/>
        <v>19</v>
      </c>
    </row>
    <row r="61" spans="1:29" ht="12.75" customHeight="1" x14ac:dyDescent="0.25">
      <c r="A61" s="60">
        <v>42598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/>
      <c r="X61" s="55"/>
      <c r="Y61" s="55"/>
      <c r="Z61" s="54">
        <f t="shared" si="3"/>
        <v>0</v>
      </c>
      <c r="AA61" s="59">
        <f t="shared" si="4"/>
        <v>0</v>
      </c>
      <c r="AC61" s="38">
        <f t="shared" si="5"/>
        <v>19</v>
      </c>
    </row>
    <row r="62" spans="1:29" ht="25.5" customHeight="1" x14ac:dyDescent="0.25">
      <c r="A62" s="58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5"/>
      <c r="Z62" s="54"/>
      <c r="AA62" s="52"/>
    </row>
    <row r="63" spans="1:29" ht="12.75" customHeight="1" x14ac:dyDescent="0.25">
      <c r="B63" s="56" t="s">
        <v>3</v>
      </c>
      <c r="C63" s="56" t="s">
        <v>4</v>
      </c>
      <c r="D63" s="56" t="s">
        <v>5</v>
      </c>
      <c r="E63" s="56" t="s">
        <v>6</v>
      </c>
      <c r="F63" s="56" t="s">
        <v>7</v>
      </c>
      <c r="G63" s="56" t="s">
        <v>8</v>
      </c>
      <c r="H63" s="56" t="s">
        <v>9</v>
      </c>
      <c r="I63" s="56" t="s">
        <v>10</v>
      </c>
      <c r="J63" s="56" t="s">
        <v>11</v>
      </c>
      <c r="K63" s="56" t="s">
        <v>12</v>
      </c>
      <c r="L63" s="56" t="s">
        <v>13</v>
      </c>
      <c r="M63" s="56" t="s">
        <v>14</v>
      </c>
      <c r="N63" s="56" t="s">
        <v>15</v>
      </c>
      <c r="O63" s="56" t="s">
        <v>16</v>
      </c>
      <c r="P63" s="56" t="s">
        <v>17</v>
      </c>
      <c r="Q63" s="56" t="s">
        <v>18</v>
      </c>
      <c r="R63" s="56" t="s">
        <v>19</v>
      </c>
      <c r="S63" s="56" t="s">
        <v>20</v>
      </c>
      <c r="T63" s="56" t="s">
        <v>21</v>
      </c>
      <c r="U63" s="56" t="s">
        <v>22</v>
      </c>
      <c r="V63" s="56" t="s">
        <v>23</v>
      </c>
      <c r="W63" s="56" t="s">
        <v>24</v>
      </c>
      <c r="X63" s="56" t="s">
        <v>25</v>
      </c>
      <c r="Y63" s="56" t="s">
        <v>26</v>
      </c>
      <c r="Z63" s="55" t="s">
        <v>27</v>
      </c>
    </row>
    <row r="64" spans="1:29" ht="12.75" customHeight="1" x14ac:dyDescent="0.25">
      <c r="A64" s="54" t="s">
        <v>27</v>
      </c>
      <c r="B64" s="54">
        <f t="shared" ref="B64:Y64" si="6">SUM(B45:B61,B7:B43)</f>
        <v>3</v>
      </c>
      <c r="C64" s="54">
        <f t="shared" si="6"/>
        <v>3</v>
      </c>
      <c r="D64" s="54">
        <f t="shared" si="6"/>
        <v>0</v>
      </c>
      <c r="E64" s="54">
        <f t="shared" si="6"/>
        <v>0</v>
      </c>
      <c r="F64" s="54">
        <f t="shared" si="6"/>
        <v>5</v>
      </c>
      <c r="G64" s="54">
        <f t="shared" si="6"/>
        <v>0</v>
      </c>
      <c r="H64" s="54">
        <f t="shared" si="6"/>
        <v>0</v>
      </c>
      <c r="I64" s="54">
        <f t="shared" si="6"/>
        <v>0</v>
      </c>
      <c r="J64" s="54">
        <f t="shared" si="6"/>
        <v>0</v>
      </c>
      <c r="K64" s="54">
        <f t="shared" si="6"/>
        <v>0</v>
      </c>
      <c r="L64" s="54">
        <f t="shared" si="6"/>
        <v>1</v>
      </c>
      <c r="M64" s="54">
        <f t="shared" si="6"/>
        <v>0</v>
      </c>
      <c r="N64" s="54">
        <f t="shared" si="6"/>
        <v>0</v>
      </c>
      <c r="O64" s="54">
        <f t="shared" si="6"/>
        <v>0</v>
      </c>
      <c r="P64" s="54">
        <f t="shared" si="6"/>
        <v>0</v>
      </c>
      <c r="Q64" s="54">
        <f t="shared" si="6"/>
        <v>0</v>
      </c>
      <c r="R64" s="54">
        <f t="shared" si="6"/>
        <v>0</v>
      </c>
      <c r="S64" s="54">
        <f t="shared" si="6"/>
        <v>1</v>
      </c>
      <c r="T64" s="54">
        <f t="shared" si="6"/>
        <v>-1</v>
      </c>
      <c r="U64" s="54">
        <f t="shared" si="6"/>
        <v>2</v>
      </c>
      <c r="V64" s="54">
        <f t="shared" si="6"/>
        <v>2</v>
      </c>
      <c r="W64" s="54">
        <f t="shared" si="6"/>
        <v>0</v>
      </c>
      <c r="X64" s="54">
        <f t="shared" si="6"/>
        <v>1</v>
      </c>
      <c r="Y64" s="54">
        <f t="shared" si="6"/>
        <v>2</v>
      </c>
      <c r="Z64" s="54">
        <f>SUM(Z7:Z61)</f>
        <v>19</v>
      </c>
      <c r="AA64" s="53">
        <f>SUM(AA7:AA61)</f>
        <v>0.99999999999999978</v>
      </c>
    </row>
    <row r="65" spans="1:27" ht="12.75" customHeight="1" x14ac:dyDescent="0.25">
      <c r="A65" s="50"/>
      <c r="B65" s="52">
        <f t="shared" ref="B65:Y65" si="7">B64/$Z64</f>
        <v>0.15789473684210525</v>
      </c>
      <c r="C65" s="52">
        <f t="shared" si="7"/>
        <v>0.15789473684210525</v>
      </c>
      <c r="D65" s="52">
        <f t="shared" si="7"/>
        <v>0</v>
      </c>
      <c r="E65" s="52">
        <f t="shared" si="7"/>
        <v>0</v>
      </c>
      <c r="F65" s="52">
        <f t="shared" si="7"/>
        <v>0.26315789473684209</v>
      </c>
      <c r="G65" s="52">
        <f t="shared" si="7"/>
        <v>0</v>
      </c>
      <c r="H65" s="52">
        <f t="shared" si="7"/>
        <v>0</v>
      </c>
      <c r="I65" s="52">
        <f t="shared" si="7"/>
        <v>0</v>
      </c>
      <c r="J65" s="52">
        <f t="shared" si="7"/>
        <v>0</v>
      </c>
      <c r="K65" s="52">
        <f t="shared" si="7"/>
        <v>0</v>
      </c>
      <c r="L65" s="52">
        <f t="shared" si="7"/>
        <v>5.2631578947368418E-2</v>
      </c>
      <c r="M65" s="52">
        <f t="shared" si="7"/>
        <v>0</v>
      </c>
      <c r="N65" s="52">
        <f t="shared" si="7"/>
        <v>0</v>
      </c>
      <c r="O65" s="52">
        <f t="shared" si="7"/>
        <v>0</v>
      </c>
      <c r="P65" s="52">
        <f t="shared" si="7"/>
        <v>0</v>
      </c>
      <c r="Q65" s="52">
        <f t="shared" si="7"/>
        <v>0</v>
      </c>
      <c r="R65" s="52">
        <f t="shared" si="7"/>
        <v>0</v>
      </c>
      <c r="S65" s="52">
        <f t="shared" si="7"/>
        <v>5.2631578947368418E-2</v>
      </c>
      <c r="T65" s="52">
        <f t="shared" si="7"/>
        <v>-5.2631578947368418E-2</v>
      </c>
      <c r="U65" s="52">
        <f t="shared" si="7"/>
        <v>0.10526315789473684</v>
      </c>
      <c r="V65" s="52">
        <f t="shared" si="7"/>
        <v>0.10526315789473684</v>
      </c>
      <c r="W65" s="52">
        <f t="shared" si="7"/>
        <v>0</v>
      </c>
      <c r="X65" s="52">
        <f t="shared" si="7"/>
        <v>5.2631578947368418E-2</v>
      </c>
      <c r="Y65" s="52">
        <f t="shared" si="7"/>
        <v>0.10526315789473684</v>
      </c>
      <c r="Z65" s="51">
        <f>SUM(B65:Y65)</f>
        <v>0.99999999999999989</v>
      </c>
      <c r="AA65" s="50"/>
    </row>
  </sheetData>
  <pageMargins left="0.75" right="0.75" top="1" bottom="1" header="0.5" footer="0.5"/>
  <pageSetup scale="4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C65"/>
  <sheetViews>
    <sheetView zoomScale="90" zoomScaleNormal="90" zoomScaleSheetLayoutView="75" workbookViewId="0">
      <pane ySplit="6" topLeftCell="A7" activePane="bottomLeft" state="frozen"/>
      <selection activeCell="Y70" sqref="Y70"/>
      <selection pane="bottomLeft" activeCell="A4" sqref="A4"/>
    </sheetView>
  </sheetViews>
  <sheetFormatPr defaultColWidth="9.109375" defaultRowHeight="12.75" customHeight="1" x14ac:dyDescent="0.25"/>
  <cols>
    <col min="1" max="1" width="8.109375" style="16" customWidth="1"/>
    <col min="2" max="25" width="7.77734375" style="16" customWidth="1"/>
    <col min="26" max="26" width="7.77734375" style="49" customWidth="1"/>
    <col min="27" max="27" width="6.6640625" style="16" customWidth="1"/>
    <col min="28" max="28" width="9.109375" style="16"/>
    <col min="29" max="29" width="9" style="16" customWidth="1"/>
    <col min="30" max="16384" width="9.109375" style="16"/>
  </cols>
  <sheetData>
    <row r="1" spans="1:55" ht="12.75" customHeight="1" x14ac:dyDescent="0.25">
      <c r="A1" s="14" t="s">
        <v>37</v>
      </c>
      <c r="Z1" s="55"/>
      <c r="AA1" s="15"/>
      <c r="AE1" s="16">
        <v>24</v>
      </c>
    </row>
    <row r="2" spans="1:55" ht="12.75" customHeight="1" thickBot="1" x14ac:dyDescent="0.3">
      <c r="A2" s="15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Z2" s="55"/>
      <c r="AA2" s="15"/>
    </row>
    <row r="3" spans="1:55" ht="12.75" customHeight="1" thickTop="1" thickBot="1" x14ac:dyDescent="0.3">
      <c r="A3" s="19"/>
      <c r="B3" s="68"/>
      <c r="C3" s="68" t="s">
        <v>1</v>
      </c>
      <c r="D3" s="68"/>
      <c r="E3" s="68"/>
      <c r="F3" s="68"/>
      <c r="G3" s="68"/>
      <c r="H3" s="68"/>
      <c r="I3" s="68"/>
      <c r="J3" s="22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Z3" s="55"/>
      <c r="AA3" s="15"/>
    </row>
    <row r="4" spans="1:55" ht="12.75" customHeight="1" thickTop="1" x14ac:dyDescent="0.25">
      <c r="A4" s="24"/>
      <c r="B4" s="24"/>
      <c r="C4" s="66"/>
      <c r="D4" s="66"/>
      <c r="E4" s="66"/>
      <c r="F4" s="66"/>
      <c r="G4" s="66"/>
      <c r="H4" s="66"/>
      <c r="I4" s="66"/>
      <c r="J4" s="66"/>
      <c r="K4" s="66"/>
      <c r="L4" s="66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62"/>
      <c r="AA4" s="24"/>
    </row>
    <row r="5" spans="1:55" ht="12.75" customHeight="1" x14ac:dyDescent="0.25">
      <c r="A5" s="60" t="s">
        <v>2</v>
      </c>
      <c r="B5" s="56" t="s">
        <v>3</v>
      </c>
      <c r="C5" s="56" t="s">
        <v>4</v>
      </c>
      <c r="D5" s="56" t="s">
        <v>5</v>
      </c>
      <c r="E5" s="56" t="s">
        <v>6</v>
      </c>
      <c r="F5" s="56" t="s">
        <v>7</v>
      </c>
      <c r="G5" s="56" t="s">
        <v>8</v>
      </c>
      <c r="H5" s="56" t="s">
        <v>9</v>
      </c>
      <c r="I5" s="56" t="s">
        <v>10</v>
      </c>
      <c r="J5" s="56" t="s">
        <v>11</v>
      </c>
      <c r="K5" s="56" t="s">
        <v>12</v>
      </c>
      <c r="L5" s="56" t="s">
        <v>13</v>
      </c>
      <c r="M5" s="56" t="s">
        <v>14</v>
      </c>
      <c r="N5" s="56" t="s">
        <v>15</v>
      </c>
      <c r="O5" s="56" t="s">
        <v>16</v>
      </c>
      <c r="P5" s="56" t="s">
        <v>17</v>
      </c>
      <c r="Q5" s="56" t="s">
        <v>18</v>
      </c>
      <c r="R5" s="56" t="s">
        <v>19</v>
      </c>
      <c r="S5" s="56" t="s">
        <v>20</v>
      </c>
      <c r="T5" s="56" t="s">
        <v>21</v>
      </c>
      <c r="U5" s="56" t="s">
        <v>22</v>
      </c>
      <c r="V5" s="56" t="s">
        <v>23</v>
      </c>
      <c r="W5" s="56" t="s">
        <v>24</v>
      </c>
      <c r="X5" s="56" t="s">
        <v>25</v>
      </c>
      <c r="Y5" s="56" t="s">
        <v>26</v>
      </c>
      <c r="Z5" s="55" t="s">
        <v>27</v>
      </c>
      <c r="AA5" s="65"/>
      <c r="AG5" s="16" t="s">
        <v>28</v>
      </c>
      <c r="AH5" s="16" t="s">
        <v>28</v>
      </c>
      <c r="AI5" s="16" t="s">
        <v>28</v>
      </c>
      <c r="AJ5" s="16" t="s">
        <v>28</v>
      </c>
      <c r="AK5" s="16" t="s">
        <v>28</v>
      </c>
      <c r="AL5" s="16" t="s">
        <v>28</v>
      </c>
      <c r="AM5" s="16" t="s">
        <v>28</v>
      </c>
      <c r="AN5" s="16" t="s">
        <v>28</v>
      </c>
      <c r="AO5" s="16" t="s">
        <v>28</v>
      </c>
      <c r="AP5" s="16" t="s">
        <v>28</v>
      </c>
      <c r="AQ5" s="16" t="s">
        <v>28</v>
      </c>
      <c r="AR5" s="16" t="s">
        <v>28</v>
      </c>
      <c r="AS5" s="16" t="s">
        <v>28</v>
      </c>
      <c r="AT5" s="16" t="s">
        <v>28</v>
      </c>
      <c r="AU5" s="16" t="s">
        <v>28</v>
      </c>
      <c r="AV5" s="16" t="s">
        <v>28</v>
      </c>
      <c r="AW5" s="16" t="s">
        <v>28</v>
      </c>
      <c r="AX5" s="16" t="s">
        <v>28</v>
      </c>
      <c r="AY5" s="16" t="s">
        <v>28</v>
      </c>
      <c r="AZ5" s="16" t="s">
        <v>28</v>
      </c>
      <c r="BA5" s="16" t="s">
        <v>28</v>
      </c>
      <c r="BB5" s="16" t="s">
        <v>28</v>
      </c>
      <c r="BC5" s="16" t="s">
        <v>28</v>
      </c>
    </row>
    <row r="6" spans="1:55" ht="12.75" customHeight="1" x14ac:dyDescent="0.25">
      <c r="A6" s="64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2"/>
      <c r="AA6" s="61"/>
      <c r="AB6" s="16" t="s">
        <v>29</v>
      </c>
      <c r="AC6" s="16" t="s">
        <v>30</v>
      </c>
      <c r="AE6" s="16" t="s">
        <v>31</v>
      </c>
      <c r="AF6" s="16" t="s">
        <v>28</v>
      </c>
      <c r="AG6" s="16">
        <v>100</v>
      </c>
      <c r="AH6" s="16">
        <f t="shared" ref="AH6:BC6" si="0">AG6+100</f>
        <v>200</v>
      </c>
      <c r="AI6" s="16">
        <f t="shared" si="0"/>
        <v>300</v>
      </c>
      <c r="AJ6" s="16">
        <f t="shared" si="0"/>
        <v>400</v>
      </c>
      <c r="AK6" s="16">
        <f t="shared" si="0"/>
        <v>500</v>
      </c>
      <c r="AL6" s="16">
        <f t="shared" si="0"/>
        <v>600</v>
      </c>
      <c r="AM6" s="16">
        <f t="shared" si="0"/>
        <v>700</v>
      </c>
      <c r="AN6" s="16">
        <f t="shared" si="0"/>
        <v>800</v>
      </c>
      <c r="AO6" s="16">
        <f t="shared" si="0"/>
        <v>900</v>
      </c>
      <c r="AP6" s="16">
        <f t="shared" si="0"/>
        <v>1000</v>
      </c>
      <c r="AQ6" s="16">
        <f t="shared" si="0"/>
        <v>1100</v>
      </c>
      <c r="AR6" s="16">
        <f t="shared" si="0"/>
        <v>1200</v>
      </c>
      <c r="AS6" s="16">
        <f t="shared" si="0"/>
        <v>1300</v>
      </c>
      <c r="AT6" s="16">
        <f t="shared" si="0"/>
        <v>1400</v>
      </c>
      <c r="AU6" s="16">
        <f t="shared" si="0"/>
        <v>1500</v>
      </c>
      <c r="AV6" s="16">
        <f t="shared" si="0"/>
        <v>1600</v>
      </c>
      <c r="AW6" s="16">
        <f t="shared" si="0"/>
        <v>1700</v>
      </c>
      <c r="AX6" s="16">
        <f t="shared" si="0"/>
        <v>1800</v>
      </c>
      <c r="AY6" s="16">
        <f t="shared" si="0"/>
        <v>1900</v>
      </c>
      <c r="AZ6" s="16">
        <f t="shared" si="0"/>
        <v>2000</v>
      </c>
      <c r="BA6" s="16">
        <f t="shared" si="0"/>
        <v>2100</v>
      </c>
      <c r="BB6" s="16">
        <f t="shared" si="0"/>
        <v>2200</v>
      </c>
      <c r="BC6" s="16">
        <f t="shared" si="0"/>
        <v>2300</v>
      </c>
    </row>
    <row r="7" spans="1:55" ht="12.75" customHeight="1" x14ac:dyDescent="0.25">
      <c r="A7" s="60">
        <v>42544</v>
      </c>
      <c r="B7" s="55">
        <f>3*' Chinook hourly counts 2012'!B7</f>
        <v>0</v>
      </c>
      <c r="C7" s="55">
        <f>3*' Chinook hourly counts 2012'!C7</f>
        <v>0</v>
      </c>
      <c r="D7" s="55">
        <f>3*' Chinook hourly counts 2012'!D7</f>
        <v>0</v>
      </c>
      <c r="E7" s="55">
        <f>3*' Chinook hourly counts 2012'!E7</f>
        <v>0</v>
      </c>
      <c r="F7" s="55">
        <f>3*' Chinook hourly counts 2012'!F7</f>
        <v>0</v>
      </c>
      <c r="G7" s="55">
        <f>3*' Chinook hourly counts 2012'!G7</f>
        <v>0</v>
      </c>
      <c r="H7" s="55">
        <f>3*' Chinook hourly counts 2012'!H7</f>
        <v>0</v>
      </c>
      <c r="I7" s="55">
        <f>3*' Chinook hourly counts 2012'!I7</f>
        <v>0</v>
      </c>
      <c r="J7" s="55">
        <f>3*' Chinook hourly counts 2012'!J7</f>
        <v>0</v>
      </c>
      <c r="K7" s="55">
        <f>3*' Chinook hourly counts 2012'!K7</f>
        <v>0</v>
      </c>
      <c r="L7" s="55">
        <f>3*' Chinook hourly counts 2012'!L7</f>
        <v>0</v>
      </c>
      <c r="M7" s="55">
        <f>3*' Chinook hourly counts 2012'!M7</f>
        <v>0</v>
      </c>
      <c r="N7" s="55">
        <f>3*' Chinook hourly counts 2012'!N7</f>
        <v>0</v>
      </c>
      <c r="O7" s="55">
        <f>3*' Chinook hourly counts 2012'!O7</f>
        <v>0</v>
      </c>
      <c r="P7" s="55">
        <f>3*' Chinook hourly counts 2012'!P7</f>
        <v>0</v>
      </c>
      <c r="Q7" s="55">
        <f>3*' Chinook hourly counts 2012'!Q7</f>
        <v>0</v>
      </c>
      <c r="R7" s="55">
        <f>3*' Chinook hourly counts 2012'!R7</f>
        <v>0</v>
      </c>
      <c r="S7" s="55">
        <f>3*' Chinook hourly counts 2012'!S7</f>
        <v>0</v>
      </c>
      <c r="T7" s="55">
        <f>3*' Chinook hourly counts 2012'!T7</f>
        <v>0</v>
      </c>
      <c r="U7" s="55">
        <f>3*' Chinook hourly counts 2012'!U7</f>
        <v>0</v>
      </c>
      <c r="V7" s="55">
        <f>3*' Chinook hourly counts 2012'!V7</f>
        <v>0</v>
      </c>
      <c r="W7" s="55">
        <f>3*' Chinook hourly counts 2012'!W7</f>
        <v>0</v>
      </c>
      <c r="X7" s="55">
        <f>3*' Chinook hourly counts 2012'!X7</f>
        <v>0</v>
      </c>
      <c r="Y7" s="55">
        <f>3*' Chinook hourly counts 2012'!Y7</f>
        <v>0</v>
      </c>
      <c r="Z7" s="54">
        <f t="shared" ref="Z7:Z43" si="1">SUM(B7:Y7)</f>
        <v>0</v>
      </c>
      <c r="AA7" s="59"/>
      <c r="AB7" s="16">
        <f>SUM(B7:Y7)</f>
        <v>0</v>
      </c>
      <c r="AC7" s="38">
        <f t="shared" ref="AC7:AC50" si="2">(1-AE7/72)*72^2*(AF7/AE7)</f>
        <v>0</v>
      </c>
      <c r="AD7" s="69"/>
      <c r="AE7" s="16">
        <f t="shared" ref="AE7:AE43" si="3">AE$1</f>
        <v>24</v>
      </c>
      <c r="AF7" s="16">
        <f t="shared" ref="AF7:AF38" si="4">SUM(AG7:BC7)/(2*(AE7-1))</f>
        <v>0</v>
      </c>
      <c r="AG7" s="16">
        <f t="shared" ref="AG7:AG38" si="5">(B7/3 - C7/3)^2</f>
        <v>0</v>
      </c>
      <c r="AH7" s="16">
        <f t="shared" ref="AH7:AH38" si="6">(C7/3 - D7/3)^2</f>
        <v>0</v>
      </c>
      <c r="AI7" s="16">
        <f t="shared" ref="AI7:AI38" si="7">(D7/3 - E7/3)^2</f>
        <v>0</v>
      </c>
      <c r="AJ7" s="16">
        <f t="shared" ref="AJ7:AJ38" si="8">(E7/3 - F7/3)^2</f>
        <v>0</v>
      </c>
      <c r="AK7" s="16">
        <f t="shared" ref="AK7:AK38" si="9">(F7/3 - G7/3)^2</f>
        <v>0</v>
      </c>
      <c r="AL7" s="16">
        <f t="shared" ref="AL7:AL38" si="10">(G7/3 - H7/3)^2</f>
        <v>0</v>
      </c>
      <c r="AM7" s="16">
        <f t="shared" ref="AM7:AM38" si="11">(H7/3 - I7/3)^2</f>
        <v>0</v>
      </c>
      <c r="AN7" s="16">
        <f t="shared" ref="AN7:AN38" si="12">(I7/3 - J7/3)^2</f>
        <v>0</v>
      </c>
      <c r="AO7" s="16">
        <f t="shared" ref="AO7:AO38" si="13">(J7/3 - K7/3)^2</f>
        <v>0</v>
      </c>
      <c r="AP7" s="16">
        <f t="shared" ref="AP7:AP38" si="14">(K7/3 - L7/3)^2</f>
        <v>0</v>
      </c>
      <c r="AQ7" s="16">
        <f t="shared" ref="AQ7:AQ38" si="15">(L7/3 - M7/3)^2</f>
        <v>0</v>
      </c>
      <c r="AR7" s="16">
        <f t="shared" ref="AR7:AR38" si="16">(M7/3 - N7/3)^2</f>
        <v>0</v>
      </c>
      <c r="AS7" s="16">
        <f t="shared" ref="AS7:AS38" si="17">(N7/3 - O7/3)^2</f>
        <v>0</v>
      </c>
      <c r="AT7" s="16">
        <f t="shared" ref="AT7:AT38" si="18">(O7/3 - P7/3)^2</f>
        <v>0</v>
      </c>
      <c r="AU7" s="16">
        <f t="shared" ref="AU7:AU38" si="19">(P7/3 - Q7/3)^2</f>
        <v>0</v>
      </c>
      <c r="AV7" s="16">
        <f t="shared" ref="AV7:AV38" si="20">(Q7/3 - R7/3)^2</f>
        <v>0</v>
      </c>
      <c r="AW7" s="16">
        <f t="shared" ref="AW7:AW38" si="21">(R7/3 - S7/3)^2</f>
        <v>0</v>
      </c>
      <c r="AX7" s="16">
        <f t="shared" ref="AX7:AX38" si="22">(S7/3 - T7/3)^2</f>
        <v>0</v>
      </c>
      <c r="AY7" s="16">
        <f t="shared" ref="AY7:AY38" si="23">(T7/3 - U7/3)^2</f>
        <v>0</v>
      </c>
      <c r="AZ7" s="16">
        <f t="shared" ref="AZ7:AZ38" si="24">(U7/3 - V7/3)^2</f>
        <v>0</v>
      </c>
      <c r="BA7" s="16">
        <f t="shared" ref="BA7:BA38" si="25">(V7/3 - W7/3)^2</f>
        <v>0</v>
      </c>
      <c r="BB7" s="16">
        <f t="shared" ref="BB7:BB38" si="26">(W7/3 - X7/3)^2</f>
        <v>0</v>
      </c>
      <c r="BC7" s="16">
        <f t="shared" ref="BC7:BC38" si="27">(X7/3 - Y7/3)^2</f>
        <v>0</v>
      </c>
    </row>
    <row r="8" spans="1:55" ht="12.75" customHeight="1" x14ac:dyDescent="0.25">
      <c r="A8" s="60">
        <v>42545</v>
      </c>
      <c r="B8" s="55">
        <f>3*' Chinook hourly counts 2012'!B8</f>
        <v>0</v>
      </c>
      <c r="C8" s="55">
        <f>3*' Chinook hourly counts 2012'!C8</f>
        <v>0</v>
      </c>
      <c r="D8" s="55">
        <f>3*' Chinook hourly counts 2012'!D8</f>
        <v>0</v>
      </c>
      <c r="E8" s="55">
        <f>3*' Chinook hourly counts 2012'!E8</f>
        <v>0</v>
      </c>
      <c r="F8" s="55">
        <f>3*' Chinook hourly counts 2012'!F8</f>
        <v>0</v>
      </c>
      <c r="G8" s="55">
        <f>3*' Chinook hourly counts 2012'!G8</f>
        <v>0</v>
      </c>
      <c r="H8" s="55">
        <f>3*' Chinook hourly counts 2012'!H8</f>
        <v>0</v>
      </c>
      <c r="I8" s="55">
        <f>3*' Chinook hourly counts 2012'!I8</f>
        <v>0</v>
      </c>
      <c r="J8" s="55">
        <f>3*' Chinook hourly counts 2012'!J8</f>
        <v>0</v>
      </c>
      <c r="K8" s="55">
        <f>3*' Chinook hourly counts 2012'!K8</f>
        <v>0</v>
      </c>
      <c r="L8" s="55">
        <f>3*' Chinook hourly counts 2012'!L8</f>
        <v>0</v>
      </c>
      <c r="M8" s="55">
        <f>3*' Chinook hourly counts 2012'!M8</f>
        <v>0</v>
      </c>
      <c r="N8" s="55">
        <f>3*' Chinook hourly counts 2012'!N8</f>
        <v>0</v>
      </c>
      <c r="O8" s="55">
        <f>3*' Chinook hourly counts 2012'!O8</f>
        <v>0</v>
      </c>
      <c r="P8" s="55">
        <f>3*' Chinook hourly counts 2012'!P8</f>
        <v>0</v>
      </c>
      <c r="Q8" s="55">
        <f>3*' Chinook hourly counts 2012'!Q8</f>
        <v>0</v>
      </c>
      <c r="R8" s="55">
        <f>3*' Chinook hourly counts 2012'!R8</f>
        <v>0</v>
      </c>
      <c r="S8" s="55">
        <f>3*' Chinook hourly counts 2012'!S8</f>
        <v>0</v>
      </c>
      <c r="T8" s="55">
        <f>3*' Chinook hourly counts 2012'!T8</f>
        <v>0</v>
      </c>
      <c r="U8" s="55">
        <f>3*' Chinook hourly counts 2012'!U8</f>
        <v>0</v>
      </c>
      <c r="V8" s="55">
        <f>3*' Chinook hourly counts 2012'!V8</f>
        <v>0</v>
      </c>
      <c r="W8" s="55">
        <f>3*' Chinook hourly counts 2012'!W8</f>
        <v>0</v>
      </c>
      <c r="X8" s="55">
        <f>3*' Chinook hourly counts 2012'!X8</f>
        <v>0</v>
      </c>
      <c r="Y8" s="55">
        <f>3*' Chinook hourly counts 2012'!Y8</f>
        <v>0</v>
      </c>
      <c r="Z8" s="54">
        <f t="shared" si="1"/>
        <v>0</v>
      </c>
      <c r="AA8" s="59"/>
      <c r="AB8" s="16">
        <f t="shared" ref="AB8:AB43" si="28">SUM(B8:Y8)</f>
        <v>0</v>
      </c>
      <c r="AC8" s="38">
        <f t="shared" si="2"/>
        <v>0</v>
      </c>
      <c r="AD8" s="69"/>
      <c r="AE8" s="16">
        <f t="shared" si="3"/>
        <v>24</v>
      </c>
      <c r="AF8" s="16">
        <f t="shared" si="4"/>
        <v>0</v>
      </c>
      <c r="AG8" s="16">
        <f t="shared" si="5"/>
        <v>0</v>
      </c>
      <c r="AH8" s="16">
        <f t="shared" si="6"/>
        <v>0</v>
      </c>
      <c r="AI8" s="16">
        <f t="shared" si="7"/>
        <v>0</v>
      </c>
      <c r="AJ8" s="16">
        <f t="shared" si="8"/>
        <v>0</v>
      </c>
      <c r="AK8" s="16">
        <f t="shared" si="9"/>
        <v>0</v>
      </c>
      <c r="AL8" s="16">
        <f t="shared" si="10"/>
        <v>0</v>
      </c>
      <c r="AM8" s="16">
        <f t="shared" si="11"/>
        <v>0</v>
      </c>
      <c r="AN8" s="16">
        <f t="shared" si="12"/>
        <v>0</v>
      </c>
      <c r="AO8" s="16">
        <f t="shared" si="13"/>
        <v>0</v>
      </c>
      <c r="AP8" s="16">
        <f t="shared" si="14"/>
        <v>0</v>
      </c>
      <c r="AQ8" s="16">
        <f t="shared" si="15"/>
        <v>0</v>
      </c>
      <c r="AR8" s="16">
        <f t="shared" si="16"/>
        <v>0</v>
      </c>
      <c r="AS8" s="16">
        <f t="shared" si="17"/>
        <v>0</v>
      </c>
      <c r="AT8" s="16">
        <f t="shared" si="18"/>
        <v>0</v>
      </c>
      <c r="AU8" s="16">
        <f t="shared" si="19"/>
        <v>0</v>
      </c>
      <c r="AV8" s="16">
        <f t="shared" si="20"/>
        <v>0</v>
      </c>
      <c r="AW8" s="16">
        <f t="shared" si="21"/>
        <v>0</v>
      </c>
      <c r="AX8" s="16">
        <f t="shared" si="22"/>
        <v>0</v>
      </c>
      <c r="AY8" s="16">
        <f t="shared" si="23"/>
        <v>0</v>
      </c>
      <c r="AZ8" s="16">
        <f t="shared" si="24"/>
        <v>0</v>
      </c>
      <c r="BA8" s="16">
        <f t="shared" si="25"/>
        <v>0</v>
      </c>
      <c r="BB8" s="16">
        <f t="shared" si="26"/>
        <v>0</v>
      </c>
      <c r="BC8" s="16">
        <f t="shared" si="27"/>
        <v>0</v>
      </c>
    </row>
    <row r="9" spans="1:55" ht="12.75" customHeight="1" x14ac:dyDescent="0.25">
      <c r="A9" s="60">
        <v>42546</v>
      </c>
      <c r="B9" s="55">
        <f>3*' Chinook hourly counts 2012'!B9</f>
        <v>0</v>
      </c>
      <c r="C9" s="55">
        <f>3*' Chinook hourly counts 2012'!C9</f>
        <v>0</v>
      </c>
      <c r="D9" s="55">
        <f>3*' Chinook hourly counts 2012'!D9</f>
        <v>0</v>
      </c>
      <c r="E9" s="55">
        <f>3*' Chinook hourly counts 2012'!E9</f>
        <v>0</v>
      </c>
      <c r="F9" s="55">
        <f>3*' Chinook hourly counts 2012'!F9</f>
        <v>0</v>
      </c>
      <c r="G9" s="55">
        <f>3*' Chinook hourly counts 2012'!G9</f>
        <v>0</v>
      </c>
      <c r="H9" s="55">
        <f>3*' Chinook hourly counts 2012'!H9</f>
        <v>0</v>
      </c>
      <c r="I9" s="55">
        <f>3*' Chinook hourly counts 2012'!I9</f>
        <v>0</v>
      </c>
      <c r="J9" s="55">
        <f>3*' Chinook hourly counts 2012'!J9</f>
        <v>0</v>
      </c>
      <c r="K9" s="55">
        <f>3*' Chinook hourly counts 2012'!K9</f>
        <v>0</v>
      </c>
      <c r="L9" s="55">
        <f>3*' Chinook hourly counts 2012'!L9</f>
        <v>0</v>
      </c>
      <c r="M9" s="55">
        <f>3*' Chinook hourly counts 2012'!M9</f>
        <v>0</v>
      </c>
      <c r="N9" s="55">
        <f>3*' Chinook hourly counts 2012'!N9</f>
        <v>0</v>
      </c>
      <c r="O9" s="55">
        <f>3*' Chinook hourly counts 2012'!O9</f>
        <v>0</v>
      </c>
      <c r="P9" s="55">
        <f>3*' Chinook hourly counts 2012'!P9</f>
        <v>0</v>
      </c>
      <c r="Q9" s="55">
        <f>3*' Chinook hourly counts 2012'!Q9</f>
        <v>0</v>
      </c>
      <c r="R9" s="55">
        <f>3*' Chinook hourly counts 2012'!R9</f>
        <v>0</v>
      </c>
      <c r="S9" s="55">
        <f>3*' Chinook hourly counts 2012'!S9</f>
        <v>0</v>
      </c>
      <c r="T9" s="55">
        <f>3*' Chinook hourly counts 2012'!T9</f>
        <v>0</v>
      </c>
      <c r="U9" s="55">
        <f>3*' Chinook hourly counts 2012'!U9</f>
        <v>0</v>
      </c>
      <c r="V9" s="55">
        <f>3*' Chinook hourly counts 2012'!V9</f>
        <v>0</v>
      </c>
      <c r="W9" s="55">
        <f>3*' Chinook hourly counts 2012'!W9</f>
        <v>0</v>
      </c>
      <c r="X9" s="55">
        <f>3*' Chinook hourly counts 2012'!X9</f>
        <v>0</v>
      </c>
      <c r="Y9" s="55">
        <f>3*' Chinook hourly counts 2012'!Y9</f>
        <v>0</v>
      </c>
      <c r="Z9" s="54">
        <f t="shared" si="1"/>
        <v>0</v>
      </c>
      <c r="AA9" s="59"/>
      <c r="AB9" s="16">
        <f t="shared" si="28"/>
        <v>0</v>
      </c>
      <c r="AC9" s="38">
        <f t="shared" si="2"/>
        <v>0</v>
      </c>
      <c r="AD9" s="69"/>
      <c r="AE9" s="16">
        <f t="shared" si="3"/>
        <v>24</v>
      </c>
      <c r="AF9" s="16">
        <f t="shared" si="4"/>
        <v>0</v>
      </c>
      <c r="AG9" s="16">
        <f t="shared" si="5"/>
        <v>0</v>
      </c>
      <c r="AH9" s="16">
        <f t="shared" si="6"/>
        <v>0</v>
      </c>
      <c r="AI9" s="16">
        <f t="shared" si="7"/>
        <v>0</v>
      </c>
      <c r="AJ9" s="16">
        <f t="shared" si="8"/>
        <v>0</v>
      </c>
      <c r="AK9" s="16">
        <f t="shared" si="9"/>
        <v>0</v>
      </c>
      <c r="AL9" s="16">
        <f t="shared" si="10"/>
        <v>0</v>
      </c>
      <c r="AM9" s="16">
        <f t="shared" si="11"/>
        <v>0</v>
      </c>
      <c r="AN9" s="16">
        <f t="shared" si="12"/>
        <v>0</v>
      </c>
      <c r="AO9" s="16">
        <f t="shared" si="13"/>
        <v>0</v>
      </c>
      <c r="AP9" s="16">
        <f t="shared" si="14"/>
        <v>0</v>
      </c>
      <c r="AQ9" s="16">
        <f t="shared" si="15"/>
        <v>0</v>
      </c>
      <c r="AR9" s="16">
        <f t="shared" si="16"/>
        <v>0</v>
      </c>
      <c r="AS9" s="16">
        <f t="shared" si="17"/>
        <v>0</v>
      </c>
      <c r="AT9" s="16">
        <f t="shared" si="18"/>
        <v>0</v>
      </c>
      <c r="AU9" s="16">
        <f t="shared" si="19"/>
        <v>0</v>
      </c>
      <c r="AV9" s="16">
        <f t="shared" si="20"/>
        <v>0</v>
      </c>
      <c r="AW9" s="16">
        <f t="shared" si="21"/>
        <v>0</v>
      </c>
      <c r="AX9" s="16">
        <f t="shared" si="22"/>
        <v>0</v>
      </c>
      <c r="AY9" s="16">
        <f t="shared" si="23"/>
        <v>0</v>
      </c>
      <c r="AZ9" s="16">
        <f t="shared" si="24"/>
        <v>0</v>
      </c>
      <c r="BA9" s="16">
        <f t="shared" si="25"/>
        <v>0</v>
      </c>
      <c r="BB9" s="16">
        <f t="shared" si="26"/>
        <v>0</v>
      </c>
      <c r="BC9" s="16">
        <f t="shared" si="27"/>
        <v>0</v>
      </c>
    </row>
    <row r="10" spans="1:55" ht="12.75" customHeight="1" x14ac:dyDescent="0.25">
      <c r="A10" s="60">
        <v>42547</v>
      </c>
      <c r="B10" s="55">
        <f>3*' Chinook hourly counts 2012'!B10</f>
        <v>0</v>
      </c>
      <c r="C10" s="55">
        <f>3*' Chinook hourly counts 2012'!C10</f>
        <v>0</v>
      </c>
      <c r="D10" s="55">
        <f>3*' Chinook hourly counts 2012'!D10</f>
        <v>0</v>
      </c>
      <c r="E10" s="55">
        <f>3*' Chinook hourly counts 2012'!E10</f>
        <v>0</v>
      </c>
      <c r="F10" s="55">
        <f>3*' Chinook hourly counts 2012'!F10</f>
        <v>0</v>
      </c>
      <c r="G10" s="55">
        <f>3*' Chinook hourly counts 2012'!G10</f>
        <v>0</v>
      </c>
      <c r="H10" s="55">
        <f>3*' Chinook hourly counts 2012'!H10</f>
        <v>0</v>
      </c>
      <c r="I10" s="55">
        <f>3*' Chinook hourly counts 2012'!I10</f>
        <v>0</v>
      </c>
      <c r="J10" s="55">
        <f>3*' Chinook hourly counts 2012'!J10</f>
        <v>0</v>
      </c>
      <c r="K10" s="55">
        <f>3*' Chinook hourly counts 2012'!K10</f>
        <v>0</v>
      </c>
      <c r="L10" s="55">
        <f>3*' Chinook hourly counts 2012'!L10</f>
        <v>0</v>
      </c>
      <c r="M10" s="55">
        <f>3*' Chinook hourly counts 2012'!M10</f>
        <v>0</v>
      </c>
      <c r="N10" s="55">
        <f>3*' Chinook hourly counts 2012'!N10</f>
        <v>0</v>
      </c>
      <c r="O10" s="55">
        <f>3*' Chinook hourly counts 2012'!O10</f>
        <v>0</v>
      </c>
      <c r="P10" s="55">
        <f>3*' Chinook hourly counts 2012'!P10</f>
        <v>0</v>
      </c>
      <c r="Q10" s="55">
        <f>3*' Chinook hourly counts 2012'!Q10</f>
        <v>0</v>
      </c>
      <c r="R10" s="55">
        <f>3*' Chinook hourly counts 2012'!R10</f>
        <v>0</v>
      </c>
      <c r="S10" s="55">
        <f>3*' Chinook hourly counts 2012'!S10</f>
        <v>0</v>
      </c>
      <c r="T10" s="55">
        <f>3*' Chinook hourly counts 2012'!T10</f>
        <v>0</v>
      </c>
      <c r="U10" s="55">
        <f>3*' Chinook hourly counts 2012'!U10</f>
        <v>0</v>
      </c>
      <c r="V10" s="55">
        <f>3*' Chinook hourly counts 2012'!V10</f>
        <v>0</v>
      </c>
      <c r="W10" s="55">
        <f>3*' Chinook hourly counts 2012'!W10</f>
        <v>0</v>
      </c>
      <c r="X10" s="55">
        <f>3*' Chinook hourly counts 2012'!X10</f>
        <v>0</v>
      </c>
      <c r="Y10" s="55">
        <f>3*' Chinook hourly counts 2012'!Y10</f>
        <v>0</v>
      </c>
      <c r="Z10" s="54">
        <f t="shared" si="1"/>
        <v>0</v>
      </c>
      <c r="AA10" s="59"/>
      <c r="AB10" s="16">
        <f t="shared" si="28"/>
        <v>0</v>
      </c>
      <c r="AC10" s="38">
        <f t="shared" si="2"/>
        <v>0</v>
      </c>
      <c r="AD10" s="69"/>
      <c r="AE10" s="16">
        <f t="shared" si="3"/>
        <v>24</v>
      </c>
      <c r="AF10" s="16">
        <f t="shared" si="4"/>
        <v>0</v>
      </c>
      <c r="AG10" s="16">
        <f t="shared" si="5"/>
        <v>0</v>
      </c>
      <c r="AH10" s="16">
        <f t="shared" si="6"/>
        <v>0</v>
      </c>
      <c r="AI10" s="16">
        <f t="shared" si="7"/>
        <v>0</v>
      </c>
      <c r="AJ10" s="16">
        <f t="shared" si="8"/>
        <v>0</v>
      </c>
      <c r="AK10" s="16">
        <f t="shared" si="9"/>
        <v>0</v>
      </c>
      <c r="AL10" s="16">
        <f t="shared" si="10"/>
        <v>0</v>
      </c>
      <c r="AM10" s="16">
        <f t="shared" si="11"/>
        <v>0</v>
      </c>
      <c r="AN10" s="16">
        <f t="shared" si="12"/>
        <v>0</v>
      </c>
      <c r="AO10" s="16">
        <f t="shared" si="13"/>
        <v>0</v>
      </c>
      <c r="AP10" s="16">
        <f t="shared" si="14"/>
        <v>0</v>
      </c>
      <c r="AQ10" s="16">
        <f t="shared" si="15"/>
        <v>0</v>
      </c>
      <c r="AR10" s="16">
        <f t="shared" si="16"/>
        <v>0</v>
      </c>
      <c r="AS10" s="16">
        <f t="shared" si="17"/>
        <v>0</v>
      </c>
      <c r="AT10" s="16">
        <f t="shared" si="18"/>
        <v>0</v>
      </c>
      <c r="AU10" s="16">
        <f t="shared" si="19"/>
        <v>0</v>
      </c>
      <c r="AV10" s="16">
        <f t="shared" si="20"/>
        <v>0</v>
      </c>
      <c r="AW10" s="16">
        <f t="shared" si="21"/>
        <v>0</v>
      </c>
      <c r="AX10" s="16">
        <f t="shared" si="22"/>
        <v>0</v>
      </c>
      <c r="AY10" s="16">
        <f t="shared" si="23"/>
        <v>0</v>
      </c>
      <c r="AZ10" s="16">
        <f t="shared" si="24"/>
        <v>0</v>
      </c>
      <c r="BA10" s="16">
        <f t="shared" si="25"/>
        <v>0</v>
      </c>
      <c r="BB10" s="16">
        <f t="shared" si="26"/>
        <v>0</v>
      </c>
      <c r="BC10" s="16">
        <f t="shared" si="27"/>
        <v>0</v>
      </c>
    </row>
    <row r="11" spans="1:55" ht="12.75" customHeight="1" x14ac:dyDescent="0.25">
      <c r="A11" s="60">
        <v>42548</v>
      </c>
      <c r="B11" s="55">
        <f>3*' Chinook hourly counts 2012'!B11</f>
        <v>0</v>
      </c>
      <c r="C11" s="55">
        <f>3*' Chinook hourly counts 2012'!C11</f>
        <v>0</v>
      </c>
      <c r="D11" s="55">
        <f>3*' Chinook hourly counts 2012'!D11</f>
        <v>0</v>
      </c>
      <c r="E11" s="55">
        <f>3*' Chinook hourly counts 2012'!E11</f>
        <v>0</v>
      </c>
      <c r="F11" s="55">
        <f>3*' Chinook hourly counts 2012'!F11</f>
        <v>0</v>
      </c>
      <c r="G11" s="55">
        <f>3*' Chinook hourly counts 2012'!G11</f>
        <v>0</v>
      </c>
      <c r="H11" s="55">
        <f>3*' Chinook hourly counts 2012'!H11</f>
        <v>0</v>
      </c>
      <c r="I11" s="55">
        <f>3*' Chinook hourly counts 2012'!I11</f>
        <v>0</v>
      </c>
      <c r="J11" s="55">
        <f>3*' Chinook hourly counts 2012'!J11</f>
        <v>0</v>
      </c>
      <c r="K11" s="55">
        <f>3*' Chinook hourly counts 2012'!K11</f>
        <v>0</v>
      </c>
      <c r="L11" s="55">
        <f>3*' Chinook hourly counts 2012'!L11</f>
        <v>0</v>
      </c>
      <c r="M11" s="55">
        <f>3*' Chinook hourly counts 2012'!M11</f>
        <v>0</v>
      </c>
      <c r="N11" s="55">
        <f>3*' Chinook hourly counts 2012'!N11</f>
        <v>0</v>
      </c>
      <c r="O11" s="55">
        <f>3*' Chinook hourly counts 2012'!O11</f>
        <v>0</v>
      </c>
      <c r="P11" s="55">
        <f>3*' Chinook hourly counts 2012'!P11</f>
        <v>0</v>
      </c>
      <c r="Q11" s="55">
        <f>3*' Chinook hourly counts 2012'!Q11</f>
        <v>0</v>
      </c>
      <c r="R11" s="55">
        <f>3*' Chinook hourly counts 2012'!R11</f>
        <v>0</v>
      </c>
      <c r="S11" s="55">
        <f>3*' Chinook hourly counts 2012'!S11</f>
        <v>0</v>
      </c>
      <c r="T11" s="55">
        <f>3*' Chinook hourly counts 2012'!T11</f>
        <v>0</v>
      </c>
      <c r="U11" s="55">
        <f>3*' Chinook hourly counts 2012'!U11</f>
        <v>0</v>
      </c>
      <c r="V11" s="55">
        <f>3*' Chinook hourly counts 2012'!V11</f>
        <v>0</v>
      </c>
      <c r="W11" s="55">
        <f>3*' Chinook hourly counts 2012'!W11</f>
        <v>0</v>
      </c>
      <c r="X11" s="55">
        <f>3*' Chinook hourly counts 2012'!X11</f>
        <v>0</v>
      </c>
      <c r="Y11" s="55">
        <f>3*' Chinook hourly counts 2012'!Y11</f>
        <v>0</v>
      </c>
      <c r="Z11" s="54">
        <f t="shared" si="1"/>
        <v>0</v>
      </c>
      <c r="AA11" s="59"/>
      <c r="AB11" s="16">
        <f t="shared" si="28"/>
        <v>0</v>
      </c>
      <c r="AC11" s="38">
        <f t="shared" si="2"/>
        <v>0</v>
      </c>
      <c r="AD11" s="69"/>
      <c r="AE11" s="16">
        <f t="shared" si="3"/>
        <v>24</v>
      </c>
      <c r="AF11" s="16">
        <f t="shared" si="4"/>
        <v>0</v>
      </c>
      <c r="AG11" s="16">
        <f t="shared" si="5"/>
        <v>0</v>
      </c>
      <c r="AH11" s="16">
        <f t="shared" si="6"/>
        <v>0</v>
      </c>
      <c r="AI11" s="16">
        <f t="shared" si="7"/>
        <v>0</v>
      </c>
      <c r="AJ11" s="16">
        <f t="shared" si="8"/>
        <v>0</v>
      </c>
      <c r="AK11" s="16">
        <f t="shared" si="9"/>
        <v>0</v>
      </c>
      <c r="AL11" s="16">
        <f t="shared" si="10"/>
        <v>0</v>
      </c>
      <c r="AM11" s="16">
        <f t="shared" si="11"/>
        <v>0</v>
      </c>
      <c r="AN11" s="16">
        <f t="shared" si="12"/>
        <v>0</v>
      </c>
      <c r="AO11" s="16">
        <f t="shared" si="13"/>
        <v>0</v>
      </c>
      <c r="AP11" s="16">
        <f t="shared" si="14"/>
        <v>0</v>
      </c>
      <c r="AQ11" s="16">
        <f t="shared" si="15"/>
        <v>0</v>
      </c>
      <c r="AR11" s="16">
        <f t="shared" si="16"/>
        <v>0</v>
      </c>
      <c r="AS11" s="16">
        <f t="shared" si="17"/>
        <v>0</v>
      </c>
      <c r="AT11" s="16">
        <f t="shared" si="18"/>
        <v>0</v>
      </c>
      <c r="AU11" s="16">
        <f t="shared" si="19"/>
        <v>0</v>
      </c>
      <c r="AV11" s="16">
        <f t="shared" si="20"/>
        <v>0</v>
      </c>
      <c r="AW11" s="16">
        <f t="shared" si="21"/>
        <v>0</v>
      </c>
      <c r="AX11" s="16">
        <f t="shared" si="22"/>
        <v>0</v>
      </c>
      <c r="AY11" s="16">
        <f t="shared" si="23"/>
        <v>0</v>
      </c>
      <c r="AZ11" s="16">
        <f t="shared" si="24"/>
        <v>0</v>
      </c>
      <c r="BA11" s="16">
        <f t="shared" si="25"/>
        <v>0</v>
      </c>
      <c r="BB11" s="16">
        <f t="shared" si="26"/>
        <v>0</v>
      </c>
      <c r="BC11" s="16">
        <f t="shared" si="27"/>
        <v>0</v>
      </c>
    </row>
    <row r="12" spans="1:55" ht="12.75" customHeight="1" x14ac:dyDescent="0.25">
      <c r="A12" s="60">
        <v>42549</v>
      </c>
      <c r="B12" s="55">
        <f>3*' Chinook hourly counts 2012'!B12</f>
        <v>0</v>
      </c>
      <c r="C12" s="55">
        <f>3*' Chinook hourly counts 2012'!C12</f>
        <v>0</v>
      </c>
      <c r="D12" s="55">
        <f>3*' Chinook hourly counts 2012'!D12</f>
        <v>0</v>
      </c>
      <c r="E12" s="55">
        <f>3*' Chinook hourly counts 2012'!E12</f>
        <v>0</v>
      </c>
      <c r="F12" s="55">
        <f>3*' Chinook hourly counts 2012'!F12</f>
        <v>0</v>
      </c>
      <c r="G12" s="55">
        <f>3*' Chinook hourly counts 2012'!G12</f>
        <v>0</v>
      </c>
      <c r="H12" s="55">
        <f>3*' Chinook hourly counts 2012'!H12</f>
        <v>0</v>
      </c>
      <c r="I12" s="55">
        <f>3*' Chinook hourly counts 2012'!I12</f>
        <v>0</v>
      </c>
      <c r="J12" s="55">
        <f>3*' Chinook hourly counts 2012'!J12</f>
        <v>0</v>
      </c>
      <c r="K12" s="55">
        <f>3*' Chinook hourly counts 2012'!K12</f>
        <v>0</v>
      </c>
      <c r="L12" s="55">
        <f>3*' Chinook hourly counts 2012'!L12</f>
        <v>0</v>
      </c>
      <c r="M12" s="55">
        <f>3*' Chinook hourly counts 2012'!M12</f>
        <v>0</v>
      </c>
      <c r="N12" s="55">
        <f>3*' Chinook hourly counts 2012'!N12</f>
        <v>0</v>
      </c>
      <c r="O12" s="55">
        <f>3*' Chinook hourly counts 2012'!O12</f>
        <v>0</v>
      </c>
      <c r="P12" s="55">
        <f>3*' Chinook hourly counts 2012'!P12</f>
        <v>0</v>
      </c>
      <c r="Q12" s="55">
        <f>3*' Chinook hourly counts 2012'!Q12</f>
        <v>0</v>
      </c>
      <c r="R12" s="55">
        <f>3*' Chinook hourly counts 2012'!R12</f>
        <v>0</v>
      </c>
      <c r="S12" s="55">
        <f>3*' Chinook hourly counts 2012'!S12</f>
        <v>0</v>
      </c>
      <c r="T12" s="55">
        <f>3*' Chinook hourly counts 2012'!T12</f>
        <v>0</v>
      </c>
      <c r="U12" s="55">
        <f>3*' Chinook hourly counts 2012'!U12</f>
        <v>0</v>
      </c>
      <c r="V12" s="55">
        <f>3*' Chinook hourly counts 2012'!V12</f>
        <v>0</v>
      </c>
      <c r="W12" s="55">
        <f>3*' Chinook hourly counts 2012'!W12</f>
        <v>0</v>
      </c>
      <c r="X12" s="55">
        <f>3*' Chinook hourly counts 2012'!X12</f>
        <v>0</v>
      </c>
      <c r="Y12" s="55">
        <f>3*' Chinook hourly counts 2012'!Y12</f>
        <v>0</v>
      </c>
      <c r="Z12" s="54">
        <f t="shared" si="1"/>
        <v>0</v>
      </c>
      <c r="AA12" s="59"/>
      <c r="AB12" s="16">
        <f t="shared" si="28"/>
        <v>0</v>
      </c>
      <c r="AC12" s="38">
        <f t="shared" si="2"/>
        <v>0</v>
      </c>
      <c r="AD12" s="69"/>
      <c r="AE12" s="16">
        <f t="shared" si="3"/>
        <v>24</v>
      </c>
      <c r="AF12" s="16">
        <f t="shared" si="4"/>
        <v>0</v>
      </c>
      <c r="AG12" s="16">
        <f t="shared" si="5"/>
        <v>0</v>
      </c>
      <c r="AH12" s="16">
        <f t="shared" si="6"/>
        <v>0</v>
      </c>
      <c r="AI12" s="16">
        <f t="shared" si="7"/>
        <v>0</v>
      </c>
      <c r="AJ12" s="16">
        <f t="shared" si="8"/>
        <v>0</v>
      </c>
      <c r="AK12" s="16">
        <f t="shared" si="9"/>
        <v>0</v>
      </c>
      <c r="AL12" s="16">
        <f t="shared" si="10"/>
        <v>0</v>
      </c>
      <c r="AM12" s="16">
        <f t="shared" si="11"/>
        <v>0</v>
      </c>
      <c r="AN12" s="16">
        <f t="shared" si="12"/>
        <v>0</v>
      </c>
      <c r="AO12" s="16">
        <f t="shared" si="13"/>
        <v>0</v>
      </c>
      <c r="AP12" s="16">
        <f t="shared" si="14"/>
        <v>0</v>
      </c>
      <c r="AQ12" s="16">
        <f t="shared" si="15"/>
        <v>0</v>
      </c>
      <c r="AR12" s="16">
        <f t="shared" si="16"/>
        <v>0</v>
      </c>
      <c r="AS12" s="16">
        <f t="shared" si="17"/>
        <v>0</v>
      </c>
      <c r="AT12" s="16">
        <f t="shared" si="18"/>
        <v>0</v>
      </c>
      <c r="AU12" s="16">
        <f t="shared" si="19"/>
        <v>0</v>
      </c>
      <c r="AV12" s="16">
        <f t="shared" si="20"/>
        <v>0</v>
      </c>
      <c r="AW12" s="16">
        <f t="shared" si="21"/>
        <v>0</v>
      </c>
      <c r="AX12" s="16">
        <f t="shared" si="22"/>
        <v>0</v>
      </c>
      <c r="AY12" s="16">
        <f t="shared" si="23"/>
        <v>0</v>
      </c>
      <c r="AZ12" s="16">
        <f t="shared" si="24"/>
        <v>0</v>
      </c>
      <c r="BA12" s="16">
        <f t="shared" si="25"/>
        <v>0</v>
      </c>
      <c r="BB12" s="16">
        <f t="shared" si="26"/>
        <v>0</v>
      </c>
      <c r="BC12" s="16">
        <f t="shared" si="27"/>
        <v>0</v>
      </c>
    </row>
    <row r="13" spans="1:55" ht="12.75" customHeight="1" x14ac:dyDescent="0.25">
      <c r="A13" s="60">
        <v>42550</v>
      </c>
      <c r="B13" s="55">
        <f>3*' Chinook hourly counts 2012'!B13</f>
        <v>0</v>
      </c>
      <c r="C13" s="55">
        <f>3*' Chinook hourly counts 2012'!C13</f>
        <v>0</v>
      </c>
      <c r="D13" s="55">
        <f>3*' Chinook hourly counts 2012'!D13</f>
        <v>0</v>
      </c>
      <c r="E13" s="55">
        <f>3*' Chinook hourly counts 2012'!E13</f>
        <v>0</v>
      </c>
      <c r="F13" s="55">
        <f>3*' Chinook hourly counts 2012'!F13</f>
        <v>0</v>
      </c>
      <c r="G13" s="55">
        <f>3*' Chinook hourly counts 2012'!G13</f>
        <v>0</v>
      </c>
      <c r="H13" s="55">
        <f>3*' Chinook hourly counts 2012'!H13</f>
        <v>0</v>
      </c>
      <c r="I13" s="55">
        <f>3*' Chinook hourly counts 2012'!I13</f>
        <v>0</v>
      </c>
      <c r="J13" s="55">
        <f>3*' Chinook hourly counts 2012'!J13</f>
        <v>0</v>
      </c>
      <c r="K13" s="55">
        <f>3*' Chinook hourly counts 2012'!K13</f>
        <v>0</v>
      </c>
      <c r="L13" s="55">
        <f>3*' Chinook hourly counts 2012'!L13</f>
        <v>0</v>
      </c>
      <c r="M13" s="55">
        <f>3*' Chinook hourly counts 2012'!M13</f>
        <v>0</v>
      </c>
      <c r="N13" s="55">
        <f>3*' Chinook hourly counts 2012'!N13</f>
        <v>0</v>
      </c>
      <c r="O13" s="55">
        <f>3*' Chinook hourly counts 2012'!O13</f>
        <v>0</v>
      </c>
      <c r="P13" s="55">
        <f>3*' Chinook hourly counts 2012'!P13</f>
        <v>0</v>
      </c>
      <c r="Q13" s="55">
        <f>3*' Chinook hourly counts 2012'!Q13</f>
        <v>0</v>
      </c>
      <c r="R13" s="55">
        <f>3*' Chinook hourly counts 2012'!R13</f>
        <v>0</v>
      </c>
      <c r="S13" s="55">
        <f>3*' Chinook hourly counts 2012'!S13</f>
        <v>0</v>
      </c>
      <c r="T13" s="55">
        <f>3*' Chinook hourly counts 2012'!T13</f>
        <v>0</v>
      </c>
      <c r="U13" s="55">
        <f>3*' Chinook hourly counts 2012'!U13</f>
        <v>0</v>
      </c>
      <c r="V13" s="55">
        <f>3*' Chinook hourly counts 2012'!V13</f>
        <v>0</v>
      </c>
      <c r="W13" s="55">
        <f>3*' Chinook hourly counts 2012'!W13</f>
        <v>0</v>
      </c>
      <c r="X13" s="55">
        <f>3*' Chinook hourly counts 2012'!X13</f>
        <v>0</v>
      </c>
      <c r="Y13" s="55">
        <f>3*' Chinook hourly counts 2012'!Y13</f>
        <v>0</v>
      </c>
      <c r="Z13" s="54">
        <f t="shared" si="1"/>
        <v>0</v>
      </c>
      <c r="AA13" s="59"/>
      <c r="AB13" s="16">
        <f t="shared" si="28"/>
        <v>0</v>
      </c>
      <c r="AC13" s="38">
        <f t="shared" si="2"/>
        <v>0</v>
      </c>
      <c r="AD13" s="69"/>
      <c r="AE13" s="16">
        <f t="shared" si="3"/>
        <v>24</v>
      </c>
      <c r="AF13" s="16">
        <f t="shared" si="4"/>
        <v>0</v>
      </c>
      <c r="AG13" s="16">
        <f t="shared" si="5"/>
        <v>0</v>
      </c>
      <c r="AH13" s="16">
        <f t="shared" si="6"/>
        <v>0</v>
      </c>
      <c r="AI13" s="16">
        <f t="shared" si="7"/>
        <v>0</v>
      </c>
      <c r="AJ13" s="16">
        <f t="shared" si="8"/>
        <v>0</v>
      </c>
      <c r="AK13" s="16">
        <f t="shared" si="9"/>
        <v>0</v>
      </c>
      <c r="AL13" s="16">
        <f t="shared" si="10"/>
        <v>0</v>
      </c>
      <c r="AM13" s="16">
        <f t="shared" si="11"/>
        <v>0</v>
      </c>
      <c r="AN13" s="16">
        <f t="shared" si="12"/>
        <v>0</v>
      </c>
      <c r="AO13" s="16">
        <f t="shared" si="13"/>
        <v>0</v>
      </c>
      <c r="AP13" s="16">
        <f t="shared" si="14"/>
        <v>0</v>
      </c>
      <c r="AQ13" s="16">
        <f t="shared" si="15"/>
        <v>0</v>
      </c>
      <c r="AR13" s="16">
        <f t="shared" si="16"/>
        <v>0</v>
      </c>
      <c r="AS13" s="16">
        <f t="shared" si="17"/>
        <v>0</v>
      </c>
      <c r="AT13" s="16">
        <f t="shared" si="18"/>
        <v>0</v>
      </c>
      <c r="AU13" s="16">
        <f t="shared" si="19"/>
        <v>0</v>
      </c>
      <c r="AV13" s="16">
        <f t="shared" si="20"/>
        <v>0</v>
      </c>
      <c r="AW13" s="16">
        <f t="shared" si="21"/>
        <v>0</v>
      </c>
      <c r="AX13" s="16">
        <f t="shared" si="22"/>
        <v>0</v>
      </c>
      <c r="AY13" s="16">
        <f t="shared" si="23"/>
        <v>0</v>
      </c>
      <c r="AZ13" s="16">
        <f t="shared" si="24"/>
        <v>0</v>
      </c>
      <c r="BA13" s="16">
        <f t="shared" si="25"/>
        <v>0</v>
      </c>
      <c r="BB13" s="16">
        <f t="shared" si="26"/>
        <v>0</v>
      </c>
      <c r="BC13" s="16">
        <f t="shared" si="27"/>
        <v>0</v>
      </c>
    </row>
    <row r="14" spans="1:55" ht="12.75" customHeight="1" x14ac:dyDescent="0.25">
      <c r="A14" s="60">
        <v>42551</v>
      </c>
      <c r="B14" s="55">
        <f>3*' Chinook hourly counts 2012'!B14</f>
        <v>0</v>
      </c>
      <c r="C14" s="55">
        <f>3*' Chinook hourly counts 2012'!C14</f>
        <v>0</v>
      </c>
      <c r="D14" s="55">
        <f>3*' Chinook hourly counts 2012'!D14</f>
        <v>0</v>
      </c>
      <c r="E14" s="55">
        <f>3*' Chinook hourly counts 2012'!E14</f>
        <v>0</v>
      </c>
      <c r="F14" s="55">
        <f>3*' Chinook hourly counts 2012'!F14</f>
        <v>0</v>
      </c>
      <c r="G14" s="55">
        <f>3*' Chinook hourly counts 2012'!G14</f>
        <v>0</v>
      </c>
      <c r="H14" s="55">
        <f>3*' Chinook hourly counts 2012'!H14</f>
        <v>0</v>
      </c>
      <c r="I14" s="55">
        <f>3*' Chinook hourly counts 2012'!I14</f>
        <v>0</v>
      </c>
      <c r="J14" s="55">
        <f>3*' Chinook hourly counts 2012'!J14</f>
        <v>0</v>
      </c>
      <c r="K14" s="55">
        <f>3*' Chinook hourly counts 2012'!K14</f>
        <v>0</v>
      </c>
      <c r="L14" s="55">
        <f>3*' Chinook hourly counts 2012'!L14</f>
        <v>0</v>
      </c>
      <c r="M14" s="55">
        <f>3*' Chinook hourly counts 2012'!M14</f>
        <v>0</v>
      </c>
      <c r="N14" s="55">
        <f>3*' Chinook hourly counts 2012'!N14</f>
        <v>0</v>
      </c>
      <c r="O14" s="55">
        <f>3*' Chinook hourly counts 2012'!O14</f>
        <v>0</v>
      </c>
      <c r="P14" s="55">
        <f>3*' Chinook hourly counts 2012'!P14</f>
        <v>0</v>
      </c>
      <c r="Q14" s="55">
        <f>3*' Chinook hourly counts 2012'!Q14</f>
        <v>0</v>
      </c>
      <c r="R14" s="55">
        <f>3*' Chinook hourly counts 2012'!R14</f>
        <v>0</v>
      </c>
      <c r="S14" s="55">
        <f>3*' Chinook hourly counts 2012'!S14</f>
        <v>0</v>
      </c>
      <c r="T14" s="55">
        <f>3*' Chinook hourly counts 2012'!T14</f>
        <v>0</v>
      </c>
      <c r="U14" s="55">
        <f>3*' Chinook hourly counts 2012'!U14</f>
        <v>0</v>
      </c>
      <c r="V14" s="55">
        <f>3*' Chinook hourly counts 2012'!V14</f>
        <v>0</v>
      </c>
      <c r="W14" s="55">
        <f>3*' Chinook hourly counts 2012'!W14</f>
        <v>0</v>
      </c>
      <c r="X14" s="55">
        <f>3*' Chinook hourly counts 2012'!X14</f>
        <v>0</v>
      </c>
      <c r="Y14" s="55">
        <f>3*' Chinook hourly counts 2012'!Y14</f>
        <v>0</v>
      </c>
      <c r="Z14" s="54">
        <f t="shared" si="1"/>
        <v>0</v>
      </c>
      <c r="AA14" s="59"/>
      <c r="AB14" s="16">
        <f t="shared" si="28"/>
        <v>0</v>
      </c>
      <c r="AC14" s="38">
        <f t="shared" si="2"/>
        <v>0</v>
      </c>
      <c r="AD14" s="69"/>
      <c r="AE14" s="16">
        <f t="shared" si="3"/>
        <v>24</v>
      </c>
      <c r="AF14" s="16">
        <f t="shared" si="4"/>
        <v>0</v>
      </c>
      <c r="AG14" s="16">
        <f t="shared" si="5"/>
        <v>0</v>
      </c>
      <c r="AH14" s="16">
        <f t="shared" si="6"/>
        <v>0</v>
      </c>
      <c r="AI14" s="16">
        <f t="shared" si="7"/>
        <v>0</v>
      </c>
      <c r="AJ14" s="16">
        <f t="shared" si="8"/>
        <v>0</v>
      </c>
      <c r="AK14" s="16">
        <f t="shared" si="9"/>
        <v>0</v>
      </c>
      <c r="AL14" s="16">
        <f t="shared" si="10"/>
        <v>0</v>
      </c>
      <c r="AM14" s="16">
        <f t="shared" si="11"/>
        <v>0</v>
      </c>
      <c r="AN14" s="16">
        <f t="shared" si="12"/>
        <v>0</v>
      </c>
      <c r="AO14" s="16">
        <f t="shared" si="13"/>
        <v>0</v>
      </c>
      <c r="AP14" s="16">
        <f t="shared" si="14"/>
        <v>0</v>
      </c>
      <c r="AQ14" s="16">
        <f t="shared" si="15"/>
        <v>0</v>
      </c>
      <c r="AR14" s="16">
        <f t="shared" si="16"/>
        <v>0</v>
      </c>
      <c r="AS14" s="16">
        <f t="shared" si="17"/>
        <v>0</v>
      </c>
      <c r="AT14" s="16">
        <f t="shared" si="18"/>
        <v>0</v>
      </c>
      <c r="AU14" s="16">
        <f t="shared" si="19"/>
        <v>0</v>
      </c>
      <c r="AV14" s="16">
        <f t="shared" si="20"/>
        <v>0</v>
      </c>
      <c r="AW14" s="16">
        <f t="shared" si="21"/>
        <v>0</v>
      </c>
      <c r="AX14" s="16">
        <f t="shared" si="22"/>
        <v>0</v>
      </c>
      <c r="AY14" s="16">
        <f t="shared" si="23"/>
        <v>0</v>
      </c>
      <c r="AZ14" s="16">
        <f t="shared" si="24"/>
        <v>0</v>
      </c>
      <c r="BA14" s="16">
        <f t="shared" si="25"/>
        <v>0</v>
      </c>
      <c r="BB14" s="16">
        <f t="shared" si="26"/>
        <v>0</v>
      </c>
      <c r="BC14" s="16">
        <f t="shared" si="27"/>
        <v>0</v>
      </c>
    </row>
    <row r="15" spans="1:55" ht="12.75" customHeight="1" x14ac:dyDescent="0.25">
      <c r="A15" s="60">
        <v>42552</v>
      </c>
      <c r="B15" s="55">
        <f>3*' Chinook hourly counts 2012'!B15</f>
        <v>0</v>
      </c>
      <c r="C15" s="55">
        <f>3*' Chinook hourly counts 2012'!C15</f>
        <v>0</v>
      </c>
      <c r="D15" s="55">
        <f>3*' Chinook hourly counts 2012'!D15</f>
        <v>0</v>
      </c>
      <c r="E15" s="55">
        <f>3*' Chinook hourly counts 2012'!E15</f>
        <v>0</v>
      </c>
      <c r="F15" s="55">
        <f>3*' Chinook hourly counts 2012'!F15</f>
        <v>0</v>
      </c>
      <c r="G15" s="55">
        <f>3*' Chinook hourly counts 2012'!G15</f>
        <v>0</v>
      </c>
      <c r="H15" s="55">
        <f>3*' Chinook hourly counts 2012'!H15</f>
        <v>0</v>
      </c>
      <c r="I15" s="55">
        <f>3*' Chinook hourly counts 2012'!I15</f>
        <v>0</v>
      </c>
      <c r="J15" s="55">
        <f>3*' Chinook hourly counts 2012'!J15</f>
        <v>0</v>
      </c>
      <c r="K15" s="55">
        <f>3*' Chinook hourly counts 2012'!K15</f>
        <v>0</v>
      </c>
      <c r="L15" s="55">
        <f>3*' Chinook hourly counts 2012'!L15</f>
        <v>0</v>
      </c>
      <c r="M15" s="55">
        <f>3*' Chinook hourly counts 2012'!M15</f>
        <v>0</v>
      </c>
      <c r="N15" s="55">
        <f>3*' Chinook hourly counts 2012'!N15</f>
        <v>0</v>
      </c>
      <c r="O15" s="55">
        <f>3*' Chinook hourly counts 2012'!O15</f>
        <v>0</v>
      </c>
      <c r="P15" s="55">
        <f>3*' Chinook hourly counts 2012'!P15</f>
        <v>0</v>
      </c>
      <c r="Q15" s="55">
        <f>3*' Chinook hourly counts 2012'!Q15</f>
        <v>0</v>
      </c>
      <c r="R15" s="55">
        <f>3*' Chinook hourly counts 2012'!R15</f>
        <v>0</v>
      </c>
      <c r="S15" s="55">
        <f>3*' Chinook hourly counts 2012'!S15</f>
        <v>0</v>
      </c>
      <c r="T15" s="55">
        <f>3*' Chinook hourly counts 2012'!T15</f>
        <v>0</v>
      </c>
      <c r="U15" s="55">
        <f>3*' Chinook hourly counts 2012'!U15</f>
        <v>0</v>
      </c>
      <c r="V15" s="55">
        <f>3*' Chinook hourly counts 2012'!V15</f>
        <v>0</v>
      </c>
      <c r="W15" s="55">
        <f>3*' Chinook hourly counts 2012'!W15</f>
        <v>0</v>
      </c>
      <c r="X15" s="55">
        <f>3*' Chinook hourly counts 2012'!X15</f>
        <v>0</v>
      </c>
      <c r="Y15" s="55">
        <f>3*' Chinook hourly counts 2012'!Y15</f>
        <v>0</v>
      </c>
      <c r="Z15" s="54">
        <f t="shared" si="1"/>
        <v>0</v>
      </c>
      <c r="AA15" s="59"/>
      <c r="AB15" s="16">
        <f t="shared" si="28"/>
        <v>0</v>
      </c>
      <c r="AC15" s="38">
        <f t="shared" si="2"/>
        <v>0</v>
      </c>
      <c r="AD15" s="69"/>
      <c r="AE15" s="16">
        <f t="shared" si="3"/>
        <v>24</v>
      </c>
      <c r="AF15" s="16">
        <f t="shared" si="4"/>
        <v>0</v>
      </c>
      <c r="AG15" s="16">
        <f t="shared" si="5"/>
        <v>0</v>
      </c>
      <c r="AH15" s="16">
        <f t="shared" si="6"/>
        <v>0</v>
      </c>
      <c r="AI15" s="16">
        <f t="shared" si="7"/>
        <v>0</v>
      </c>
      <c r="AJ15" s="16">
        <f t="shared" si="8"/>
        <v>0</v>
      </c>
      <c r="AK15" s="16">
        <f t="shared" si="9"/>
        <v>0</v>
      </c>
      <c r="AL15" s="16">
        <f t="shared" si="10"/>
        <v>0</v>
      </c>
      <c r="AM15" s="16">
        <f t="shared" si="11"/>
        <v>0</v>
      </c>
      <c r="AN15" s="16">
        <f t="shared" si="12"/>
        <v>0</v>
      </c>
      <c r="AO15" s="16">
        <f t="shared" si="13"/>
        <v>0</v>
      </c>
      <c r="AP15" s="16">
        <f t="shared" si="14"/>
        <v>0</v>
      </c>
      <c r="AQ15" s="16">
        <f t="shared" si="15"/>
        <v>0</v>
      </c>
      <c r="AR15" s="16">
        <f t="shared" si="16"/>
        <v>0</v>
      </c>
      <c r="AS15" s="16">
        <f t="shared" si="17"/>
        <v>0</v>
      </c>
      <c r="AT15" s="16">
        <f t="shared" si="18"/>
        <v>0</v>
      </c>
      <c r="AU15" s="16">
        <f t="shared" si="19"/>
        <v>0</v>
      </c>
      <c r="AV15" s="16">
        <f t="shared" si="20"/>
        <v>0</v>
      </c>
      <c r="AW15" s="16">
        <f t="shared" si="21"/>
        <v>0</v>
      </c>
      <c r="AX15" s="16">
        <f t="shared" si="22"/>
        <v>0</v>
      </c>
      <c r="AY15" s="16">
        <f t="shared" si="23"/>
        <v>0</v>
      </c>
      <c r="AZ15" s="16">
        <f t="shared" si="24"/>
        <v>0</v>
      </c>
      <c r="BA15" s="16">
        <f t="shared" si="25"/>
        <v>0</v>
      </c>
      <c r="BB15" s="16">
        <f t="shared" si="26"/>
        <v>0</v>
      </c>
      <c r="BC15" s="16">
        <f t="shared" si="27"/>
        <v>0</v>
      </c>
    </row>
    <row r="16" spans="1:55" ht="12.75" customHeight="1" x14ac:dyDescent="0.25">
      <c r="A16" s="60">
        <v>42553</v>
      </c>
      <c r="B16" s="55">
        <f>3*' Chinook hourly counts 2012'!B16</f>
        <v>0</v>
      </c>
      <c r="C16" s="55">
        <f>3*' Chinook hourly counts 2012'!C16</f>
        <v>0</v>
      </c>
      <c r="D16" s="55">
        <f>3*' Chinook hourly counts 2012'!D16</f>
        <v>0</v>
      </c>
      <c r="E16" s="55">
        <f>3*' Chinook hourly counts 2012'!E16</f>
        <v>0</v>
      </c>
      <c r="F16" s="55">
        <f>3*' Chinook hourly counts 2012'!F16</f>
        <v>0</v>
      </c>
      <c r="G16" s="55">
        <f>3*' Chinook hourly counts 2012'!G16</f>
        <v>0</v>
      </c>
      <c r="H16" s="55">
        <f>3*' Chinook hourly counts 2012'!H16</f>
        <v>0</v>
      </c>
      <c r="I16" s="55">
        <f>3*' Chinook hourly counts 2012'!I16</f>
        <v>0</v>
      </c>
      <c r="J16" s="55">
        <f>3*' Chinook hourly counts 2012'!J16</f>
        <v>0</v>
      </c>
      <c r="K16" s="55">
        <f>3*' Chinook hourly counts 2012'!K16</f>
        <v>0</v>
      </c>
      <c r="L16" s="55">
        <f>3*' Chinook hourly counts 2012'!L16</f>
        <v>0</v>
      </c>
      <c r="M16" s="55">
        <f>3*' Chinook hourly counts 2012'!M16</f>
        <v>0</v>
      </c>
      <c r="N16" s="55">
        <f>3*' Chinook hourly counts 2012'!N16</f>
        <v>0</v>
      </c>
      <c r="O16" s="55">
        <f>3*' Chinook hourly counts 2012'!O16</f>
        <v>0</v>
      </c>
      <c r="P16" s="55">
        <f>3*' Chinook hourly counts 2012'!P16</f>
        <v>0</v>
      </c>
      <c r="Q16" s="55">
        <f>3*' Chinook hourly counts 2012'!Q16</f>
        <v>0</v>
      </c>
      <c r="R16" s="55">
        <f>3*' Chinook hourly counts 2012'!R16</f>
        <v>0</v>
      </c>
      <c r="S16" s="55">
        <f>3*' Chinook hourly counts 2012'!S16</f>
        <v>0</v>
      </c>
      <c r="T16" s="55">
        <f>3*' Chinook hourly counts 2012'!T16</f>
        <v>0</v>
      </c>
      <c r="U16" s="55">
        <f>3*' Chinook hourly counts 2012'!U16</f>
        <v>0</v>
      </c>
      <c r="V16" s="55">
        <f>3*' Chinook hourly counts 2012'!V16</f>
        <v>0</v>
      </c>
      <c r="W16" s="55">
        <f>3*' Chinook hourly counts 2012'!W16</f>
        <v>0</v>
      </c>
      <c r="X16" s="55">
        <f>3*' Chinook hourly counts 2012'!X16</f>
        <v>0</v>
      </c>
      <c r="Y16" s="55">
        <f>3*' Chinook hourly counts 2012'!Y16</f>
        <v>0</v>
      </c>
      <c r="Z16" s="54">
        <f t="shared" si="1"/>
        <v>0</v>
      </c>
      <c r="AA16" s="59"/>
      <c r="AB16" s="16">
        <f t="shared" si="28"/>
        <v>0</v>
      </c>
      <c r="AC16" s="38">
        <f t="shared" si="2"/>
        <v>0</v>
      </c>
      <c r="AD16" s="69"/>
      <c r="AE16" s="16">
        <f t="shared" si="3"/>
        <v>24</v>
      </c>
      <c r="AF16" s="16">
        <f t="shared" si="4"/>
        <v>0</v>
      </c>
      <c r="AG16" s="16">
        <f t="shared" si="5"/>
        <v>0</v>
      </c>
      <c r="AH16" s="16">
        <f t="shared" si="6"/>
        <v>0</v>
      </c>
      <c r="AI16" s="16">
        <f t="shared" si="7"/>
        <v>0</v>
      </c>
      <c r="AJ16" s="16">
        <f t="shared" si="8"/>
        <v>0</v>
      </c>
      <c r="AK16" s="16">
        <f t="shared" si="9"/>
        <v>0</v>
      </c>
      <c r="AL16" s="16">
        <f t="shared" si="10"/>
        <v>0</v>
      </c>
      <c r="AM16" s="16">
        <f t="shared" si="11"/>
        <v>0</v>
      </c>
      <c r="AN16" s="16">
        <f t="shared" si="12"/>
        <v>0</v>
      </c>
      <c r="AO16" s="16">
        <f t="shared" si="13"/>
        <v>0</v>
      </c>
      <c r="AP16" s="16">
        <f t="shared" si="14"/>
        <v>0</v>
      </c>
      <c r="AQ16" s="16">
        <f t="shared" si="15"/>
        <v>0</v>
      </c>
      <c r="AR16" s="16">
        <f t="shared" si="16"/>
        <v>0</v>
      </c>
      <c r="AS16" s="16">
        <f t="shared" si="17"/>
        <v>0</v>
      </c>
      <c r="AT16" s="16">
        <f t="shared" si="18"/>
        <v>0</v>
      </c>
      <c r="AU16" s="16">
        <f t="shared" si="19"/>
        <v>0</v>
      </c>
      <c r="AV16" s="16">
        <f t="shared" si="20"/>
        <v>0</v>
      </c>
      <c r="AW16" s="16">
        <f t="shared" si="21"/>
        <v>0</v>
      </c>
      <c r="AX16" s="16">
        <f t="shared" si="22"/>
        <v>0</v>
      </c>
      <c r="AY16" s="16">
        <f t="shared" si="23"/>
        <v>0</v>
      </c>
      <c r="AZ16" s="16">
        <f t="shared" si="24"/>
        <v>0</v>
      </c>
      <c r="BA16" s="16">
        <f t="shared" si="25"/>
        <v>0</v>
      </c>
      <c r="BB16" s="16">
        <f t="shared" si="26"/>
        <v>0</v>
      </c>
      <c r="BC16" s="16">
        <f t="shared" si="27"/>
        <v>0</v>
      </c>
    </row>
    <row r="17" spans="1:55" ht="12.75" customHeight="1" x14ac:dyDescent="0.25">
      <c r="A17" s="60">
        <v>42554</v>
      </c>
      <c r="B17" s="55">
        <f>3*' Chinook hourly counts 2012'!B17</f>
        <v>0</v>
      </c>
      <c r="C17" s="55">
        <f>3*' Chinook hourly counts 2012'!C17</f>
        <v>0</v>
      </c>
      <c r="D17" s="55">
        <f>3*' Chinook hourly counts 2012'!D17</f>
        <v>0</v>
      </c>
      <c r="E17" s="55">
        <f>3*' Chinook hourly counts 2012'!E17</f>
        <v>0</v>
      </c>
      <c r="F17" s="55">
        <f>3*' Chinook hourly counts 2012'!F17</f>
        <v>0</v>
      </c>
      <c r="G17" s="55">
        <f>3*' Chinook hourly counts 2012'!G17</f>
        <v>0</v>
      </c>
      <c r="H17" s="55">
        <f>3*' Chinook hourly counts 2012'!H17</f>
        <v>0</v>
      </c>
      <c r="I17" s="55">
        <f>3*' Chinook hourly counts 2012'!I17</f>
        <v>0</v>
      </c>
      <c r="J17" s="55">
        <f>3*' Chinook hourly counts 2012'!J17</f>
        <v>0</v>
      </c>
      <c r="K17" s="55">
        <f>3*' Chinook hourly counts 2012'!K17</f>
        <v>0</v>
      </c>
      <c r="L17" s="55">
        <f>3*' Chinook hourly counts 2012'!L17</f>
        <v>0</v>
      </c>
      <c r="M17" s="55">
        <f>3*' Chinook hourly counts 2012'!M17</f>
        <v>0</v>
      </c>
      <c r="N17" s="55">
        <f>3*' Chinook hourly counts 2012'!N17</f>
        <v>0</v>
      </c>
      <c r="O17" s="55">
        <f>3*' Chinook hourly counts 2012'!O17</f>
        <v>0</v>
      </c>
      <c r="P17" s="55">
        <f>3*' Chinook hourly counts 2012'!P17</f>
        <v>0</v>
      </c>
      <c r="Q17" s="55">
        <f>3*' Chinook hourly counts 2012'!Q17</f>
        <v>0</v>
      </c>
      <c r="R17" s="55">
        <f>3*' Chinook hourly counts 2012'!R17</f>
        <v>0</v>
      </c>
      <c r="S17" s="55">
        <f>3*' Chinook hourly counts 2012'!S17</f>
        <v>0</v>
      </c>
      <c r="T17" s="55">
        <f>3*' Chinook hourly counts 2012'!T17</f>
        <v>0</v>
      </c>
      <c r="U17" s="55">
        <f>3*' Chinook hourly counts 2012'!U17</f>
        <v>0</v>
      </c>
      <c r="V17" s="55">
        <f>3*' Chinook hourly counts 2012'!V17</f>
        <v>0</v>
      </c>
      <c r="W17" s="55">
        <f>3*' Chinook hourly counts 2012'!W17</f>
        <v>0</v>
      </c>
      <c r="X17" s="55">
        <f>3*' Chinook hourly counts 2012'!X17</f>
        <v>0</v>
      </c>
      <c r="Y17" s="55">
        <f>3*' Chinook hourly counts 2012'!Y17</f>
        <v>0</v>
      </c>
      <c r="Z17" s="54">
        <f t="shared" si="1"/>
        <v>0</v>
      </c>
      <c r="AA17" s="59"/>
      <c r="AB17" s="16">
        <f t="shared" si="28"/>
        <v>0</v>
      </c>
      <c r="AC17" s="38">
        <f t="shared" si="2"/>
        <v>0</v>
      </c>
      <c r="AD17" s="69"/>
      <c r="AE17" s="16">
        <f t="shared" si="3"/>
        <v>24</v>
      </c>
      <c r="AF17" s="16">
        <f t="shared" si="4"/>
        <v>0</v>
      </c>
      <c r="AG17" s="16">
        <f t="shared" si="5"/>
        <v>0</v>
      </c>
      <c r="AH17" s="16">
        <f t="shared" si="6"/>
        <v>0</v>
      </c>
      <c r="AI17" s="16">
        <f t="shared" si="7"/>
        <v>0</v>
      </c>
      <c r="AJ17" s="16">
        <f t="shared" si="8"/>
        <v>0</v>
      </c>
      <c r="AK17" s="16">
        <f t="shared" si="9"/>
        <v>0</v>
      </c>
      <c r="AL17" s="16">
        <f t="shared" si="10"/>
        <v>0</v>
      </c>
      <c r="AM17" s="16">
        <f t="shared" si="11"/>
        <v>0</v>
      </c>
      <c r="AN17" s="16">
        <f t="shared" si="12"/>
        <v>0</v>
      </c>
      <c r="AO17" s="16">
        <f t="shared" si="13"/>
        <v>0</v>
      </c>
      <c r="AP17" s="16">
        <f t="shared" si="14"/>
        <v>0</v>
      </c>
      <c r="AQ17" s="16">
        <f t="shared" si="15"/>
        <v>0</v>
      </c>
      <c r="AR17" s="16">
        <f t="shared" si="16"/>
        <v>0</v>
      </c>
      <c r="AS17" s="16">
        <f t="shared" si="17"/>
        <v>0</v>
      </c>
      <c r="AT17" s="16">
        <f t="shared" si="18"/>
        <v>0</v>
      </c>
      <c r="AU17" s="16">
        <f t="shared" si="19"/>
        <v>0</v>
      </c>
      <c r="AV17" s="16">
        <f t="shared" si="20"/>
        <v>0</v>
      </c>
      <c r="AW17" s="16">
        <f t="shared" si="21"/>
        <v>0</v>
      </c>
      <c r="AX17" s="16">
        <f t="shared" si="22"/>
        <v>0</v>
      </c>
      <c r="AY17" s="16">
        <f t="shared" si="23"/>
        <v>0</v>
      </c>
      <c r="AZ17" s="16">
        <f t="shared" si="24"/>
        <v>0</v>
      </c>
      <c r="BA17" s="16">
        <f t="shared" si="25"/>
        <v>0</v>
      </c>
      <c r="BB17" s="16">
        <f t="shared" si="26"/>
        <v>0</v>
      </c>
      <c r="BC17" s="16">
        <f t="shared" si="27"/>
        <v>0</v>
      </c>
    </row>
    <row r="18" spans="1:55" ht="12.75" customHeight="1" x14ac:dyDescent="0.25">
      <c r="A18" s="60">
        <v>42555</v>
      </c>
      <c r="B18" s="55">
        <f>3*' Chinook hourly counts 2012'!B18</f>
        <v>0</v>
      </c>
      <c r="C18" s="55">
        <f>3*' Chinook hourly counts 2012'!C18</f>
        <v>0</v>
      </c>
      <c r="D18" s="55">
        <f>3*' Chinook hourly counts 2012'!D18</f>
        <v>0</v>
      </c>
      <c r="E18" s="55">
        <f>3*' Chinook hourly counts 2012'!E18</f>
        <v>0</v>
      </c>
      <c r="F18" s="55">
        <f>3*' Chinook hourly counts 2012'!F18</f>
        <v>0</v>
      </c>
      <c r="G18" s="55">
        <f>3*' Chinook hourly counts 2012'!G18</f>
        <v>0</v>
      </c>
      <c r="H18" s="55">
        <f>3*' Chinook hourly counts 2012'!H18</f>
        <v>0</v>
      </c>
      <c r="I18" s="55">
        <f>3*' Chinook hourly counts 2012'!I18</f>
        <v>0</v>
      </c>
      <c r="J18" s="55">
        <f>3*' Chinook hourly counts 2012'!J18</f>
        <v>0</v>
      </c>
      <c r="K18" s="55">
        <f>3*' Chinook hourly counts 2012'!K18</f>
        <v>0</v>
      </c>
      <c r="L18" s="55">
        <f>3*' Chinook hourly counts 2012'!L18</f>
        <v>0</v>
      </c>
      <c r="M18" s="55">
        <f>3*' Chinook hourly counts 2012'!M18</f>
        <v>0</v>
      </c>
      <c r="N18" s="55">
        <f>3*' Chinook hourly counts 2012'!N18</f>
        <v>0</v>
      </c>
      <c r="O18" s="55">
        <f>3*' Chinook hourly counts 2012'!O18</f>
        <v>0</v>
      </c>
      <c r="P18" s="55">
        <f>3*' Chinook hourly counts 2012'!P18</f>
        <v>0</v>
      </c>
      <c r="Q18" s="55">
        <f>3*' Chinook hourly counts 2012'!Q18</f>
        <v>0</v>
      </c>
      <c r="R18" s="55">
        <f>3*' Chinook hourly counts 2012'!R18</f>
        <v>0</v>
      </c>
      <c r="S18" s="55">
        <f>3*' Chinook hourly counts 2012'!S18</f>
        <v>0</v>
      </c>
      <c r="T18" s="55">
        <f>3*' Chinook hourly counts 2012'!T18</f>
        <v>0</v>
      </c>
      <c r="U18" s="55">
        <f>3*' Chinook hourly counts 2012'!U18</f>
        <v>0</v>
      </c>
      <c r="V18" s="55">
        <f>3*' Chinook hourly counts 2012'!V18</f>
        <v>0</v>
      </c>
      <c r="W18" s="55">
        <f>3*' Chinook hourly counts 2012'!W18</f>
        <v>0</v>
      </c>
      <c r="X18" s="55">
        <f>3*' Chinook hourly counts 2012'!X18</f>
        <v>0</v>
      </c>
      <c r="Y18" s="55">
        <f>3*' Chinook hourly counts 2012'!Y18</f>
        <v>0</v>
      </c>
      <c r="Z18" s="54">
        <f t="shared" si="1"/>
        <v>0</v>
      </c>
      <c r="AA18" s="59"/>
      <c r="AB18" s="16">
        <f t="shared" si="28"/>
        <v>0</v>
      </c>
      <c r="AC18" s="38">
        <f t="shared" si="2"/>
        <v>0</v>
      </c>
      <c r="AD18" s="69"/>
      <c r="AE18" s="16">
        <f t="shared" si="3"/>
        <v>24</v>
      </c>
      <c r="AF18" s="16">
        <f t="shared" si="4"/>
        <v>0</v>
      </c>
      <c r="AG18" s="16">
        <f t="shared" si="5"/>
        <v>0</v>
      </c>
      <c r="AH18" s="16">
        <f t="shared" si="6"/>
        <v>0</v>
      </c>
      <c r="AI18" s="16">
        <f t="shared" si="7"/>
        <v>0</v>
      </c>
      <c r="AJ18" s="16">
        <f t="shared" si="8"/>
        <v>0</v>
      </c>
      <c r="AK18" s="16">
        <f t="shared" si="9"/>
        <v>0</v>
      </c>
      <c r="AL18" s="16">
        <f t="shared" si="10"/>
        <v>0</v>
      </c>
      <c r="AM18" s="16">
        <f t="shared" si="11"/>
        <v>0</v>
      </c>
      <c r="AN18" s="16">
        <f t="shared" si="12"/>
        <v>0</v>
      </c>
      <c r="AO18" s="16">
        <f t="shared" si="13"/>
        <v>0</v>
      </c>
      <c r="AP18" s="16">
        <f t="shared" si="14"/>
        <v>0</v>
      </c>
      <c r="AQ18" s="16">
        <f t="shared" si="15"/>
        <v>0</v>
      </c>
      <c r="AR18" s="16">
        <f t="shared" si="16"/>
        <v>0</v>
      </c>
      <c r="AS18" s="16">
        <f t="shared" si="17"/>
        <v>0</v>
      </c>
      <c r="AT18" s="16">
        <f t="shared" si="18"/>
        <v>0</v>
      </c>
      <c r="AU18" s="16">
        <f t="shared" si="19"/>
        <v>0</v>
      </c>
      <c r="AV18" s="16">
        <f t="shared" si="20"/>
        <v>0</v>
      </c>
      <c r="AW18" s="16">
        <f t="shared" si="21"/>
        <v>0</v>
      </c>
      <c r="AX18" s="16">
        <f t="shared" si="22"/>
        <v>0</v>
      </c>
      <c r="AY18" s="16">
        <f t="shared" si="23"/>
        <v>0</v>
      </c>
      <c r="AZ18" s="16">
        <f t="shared" si="24"/>
        <v>0</v>
      </c>
      <c r="BA18" s="16">
        <f t="shared" si="25"/>
        <v>0</v>
      </c>
      <c r="BB18" s="16">
        <f t="shared" si="26"/>
        <v>0</v>
      </c>
      <c r="BC18" s="16">
        <f t="shared" si="27"/>
        <v>0</v>
      </c>
    </row>
    <row r="19" spans="1:55" ht="12.75" customHeight="1" x14ac:dyDescent="0.25">
      <c r="A19" s="60">
        <v>42556</v>
      </c>
      <c r="B19" s="55">
        <f>3*' Chinook hourly counts 2012'!B19</f>
        <v>0</v>
      </c>
      <c r="C19" s="55">
        <f>3*' Chinook hourly counts 2012'!C19</f>
        <v>0</v>
      </c>
      <c r="D19" s="55">
        <f>3*' Chinook hourly counts 2012'!D19</f>
        <v>0</v>
      </c>
      <c r="E19" s="55">
        <f>3*' Chinook hourly counts 2012'!E19</f>
        <v>0</v>
      </c>
      <c r="F19" s="55">
        <f>3*' Chinook hourly counts 2012'!F19</f>
        <v>0</v>
      </c>
      <c r="G19" s="55">
        <f>3*' Chinook hourly counts 2012'!G19</f>
        <v>0</v>
      </c>
      <c r="H19" s="55">
        <f>3*' Chinook hourly counts 2012'!H19</f>
        <v>0</v>
      </c>
      <c r="I19" s="55">
        <f>3*' Chinook hourly counts 2012'!I19</f>
        <v>0</v>
      </c>
      <c r="J19" s="55">
        <f>3*' Chinook hourly counts 2012'!J19</f>
        <v>0</v>
      </c>
      <c r="K19" s="55">
        <f>3*' Chinook hourly counts 2012'!K19</f>
        <v>0</v>
      </c>
      <c r="L19" s="55">
        <f>3*' Chinook hourly counts 2012'!L19</f>
        <v>0</v>
      </c>
      <c r="M19" s="55">
        <f>3*' Chinook hourly counts 2012'!M19</f>
        <v>0</v>
      </c>
      <c r="N19" s="55">
        <f>3*' Chinook hourly counts 2012'!N19</f>
        <v>0</v>
      </c>
      <c r="O19" s="55">
        <f>3*' Chinook hourly counts 2012'!O19</f>
        <v>0</v>
      </c>
      <c r="P19" s="55">
        <f>3*' Chinook hourly counts 2012'!P19</f>
        <v>0</v>
      </c>
      <c r="Q19" s="55">
        <f>3*' Chinook hourly counts 2012'!Q19</f>
        <v>0</v>
      </c>
      <c r="R19" s="55">
        <f>3*' Chinook hourly counts 2012'!R19</f>
        <v>0</v>
      </c>
      <c r="S19" s="55">
        <f>3*' Chinook hourly counts 2012'!S19</f>
        <v>0</v>
      </c>
      <c r="T19" s="55">
        <f>3*' Chinook hourly counts 2012'!T19</f>
        <v>0</v>
      </c>
      <c r="U19" s="55">
        <f>3*' Chinook hourly counts 2012'!U19</f>
        <v>0</v>
      </c>
      <c r="V19" s="55">
        <f>3*' Chinook hourly counts 2012'!V19</f>
        <v>0</v>
      </c>
      <c r="W19" s="55">
        <f>3*' Chinook hourly counts 2012'!W19</f>
        <v>0</v>
      </c>
      <c r="X19" s="55">
        <f>3*' Chinook hourly counts 2012'!X19</f>
        <v>0</v>
      </c>
      <c r="Y19" s="55">
        <f>3*' Chinook hourly counts 2012'!Y19</f>
        <v>0</v>
      </c>
      <c r="Z19" s="54">
        <f t="shared" si="1"/>
        <v>0</v>
      </c>
      <c r="AA19" s="59"/>
      <c r="AB19" s="16">
        <f t="shared" si="28"/>
        <v>0</v>
      </c>
      <c r="AC19" s="38">
        <f t="shared" si="2"/>
        <v>0</v>
      </c>
      <c r="AD19" s="69"/>
      <c r="AE19" s="16">
        <f t="shared" si="3"/>
        <v>24</v>
      </c>
      <c r="AF19" s="16">
        <f t="shared" si="4"/>
        <v>0</v>
      </c>
      <c r="AG19" s="16">
        <f t="shared" si="5"/>
        <v>0</v>
      </c>
      <c r="AH19" s="16">
        <f t="shared" si="6"/>
        <v>0</v>
      </c>
      <c r="AI19" s="16">
        <f t="shared" si="7"/>
        <v>0</v>
      </c>
      <c r="AJ19" s="16">
        <f t="shared" si="8"/>
        <v>0</v>
      </c>
      <c r="AK19" s="16">
        <f t="shared" si="9"/>
        <v>0</v>
      </c>
      <c r="AL19" s="16">
        <f t="shared" si="10"/>
        <v>0</v>
      </c>
      <c r="AM19" s="16">
        <f t="shared" si="11"/>
        <v>0</v>
      </c>
      <c r="AN19" s="16">
        <f t="shared" si="12"/>
        <v>0</v>
      </c>
      <c r="AO19" s="16">
        <f t="shared" si="13"/>
        <v>0</v>
      </c>
      <c r="AP19" s="16">
        <f t="shared" si="14"/>
        <v>0</v>
      </c>
      <c r="AQ19" s="16">
        <f t="shared" si="15"/>
        <v>0</v>
      </c>
      <c r="AR19" s="16">
        <f t="shared" si="16"/>
        <v>0</v>
      </c>
      <c r="AS19" s="16">
        <f t="shared" si="17"/>
        <v>0</v>
      </c>
      <c r="AT19" s="16">
        <f t="shared" si="18"/>
        <v>0</v>
      </c>
      <c r="AU19" s="16">
        <f t="shared" si="19"/>
        <v>0</v>
      </c>
      <c r="AV19" s="16">
        <f t="shared" si="20"/>
        <v>0</v>
      </c>
      <c r="AW19" s="16">
        <f t="shared" si="21"/>
        <v>0</v>
      </c>
      <c r="AX19" s="16">
        <f t="shared" si="22"/>
        <v>0</v>
      </c>
      <c r="AY19" s="16">
        <f t="shared" si="23"/>
        <v>0</v>
      </c>
      <c r="AZ19" s="16">
        <f t="shared" si="24"/>
        <v>0</v>
      </c>
      <c r="BA19" s="16">
        <f t="shared" si="25"/>
        <v>0</v>
      </c>
      <c r="BB19" s="16">
        <f t="shared" si="26"/>
        <v>0</v>
      </c>
      <c r="BC19" s="16">
        <f t="shared" si="27"/>
        <v>0</v>
      </c>
    </row>
    <row r="20" spans="1:55" ht="12.75" customHeight="1" x14ac:dyDescent="0.25">
      <c r="A20" s="60">
        <v>42557</v>
      </c>
      <c r="B20" s="55">
        <f>3*' Chinook hourly counts 2012'!B20</f>
        <v>0</v>
      </c>
      <c r="C20" s="55">
        <f>3*' Chinook hourly counts 2012'!C20</f>
        <v>0</v>
      </c>
      <c r="D20" s="55">
        <f>3*' Chinook hourly counts 2012'!D20</f>
        <v>0</v>
      </c>
      <c r="E20" s="55">
        <f>3*' Chinook hourly counts 2012'!E20</f>
        <v>0</v>
      </c>
      <c r="F20" s="55">
        <f>3*' Chinook hourly counts 2012'!F20</f>
        <v>0</v>
      </c>
      <c r="G20" s="55">
        <f>3*' Chinook hourly counts 2012'!G20</f>
        <v>0</v>
      </c>
      <c r="H20" s="55">
        <f>3*' Chinook hourly counts 2012'!H20</f>
        <v>0</v>
      </c>
      <c r="I20" s="55">
        <f>3*' Chinook hourly counts 2012'!I20</f>
        <v>0</v>
      </c>
      <c r="J20" s="55">
        <f>3*' Chinook hourly counts 2012'!J20</f>
        <v>0</v>
      </c>
      <c r="K20" s="55">
        <f>3*' Chinook hourly counts 2012'!K20</f>
        <v>0</v>
      </c>
      <c r="L20" s="55">
        <f>3*' Chinook hourly counts 2012'!L20</f>
        <v>0</v>
      </c>
      <c r="M20" s="55">
        <f>3*' Chinook hourly counts 2012'!M20</f>
        <v>0</v>
      </c>
      <c r="N20" s="55">
        <f>3*' Chinook hourly counts 2012'!N20</f>
        <v>0</v>
      </c>
      <c r="O20" s="55">
        <f>3*' Chinook hourly counts 2012'!O20</f>
        <v>0</v>
      </c>
      <c r="P20" s="55">
        <f>3*' Chinook hourly counts 2012'!P20</f>
        <v>0</v>
      </c>
      <c r="Q20" s="55">
        <f>3*' Chinook hourly counts 2012'!Q20</f>
        <v>0</v>
      </c>
      <c r="R20" s="55">
        <f>3*' Chinook hourly counts 2012'!R20</f>
        <v>0</v>
      </c>
      <c r="S20" s="55">
        <f>3*' Chinook hourly counts 2012'!S20</f>
        <v>0</v>
      </c>
      <c r="T20" s="55">
        <f>3*' Chinook hourly counts 2012'!T20</f>
        <v>0</v>
      </c>
      <c r="U20" s="55">
        <f>3*' Chinook hourly counts 2012'!U20</f>
        <v>0</v>
      </c>
      <c r="V20" s="55">
        <f>3*' Chinook hourly counts 2012'!V20</f>
        <v>0</v>
      </c>
      <c r="W20" s="55">
        <f>3*' Chinook hourly counts 2012'!W20</f>
        <v>0</v>
      </c>
      <c r="X20" s="55">
        <f>3*' Chinook hourly counts 2012'!X20</f>
        <v>0</v>
      </c>
      <c r="Y20" s="55">
        <f>3*' Chinook hourly counts 2012'!Y20</f>
        <v>0</v>
      </c>
      <c r="Z20" s="54">
        <f t="shared" si="1"/>
        <v>0</v>
      </c>
      <c r="AA20" s="59"/>
      <c r="AB20" s="16">
        <f t="shared" si="28"/>
        <v>0</v>
      </c>
      <c r="AC20" s="38">
        <f t="shared" si="2"/>
        <v>0</v>
      </c>
      <c r="AD20" s="69"/>
      <c r="AE20" s="16">
        <f t="shared" si="3"/>
        <v>24</v>
      </c>
      <c r="AF20" s="16">
        <f t="shared" si="4"/>
        <v>0</v>
      </c>
      <c r="AG20" s="16">
        <f t="shared" si="5"/>
        <v>0</v>
      </c>
      <c r="AH20" s="16">
        <f t="shared" si="6"/>
        <v>0</v>
      </c>
      <c r="AI20" s="16">
        <f t="shared" si="7"/>
        <v>0</v>
      </c>
      <c r="AJ20" s="16">
        <f t="shared" si="8"/>
        <v>0</v>
      </c>
      <c r="AK20" s="16">
        <f t="shared" si="9"/>
        <v>0</v>
      </c>
      <c r="AL20" s="16">
        <f t="shared" si="10"/>
        <v>0</v>
      </c>
      <c r="AM20" s="16">
        <f t="shared" si="11"/>
        <v>0</v>
      </c>
      <c r="AN20" s="16">
        <f t="shared" si="12"/>
        <v>0</v>
      </c>
      <c r="AO20" s="16">
        <f t="shared" si="13"/>
        <v>0</v>
      </c>
      <c r="AP20" s="16">
        <f t="shared" si="14"/>
        <v>0</v>
      </c>
      <c r="AQ20" s="16">
        <f t="shared" si="15"/>
        <v>0</v>
      </c>
      <c r="AR20" s="16">
        <f t="shared" si="16"/>
        <v>0</v>
      </c>
      <c r="AS20" s="16">
        <f t="shared" si="17"/>
        <v>0</v>
      </c>
      <c r="AT20" s="16">
        <f t="shared" si="18"/>
        <v>0</v>
      </c>
      <c r="AU20" s="16">
        <f t="shared" si="19"/>
        <v>0</v>
      </c>
      <c r="AV20" s="16">
        <f t="shared" si="20"/>
        <v>0</v>
      </c>
      <c r="AW20" s="16">
        <f t="shared" si="21"/>
        <v>0</v>
      </c>
      <c r="AX20" s="16">
        <f t="shared" si="22"/>
        <v>0</v>
      </c>
      <c r="AY20" s="16">
        <f t="shared" si="23"/>
        <v>0</v>
      </c>
      <c r="AZ20" s="16">
        <f t="shared" si="24"/>
        <v>0</v>
      </c>
      <c r="BA20" s="16">
        <f t="shared" si="25"/>
        <v>0</v>
      </c>
      <c r="BB20" s="16">
        <f t="shared" si="26"/>
        <v>0</v>
      </c>
      <c r="BC20" s="16">
        <f t="shared" si="27"/>
        <v>0</v>
      </c>
    </row>
    <row r="21" spans="1:55" ht="12.75" customHeight="1" x14ac:dyDescent="0.25">
      <c r="A21" s="60">
        <v>42558</v>
      </c>
      <c r="B21" s="55">
        <f>3*' Chinook hourly counts 2012'!B21</f>
        <v>0</v>
      </c>
      <c r="C21" s="55">
        <f>3*' Chinook hourly counts 2012'!C21</f>
        <v>0</v>
      </c>
      <c r="D21" s="55">
        <f>3*' Chinook hourly counts 2012'!D21</f>
        <v>0</v>
      </c>
      <c r="E21" s="55">
        <f>3*' Chinook hourly counts 2012'!E21</f>
        <v>0</v>
      </c>
      <c r="F21" s="55">
        <f>3*' Chinook hourly counts 2012'!F21</f>
        <v>0</v>
      </c>
      <c r="G21" s="55">
        <f>3*' Chinook hourly counts 2012'!G21</f>
        <v>0</v>
      </c>
      <c r="H21" s="55">
        <f>3*' Chinook hourly counts 2012'!H21</f>
        <v>0</v>
      </c>
      <c r="I21" s="55">
        <f>3*' Chinook hourly counts 2012'!I21</f>
        <v>0</v>
      </c>
      <c r="J21" s="55">
        <f>3*' Chinook hourly counts 2012'!J21</f>
        <v>0</v>
      </c>
      <c r="K21" s="55">
        <f>3*' Chinook hourly counts 2012'!K21</f>
        <v>0</v>
      </c>
      <c r="L21" s="55">
        <f>3*' Chinook hourly counts 2012'!L21</f>
        <v>0</v>
      </c>
      <c r="M21" s="55">
        <f>3*' Chinook hourly counts 2012'!M21</f>
        <v>0</v>
      </c>
      <c r="N21" s="55">
        <f>3*' Chinook hourly counts 2012'!N21</f>
        <v>0</v>
      </c>
      <c r="O21" s="55">
        <f>3*' Chinook hourly counts 2012'!O21</f>
        <v>0</v>
      </c>
      <c r="P21" s="55">
        <f>3*' Chinook hourly counts 2012'!P21</f>
        <v>0</v>
      </c>
      <c r="Q21" s="55">
        <f>3*' Chinook hourly counts 2012'!Q21</f>
        <v>0</v>
      </c>
      <c r="R21" s="55">
        <f>3*' Chinook hourly counts 2012'!R21</f>
        <v>0</v>
      </c>
      <c r="S21" s="55">
        <f>3*' Chinook hourly counts 2012'!S21</f>
        <v>0</v>
      </c>
      <c r="T21" s="55">
        <f>3*' Chinook hourly counts 2012'!T21</f>
        <v>0</v>
      </c>
      <c r="U21" s="55">
        <f>3*' Chinook hourly counts 2012'!U21</f>
        <v>0</v>
      </c>
      <c r="V21" s="55">
        <f>3*' Chinook hourly counts 2012'!V21</f>
        <v>0</v>
      </c>
      <c r="W21" s="55">
        <f>3*' Chinook hourly counts 2012'!W21</f>
        <v>0</v>
      </c>
      <c r="X21" s="55">
        <f>3*' Chinook hourly counts 2012'!X21</f>
        <v>0</v>
      </c>
      <c r="Y21" s="55">
        <f>3*' Chinook hourly counts 2012'!Y21</f>
        <v>0</v>
      </c>
      <c r="Z21" s="54">
        <f t="shared" si="1"/>
        <v>0</v>
      </c>
      <c r="AA21" s="59"/>
      <c r="AB21" s="16">
        <f t="shared" si="28"/>
        <v>0</v>
      </c>
      <c r="AC21" s="38">
        <f t="shared" si="2"/>
        <v>0</v>
      </c>
      <c r="AD21" s="69"/>
      <c r="AE21" s="16">
        <f t="shared" si="3"/>
        <v>24</v>
      </c>
      <c r="AF21" s="16">
        <f t="shared" si="4"/>
        <v>0</v>
      </c>
      <c r="AG21" s="16">
        <f t="shared" si="5"/>
        <v>0</v>
      </c>
      <c r="AH21" s="16">
        <f t="shared" si="6"/>
        <v>0</v>
      </c>
      <c r="AI21" s="16">
        <f t="shared" si="7"/>
        <v>0</v>
      </c>
      <c r="AJ21" s="16">
        <f t="shared" si="8"/>
        <v>0</v>
      </c>
      <c r="AK21" s="16">
        <f t="shared" si="9"/>
        <v>0</v>
      </c>
      <c r="AL21" s="16">
        <f t="shared" si="10"/>
        <v>0</v>
      </c>
      <c r="AM21" s="16">
        <f t="shared" si="11"/>
        <v>0</v>
      </c>
      <c r="AN21" s="16">
        <f t="shared" si="12"/>
        <v>0</v>
      </c>
      <c r="AO21" s="16">
        <f t="shared" si="13"/>
        <v>0</v>
      </c>
      <c r="AP21" s="16">
        <f t="shared" si="14"/>
        <v>0</v>
      </c>
      <c r="AQ21" s="16">
        <f t="shared" si="15"/>
        <v>0</v>
      </c>
      <c r="AR21" s="16">
        <f t="shared" si="16"/>
        <v>0</v>
      </c>
      <c r="AS21" s="16">
        <f t="shared" si="17"/>
        <v>0</v>
      </c>
      <c r="AT21" s="16">
        <f t="shared" si="18"/>
        <v>0</v>
      </c>
      <c r="AU21" s="16">
        <f t="shared" si="19"/>
        <v>0</v>
      </c>
      <c r="AV21" s="16">
        <f t="shared" si="20"/>
        <v>0</v>
      </c>
      <c r="AW21" s="16">
        <f t="shared" si="21"/>
        <v>0</v>
      </c>
      <c r="AX21" s="16">
        <f t="shared" si="22"/>
        <v>0</v>
      </c>
      <c r="AY21" s="16">
        <f t="shared" si="23"/>
        <v>0</v>
      </c>
      <c r="AZ21" s="16">
        <f t="shared" si="24"/>
        <v>0</v>
      </c>
      <c r="BA21" s="16">
        <f t="shared" si="25"/>
        <v>0</v>
      </c>
      <c r="BB21" s="16">
        <f t="shared" si="26"/>
        <v>0</v>
      </c>
      <c r="BC21" s="16">
        <f t="shared" si="27"/>
        <v>0</v>
      </c>
    </row>
    <row r="22" spans="1:55" ht="12.75" customHeight="1" x14ac:dyDescent="0.25">
      <c r="A22" s="60">
        <v>42559</v>
      </c>
      <c r="B22" s="55">
        <f>3*' Chinook hourly counts 2012'!B22</f>
        <v>3</v>
      </c>
      <c r="C22" s="55">
        <f>3*' Chinook hourly counts 2012'!C22</f>
        <v>0</v>
      </c>
      <c r="D22" s="55">
        <f>3*' Chinook hourly counts 2012'!D22</f>
        <v>0</v>
      </c>
      <c r="E22" s="55">
        <f>3*' Chinook hourly counts 2012'!E22</f>
        <v>0</v>
      </c>
      <c r="F22" s="55">
        <f>3*' Chinook hourly counts 2012'!F22</f>
        <v>0</v>
      </c>
      <c r="G22" s="55">
        <f>3*' Chinook hourly counts 2012'!G22</f>
        <v>0</v>
      </c>
      <c r="H22" s="55">
        <f>3*' Chinook hourly counts 2012'!H22</f>
        <v>0</v>
      </c>
      <c r="I22" s="55">
        <f>3*' Chinook hourly counts 2012'!I22</f>
        <v>0</v>
      </c>
      <c r="J22" s="55">
        <f>3*' Chinook hourly counts 2012'!J22</f>
        <v>0</v>
      </c>
      <c r="K22" s="55">
        <f>3*' Chinook hourly counts 2012'!K22</f>
        <v>0</v>
      </c>
      <c r="L22" s="55">
        <f>3*' Chinook hourly counts 2012'!L22</f>
        <v>0</v>
      </c>
      <c r="M22" s="55">
        <f>3*' Chinook hourly counts 2012'!M22</f>
        <v>0</v>
      </c>
      <c r="N22" s="55">
        <f>3*' Chinook hourly counts 2012'!N22</f>
        <v>0</v>
      </c>
      <c r="O22" s="55">
        <f>3*' Chinook hourly counts 2012'!O22</f>
        <v>0</v>
      </c>
      <c r="P22" s="55">
        <f>3*' Chinook hourly counts 2012'!P22</f>
        <v>0</v>
      </c>
      <c r="Q22" s="55">
        <f>3*' Chinook hourly counts 2012'!Q22</f>
        <v>0</v>
      </c>
      <c r="R22" s="55">
        <f>3*' Chinook hourly counts 2012'!R22</f>
        <v>0</v>
      </c>
      <c r="S22" s="55">
        <f>3*' Chinook hourly counts 2012'!S22</f>
        <v>0</v>
      </c>
      <c r="T22" s="55">
        <f>3*' Chinook hourly counts 2012'!T22</f>
        <v>0</v>
      </c>
      <c r="U22" s="55">
        <f>3*' Chinook hourly counts 2012'!U22</f>
        <v>0</v>
      </c>
      <c r="V22" s="55">
        <f>3*' Chinook hourly counts 2012'!V22</f>
        <v>0</v>
      </c>
      <c r="W22" s="55">
        <f>3*' Chinook hourly counts 2012'!W22</f>
        <v>0</v>
      </c>
      <c r="X22" s="55">
        <f>3*' Chinook hourly counts 2012'!X22</f>
        <v>0</v>
      </c>
      <c r="Y22" s="55">
        <f>3*' Chinook hourly counts 2012'!Y22</f>
        <v>0</v>
      </c>
      <c r="Z22" s="54">
        <f t="shared" si="1"/>
        <v>3</v>
      </c>
      <c r="AA22" s="59"/>
      <c r="AB22" s="16">
        <f t="shared" si="28"/>
        <v>3</v>
      </c>
      <c r="AC22" s="38">
        <f t="shared" si="2"/>
        <v>3.1304347826086962</v>
      </c>
      <c r="AD22" s="69"/>
      <c r="AE22" s="16">
        <f t="shared" si="3"/>
        <v>24</v>
      </c>
      <c r="AF22" s="16">
        <f t="shared" si="4"/>
        <v>2.1739130434782608E-2</v>
      </c>
      <c r="AG22" s="16">
        <f t="shared" si="5"/>
        <v>1</v>
      </c>
      <c r="AH22" s="16">
        <f t="shared" si="6"/>
        <v>0</v>
      </c>
      <c r="AI22" s="16">
        <f t="shared" si="7"/>
        <v>0</v>
      </c>
      <c r="AJ22" s="16">
        <f t="shared" si="8"/>
        <v>0</v>
      </c>
      <c r="AK22" s="16">
        <f t="shared" si="9"/>
        <v>0</v>
      </c>
      <c r="AL22" s="16">
        <f t="shared" si="10"/>
        <v>0</v>
      </c>
      <c r="AM22" s="16">
        <f t="shared" si="11"/>
        <v>0</v>
      </c>
      <c r="AN22" s="16">
        <f t="shared" si="12"/>
        <v>0</v>
      </c>
      <c r="AO22" s="16">
        <f t="shared" si="13"/>
        <v>0</v>
      </c>
      <c r="AP22" s="16">
        <f t="shared" si="14"/>
        <v>0</v>
      </c>
      <c r="AQ22" s="16">
        <f t="shared" si="15"/>
        <v>0</v>
      </c>
      <c r="AR22" s="16">
        <f t="shared" si="16"/>
        <v>0</v>
      </c>
      <c r="AS22" s="16">
        <f t="shared" si="17"/>
        <v>0</v>
      </c>
      <c r="AT22" s="16">
        <f t="shared" si="18"/>
        <v>0</v>
      </c>
      <c r="AU22" s="16">
        <f t="shared" si="19"/>
        <v>0</v>
      </c>
      <c r="AV22" s="16">
        <f t="shared" si="20"/>
        <v>0</v>
      </c>
      <c r="AW22" s="16">
        <f t="shared" si="21"/>
        <v>0</v>
      </c>
      <c r="AX22" s="16">
        <f t="shared" si="22"/>
        <v>0</v>
      </c>
      <c r="AY22" s="16">
        <f t="shared" si="23"/>
        <v>0</v>
      </c>
      <c r="AZ22" s="16">
        <f t="shared" si="24"/>
        <v>0</v>
      </c>
      <c r="BA22" s="16">
        <f t="shared" si="25"/>
        <v>0</v>
      </c>
      <c r="BB22" s="16">
        <f t="shared" si="26"/>
        <v>0</v>
      </c>
      <c r="BC22" s="16">
        <f t="shared" si="27"/>
        <v>0</v>
      </c>
    </row>
    <row r="23" spans="1:55" ht="12.75" customHeight="1" x14ac:dyDescent="0.25">
      <c r="A23" s="60">
        <v>42560</v>
      </c>
      <c r="B23" s="55">
        <f>3*' Chinook hourly counts 2012'!B23</f>
        <v>0</v>
      </c>
      <c r="C23" s="55">
        <f>3*' Chinook hourly counts 2012'!C23</f>
        <v>0</v>
      </c>
      <c r="D23" s="55">
        <f>3*' Chinook hourly counts 2012'!D23</f>
        <v>0</v>
      </c>
      <c r="E23" s="55">
        <f>3*' Chinook hourly counts 2012'!E23</f>
        <v>0</v>
      </c>
      <c r="F23" s="55">
        <f>3*' Chinook hourly counts 2012'!F23</f>
        <v>0</v>
      </c>
      <c r="G23" s="55">
        <f>3*' Chinook hourly counts 2012'!G23</f>
        <v>0</v>
      </c>
      <c r="H23" s="55">
        <f>3*' Chinook hourly counts 2012'!H23</f>
        <v>0</v>
      </c>
      <c r="I23" s="55">
        <f>3*' Chinook hourly counts 2012'!I23</f>
        <v>0</v>
      </c>
      <c r="J23" s="55">
        <f>3*' Chinook hourly counts 2012'!J23</f>
        <v>0</v>
      </c>
      <c r="K23" s="55">
        <f>3*' Chinook hourly counts 2012'!K23</f>
        <v>0</v>
      </c>
      <c r="L23" s="55">
        <f>3*' Chinook hourly counts 2012'!L23</f>
        <v>0</v>
      </c>
      <c r="M23" s="55">
        <f>3*' Chinook hourly counts 2012'!M23</f>
        <v>0</v>
      </c>
      <c r="N23" s="55">
        <f>3*' Chinook hourly counts 2012'!N23</f>
        <v>0</v>
      </c>
      <c r="O23" s="55">
        <f>3*' Chinook hourly counts 2012'!O23</f>
        <v>0</v>
      </c>
      <c r="P23" s="55">
        <f>3*' Chinook hourly counts 2012'!P23</f>
        <v>0</v>
      </c>
      <c r="Q23" s="55">
        <f>3*' Chinook hourly counts 2012'!Q23</f>
        <v>0</v>
      </c>
      <c r="R23" s="55">
        <f>3*' Chinook hourly counts 2012'!R23</f>
        <v>0</v>
      </c>
      <c r="S23" s="55">
        <f>3*' Chinook hourly counts 2012'!S23</f>
        <v>0</v>
      </c>
      <c r="T23" s="55">
        <f>3*' Chinook hourly counts 2012'!T23</f>
        <v>0</v>
      </c>
      <c r="U23" s="55">
        <f>3*' Chinook hourly counts 2012'!U23</f>
        <v>0</v>
      </c>
      <c r="V23" s="55">
        <f>3*' Chinook hourly counts 2012'!V23</f>
        <v>0</v>
      </c>
      <c r="W23" s="55">
        <f>3*' Chinook hourly counts 2012'!W23</f>
        <v>0</v>
      </c>
      <c r="X23" s="55">
        <f>3*' Chinook hourly counts 2012'!X23</f>
        <v>0</v>
      </c>
      <c r="Y23" s="55">
        <f>3*' Chinook hourly counts 2012'!Y23</f>
        <v>0</v>
      </c>
      <c r="Z23" s="54">
        <f t="shared" si="1"/>
        <v>0</v>
      </c>
      <c r="AA23" s="59"/>
      <c r="AB23" s="16">
        <f t="shared" si="28"/>
        <v>0</v>
      </c>
      <c r="AC23" s="38">
        <f t="shared" si="2"/>
        <v>0</v>
      </c>
      <c r="AD23" s="69"/>
      <c r="AE23" s="16">
        <f t="shared" si="3"/>
        <v>24</v>
      </c>
      <c r="AF23" s="16">
        <f t="shared" si="4"/>
        <v>0</v>
      </c>
      <c r="AG23" s="16">
        <f t="shared" si="5"/>
        <v>0</v>
      </c>
      <c r="AH23" s="16">
        <f t="shared" si="6"/>
        <v>0</v>
      </c>
      <c r="AI23" s="16">
        <f t="shared" si="7"/>
        <v>0</v>
      </c>
      <c r="AJ23" s="16">
        <f t="shared" si="8"/>
        <v>0</v>
      </c>
      <c r="AK23" s="16">
        <f t="shared" si="9"/>
        <v>0</v>
      </c>
      <c r="AL23" s="16">
        <f t="shared" si="10"/>
        <v>0</v>
      </c>
      <c r="AM23" s="16">
        <f t="shared" si="11"/>
        <v>0</v>
      </c>
      <c r="AN23" s="16">
        <f t="shared" si="12"/>
        <v>0</v>
      </c>
      <c r="AO23" s="16">
        <f t="shared" si="13"/>
        <v>0</v>
      </c>
      <c r="AP23" s="16">
        <f t="shared" si="14"/>
        <v>0</v>
      </c>
      <c r="AQ23" s="16">
        <f t="shared" si="15"/>
        <v>0</v>
      </c>
      <c r="AR23" s="16">
        <f t="shared" si="16"/>
        <v>0</v>
      </c>
      <c r="AS23" s="16">
        <f t="shared" si="17"/>
        <v>0</v>
      </c>
      <c r="AT23" s="16">
        <f t="shared" si="18"/>
        <v>0</v>
      </c>
      <c r="AU23" s="16">
        <f t="shared" si="19"/>
        <v>0</v>
      </c>
      <c r="AV23" s="16">
        <f t="shared" si="20"/>
        <v>0</v>
      </c>
      <c r="AW23" s="16">
        <f t="shared" si="21"/>
        <v>0</v>
      </c>
      <c r="AX23" s="16">
        <f t="shared" si="22"/>
        <v>0</v>
      </c>
      <c r="AY23" s="16">
        <f t="shared" si="23"/>
        <v>0</v>
      </c>
      <c r="AZ23" s="16">
        <f t="shared" si="24"/>
        <v>0</v>
      </c>
      <c r="BA23" s="16">
        <f t="shared" si="25"/>
        <v>0</v>
      </c>
      <c r="BB23" s="16">
        <f t="shared" si="26"/>
        <v>0</v>
      </c>
      <c r="BC23" s="16">
        <f t="shared" si="27"/>
        <v>0</v>
      </c>
    </row>
    <row r="24" spans="1:55" ht="12.75" customHeight="1" x14ac:dyDescent="0.25">
      <c r="A24" s="60">
        <v>42561</v>
      </c>
      <c r="B24" s="55">
        <f>3*' Chinook hourly counts 2012'!B24</f>
        <v>0</v>
      </c>
      <c r="C24" s="55">
        <f>3*' Chinook hourly counts 2012'!C24</f>
        <v>0</v>
      </c>
      <c r="D24" s="55">
        <f>3*' Chinook hourly counts 2012'!D24</f>
        <v>0</v>
      </c>
      <c r="E24" s="55">
        <f>3*' Chinook hourly counts 2012'!E24</f>
        <v>0</v>
      </c>
      <c r="F24" s="55">
        <f>3*' Chinook hourly counts 2012'!F24</f>
        <v>0</v>
      </c>
      <c r="G24" s="55">
        <f>3*' Chinook hourly counts 2012'!G24</f>
        <v>0</v>
      </c>
      <c r="H24" s="55">
        <f>3*' Chinook hourly counts 2012'!H24</f>
        <v>0</v>
      </c>
      <c r="I24" s="55">
        <f>3*' Chinook hourly counts 2012'!I24</f>
        <v>0</v>
      </c>
      <c r="J24" s="55">
        <f>3*' Chinook hourly counts 2012'!J24</f>
        <v>0</v>
      </c>
      <c r="K24" s="55">
        <f>3*' Chinook hourly counts 2012'!K24</f>
        <v>0</v>
      </c>
      <c r="L24" s="55">
        <f>3*' Chinook hourly counts 2012'!L24</f>
        <v>0</v>
      </c>
      <c r="M24" s="55">
        <f>3*' Chinook hourly counts 2012'!M24</f>
        <v>0</v>
      </c>
      <c r="N24" s="55">
        <f>3*' Chinook hourly counts 2012'!N24</f>
        <v>0</v>
      </c>
      <c r="O24" s="55">
        <f>3*' Chinook hourly counts 2012'!O24</f>
        <v>0</v>
      </c>
      <c r="P24" s="55">
        <f>3*' Chinook hourly counts 2012'!P24</f>
        <v>0</v>
      </c>
      <c r="Q24" s="55">
        <f>3*' Chinook hourly counts 2012'!Q24</f>
        <v>0</v>
      </c>
      <c r="R24" s="55">
        <f>3*' Chinook hourly counts 2012'!R24</f>
        <v>0</v>
      </c>
      <c r="S24" s="55">
        <f>3*' Chinook hourly counts 2012'!S24</f>
        <v>0</v>
      </c>
      <c r="T24" s="55">
        <f>3*' Chinook hourly counts 2012'!T24</f>
        <v>0</v>
      </c>
      <c r="U24" s="55">
        <f>3*' Chinook hourly counts 2012'!U24</f>
        <v>0</v>
      </c>
      <c r="V24" s="55">
        <f>3*' Chinook hourly counts 2012'!V24</f>
        <v>0</v>
      </c>
      <c r="W24" s="55">
        <f>3*' Chinook hourly counts 2012'!W24</f>
        <v>0</v>
      </c>
      <c r="X24" s="55">
        <f>3*' Chinook hourly counts 2012'!X24</f>
        <v>0</v>
      </c>
      <c r="Y24" s="55">
        <f>3*' Chinook hourly counts 2012'!Y24</f>
        <v>0</v>
      </c>
      <c r="Z24" s="54">
        <f t="shared" si="1"/>
        <v>0</v>
      </c>
      <c r="AA24" s="59"/>
      <c r="AB24" s="16">
        <f t="shared" si="28"/>
        <v>0</v>
      </c>
      <c r="AC24" s="38">
        <f t="shared" si="2"/>
        <v>0</v>
      </c>
      <c r="AD24" s="69"/>
      <c r="AE24" s="16">
        <f t="shared" si="3"/>
        <v>24</v>
      </c>
      <c r="AF24" s="16">
        <f t="shared" si="4"/>
        <v>0</v>
      </c>
      <c r="AG24" s="16">
        <f t="shared" si="5"/>
        <v>0</v>
      </c>
      <c r="AH24" s="16">
        <f t="shared" si="6"/>
        <v>0</v>
      </c>
      <c r="AI24" s="16">
        <f t="shared" si="7"/>
        <v>0</v>
      </c>
      <c r="AJ24" s="16">
        <f t="shared" si="8"/>
        <v>0</v>
      </c>
      <c r="AK24" s="16">
        <f t="shared" si="9"/>
        <v>0</v>
      </c>
      <c r="AL24" s="16">
        <f t="shared" si="10"/>
        <v>0</v>
      </c>
      <c r="AM24" s="16">
        <f t="shared" si="11"/>
        <v>0</v>
      </c>
      <c r="AN24" s="16">
        <f t="shared" si="12"/>
        <v>0</v>
      </c>
      <c r="AO24" s="16">
        <f t="shared" si="13"/>
        <v>0</v>
      </c>
      <c r="AP24" s="16">
        <f t="shared" si="14"/>
        <v>0</v>
      </c>
      <c r="AQ24" s="16">
        <f t="shared" si="15"/>
        <v>0</v>
      </c>
      <c r="AR24" s="16">
        <f t="shared" si="16"/>
        <v>0</v>
      </c>
      <c r="AS24" s="16">
        <f t="shared" si="17"/>
        <v>0</v>
      </c>
      <c r="AT24" s="16">
        <f t="shared" si="18"/>
        <v>0</v>
      </c>
      <c r="AU24" s="16">
        <f t="shared" si="19"/>
        <v>0</v>
      </c>
      <c r="AV24" s="16">
        <f t="shared" si="20"/>
        <v>0</v>
      </c>
      <c r="AW24" s="16">
        <f t="shared" si="21"/>
        <v>0</v>
      </c>
      <c r="AX24" s="16">
        <f t="shared" si="22"/>
        <v>0</v>
      </c>
      <c r="AY24" s="16">
        <f t="shared" si="23"/>
        <v>0</v>
      </c>
      <c r="AZ24" s="16">
        <f t="shared" si="24"/>
        <v>0</v>
      </c>
      <c r="BA24" s="16">
        <f t="shared" si="25"/>
        <v>0</v>
      </c>
      <c r="BB24" s="16">
        <f t="shared" si="26"/>
        <v>0</v>
      </c>
      <c r="BC24" s="16">
        <f t="shared" si="27"/>
        <v>0</v>
      </c>
    </row>
    <row r="25" spans="1:55" ht="12.75" customHeight="1" x14ac:dyDescent="0.25">
      <c r="A25" s="60">
        <v>42562</v>
      </c>
      <c r="B25" s="55">
        <f>3*' Chinook hourly counts 2012'!B25</f>
        <v>0</v>
      </c>
      <c r="C25" s="55">
        <f>3*' Chinook hourly counts 2012'!C25</f>
        <v>3</v>
      </c>
      <c r="D25" s="55">
        <f>3*' Chinook hourly counts 2012'!D25</f>
        <v>0</v>
      </c>
      <c r="E25" s="55">
        <f>3*' Chinook hourly counts 2012'!E25</f>
        <v>0</v>
      </c>
      <c r="F25" s="55">
        <f>3*' Chinook hourly counts 2012'!F25</f>
        <v>0</v>
      </c>
      <c r="G25" s="55">
        <f>3*' Chinook hourly counts 2012'!G25</f>
        <v>0</v>
      </c>
      <c r="H25" s="55">
        <f>3*' Chinook hourly counts 2012'!H25</f>
        <v>0</v>
      </c>
      <c r="I25" s="55">
        <f>3*' Chinook hourly counts 2012'!I25</f>
        <v>0</v>
      </c>
      <c r="J25" s="55">
        <f>3*' Chinook hourly counts 2012'!J25</f>
        <v>0</v>
      </c>
      <c r="K25" s="55">
        <f>3*' Chinook hourly counts 2012'!K25</f>
        <v>0</v>
      </c>
      <c r="L25" s="55">
        <f>3*' Chinook hourly counts 2012'!L25</f>
        <v>0</v>
      </c>
      <c r="M25" s="55">
        <f>3*' Chinook hourly counts 2012'!M25</f>
        <v>0</v>
      </c>
      <c r="N25" s="55">
        <f>3*' Chinook hourly counts 2012'!N25</f>
        <v>0</v>
      </c>
      <c r="O25" s="55">
        <f>3*' Chinook hourly counts 2012'!O25</f>
        <v>0</v>
      </c>
      <c r="P25" s="55">
        <f>3*' Chinook hourly counts 2012'!P25</f>
        <v>0</v>
      </c>
      <c r="Q25" s="55">
        <f>3*' Chinook hourly counts 2012'!Q25</f>
        <v>0</v>
      </c>
      <c r="R25" s="55">
        <f>3*' Chinook hourly counts 2012'!R25</f>
        <v>0</v>
      </c>
      <c r="S25" s="55">
        <f>3*' Chinook hourly counts 2012'!S25</f>
        <v>0</v>
      </c>
      <c r="T25" s="55">
        <f>3*' Chinook hourly counts 2012'!T25</f>
        <v>0</v>
      </c>
      <c r="U25" s="55">
        <f>3*' Chinook hourly counts 2012'!U25</f>
        <v>0</v>
      </c>
      <c r="V25" s="55">
        <f>3*' Chinook hourly counts 2012'!V25</f>
        <v>0</v>
      </c>
      <c r="W25" s="55">
        <f>3*' Chinook hourly counts 2012'!W25</f>
        <v>0</v>
      </c>
      <c r="X25" s="55">
        <f>3*' Chinook hourly counts 2012'!X25</f>
        <v>0</v>
      </c>
      <c r="Y25" s="55">
        <f>3*' Chinook hourly counts 2012'!Y25</f>
        <v>0</v>
      </c>
      <c r="Z25" s="54">
        <f t="shared" si="1"/>
        <v>3</v>
      </c>
      <c r="AA25" s="59"/>
      <c r="AB25" s="16">
        <f t="shared" si="28"/>
        <v>3</v>
      </c>
      <c r="AC25" s="38">
        <f t="shared" si="2"/>
        <v>6.2608695652173925</v>
      </c>
      <c r="AD25" s="69"/>
      <c r="AE25" s="16">
        <f t="shared" si="3"/>
        <v>24</v>
      </c>
      <c r="AF25" s="16">
        <f t="shared" si="4"/>
        <v>4.3478260869565216E-2</v>
      </c>
      <c r="AG25" s="16">
        <f t="shared" si="5"/>
        <v>1</v>
      </c>
      <c r="AH25" s="16">
        <f t="shared" si="6"/>
        <v>1</v>
      </c>
      <c r="AI25" s="16">
        <f t="shared" si="7"/>
        <v>0</v>
      </c>
      <c r="AJ25" s="16">
        <f t="shared" si="8"/>
        <v>0</v>
      </c>
      <c r="AK25" s="16">
        <f t="shared" si="9"/>
        <v>0</v>
      </c>
      <c r="AL25" s="16">
        <f t="shared" si="10"/>
        <v>0</v>
      </c>
      <c r="AM25" s="16">
        <f t="shared" si="11"/>
        <v>0</v>
      </c>
      <c r="AN25" s="16">
        <f t="shared" si="12"/>
        <v>0</v>
      </c>
      <c r="AO25" s="16">
        <f t="shared" si="13"/>
        <v>0</v>
      </c>
      <c r="AP25" s="16">
        <f t="shared" si="14"/>
        <v>0</v>
      </c>
      <c r="AQ25" s="16">
        <f t="shared" si="15"/>
        <v>0</v>
      </c>
      <c r="AR25" s="16">
        <f t="shared" si="16"/>
        <v>0</v>
      </c>
      <c r="AS25" s="16">
        <f t="shared" si="17"/>
        <v>0</v>
      </c>
      <c r="AT25" s="16">
        <f t="shared" si="18"/>
        <v>0</v>
      </c>
      <c r="AU25" s="16">
        <f t="shared" si="19"/>
        <v>0</v>
      </c>
      <c r="AV25" s="16">
        <f t="shared" si="20"/>
        <v>0</v>
      </c>
      <c r="AW25" s="16">
        <f t="shared" si="21"/>
        <v>0</v>
      </c>
      <c r="AX25" s="16">
        <f t="shared" si="22"/>
        <v>0</v>
      </c>
      <c r="AY25" s="16">
        <f t="shared" si="23"/>
        <v>0</v>
      </c>
      <c r="AZ25" s="16">
        <f t="shared" si="24"/>
        <v>0</v>
      </c>
      <c r="BA25" s="16">
        <f t="shared" si="25"/>
        <v>0</v>
      </c>
      <c r="BB25" s="16">
        <f t="shared" si="26"/>
        <v>0</v>
      </c>
      <c r="BC25" s="16">
        <f t="shared" si="27"/>
        <v>0</v>
      </c>
    </row>
    <row r="26" spans="1:55" ht="12.75" customHeight="1" x14ac:dyDescent="0.25">
      <c r="A26" s="60">
        <v>42563</v>
      </c>
      <c r="B26" s="55">
        <f>3*' Chinook hourly counts 2012'!B26</f>
        <v>0</v>
      </c>
      <c r="C26" s="55">
        <f>3*' Chinook hourly counts 2012'!C26</f>
        <v>0</v>
      </c>
      <c r="D26" s="55">
        <f>3*' Chinook hourly counts 2012'!D26</f>
        <v>3</v>
      </c>
      <c r="E26" s="55">
        <f>3*' Chinook hourly counts 2012'!E26</f>
        <v>0</v>
      </c>
      <c r="F26" s="55">
        <f>3*' Chinook hourly counts 2012'!F26</f>
        <v>0</v>
      </c>
      <c r="G26" s="55">
        <f>3*' Chinook hourly counts 2012'!G26</f>
        <v>0</v>
      </c>
      <c r="H26" s="55">
        <f>3*' Chinook hourly counts 2012'!H26</f>
        <v>0</v>
      </c>
      <c r="I26" s="55">
        <f>3*' Chinook hourly counts 2012'!I26</f>
        <v>0</v>
      </c>
      <c r="J26" s="55">
        <f>3*' Chinook hourly counts 2012'!J26</f>
        <v>0</v>
      </c>
      <c r="K26" s="55">
        <f>3*' Chinook hourly counts 2012'!K26</f>
        <v>0</v>
      </c>
      <c r="L26" s="55">
        <f>3*' Chinook hourly counts 2012'!L26</f>
        <v>0</v>
      </c>
      <c r="M26" s="55">
        <f>3*' Chinook hourly counts 2012'!M26</f>
        <v>0</v>
      </c>
      <c r="N26" s="55">
        <f>3*' Chinook hourly counts 2012'!N26</f>
        <v>0</v>
      </c>
      <c r="O26" s="55">
        <f>3*' Chinook hourly counts 2012'!O26</f>
        <v>0</v>
      </c>
      <c r="P26" s="55">
        <f>3*' Chinook hourly counts 2012'!P26</f>
        <v>0</v>
      </c>
      <c r="Q26" s="55">
        <f>3*' Chinook hourly counts 2012'!Q26</f>
        <v>0</v>
      </c>
      <c r="R26" s="55">
        <f>3*' Chinook hourly counts 2012'!R26</f>
        <v>0</v>
      </c>
      <c r="S26" s="55">
        <f>3*' Chinook hourly counts 2012'!S26</f>
        <v>0</v>
      </c>
      <c r="T26" s="55">
        <f>3*' Chinook hourly counts 2012'!T26</f>
        <v>0</v>
      </c>
      <c r="U26" s="55">
        <f>3*' Chinook hourly counts 2012'!U26</f>
        <v>0</v>
      </c>
      <c r="V26" s="55">
        <f>3*' Chinook hourly counts 2012'!V26</f>
        <v>3</v>
      </c>
      <c r="W26" s="55">
        <f>3*' Chinook hourly counts 2012'!W26</f>
        <v>0</v>
      </c>
      <c r="X26" s="55">
        <f>3*' Chinook hourly counts 2012'!X26</f>
        <v>0</v>
      </c>
      <c r="Y26" s="55">
        <f>3*' Chinook hourly counts 2012'!Y26</f>
        <v>0</v>
      </c>
      <c r="Z26" s="54">
        <f t="shared" si="1"/>
        <v>6</v>
      </c>
      <c r="AA26" s="59"/>
      <c r="AB26" s="16">
        <f t="shared" si="28"/>
        <v>6</v>
      </c>
      <c r="AC26" s="38">
        <f t="shared" si="2"/>
        <v>12.521739130434785</v>
      </c>
      <c r="AD26" s="69"/>
      <c r="AE26" s="16">
        <f t="shared" si="3"/>
        <v>24</v>
      </c>
      <c r="AF26" s="16">
        <f t="shared" si="4"/>
        <v>8.6956521739130432E-2</v>
      </c>
      <c r="AG26" s="16">
        <f t="shared" si="5"/>
        <v>0</v>
      </c>
      <c r="AH26" s="16">
        <f t="shared" si="6"/>
        <v>1</v>
      </c>
      <c r="AI26" s="16">
        <f t="shared" si="7"/>
        <v>1</v>
      </c>
      <c r="AJ26" s="16">
        <f t="shared" si="8"/>
        <v>0</v>
      </c>
      <c r="AK26" s="16">
        <f t="shared" si="9"/>
        <v>0</v>
      </c>
      <c r="AL26" s="16">
        <f t="shared" si="10"/>
        <v>0</v>
      </c>
      <c r="AM26" s="16">
        <f t="shared" si="11"/>
        <v>0</v>
      </c>
      <c r="AN26" s="16">
        <f t="shared" si="12"/>
        <v>0</v>
      </c>
      <c r="AO26" s="16">
        <f t="shared" si="13"/>
        <v>0</v>
      </c>
      <c r="AP26" s="16">
        <f t="shared" si="14"/>
        <v>0</v>
      </c>
      <c r="AQ26" s="16">
        <f t="shared" si="15"/>
        <v>0</v>
      </c>
      <c r="AR26" s="16">
        <f t="shared" si="16"/>
        <v>0</v>
      </c>
      <c r="AS26" s="16">
        <f t="shared" si="17"/>
        <v>0</v>
      </c>
      <c r="AT26" s="16">
        <f t="shared" si="18"/>
        <v>0</v>
      </c>
      <c r="AU26" s="16">
        <f t="shared" si="19"/>
        <v>0</v>
      </c>
      <c r="AV26" s="16">
        <f t="shared" si="20"/>
        <v>0</v>
      </c>
      <c r="AW26" s="16">
        <f t="shared" si="21"/>
        <v>0</v>
      </c>
      <c r="AX26" s="16">
        <f t="shared" si="22"/>
        <v>0</v>
      </c>
      <c r="AY26" s="16">
        <f t="shared" si="23"/>
        <v>0</v>
      </c>
      <c r="AZ26" s="16">
        <f t="shared" si="24"/>
        <v>1</v>
      </c>
      <c r="BA26" s="16">
        <f t="shared" si="25"/>
        <v>1</v>
      </c>
      <c r="BB26" s="16">
        <f t="shared" si="26"/>
        <v>0</v>
      </c>
      <c r="BC26" s="16">
        <f t="shared" si="27"/>
        <v>0</v>
      </c>
    </row>
    <row r="27" spans="1:55" ht="12.75" customHeight="1" x14ac:dyDescent="0.25">
      <c r="A27" s="60">
        <v>42564</v>
      </c>
      <c r="B27" s="55">
        <f>3*' Chinook hourly counts 2012'!B27</f>
        <v>0</v>
      </c>
      <c r="C27" s="55">
        <f>3*' Chinook hourly counts 2012'!C27</f>
        <v>0</v>
      </c>
      <c r="D27" s="55">
        <f>3*' Chinook hourly counts 2012'!D27</f>
        <v>0</v>
      </c>
      <c r="E27" s="55">
        <f>3*' Chinook hourly counts 2012'!E27</f>
        <v>0</v>
      </c>
      <c r="F27" s="55">
        <f>3*' Chinook hourly counts 2012'!F27</f>
        <v>0</v>
      </c>
      <c r="G27" s="55">
        <f>3*' Chinook hourly counts 2012'!G27</f>
        <v>0</v>
      </c>
      <c r="H27" s="55">
        <f>3*' Chinook hourly counts 2012'!H27</f>
        <v>0</v>
      </c>
      <c r="I27" s="55">
        <f>3*' Chinook hourly counts 2012'!I27</f>
        <v>0</v>
      </c>
      <c r="J27" s="55">
        <f>3*' Chinook hourly counts 2012'!J27</f>
        <v>0</v>
      </c>
      <c r="K27" s="55">
        <f>3*' Chinook hourly counts 2012'!K27</f>
        <v>0</v>
      </c>
      <c r="L27" s="55">
        <f>3*' Chinook hourly counts 2012'!L27</f>
        <v>0</v>
      </c>
      <c r="M27" s="55">
        <f>3*' Chinook hourly counts 2012'!M27</f>
        <v>0</v>
      </c>
      <c r="N27" s="55">
        <f>3*' Chinook hourly counts 2012'!N27</f>
        <v>0</v>
      </c>
      <c r="O27" s="55">
        <f>3*' Chinook hourly counts 2012'!O27</f>
        <v>0</v>
      </c>
      <c r="P27" s="55">
        <f>3*' Chinook hourly counts 2012'!P27</f>
        <v>0</v>
      </c>
      <c r="Q27" s="55">
        <f>3*' Chinook hourly counts 2012'!Q27</f>
        <v>0</v>
      </c>
      <c r="R27" s="55">
        <f>3*' Chinook hourly counts 2012'!R27</f>
        <v>0</v>
      </c>
      <c r="S27" s="55">
        <f>3*' Chinook hourly counts 2012'!S27</f>
        <v>0</v>
      </c>
      <c r="T27" s="55">
        <f>3*' Chinook hourly counts 2012'!T27</f>
        <v>0</v>
      </c>
      <c r="U27" s="55">
        <f>3*' Chinook hourly counts 2012'!U27</f>
        <v>0</v>
      </c>
      <c r="V27" s="55">
        <f>3*' Chinook hourly counts 2012'!V27</f>
        <v>0</v>
      </c>
      <c r="W27" s="55">
        <f>3*' Chinook hourly counts 2012'!W27</f>
        <v>0</v>
      </c>
      <c r="X27" s="55">
        <f>3*' Chinook hourly counts 2012'!X27</f>
        <v>0</v>
      </c>
      <c r="Y27" s="55">
        <f>3*' Chinook hourly counts 2012'!Y27</f>
        <v>0</v>
      </c>
      <c r="Z27" s="54">
        <f t="shared" si="1"/>
        <v>0</v>
      </c>
      <c r="AA27" s="59"/>
      <c r="AB27" s="16">
        <f t="shared" si="28"/>
        <v>0</v>
      </c>
      <c r="AC27" s="38">
        <f t="shared" si="2"/>
        <v>0</v>
      </c>
      <c r="AD27" s="69"/>
      <c r="AE27" s="16">
        <f t="shared" si="3"/>
        <v>24</v>
      </c>
      <c r="AF27" s="16">
        <f t="shared" si="4"/>
        <v>0</v>
      </c>
      <c r="AG27" s="16">
        <f t="shared" si="5"/>
        <v>0</v>
      </c>
      <c r="AH27" s="16">
        <f t="shared" si="6"/>
        <v>0</v>
      </c>
      <c r="AI27" s="16">
        <f t="shared" si="7"/>
        <v>0</v>
      </c>
      <c r="AJ27" s="16">
        <f t="shared" si="8"/>
        <v>0</v>
      </c>
      <c r="AK27" s="16">
        <f t="shared" si="9"/>
        <v>0</v>
      </c>
      <c r="AL27" s="16">
        <f t="shared" si="10"/>
        <v>0</v>
      </c>
      <c r="AM27" s="16">
        <f t="shared" si="11"/>
        <v>0</v>
      </c>
      <c r="AN27" s="16">
        <f t="shared" si="12"/>
        <v>0</v>
      </c>
      <c r="AO27" s="16">
        <f t="shared" si="13"/>
        <v>0</v>
      </c>
      <c r="AP27" s="16">
        <f t="shared" si="14"/>
        <v>0</v>
      </c>
      <c r="AQ27" s="16">
        <f t="shared" si="15"/>
        <v>0</v>
      </c>
      <c r="AR27" s="16">
        <f t="shared" si="16"/>
        <v>0</v>
      </c>
      <c r="AS27" s="16">
        <f t="shared" si="17"/>
        <v>0</v>
      </c>
      <c r="AT27" s="16">
        <f t="shared" si="18"/>
        <v>0</v>
      </c>
      <c r="AU27" s="16">
        <f t="shared" si="19"/>
        <v>0</v>
      </c>
      <c r="AV27" s="16">
        <f t="shared" si="20"/>
        <v>0</v>
      </c>
      <c r="AW27" s="16">
        <f t="shared" si="21"/>
        <v>0</v>
      </c>
      <c r="AX27" s="16">
        <f t="shared" si="22"/>
        <v>0</v>
      </c>
      <c r="AY27" s="16">
        <f t="shared" si="23"/>
        <v>0</v>
      </c>
      <c r="AZ27" s="16">
        <f t="shared" si="24"/>
        <v>0</v>
      </c>
      <c r="BA27" s="16">
        <f t="shared" si="25"/>
        <v>0</v>
      </c>
      <c r="BB27" s="16">
        <f t="shared" si="26"/>
        <v>0</v>
      </c>
      <c r="BC27" s="16">
        <f t="shared" si="27"/>
        <v>0</v>
      </c>
    </row>
    <row r="28" spans="1:55" ht="12.75" customHeight="1" x14ac:dyDescent="0.25">
      <c r="A28" s="60">
        <v>42565</v>
      </c>
      <c r="B28" s="55">
        <f>3*' Chinook hourly counts 2012'!B28</f>
        <v>0</v>
      </c>
      <c r="C28" s="55">
        <f>3*' Chinook hourly counts 2012'!C28</f>
        <v>0</v>
      </c>
      <c r="D28" s="55">
        <f>3*' Chinook hourly counts 2012'!D28</f>
        <v>0</v>
      </c>
      <c r="E28" s="55">
        <f>3*' Chinook hourly counts 2012'!E28</f>
        <v>0</v>
      </c>
      <c r="F28" s="55">
        <f>3*' Chinook hourly counts 2012'!F28</f>
        <v>0</v>
      </c>
      <c r="G28" s="55">
        <f>3*' Chinook hourly counts 2012'!G28</f>
        <v>0</v>
      </c>
      <c r="H28" s="55">
        <f>3*' Chinook hourly counts 2012'!H28</f>
        <v>0</v>
      </c>
      <c r="I28" s="55">
        <f>3*' Chinook hourly counts 2012'!I28</f>
        <v>0</v>
      </c>
      <c r="J28" s="55">
        <f>3*' Chinook hourly counts 2012'!J28</f>
        <v>0</v>
      </c>
      <c r="K28" s="55">
        <f>3*' Chinook hourly counts 2012'!K28</f>
        <v>0</v>
      </c>
      <c r="L28" s="55">
        <f>3*' Chinook hourly counts 2012'!L28</f>
        <v>0</v>
      </c>
      <c r="M28" s="55">
        <f>3*' Chinook hourly counts 2012'!M28</f>
        <v>0</v>
      </c>
      <c r="N28" s="55">
        <f>3*' Chinook hourly counts 2012'!N28</f>
        <v>0</v>
      </c>
      <c r="O28" s="55">
        <f>3*' Chinook hourly counts 2012'!O28</f>
        <v>0</v>
      </c>
      <c r="P28" s="55">
        <f>3*' Chinook hourly counts 2012'!P28</f>
        <v>0</v>
      </c>
      <c r="Q28" s="55">
        <f>3*' Chinook hourly counts 2012'!Q28</f>
        <v>0</v>
      </c>
      <c r="R28" s="55">
        <f>3*' Chinook hourly counts 2012'!R28</f>
        <v>0</v>
      </c>
      <c r="S28" s="55">
        <f>3*' Chinook hourly counts 2012'!S28</f>
        <v>0</v>
      </c>
      <c r="T28" s="55">
        <f>3*' Chinook hourly counts 2012'!T28</f>
        <v>0</v>
      </c>
      <c r="U28" s="55">
        <f>3*' Chinook hourly counts 2012'!U28</f>
        <v>0</v>
      </c>
      <c r="V28" s="55">
        <f>3*' Chinook hourly counts 2012'!V28</f>
        <v>3</v>
      </c>
      <c r="W28" s="55">
        <f>3*' Chinook hourly counts 2012'!W28</f>
        <v>0</v>
      </c>
      <c r="X28" s="55">
        <f>3*' Chinook hourly counts 2012'!X28</f>
        <v>0</v>
      </c>
      <c r="Y28" s="55">
        <f>3*' Chinook hourly counts 2012'!Y28</f>
        <v>0</v>
      </c>
      <c r="Z28" s="54">
        <f t="shared" si="1"/>
        <v>3</v>
      </c>
      <c r="AA28" s="59"/>
      <c r="AB28" s="16">
        <f t="shared" si="28"/>
        <v>3</v>
      </c>
      <c r="AC28" s="38">
        <f t="shared" si="2"/>
        <v>6.2608695652173925</v>
      </c>
      <c r="AD28" s="69"/>
      <c r="AE28" s="16">
        <f t="shared" si="3"/>
        <v>24</v>
      </c>
      <c r="AF28" s="16">
        <f t="shared" si="4"/>
        <v>4.3478260869565216E-2</v>
      </c>
      <c r="AG28" s="16">
        <f t="shared" si="5"/>
        <v>0</v>
      </c>
      <c r="AH28" s="16">
        <f t="shared" si="6"/>
        <v>0</v>
      </c>
      <c r="AI28" s="16">
        <f t="shared" si="7"/>
        <v>0</v>
      </c>
      <c r="AJ28" s="16">
        <f t="shared" si="8"/>
        <v>0</v>
      </c>
      <c r="AK28" s="16">
        <f t="shared" si="9"/>
        <v>0</v>
      </c>
      <c r="AL28" s="16">
        <f t="shared" si="10"/>
        <v>0</v>
      </c>
      <c r="AM28" s="16">
        <f t="shared" si="11"/>
        <v>0</v>
      </c>
      <c r="AN28" s="16">
        <f t="shared" si="12"/>
        <v>0</v>
      </c>
      <c r="AO28" s="16">
        <f t="shared" si="13"/>
        <v>0</v>
      </c>
      <c r="AP28" s="16">
        <f t="shared" si="14"/>
        <v>0</v>
      </c>
      <c r="AQ28" s="16">
        <f t="shared" si="15"/>
        <v>0</v>
      </c>
      <c r="AR28" s="16">
        <f t="shared" si="16"/>
        <v>0</v>
      </c>
      <c r="AS28" s="16">
        <f t="shared" si="17"/>
        <v>0</v>
      </c>
      <c r="AT28" s="16">
        <f t="shared" si="18"/>
        <v>0</v>
      </c>
      <c r="AU28" s="16">
        <f t="shared" si="19"/>
        <v>0</v>
      </c>
      <c r="AV28" s="16">
        <f t="shared" si="20"/>
        <v>0</v>
      </c>
      <c r="AW28" s="16">
        <f t="shared" si="21"/>
        <v>0</v>
      </c>
      <c r="AX28" s="16">
        <f t="shared" si="22"/>
        <v>0</v>
      </c>
      <c r="AY28" s="16">
        <f t="shared" si="23"/>
        <v>0</v>
      </c>
      <c r="AZ28" s="16">
        <f t="shared" si="24"/>
        <v>1</v>
      </c>
      <c r="BA28" s="16">
        <f t="shared" si="25"/>
        <v>1</v>
      </c>
      <c r="BB28" s="16">
        <f t="shared" si="26"/>
        <v>0</v>
      </c>
      <c r="BC28" s="16">
        <f t="shared" si="27"/>
        <v>0</v>
      </c>
    </row>
    <row r="29" spans="1:55" ht="12.75" customHeight="1" x14ac:dyDescent="0.25">
      <c r="A29" s="60">
        <v>42566</v>
      </c>
      <c r="B29" s="55">
        <f>3*' Chinook hourly counts 2012'!B29</f>
        <v>0</v>
      </c>
      <c r="C29" s="55">
        <f>3*' Chinook hourly counts 2012'!C29</f>
        <v>0</v>
      </c>
      <c r="D29" s="55">
        <f>3*' Chinook hourly counts 2012'!D29</f>
        <v>0</v>
      </c>
      <c r="E29" s="55">
        <f>3*' Chinook hourly counts 2012'!E29</f>
        <v>0</v>
      </c>
      <c r="F29" s="55">
        <f>3*' Chinook hourly counts 2012'!F29</f>
        <v>0</v>
      </c>
      <c r="G29" s="55">
        <f>3*' Chinook hourly counts 2012'!G29</f>
        <v>0</v>
      </c>
      <c r="H29" s="55">
        <f>3*' Chinook hourly counts 2012'!H29</f>
        <v>0</v>
      </c>
      <c r="I29" s="55">
        <f>3*' Chinook hourly counts 2012'!I29</f>
        <v>0</v>
      </c>
      <c r="J29" s="55">
        <f>3*' Chinook hourly counts 2012'!J29</f>
        <v>0</v>
      </c>
      <c r="K29" s="55">
        <f>3*' Chinook hourly counts 2012'!K29</f>
        <v>0</v>
      </c>
      <c r="L29" s="55">
        <f>3*' Chinook hourly counts 2012'!L29</f>
        <v>0</v>
      </c>
      <c r="M29" s="55">
        <f>3*' Chinook hourly counts 2012'!M29</f>
        <v>0</v>
      </c>
      <c r="N29" s="55">
        <f>3*' Chinook hourly counts 2012'!N29</f>
        <v>0</v>
      </c>
      <c r="O29" s="55">
        <f>3*' Chinook hourly counts 2012'!O29</f>
        <v>0</v>
      </c>
      <c r="P29" s="55">
        <f>3*' Chinook hourly counts 2012'!P29</f>
        <v>0</v>
      </c>
      <c r="Q29" s="55">
        <f>3*' Chinook hourly counts 2012'!Q29</f>
        <v>0</v>
      </c>
      <c r="R29" s="55">
        <f>3*' Chinook hourly counts 2012'!R29</f>
        <v>0</v>
      </c>
      <c r="S29" s="55">
        <f>3*' Chinook hourly counts 2012'!S29</f>
        <v>0</v>
      </c>
      <c r="T29" s="55">
        <f>3*' Chinook hourly counts 2012'!T29</f>
        <v>0</v>
      </c>
      <c r="U29" s="55">
        <f>3*' Chinook hourly counts 2012'!U29</f>
        <v>0</v>
      </c>
      <c r="V29" s="55">
        <f>3*' Chinook hourly counts 2012'!V29</f>
        <v>0</v>
      </c>
      <c r="W29" s="55">
        <f>3*' Chinook hourly counts 2012'!W29</f>
        <v>0</v>
      </c>
      <c r="X29" s="55">
        <f>3*' Chinook hourly counts 2012'!X29</f>
        <v>0</v>
      </c>
      <c r="Y29" s="55">
        <f>3*' Chinook hourly counts 2012'!Y29</f>
        <v>0</v>
      </c>
      <c r="Z29" s="54">
        <f t="shared" si="1"/>
        <v>0</v>
      </c>
      <c r="AA29" s="59"/>
      <c r="AB29" s="16">
        <f t="shared" si="28"/>
        <v>0</v>
      </c>
      <c r="AC29" s="38">
        <f t="shared" si="2"/>
        <v>0</v>
      </c>
      <c r="AD29" s="69"/>
      <c r="AE29" s="16">
        <f t="shared" si="3"/>
        <v>24</v>
      </c>
      <c r="AF29" s="16">
        <f t="shared" si="4"/>
        <v>0</v>
      </c>
      <c r="AG29" s="16">
        <f t="shared" si="5"/>
        <v>0</v>
      </c>
      <c r="AH29" s="16">
        <f t="shared" si="6"/>
        <v>0</v>
      </c>
      <c r="AI29" s="16">
        <f t="shared" si="7"/>
        <v>0</v>
      </c>
      <c r="AJ29" s="16">
        <f t="shared" si="8"/>
        <v>0</v>
      </c>
      <c r="AK29" s="16">
        <f t="shared" si="9"/>
        <v>0</v>
      </c>
      <c r="AL29" s="16">
        <f t="shared" si="10"/>
        <v>0</v>
      </c>
      <c r="AM29" s="16">
        <f t="shared" si="11"/>
        <v>0</v>
      </c>
      <c r="AN29" s="16">
        <f t="shared" si="12"/>
        <v>0</v>
      </c>
      <c r="AO29" s="16">
        <f t="shared" si="13"/>
        <v>0</v>
      </c>
      <c r="AP29" s="16">
        <f t="shared" si="14"/>
        <v>0</v>
      </c>
      <c r="AQ29" s="16">
        <f t="shared" si="15"/>
        <v>0</v>
      </c>
      <c r="AR29" s="16">
        <f t="shared" si="16"/>
        <v>0</v>
      </c>
      <c r="AS29" s="16">
        <f t="shared" si="17"/>
        <v>0</v>
      </c>
      <c r="AT29" s="16">
        <f t="shared" si="18"/>
        <v>0</v>
      </c>
      <c r="AU29" s="16">
        <f t="shared" si="19"/>
        <v>0</v>
      </c>
      <c r="AV29" s="16">
        <f t="shared" si="20"/>
        <v>0</v>
      </c>
      <c r="AW29" s="16">
        <f t="shared" si="21"/>
        <v>0</v>
      </c>
      <c r="AX29" s="16">
        <f t="shared" si="22"/>
        <v>0</v>
      </c>
      <c r="AY29" s="16">
        <f t="shared" si="23"/>
        <v>0</v>
      </c>
      <c r="AZ29" s="16">
        <f t="shared" si="24"/>
        <v>0</v>
      </c>
      <c r="BA29" s="16">
        <f t="shared" si="25"/>
        <v>0</v>
      </c>
      <c r="BB29" s="16">
        <f t="shared" si="26"/>
        <v>0</v>
      </c>
      <c r="BC29" s="16">
        <f t="shared" si="27"/>
        <v>0</v>
      </c>
    </row>
    <row r="30" spans="1:55" ht="12.75" customHeight="1" x14ac:dyDescent="0.25">
      <c r="A30" s="60">
        <v>42567</v>
      </c>
      <c r="B30" s="55">
        <f>3*' Chinook hourly counts 2012'!B30</f>
        <v>0</v>
      </c>
      <c r="C30" s="55">
        <f>3*' Chinook hourly counts 2012'!C30</f>
        <v>0</v>
      </c>
      <c r="D30" s="55">
        <f>3*' Chinook hourly counts 2012'!D30</f>
        <v>0</v>
      </c>
      <c r="E30" s="55">
        <f>3*' Chinook hourly counts 2012'!E30</f>
        <v>0</v>
      </c>
      <c r="F30" s="55">
        <f>3*' Chinook hourly counts 2012'!F30</f>
        <v>0</v>
      </c>
      <c r="G30" s="55">
        <f>3*' Chinook hourly counts 2012'!G30</f>
        <v>0</v>
      </c>
      <c r="H30" s="55">
        <f>3*' Chinook hourly counts 2012'!H30</f>
        <v>0</v>
      </c>
      <c r="I30" s="55">
        <f>3*' Chinook hourly counts 2012'!I30</f>
        <v>0</v>
      </c>
      <c r="J30" s="55">
        <f>3*' Chinook hourly counts 2012'!J30</f>
        <v>0</v>
      </c>
      <c r="K30" s="55">
        <f>3*' Chinook hourly counts 2012'!K30</f>
        <v>0</v>
      </c>
      <c r="L30" s="55">
        <f>3*' Chinook hourly counts 2012'!L30</f>
        <v>0</v>
      </c>
      <c r="M30" s="55">
        <f>3*' Chinook hourly counts 2012'!M30</f>
        <v>0</v>
      </c>
      <c r="N30" s="55">
        <f>3*' Chinook hourly counts 2012'!N30</f>
        <v>0</v>
      </c>
      <c r="O30" s="55">
        <f>3*' Chinook hourly counts 2012'!O30</f>
        <v>0</v>
      </c>
      <c r="P30" s="55">
        <f>3*' Chinook hourly counts 2012'!P30</f>
        <v>0</v>
      </c>
      <c r="Q30" s="55">
        <f>3*' Chinook hourly counts 2012'!Q30</f>
        <v>0</v>
      </c>
      <c r="R30" s="55">
        <f>3*' Chinook hourly counts 2012'!R30</f>
        <v>0</v>
      </c>
      <c r="S30" s="55">
        <f>3*' Chinook hourly counts 2012'!S30</f>
        <v>0</v>
      </c>
      <c r="T30" s="55">
        <f>3*' Chinook hourly counts 2012'!T30</f>
        <v>0</v>
      </c>
      <c r="U30" s="55">
        <f>3*' Chinook hourly counts 2012'!U30</f>
        <v>0</v>
      </c>
      <c r="V30" s="55">
        <f>3*' Chinook hourly counts 2012'!V30</f>
        <v>0</v>
      </c>
      <c r="W30" s="55">
        <f>3*' Chinook hourly counts 2012'!W30</f>
        <v>0</v>
      </c>
      <c r="X30" s="55">
        <f>3*' Chinook hourly counts 2012'!X30</f>
        <v>0</v>
      </c>
      <c r="Y30" s="55">
        <f>3*' Chinook hourly counts 2012'!Y30</f>
        <v>0</v>
      </c>
      <c r="Z30" s="54">
        <f t="shared" si="1"/>
        <v>0</v>
      </c>
      <c r="AA30" s="59"/>
      <c r="AB30" s="16">
        <f t="shared" si="28"/>
        <v>0</v>
      </c>
      <c r="AC30" s="38">
        <f t="shared" si="2"/>
        <v>0</v>
      </c>
      <c r="AD30" s="69"/>
      <c r="AE30" s="16">
        <f t="shared" si="3"/>
        <v>24</v>
      </c>
      <c r="AF30" s="16">
        <f t="shared" si="4"/>
        <v>0</v>
      </c>
      <c r="AG30" s="16">
        <f t="shared" si="5"/>
        <v>0</v>
      </c>
      <c r="AH30" s="16">
        <f t="shared" si="6"/>
        <v>0</v>
      </c>
      <c r="AI30" s="16">
        <f t="shared" si="7"/>
        <v>0</v>
      </c>
      <c r="AJ30" s="16">
        <f t="shared" si="8"/>
        <v>0</v>
      </c>
      <c r="AK30" s="16">
        <f t="shared" si="9"/>
        <v>0</v>
      </c>
      <c r="AL30" s="16">
        <f t="shared" si="10"/>
        <v>0</v>
      </c>
      <c r="AM30" s="16">
        <f t="shared" si="11"/>
        <v>0</v>
      </c>
      <c r="AN30" s="16">
        <f t="shared" si="12"/>
        <v>0</v>
      </c>
      <c r="AO30" s="16">
        <f t="shared" si="13"/>
        <v>0</v>
      </c>
      <c r="AP30" s="16">
        <f t="shared" si="14"/>
        <v>0</v>
      </c>
      <c r="AQ30" s="16">
        <f t="shared" si="15"/>
        <v>0</v>
      </c>
      <c r="AR30" s="16">
        <f t="shared" si="16"/>
        <v>0</v>
      </c>
      <c r="AS30" s="16">
        <f t="shared" si="17"/>
        <v>0</v>
      </c>
      <c r="AT30" s="16">
        <f t="shared" si="18"/>
        <v>0</v>
      </c>
      <c r="AU30" s="16">
        <f t="shared" si="19"/>
        <v>0</v>
      </c>
      <c r="AV30" s="16">
        <f t="shared" si="20"/>
        <v>0</v>
      </c>
      <c r="AW30" s="16">
        <f t="shared" si="21"/>
        <v>0</v>
      </c>
      <c r="AX30" s="16">
        <f t="shared" si="22"/>
        <v>0</v>
      </c>
      <c r="AY30" s="16">
        <f t="shared" si="23"/>
        <v>0</v>
      </c>
      <c r="AZ30" s="16">
        <f t="shared" si="24"/>
        <v>0</v>
      </c>
      <c r="BA30" s="16">
        <f t="shared" si="25"/>
        <v>0</v>
      </c>
      <c r="BB30" s="16">
        <f t="shared" si="26"/>
        <v>0</v>
      </c>
      <c r="BC30" s="16">
        <f t="shared" si="27"/>
        <v>0</v>
      </c>
    </row>
    <row r="31" spans="1:55" ht="12.75" customHeight="1" x14ac:dyDescent="0.25">
      <c r="A31" s="60">
        <v>42568</v>
      </c>
      <c r="B31" s="55">
        <f>3*' Chinook hourly counts 2012'!B31</f>
        <v>0</v>
      </c>
      <c r="C31" s="55">
        <f>3*' Chinook hourly counts 2012'!C31</f>
        <v>0</v>
      </c>
      <c r="D31" s="55">
        <f>3*' Chinook hourly counts 2012'!D31</f>
        <v>0</v>
      </c>
      <c r="E31" s="55">
        <f>3*' Chinook hourly counts 2012'!E31</f>
        <v>0</v>
      </c>
      <c r="F31" s="55">
        <f>3*' Chinook hourly counts 2012'!F31</f>
        <v>0</v>
      </c>
      <c r="G31" s="55">
        <f>3*' Chinook hourly counts 2012'!G31</f>
        <v>0</v>
      </c>
      <c r="H31" s="55">
        <f>3*' Chinook hourly counts 2012'!H31</f>
        <v>0</v>
      </c>
      <c r="I31" s="55">
        <f>3*' Chinook hourly counts 2012'!I31</f>
        <v>0</v>
      </c>
      <c r="J31" s="55">
        <f>3*' Chinook hourly counts 2012'!J31</f>
        <v>0</v>
      </c>
      <c r="K31" s="55">
        <f>3*' Chinook hourly counts 2012'!K31</f>
        <v>0</v>
      </c>
      <c r="L31" s="55">
        <f>3*' Chinook hourly counts 2012'!L31</f>
        <v>0</v>
      </c>
      <c r="M31" s="55">
        <f>3*' Chinook hourly counts 2012'!M31</f>
        <v>0</v>
      </c>
      <c r="N31" s="55">
        <f>3*' Chinook hourly counts 2012'!N31</f>
        <v>0</v>
      </c>
      <c r="O31" s="55">
        <f>3*' Chinook hourly counts 2012'!O31</f>
        <v>0</v>
      </c>
      <c r="P31" s="55">
        <f>3*' Chinook hourly counts 2012'!P31</f>
        <v>0</v>
      </c>
      <c r="Q31" s="55">
        <f>3*' Chinook hourly counts 2012'!Q31</f>
        <v>0</v>
      </c>
      <c r="R31" s="75"/>
      <c r="S31" s="75"/>
      <c r="T31" s="55">
        <f>3*' Chinook hourly counts 2012'!T31</f>
        <v>0</v>
      </c>
      <c r="U31" s="55">
        <f>3*' Chinook hourly counts 2012'!U31</f>
        <v>0</v>
      </c>
      <c r="V31" s="55">
        <f>3*' Chinook hourly counts 2012'!V31</f>
        <v>0</v>
      </c>
      <c r="W31" s="55">
        <f>3*' Chinook hourly counts 2012'!W31</f>
        <v>0</v>
      </c>
      <c r="X31" s="55">
        <f>3*' Chinook hourly counts 2012'!X31</f>
        <v>0</v>
      </c>
      <c r="Y31" s="55">
        <f>3*' Chinook hourly counts 2012'!Y31</f>
        <v>0</v>
      </c>
      <c r="Z31" s="54">
        <f>SUM(B31:Y31)</f>
        <v>0</v>
      </c>
      <c r="AA31" s="59"/>
      <c r="AB31" s="77">
        <f t="shared" si="28"/>
        <v>0</v>
      </c>
      <c r="AC31" s="78">
        <f t="shared" si="2"/>
        <v>0</v>
      </c>
      <c r="AD31" s="69"/>
      <c r="AE31" s="77">
        <f>SUM(B65:Q65,T65:Y65)*24</f>
        <v>22.736842105263158</v>
      </c>
      <c r="AF31" s="16">
        <f t="shared" si="4"/>
        <v>0</v>
      </c>
      <c r="AG31" s="16">
        <f t="shared" si="5"/>
        <v>0</v>
      </c>
      <c r="AH31" s="16">
        <f t="shared" si="6"/>
        <v>0</v>
      </c>
      <c r="AI31" s="16">
        <f t="shared" si="7"/>
        <v>0</v>
      </c>
      <c r="AJ31" s="16">
        <f t="shared" si="8"/>
        <v>0</v>
      </c>
      <c r="AK31" s="16">
        <f t="shared" si="9"/>
        <v>0</v>
      </c>
      <c r="AL31" s="16">
        <f t="shared" si="10"/>
        <v>0</v>
      </c>
      <c r="AM31" s="16">
        <f t="shared" si="11"/>
        <v>0</v>
      </c>
      <c r="AN31" s="16">
        <f t="shared" si="12"/>
        <v>0</v>
      </c>
      <c r="AO31" s="16">
        <f t="shared" si="13"/>
        <v>0</v>
      </c>
      <c r="AP31" s="16">
        <f t="shared" si="14"/>
        <v>0</v>
      </c>
      <c r="AQ31" s="16">
        <f t="shared" si="15"/>
        <v>0</v>
      </c>
      <c r="AR31" s="16">
        <f t="shared" si="16"/>
        <v>0</v>
      </c>
      <c r="AS31" s="16">
        <f t="shared" si="17"/>
        <v>0</v>
      </c>
      <c r="AT31" s="16">
        <f t="shared" si="18"/>
        <v>0</v>
      </c>
      <c r="AU31" s="16">
        <f t="shared" si="19"/>
        <v>0</v>
      </c>
      <c r="AV31" s="16">
        <f t="shared" si="20"/>
        <v>0</v>
      </c>
      <c r="AW31" s="16">
        <f t="shared" si="21"/>
        <v>0</v>
      </c>
      <c r="AX31" s="16">
        <f t="shared" si="22"/>
        <v>0</v>
      </c>
      <c r="AY31" s="16">
        <f t="shared" si="23"/>
        <v>0</v>
      </c>
      <c r="AZ31" s="16">
        <f t="shared" si="24"/>
        <v>0</v>
      </c>
      <c r="BA31" s="16">
        <f t="shared" si="25"/>
        <v>0</v>
      </c>
      <c r="BB31" s="16">
        <f t="shared" si="26"/>
        <v>0</v>
      </c>
      <c r="BC31" s="16">
        <f t="shared" si="27"/>
        <v>0</v>
      </c>
    </row>
    <row r="32" spans="1:55" ht="12.75" customHeight="1" x14ac:dyDescent="0.25">
      <c r="A32" s="60">
        <v>42569</v>
      </c>
      <c r="B32" s="55">
        <f>3*' Chinook hourly counts 2012'!B32</f>
        <v>0</v>
      </c>
      <c r="C32" s="55">
        <f>3*' Chinook hourly counts 2012'!C32</f>
        <v>0</v>
      </c>
      <c r="D32" s="55">
        <f>3*' Chinook hourly counts 2012'!D32</f>
        <v>0</v>
      </c>
      <c r="E32" s="55">
        <f>3*' Chinook hourly counts 2012'!E32</f>
        <v>0</v>
      </c>
      <c r="F32" s="55">
        <f>3*' Chinook hourly counts 2012'!F32</f>
        <v>0</v>
      </c>
      <c r="G32" s="55">
        <f>3*' Chinook hourly counts 2012'!G32</f>
        <v>0</v>
      </c>
      <c r="H32" s="55">
        <f>3*' Chinook hourly counts 2012'!H32</f>
        <v>0</v>
      </c>
      <c r="I32" s="55">
        <f>3*' Chinook hourly counts 2012'!I32</f>
        <v>0</v>
      </c>
      <c r="J32" s="55">
        <f>3*' Chinook hourly counts 2012'!J32</f>
        <v>0</v>
      </c>
      <c r="K32" s="55">
        <f>3*' Chinook hourly counts 2012'!K32</f>
        <v>0</v>
      </c>
      <c r="L32" s="55">
        <f>3*' Chinook hourly counts 2012'!L32</f>
        <v>3</v>
      </c>
      <c r="M32" s="55">
        <f>3*' Chinook hourly counts 2012'!M32</f>
        <v>0</v>
      </c>
      <c r="N32" s="55">
        <f>3*' Chinook hourly counts 2012'!N32</f>
        <v>0</v>
      </c>
      <c r="O32" s="55">
        <f>3*' Chinook hourly counts 2012'!O32</f>
        <v>0</v>
      </c>
      <c r="P32" s="55">
        <f>3*' Chinook hourly counts 2012'!P32</f>
        <v>0</v>
      </c>
      <c r="Q32" s="55">
        <f>3*' Chinook hourly counts 2012'!Q32</f>
        <v>0</v>
      </c>
      <c r="R32" s="55">
        <f>3*' Chinook hourly counts 2012'!R32</f>
        <v>0</v>
      </c>
      <c r="S32" s="55">
        <f>3*' Chinook hourly counts 2012'!S32</f>
        <v>0</v>
      </c>
      <c r="T32" s="55">
        <f>3*' Chinook hourly counts 2012'!T32</f>
        <v>0</v>
      </c>
      <c r="U32" s="55">
        <f>3*' Chinook hourly counts 2012'!U32</f>
        <v>0</v>
      </c>
      <c r="V32" s="55">
        <f>3*' Chinook hourly counts 2012'!V32</f>
        <v>0</v>
      </c>
      <c r="W32" s="55">
        <f>3*' Chinook hourly counts 2012'!W32</f>
        <v>0</v>
      </c>
      <c r="X32" s="55">
        <f>3*' Chinook hourly counts 2012'!X32</f>
        <v>0</v>
      </c>
      <c r="Y32" s="55">
        <f>3*' Chinook hourly counts 2012'!Y32</f>
        <v>0</v>
      </c>
      <c r="Z32" s="54">
        <f t="shared" si="1"/>
        <v>3</v>
      </c>
      <c r="AA32" s="59"/>
      <c r="AB32" s="16">
        <f t="shared" si="28"/>
        <v>3</v>
      </c>
      <c r="AC32" s="38">
        <f t="shared" si="2"/>
        <v>6.2608695652173925</v>
      </c>
      <c r="AD32" s="69"/>
      <c r="AE32" s="16">
        <f t="shared" si="3"/>
        <v>24</v>
      </c>
      <c r="AF32" s="16">
        <f t="shared" si="4"/>
        <v>4.3478260869565216E-2</v>
      </c>
      <c r="AG32" s="16">
        <f t="shared" si="5"/>
        <v>0</v>
      </c>
      <c r="AH32" s="16">
        <f t="shared" si="6"/>
        <v>0</v>
      </c>
      <c r="AI32" s="16">
        <f t="shared" si="7"/>
        <v>0</v>
      </c>
      <c r="AJ32" s="16">
        <f t="shared" si="8"/>
        <v>0</v>
      </c>
      <c r="AK32" s="16">
        <f t="shared" si="9"/>
        <v>0</v>
      </c>
      <c r="AL32" s="16">
        <f t="shared" si="10"/>
        <v>0</v>
      </c>
      <c r="AM32" s="16">
        <f t="shared" si="11"/>
        <v>0</v>
      </c>
      <c r="AN32" s="16">
        <f t="shared" si="12"/>
        <v>0</v>
      </c>
      <c r="AO32" s="16">
        <f t="shared" si="13"/>
        <v>0</v>
      </c>
      <c r="AP32" s="16">
        <f t="shared" si="14"/>
        <v>1</v>
      </c>
      <c r="AQ32" s="16">
        <f t="shared" si="15"/>
        <v>1</v>
      </c>
      <c r="AR32" s="16">
        <f t="shared" si="16"/>
        <v>0</v>
      </c>
      <c r="AS32" s="16">
        <f t="shared" si="17"/>
        <v>0</v>
      </c>
      <c r="AT32" s="16">
        <f t="shared" si="18"/>
        <v>0</v>
      </c>
      <c r="AU32" s="16">
        <f t="shared" si="19"/>
        <v>0</v>
      </c>
      <c r="AV32" s="16">
        <f t="shared" si="20"/>
        <v>0</v>
      </c>
      <c r="AW32" s="16">
        <f t="shared" si="21"/>
        <v>0</v>
      </c>
      <c r="AX32" s="16">
        <f t="shared" si="22"/>
        <v>0</v>
      </c>
      <c r="AY32" s="16">
        <f t="shared" si="23"/>
        <v>0</v>
      </c>
      <c r="AZ32" s="16">
        <f t="shared" si="24"/>
        <v>0</v>
      </c>
      <c r="BA32" s="16">
        <f t="shared" si="25"/>
        <v>0</v>
      </c>
      <c r="BB32" s="16">
        <f t="shared" si="26"/>
        <v>0</v>
      </c>
      <c r="BC32" s="16">
        <f t="shared" si="27"/>
        <v>0</v>
      </c>
    </row>
    <row r="33" spans="1:55" ht="12.75" customHeight="1" x14ac:dyDescent="0.25">
      <c r="A33" s="60">
        <v>42570</v>
      </c>
      <c r="B33" s="55">
        <f>3*' Chinook hourly counts 2012'!B33</f>
        <v>0</v>
      </c>
      <c r="C33" s="55">
        <f>3*' Chinook hourly counts 2012'!C33</f>
        <v>0</v>
      </c>
      <c r="D33" s="55">
        <f>3*' Chinook hourly counts 2012'!D33</f>
        <v>0</v>
      </c>
      <c r="E33" s="55">
        <f>3*' Chinook hourly counts 2012'!E33</f>
        <v>0</v>
      </c>
      <c r="F33" s="55">
        <f>3*' Chinook hourly counts 2012'!F33</f>
        <v>18</v>
      </c>
      <c r="G33" s="55">
        <f>3*' Chinook hourly counts 2012'!G33</f>
        <v>0</v>
      </c>
      <c r="H33" s="55">
        <f>3*' Chinook hourly counts 2012'!H33</f>
        <v>0</v>
      </c>
      <c r="I33" s="55">
        <f>3*' Chinook hourly counts 2012'!I33</f>
        <v>0</v>
      </c>
      <c r="J33" s="55">
        <f>3*' Chinook hourly counts 2012'!J33</f>
        <v>0</v>
      </c>
      <c r="K33" s="55">
        <f>3*' Chinook hourly counts 2012'!K33</f>
        <v>0</v>
      </c>
      <c r="L33" s="55">
        <f>3*' Chinook hourly counts 2012'!L33</f>
        <v>0</v>
      </c>
      <c r="M33" s="55">
        <f>3*' Chinook hourly counts 2012'!M33</f>
        <v>0</v>
      </c>
      <c r="N33" s="55">
        <f>3*' Chinook hourly counts 2012'!N33</f>
        <v>0</v>
      </c>
      <c r="O33" s="55">
        <f>3*' Chinook hourly counts 2012'!O33</f>
        <v>0</v>
      </c>
      <c r="P33" s="55">
        <f>3*' Chinook hourly counts 2012'!P33</f>
        <v>0</v>
      </c>
      <c r="Q33" s="55">
        <f>3*' Chinook hourly counts 2012'!Q33</f>
        <v>0</v>
      </c>
      <c r="R33" s="55">
        <f>3*' Chinook hourly counts 2012'!R33</f>
        <v>0</v>
      </c>
      <c r="S33" s="55">
        <f>3*' Chinook hourly counts 2012'!S33</f>
        <v>0</v>
      </c>
      <c r="T33" s="55">
        <f>3*' Chinook hourly counts 2012'!T33</f>
        <v>0</v>
      </c>
      <c r="U33" s="55">
        <f>3*' Chinook hourly counts 2012'!U33</f>
        <v>3</v>
      </c>
      <c r="V33" s="55">
        <f>3*' Chinook hourly counts 2012'!V33</f>
        <v>0</v>
      </c>
      <c r="W33" s="55">
        <f>3*' Chinook hourly counts 2012'!W33</f>
        <v>0</v>
      </c>
      <c r="X33" s="55">
        <f>3*' Chinook hourly counts 2012'!X33</f>
        <v>0</v>
      </c>
      <c r="Y33" s="55">
        <f>3*' Chinook hourly counts 2012'!Y33</f>
        <v>0</v>
      </c>
      <c r="Z33" s="54">
        <f t="shared" si="1"/>
        <v>21</v>
      </c>
      <c r="AA33" s="59"/>
      <c r="AB33" s="16">
        <f t="shared" si="28"/>
        <v>21</v>
      </c>
      <c r="AC33" s="38">
        <f t="shared" si="2"/>
        <v>231.65217391304353</v>
      </c>
      <c r="AD33" s="69"/>
      <c r="AE33" s="16">
        <f t="shared" si="3"/>
        <v>24</v>
      </c>
      <c r="AF33" s="16">
        <f t="shared" si="4"/>
        <v>1.6086956521739131</v>
      </c>
      <c r="AG33" s="16">
        <f t="shared" si="5"/>
        <v>0</v>
      </c>
      <c r="AH33" s="16">
        <f t="shared" si="6"/>
        <v>0</v>
      </c>
      <c r="AI33" s="16">
        <f t="shared" si="7"/>
        <v>0</v>
      </c>
      <c r="AJ33" s="16">
        <f t="shared" si="8"/>
        <v>36</v>
      </c>
      <c r="AK33" s="16">
        <f t="shared" si="9"/>
        <v>36</v>
      </c>
      <c r="AL33" s="16">
        <f t="shared" si="10"/>
        <v>0</v>
      </c>
      <c r="AM33" s="16">
        <f t="shared" si="11"/>
        <v>0</v>
      </c>
      <c r="AN33" s="16">
        <f t="shared" si="12"/>
        <v>0</v>
      </c>
      <c r="AO33" s="16">
        <f t="shared" si="13"/>
        <v>0</v>
      </c>
      <c r="AP33" s="16">
        <f t="shared" si="14"/>
        <v>0</v>
      </c>
      <c r="AQ33" s="16">
        <f t="shared" si="15"/>
        <v>0</v>
      </c>
      <c r="AR33" s="16">
        <f t="shared" si="16"/>
        <v>0</v>
      </c>
      <c r="AS33" s="16">
        <f t="shared" si="17"/>
        <v>0</v>
      </c>
      <c r="AT33" s="16">
        <f t="shared" si="18"/>
        <v>0</v>
      </c>
      <c r="AU33" s="16">
        <f t="shared" si="19"/>
        <v>0</v>
      </c>
      <c r="AV33" s="16">
        <f t="shared" si="20"/>
        <v>0</v>
      </c>
      <c r="AW33" s="16">
        <f t="shared" si="21"/>
        <v>0</v>
      </c>
      <c r="AX33" s="16">
        <f t="shared" si="22"/>
        <v>0</v>
      </c>
      <c r="AY33" s="16">
        <f t="shared" si="23"/>
        <v>1</v>
      </c>
      <c r="AZ33" s="16">
        <f t="shared" si="24"/>
        <v>1</v>
      </c>
      <c r="BA33" s="16">
        <f t="shared" si="25"/>
        <v>0</v>
      </c>
      <c r="BB33" s="16">
        <f t="shared" si="26"/>
        <v>0</v>
      </c>
      <c r="BC33" s="16">
        <f t="shared" si="27"/>
        <v>0</v>
      </c>
    </row>
    <row r="34" spans="1:55" ht="12.75" customHeight="1" x14ac:dyDescent="0.25">
      <c r="A34" s="60">
        <v>42571</v>
      </c>
      <c r="B34" s="55">
        <f>3*' Chinook hourly counts 2012'!B34</f>
        <v>0</v>
      </c>
      <c r="C34" s="55">
        <f>3*' Chinook hourly counts 2012'!C34</f>
        <v>3</v>
      </c>
      <c r="D34" s="55">
        <f>3*' Chinook hourly counts 2012'!D34</f>
        <v>0</v>
      </c>
      <c r="E34" s="55">
        <f>3*' Chinook hourly counts 2012'!E34</f>
        <v>0</v>
      </c>
      <c r="F34" s="55">
        <f>3*' Chinook hourly counts 2012'!F34</f>
        <v>0</v>
      </c>
      <c r="G34" s="55">
        <f>3*' Chinook hourly counts 2012'!G34</f>
        <v>0</v>
      </c>
      <c r="H34" s="55">
        <f>3*' Chinook hourly counts 2012'!H34</f>
        <v>0</v>
      </c>
      <c r="I34" s="55">
        <f>3*' Chinook hourly counts 2012'!I34</f>
        <v>0</v>
      </c>
      <c r="J34" s="55">
        <f>3*' Chinook hourly counts 2012'!J34</f>
        <v>0</v>
      </c>
      <c r="K34" s="55">
        <f>3*' Chinook hourly counts 2012'!K34</f>
        <v>0</v>
      </c>
      <c r="L34" s="55">
        <f>3*' Chinook hourly counts 2012'!L34</f>
        <v>0</v>
      </c>
      <c r="M34" s="55">
        <f>3*' Chinook hourly counts 2012'!M34</f>
        <v>0</v>
      </c>
      <c r="N34" s="55">
        <f>3*' Chinook hourly counts 2012'!N34</f>
        <v>0</v>
      </c>
      <c r="O34" s="55">
        <f>3*' Chinook hourly counts 2012'!O34</f>
        <v>0</v>
      </c>
      <c r="P34" s="55">
        <f>3*' Chinook hourly counts 2012'!P34</f>
        <v>0</v>
      </c>
      <c r="Q34" s="55">
        <f>3*' Chinook hourly counts 2012'!Q34</f>
        <v>0</v>
      </c>
      <c r="R34" s="55">
        <f>3*' Chinook hourly counts 2012'!R34</f>
        <v>0</v>
      </c>
      <c r="S34" s="55">
        <f>3*' Chinook hourly counts 2012'!S34</f>
        <v>0</v>
      </c>
      <c r="T34" s="55">
        <f>3*' Chinook hourly counts 2012'!T34</f>
        <v>0</v>
      </c>
      <c r="U34" s="55">
        <f>3*' Chinook hourly counts 2012'!U34</f>
        <v>0</v>
      </c>
      <c r="V34" s="55">
        <f>3*' Chinook hourly counts 2012'!V34</f>
        <v>0</v>
      </c>
      <c r="W34" s="55">
        <f>3*' Chinook hourly counts 2012'!W34</f>
        <v>0</v>
      </c>
      <c r="X34" s="55">
        <f>3*' Chinook hourly counts 2012'!X34</f>
        <v>0</v>
      </c>
      <c r="Y34" s="55">
        <f>3*' Chinook hourly counts 2012'!Y34</f>
        <v>0</v>
      </c>
      <c r="Z34" s="54">
        <f t="shared" si="1"/>
        <v>3</v>
      </c>
      <c r="AA34" s="59"/>
      <c r="AB34" s="16">
        <f t="shared" si="28"/>
        <v>3</v>
      </c>
      <c r="AC34" s="38">
        <f t="shared" si="2"/>
        <v>6.2608695652173925</v>
      </c>
      <c r="AD34" s="69"/>
      <c r="AE34" s="16">
        <f t="shared" si="3"/>
        <v>24</v>
      </c>
      <c r="AF34" s="16">
        <f t="shared" si="4"/>
        <v>4.3478260869565216E-2</v>
      </c>
      <c r="AG34" s="16">
        <f t="shared" si="5"/>
        <v>1</v>
      </c>
      <c r="AH34" s="16">
        <f t="shared" si="6"/>
        <v>1</v>
      </c>
      <c r="AI34" s="16">
        <f t="shared" si="7"/>
        <v>0</v>
      </c>
      <c r="AJ34" s="16">
        <f t="shared" si="8"/>
        <v>0</v>
      </c>
      <c r="AK34" s="16">
        <f t="shared" si="9"/>
        <v>0</v>
      </c>
      <c r="AL34" s="16">
        <f t="shared" si="10"/>
        <v>0</v>
      </c>
      <c r="AM34" s="16">
        <f t="shared" si="11"/>
        <v>0</v>
      </c>
      <c r="AN34" s="16">
        <f t="shared" si="12"/>
        <v>0</v>
      </c>
      <c r="AO34" s="16">
        <f t="shared" si="13"/>
        <v>0</v>
      </c>
      <c r="AP34" s="16">
        <f t="shared" si="14"/>
        <v>0</v>
      </c>
      <c r="AQ34" s="16">
        <f t="shared" si="15"/>
        <v>0</v>
      </c>
      <c r="AR34" s="16">
        <f t="shared" si="16"/>
        <v>0</v>
      </c>
      <c r="AS34" s="16">
        <f t="shared" si="17"/>
        <v>0</v>
      </c>
      <c r="AT34" s="16">
        <f t="shared" si="18"/>
        <v>0</v>
      </c>
      <c r="AU34" s="16">
        <f t="shared" si="19"/>
        <v>0</v>
      </c>
      <c r="AV34" s="16">
        <f t="shared" si="20"/>
        <v>0</v>
      </c>
      <c r="AW34" s="16">
        <f t="shared" si="21"/>
        <v>0</v>
      </c>
      <c r="AX34" s="16">
        <f t="shared" si="22"/>
        <v>0</v>
      </c>
      <c r="AY34" s="16">
        <f t="shared" si="23"/>
        <v>0</v>
      </c>
      <c r="AZ34" s="16">
        <f t="shared" si="24"/>
        <v>0</v>
      </c>
      <c r="BA34" s="16">
        <f t="shared" si="25"/>
        <v>0</v>
      </c>
      <c r="BB34" s="16">
        <f t="shared" si="26"/>
        <v>0</v>
      </c>
      <c r="BC34" s="16">
        <f t="shared" si="27"/>
        <v>0</v>
      </c>
    </row>
    <row r="35" spans="1:55" ht="12.75" customHeight="1" x14ac:dyDescent="0.25">
      <c r="A35" s="60">
        <v>42572</v>
      </c>
      <c r="B35" s="55">
        <f>3*' Chinook hourly counts 2012'!B35</f>
        <v>3</v>
      </c>
      <c r="C35" s="55">
        <f>3*' Chinook hourly counts 2012'!C35</f>
        <v>0</v>
      </c>
      <c r="D35" s="55">
        <f>3*' Chinook hourly counts 2012'!D35</f>
        <v>0</v>
      </c>
      <c r="E35" s="55">
        <f>3*' Chinook hourly counts 2012'!E35</f>
        <v>0</v>
      </c>
      <c r="F35" s="55">
        <f>3*' Chinook hourly counts 2012'!F35</f>
        <v>0</v>
      </c>
      <c r="G35" s="55">
        <f>3*' Chinook hourly counts 2012'!G35</f>
        <v>0</v>
      </c>
      <c r="H35" s="55">
        <f>3*' Chinook hourly counts 2012'!H35</f>
        <v>0</v>
      </c>
      <c r="I35" s="55">
        <f>3*' Chinook hourly counts 2012'!I35</f>
        <v>0</v>
      </c>
      <c r="J35" s="55">
        <f>3*' Chinook hourly counts 2012'!J35</f>
        <v>0</v>
      </c>
      <c r="K35" s="55">
        <f>3*' Chinook hourly counts 2012'!K35</f>
        <v>0</v>
      </c>
      <c r="L35" s="55">
        <f>3*' Chinook hourly counts 2012'!L35</f>
        <v>0</v>
      </c>
      <c r="M35" s="55">
        <f>3*' Chinook hourly counts 2012'!M35</f>
        <v>0</v>
      </c>
      <c r="N35" s="55">
        <f>3*' Chinook hourly counts 2012'!N35</f>
        <v>0</v>
      </c>
      <c r="O35" s="55">
        <f>3*' Chinook hourly counts 2012'!O35</f>
        <v>0</v>
      </c>
      <c r="P35" s="55">
        <f>3*' Chinook hourly counts 2012'!P35</f>
        <v>0</v>
      </c>
      <c r="Q35" s="55">
        <f>3*' Chinook hourly counts 2012'!Q35</f>
        <v>0</v>
      </c>
      <c r="R35" s="55">
        <f>3*' Chinook hourly counts 2012'!R35</f>
        <v>0</v>
      </c>
      <c r="S35" s="55">
        <f>3*' Chinook hourly counts 2012'!S35</f>
        <v>0</v>
      </c>
      <c r="T35" s="55">
        <f>3*' Chinook hourly counts 2012'!T35</f>
        <v>0</v>
      </c>
      <c r="U35" s="55">
        <f>3*' Chinook hourly counts 2012'!U35</f>
        <v>0</v>
      </c>
      <c r="V35" s="55">
        <f>3*' Chinook hourly counts 2012'!V35</f>
        <v>0</v>
      </c>
      <c r="W35" s="55">
        <f>3*' Chinook hourly counts 2012'!W35</f>
        <v>0</v>
      </c>
      <c r="X35" s="55">
        <f>3*' Chinook hourly counts 2012'!X35</f>
        <v>3</v>
      </c>
      <c r="Y35" s="55">
        <f>3*' Chinook hourly counts 2012'!Y35</f>
        <v>3</v>
      </c>
      <c r="Z35" s="54">
        <f t="shared" si="1"/>
        <v>9</v>
      </c>
      <c r="AA35" s="59"/>
      <c r="AB35" s="16">
        <f t="shared" si="28"/>
        <v>9</v>
      </c>
      <c r="AC35" s="38">
        <f t="shared" si="2"/>
        <v>6.2608695652173925</v>
      </c>
      <c r="AD35" s="69"/>
      <c r="AE35" s="16">
        <f t="shared" si="3"/>
        <v>24</v>
      </c>
      <c r="AF35" s="16">
        <f t="shared" si="4"/>
        <v>4.3478260869565216E-2</v>
      </c>
      <c r="AG35" s="16">
        <f t="shared" si="5"/>
        <v>1</v>
      </c>
      <c r="AH35" s="16">
        <f t="shared" si="6"/>
        <v>0</v>
      </c>
      <c r="AI35" s="16">
        <f t="shared" si="7"/>
        <v>0</v>
      </c>
      <c r="AJ35" s="16">
        <f t="shared" si="8"/>
        <v>0</v>
      </c>
      <c r="AK35" s="16">
        <f t="shared" si="9"/>
        <v>0</v>
      </c>
      <c r="AL35" s="16">
        <f t="shared" si="10"/>
        <v>0</v>
      </c>
      <c r="AM35" s="16">
        <f t="shared" si="11"/>
        <v>0</v>
      </c>
      <c r="AN35" s="16">
        <f t="shared" si="12"/>
        <v>0</v>
      </c>
      <c r="AO35" s="16">
        <f t="shared" si="13"/>
        <v>0</v>
      </c>
      <c r="AP35" s="16">
        <f t="shared" si="14"/>
        <v>0</v>
      </c>
      <c r="AQ35" s="16">
        <f t="shared" si="15"/>
        <v>0</v>
      </c>
      <c r="AR35" s="16">
        <f t="shared" si="16"/>
        <v>0</v>
      </c>
      <c r="AS35" s="16">
        <f t="shared" si="17"/>
        <v>0</v>
      </c>
      <c r="AT35" s="16">
        <f t="shared" si="18"/>
        <v>0</v>
      </c>
      <c r="AU35" s="16">
        <f t="shared" si="19"/>
        <v>0</v>
      </c>
      <c r="AV35" s="16">
        <f t="shared" si="20"/>
        <v>0</v>
      </c>
      <c r="AW35" s="16">
        <f t="shared" si="21"/>
        <v>0</v>
      </c>
      <c r="AX35" s="16">
        <f t="shared" si="22"/>
        <v>0</v>
      </c>
      <c r="AY35" s="16">
        <f t="shared" si="23"/>
        <v>0</v>
      </c>
      <c r="AZ35" s="16">
        <f t="shared" si="24"/>
        <v>0</v>
      </c>
      <c r="BA35" s="16">
        <f t="shared" si="25"/>
        <v>0</v>
      </c>
      <c r="BB35" s="16">
        <f t="shared" si="26"/>
        <v>1</v>
      </c>
      <c r="BC35" s="16">
        <f t="shared" si="27"/>
        <v>0</v>
      </c>
    </row>
    <row r="36" spans="1:55" ht="12.75" customHeight="1" x14ac:dyDescent="0.25">
      <c r="A36" s="60">
        <v>42573</v>
      </c>
      <c r="B36" s="55">
        <f>3*' Chinook hourly counts 2012'!B36</f>
        <v>3</v>
      </c>
      <c r="C36" s="55">
        <f>3*' Chinook hourly counts 2012'!C36</f>
        <v>3</v>
      </c>
      <c r="D36" s="55">
        <f>3*' Chinook hourly counts 2012'!D36</f>
        <v>0</v>
      </c>
      <c r="E36" s="55">
        <f>3*' Chinook hourly counts 2012'!E36</f>
        <v>0</v>
      </c>
      <c r="F36" s="55">
        <f>3*' Chinook hourly counts 2012'!F36</f>
        <v>-3</v>
      </c>
      <c r="G36" s="55">
        <f>3*' Chinook hourly counts 2012'!G36</f>
        <v>0</v>
      </c>
      <c r="H36" s="55">
        <f>3*' Chinook hourly counts 2012'!H36</f>
        <v>0</v>
      </c>
      <c r="I36" s="55">
        <f>3*' Chinook hourly counts 2012'!I36</f>
        <v>0</v>
      </c>
      <c r="J36" s="55">
        <f>3*' Chinook hourly counts 2012'!J36</f>
        <v>0</v>
      </c>
      <c r="K36" s="55">
        <f>3*' Chinook hourly counts 2012'!K36</f>
        <v>0</v>
      </c>
      <c r="L36" s="55">
        <f>3*' Chinook hourly counts 2012'!L36</f>
        <v>0</v>
      </c>
      <c r="M36" s="55">
        <f>3*' Chinook hourly counts 2012'!M36</f>
        <v>0</v>
      </c>
      <c r="N36" s="55">
        <f>3*' Chinook hourly counts 2012'!N36</f>
        <v>0</v>
      </c>
      <c r="O36" s="55">
        <f>3*' Chinook hourly counts 2012'!O36</f>
        <v>0</v>
      </c>
      <c r="P36" s="55">
        <f>3*' Chinook hourly counts 2012'!P36</f>
        <v>0</v>
      </c>
      <c r="Q36" s="55">
        <f>3*' Chinook hourly counts 2012'!Q36</f>
        <v>0</v>
      </c>
      <c r="R36" s="55">
        <f>3*' Chinook hourly counts 2012'!R36</f>
        <v>0</v>
      </c>
      <c r="S36" s="55">
        <f>3*' Chinook hourly counts 2012'!S36</f>
        <v>0</v>
      </c>
      <c r="T36" s="55">
        <f>3*' Chinook hourly counts 2012'!T36</f>
        <v>0</v>
      </c>
      <c r="U36" s="55">
        <f>3*' Chinook hourly counts 2012'!U36</f>
        <v>3</v>
      </c>
      <c r="V36" s="55">
        <f>3*' Chinook hourly counts 2012'!V36</f>
        <v>0</v>
      </c>
      <c r="W36" s="55">
        <f>3*' Chinook hourly counts 2012'!W36</f>
        <v>0</v>
      </c>
      <c r="X36" s="55">
        <f>3*' Chinook hourly counts 2012'!X36</f>
        <v>0</v>
      </c>
      <c r="Y36" s="55">
        <f>3*' Chinook hourly counts 2012'!Y36</f>
        <v>0</v>
      </c>
      <c r="Z36" s="54">
        <f t="shared" si="1"/>
        <v>6</v>
      </c>
      <c r="AA36" s="59"/>
      <c r="AB36" s="16">
        <f t="shared" si="28"/>
        <v>6</v>
      </c>
      <c r="AC36" s="38">
        <f t="shared" si="2"/>
        <v>15.65217391304348</v>
      </c>
      <c r="AD36" s="69"/>
      <c r="AE36" s="16">
        <f t="shared" si="3"/>
        <v>24</v>
      </c>
      <c r="AF36" s="16">
        <f t="shared" si="4"/>
        <v>0.10869565217391304</v>
      </c>
      <c r="AG36" s="16">
        <f t="shared" si="5"/>
        <v>0</v>
      </c>
      <c r="AH36" s="16">
        <f t="shared" si="6"/>
        <v>1</v>
      </c>
      <c r="AI36" s="16">
        <f t="shared" si="7"/>
        <v>0</v>
      </c>
      <c r="AJ36" s="16">
        <f t="shared" si="8"/>
        <v>1</v>
      </c>
      <c r="AK36" s="16">
        <f t="shared" si="9"/>
        <v>1</v>
      </c>
      <c r="AL36" s="16">
        <f t="shared" si="10"/>
        <v>0</v>
      </c>
      <c r="AM36" s="16">
        <f t="shared" si="11"/>
        <v>0</v>
      </c>
      <c r="AN36" s="16">
        <f t="shared" si="12"/>
        <v>0</v>
      </c>
      <c r="AO36" s="16">
        <f t="shared" si="13"/>
        <v>0</v>
      </c>
      <c r="AP36" s="16">
        <f t="shared" si="14"/>
        <v>0</v>
      </c>
      <c r="AQ36" s="16">
        <f t="shared" si="15"/>
        <v>0</v>
      </c>
      <c r="AR36" s="16">
        <f t="shared" si="16"/>
        <v>0</v>
      </c>
      <c r="AS36" s="16">
        <f t="shared" si="17"/>
        <v>0</v>
      </c>
      <c r="AT36" s="16">
        <f t="shared" si="18"/>
        <v>0</v>
      </c>
      <c r="AU36" s="16">
        <f t="shared" si="19"/>
        <v>0</v>
      </c>
      <c r="AV36" s="16">
        <f t="shared" si="20"/>
        <v>0</v>
      </c>
      <c r="AW36" s="16">
        <f t="shared" si="21"/>
        <v>0</v>
      </c>
      <c r="AX36" s="16">
        <f t="shared" si="22"/>
        <v>0</v>
      </c>
      <c r="AY36" s="16">
        <f t="shared" si="23"/>
        <v>1</v>
      </c>
      <c r="AZ36" s="16">
        <f t="shared" si="24"/>
        <v>1</v>
      </c>
      <c r="BA36" s="16">
        <f t="shared" si="25"/>
        <v>0</v>
      </c>
      <c r="BB36" s="16">
        <f t="shared" si="26"/>
        <v>0</v>
      </c>
      <c r="BC36" s="16">
        <f t="shared" si="27"/>
        <v>0</v>
      </c>
    </row>
    <row r="37" spans="1:55" ht="12.75" customHeight="1" x14ac:dyDescent="0.25">
      <c r="A37" s="60">
        <v>42574</v>
      </c>
      <c r="B37" s="55">
        <f>3*' Chinook hourly counts 2012'!B37</f>
        <v>0</v>
      </c>
      <c r="C37" s="55">
        <f>3*' Chinook hourly counts 2012'!C37</f>
        <v>0</v>
      </c>
      <c r="D37" s="55">
        <f>3*' Chinook hourly counts 2012'!D37</f>
        <v>-3</v>
      </c>
      <c r="E37" s="55">
        <f>3*' Chinook hourly counts 2012'!E37</f>
        <v>0</v>
      </c>
      <c r="F37" s="55">
        <f>3*' Chinook hourly counts 2012'!F37</f>
        <v>0</v>
      </c>
      <c r="G37" s="55">
        <f>3*' Chinook hourly counts 2012'!G37</f>
        <v>0</v>
      </c>
      <c r="H37" s="55">
        <f>3*' Chinook hourly counts 2012'!H37</f>
        <v>0</v>
      </c>
      <c r="I37" s="55">
        <f>3*' Chinook hourly counts 2012'!I37</f>
        <v>0</v>
      </c>
      <c r="J37" s="55">
        <f>3*' Chinook hourly counts 2012'!J37</f>
        <v>0</v>
      </c>
      <c r="K37" s="55">
        <f>3*' Chinook hourly counts 2012'!K37</f>
        <v>0</v>
      </c>
      <c r="L37" s="55">
        <f>3*' Chinook hourly counts 2012'!L37</f>
        <v>0</v>
      </c>
      <c r="M37" s="55">
        <f>3*' Chinook hourly counts 2012'!M37</f>
        <v>0</v>
      </c>
      <c r="N37" s="55">
        <f>3*' Chinook hourly counts 2012'!N37</f>
        <v>0</v>
      </c>
      <c r="O37" s="55">
        <f>3*' Chinook hourly counts 2012'!O37</f>
        <v>0</v>
      </c>
      <c r="P37" s="55">
        <f>3*' Chinook hourly counts 2012'!P37</f>
        <v>0</v>
      </c>
      <c r="Q37" s="55">
        <f>3*' Chinook hourly counts 2012'!Q37</f>
        <v>0</v>
      </c>
      <c r="R37" s="55">
        <f>3*' Chinook hourly counts 2012'!R37</f>
        <v>0</v>
      </c>
      <c r="S37" s="55">
        <f>3*' Chinook hourly counts 2012'!S37</f>
        <v>0</v>
      </c>
      <c r="T37" s="55">
        <f>3*' Chinook hourly counts 2012'!T37</f>
        <v>-3</v>
      </c>
      <c r="U37" s="55">
        <f>3*' Chinook hourly counts 2012'!U37</f>
        <v>0</v>
      </c>
      <c r="V37" s="55">
        <f>3*' Chinook hourly counts 2012'!V37</f>
        <v>0</v>
      </c>
      <c r="W37" s="55">
        <f>3*' Chinook hourly counts 2012'!W37</f>
        <v>0</v>
      </c>
      <c r="X37" s="55">
        <f>3*' Chinook hourly counts 2012'!X37</f>
        <v>0</v>
      </c>
      <c r="Y37" s="55">
        <f>3*' Chinook hourly counts 2012'!Y37</f>
        <v>3</v>
      </c>
      <c r="Z37" s="54">
        <f t="shared" si="1"/>
        <v>-3</v>
      </c>
      <c r="AA37" s="59"/>
      <c r="AB37" s="16">
        <f t="shared" si="28"/>
        <v>-3</v>
      </c>
      <c r="AC37" s="38">
        <f t="shared" si="2"/>
        <v>15.65217391304348</v>
      </c>
      <c r="AD37" s="69"/>
      <c r="AE37" s="16">
        <f t="shared" si="3"/>
        <v>24</v>
      </c>
      <c r="AF37" s="16">
        <f t="shared" si="4"/>
        <v>0.10869565217391304</v>
      </c>
      <c r="AG37" s="16">
        <f t="shared" si="5"/>
        <v>0</v>
      </c>
      <c r="AH37" s="16">
        <f t="shared" si="6"/>
        <v>1</v>
      </c>
      <c r="AI37" s="16">
        <f t="shared" si="7"/>
        <v>1</v>
      </c>
      <c r="AJ37" s="16">
        <f t="shared" si="8"/>
        <v>0</v>
      </c>
      <c r="AK37" s="16">
        <f t="shared" si="9"/>
        <v>0</v>
      </c>
      <c r="AL37" s="16">
        <f t="shared" si="10"/>
        <v>0</v>
      </c>
      <c r="AM37" s="16">
        <f t="shared" si="11"/>
        <v>0</v>
      </c>
      <c r="AN37" s="16">
        <f t="shared" si="12"/>
        <v>0</v>
      </c>
      <c r="AO37" s="16">
        <f t="shared" si="13"/>
        <v>0</v>
      </c>
      <c r="AP37" s="16">
        <f t="shared" si="14"/>
        <v>0</v>
      </c>
      <c r="AQ37" s="16">
        <f t="shared" si="15"/>
        <v>0</v>
      </c>
      <c r="AR37" s="16">
        <f t="shared" si="16"/>
        <v>0</v>
      </c>
      <c r="AS37" s="16">
        <f t="shared" si="17"/>
        <v>0</v>
      </c>
      <c r="AT37" s="16">
        <f t="shared" si="18"/>
        <v>0</v>
      </c>
      <c r="AU37" s="16">
        <f t="shared" si="19"/>
        <v>0</v>
      </c>
      <c r="AV37" s="16">
        <f t="shared" si="20"/>
        <v>0</v>
      </c>
      <c r="AW37" s="16">
        <f t="shared" si="21"/>
        <v>0</v>
      </c>
      <c r="AX37" s="16">
        <f t="shared" si="22"/>
        <v>1</v>
      </c>
      <c r="AY37" s="16">
        <f t="shared" si="23"/>
        <v>1</v>
      </c>
      <c r="AZ37" s="16">
        <f t="shared" si="24"/>
        <v>0</v>
      </c>
      <c r="BA37" s="16">
        <f t="shared" si="25"/>
        <v>0</v>
      </c>
      <c r="BB37" s="16">
        <f t="shared" si="26"/>
        <v>0</v>
      </c>
      <c r="BC37" s="16">
        <f t="shared" si="27"/>
        <v>1</v>
      </c>
    </row>
    <row r="38" spans="1:55" ht="12.75" customHeight="1" x14ac:dyDescent="0.25">
      <c r="A38" s="60">
        <v>42575</v>
      </c>
      <c r="B38" s="55">
        <f>3*' Chinook hourly counts 2012'!B38</f>
        <v>0</v>
      </c>
      <c r="C38" s="55">
        <f>3*' Chinook hourly counts 2012'!C38</f>
        <v>0</v>
      </c>
      <c r="D38" s="55">
        <f>3*' Chinook hourly counts 2012'!D38</f>
        <v>0</v>
      </c>
      <c r="E38" s="55">
        <f>3*' Chinook hourly counts 2012'!E38</f>
        <v>0</v>
      </c>
      <c r="F38" s="55">
        <f>3*' Chinook hourly counts 2012'!F38</f>
        <v>0</v>
      </c>
      <c r="G38" s="55">
        <f>3*' Chinook hourly counts 2012'!G38</f>
        <v>0</v>
      </c>
      <c r="H38" s="55">
        <f>3*' Chinook hourly counts 2012'!H38</f>
        <v>0</v>
      </c>
      <c r="I38" s="55">
        <f>3*' Chinook hourly counts 2012'!I38</f>
        <v>0</v>
      </c>
      <c r="J38" s="55">
        <f>3*' Chinook hourly counts 2012'!J38</f>
        <v>0</v>
      </c>
      <c r="K38" s="55">
        <f>3*' Chinook hourly counts 2012'!K38</f>
        <v>0</v>
      </c>
      <c r="L38" s="55">
        <f>3*' Chinook hourly counts 2012'!L38</f>
        <v>0</v>
      </c>
      <c r="M38" s="55">
        <f>3*' Chinook hourly counts 2012'!M38</f>
        <v>0</v>
      </c>
      <c r="N38" s="55">
        <f>3*' Chinook hourly counts 2012'!N38</f>
        <v>0</v>
      </c>
      <c r="O38" s="55">
        <f>3*' Chinook hourly counts 2012'!O38</f>
        <v>0</v>
      </c>
      <c r="P38" s="55">
        <f>3*' Chinook hourly counts 2012'!P38</f>
        <v>0</v>
      </c>
      <c r="Q38" s="55">
        <f>3*' Chinook hourly counts 2012'!Q38</f>
        <v>0</v>
      </c>
      <c r="R38" s="55">
        <f>3*' Chinook hourly counts 2012'!R38</f>
        <v>0</v>
      </c>
      <c r="S38" s="55">
        <f>3*' Chinook hourly counts 2012'!S38</f>
        <v>3</v>
      </c>
      <c r="T38" s="55">
        <f>3*' Chinook hourly counts 2012'!T38</f>
        <v>0</v>
      </c>
      <c r="U38" s="55">
        <f>3*' Chinook hourly counts 2012'!U38</f>
        <v>0</v>
      </c>
      <c r="V38" s="55">
        <f>3*' Chinook hourly counts 2012'!V38</f>
        <v>0</v>
      </c>
      <c r="W38" s="55">
        <f>3*' Chinook hourly counts 2012'!W38</f>
        <v>0</v>
      </c>
      <c r="X38" s="55">
        <f>3*' Chinook hourly counts 2012'!X38</f>
        <v>0</v>
      </c>
      <c r="Y38" s="55">
        <f>3*' Chinook hourly counts 2012'!Y38</f>
        <v>0</v>
      </c>
      <c r="Z38" s="54">
        <f t="shared" si="1"/>
        <v>3</v>
      </c>
      <c r="AA38" s="59"/>
      <c r="AB38" s="16">
        <f t="shared" si="28"/>
        <v>3</v>
      </c>
      <c r="AC38" s="38">
        <f t="shared" si="2"/>
        <v>6.2608695652173925</v>
      </c>
      <c r="AD38" s="69"/>
      <c r="AE38" s="16">
        <f t="shared" si="3"/>
        <v>24</v>
      </c>
      <c r="AF38" s="16">
        <f t="shared" si="4"/>
        <v>4.3478260869565216E-2</v>
      </c>
      <c r="AG38" s="16">
        <f t="shared" si="5"/>
        <v>0</v>
      </c>
      <c r="AH38" s="16">
        <f t="shared" si="6"/>
        <v>0</v>
      </c>
      <c r="AI38" s="16">
        <f t="shared" si="7"/>
        <v>0</v>
      </c>
      <c r="AJ38" s="16">
        <f t="shared" si="8"/>
        <v>0</v>
      </c>
      <c r="AK38" s="16">
        <f t="shared" si="9"/>
        <v>0</v>
      </c>
      <c r="AL38" s="16">
        <f t="shared" si="10"/>
        <v>0</v>
      </c>
      <c r="AM38" s="16">
        <f t="shared" si="11"/>
        <v>0</v>
      </c>
      <c r="AN38" s="16">
        <f t="shared" si="12"/>
        <v>0</v>
      </c>
      <c r="AO38" s="16">
        <f t="shared" si="13"/>
        <v>0</v>
      </c>
      <c r="AP38" s="16">
        <f t="shared" si="14"/>
        <v>0</v>
      </c>
      <c r="AQ38" s="16">
        <f t="shared" si="15"/>
        <v>0</v>
      </c>
      <c r="AR38" s="16">
        <f t="shared" si="16"/>
        <v>0</v>
      </c>
      <c r="AS38" s="16">
        <f t="shared" si="17"/>
        <v>0</v>
      </c>
      <c r="AT38" s="16">
        <f t="shared" si="18"/>
        <v>0</v>
      </c>
      <c r="AU38" s="16">
        <f t="shared" si="19"/>
        <v>0</v>
      </c>
      <c r="AV38" s="16">
        <f t="shared" si="20"/>
        <v>0</v>
      </c>
      <c r="AW38" s="16">
        <f t="shared" si="21"/>
        <v>1</v>
      </c>
      <c r="AX38" s="16">
        <f t="shared" si="22"/>
        <v>1</v>
      </c>
      <c r="AY38" s="16">
        <f t="shared" si="23"/>
        <v>0</v>
      </c>
      <c r="AZ38" s="16">
        <f t="shared" si="24"/>
        <v>0</v>
      </c>
      <c r="BA38" s="16">
        <f t="shared" si="25"/>
        <v>0</v>
      </c>
      <c r="BB38" s="16">
        <f t="shared" si="26"/>
        <v>0</v>
      </c>
      <c r="BC38" s="16">
        <f t="shared" si="27"/>
        <v>0</v>
      </c>
    </row>
    <row r="39" spans="1:55" ht="12.75" customHeight="1" x14ac:dyDescent="0.25">
      <c r="A39" s="60">
        <v>42576</v>
      </c>
      <c r="B39" s="55">
        <f>3*' Chinook hourly counts 2012'!B39</f>
        <v>0</v>
      </c>
      <c r="C39" s="55">
        <f>3*' Chinook hourly counts 2012'!C39</f>
        <v>0</v>
      </c>
      <c r="D39" s="55">
        <f>3*' Chinook hourly counts 2012'!D39</f>
        <v>0</v>
      </c>
      <c r="E39" s="55">
        <f>3*' Chinook hourly counts 2012'!E39</f>
        <v>0</v>
      </c>
      <c r="F39" s="55">
        <f>3*' Chinook hourly counts 2012'!F39</f>
        <v>0</v>
      </c>
      <c r="G39" s="55">
        <f>3*' Chinook hourly counts 2012'!G39</f>
        <v>0</v>
      </c>
      <c r="H39" s="55">
        <f>3*' Chinook hourly counts 2012'!H39</f>
        <v>0</v>
      </c>
      <c r="I39" s="55">
        <f>3*' Chinook hourly counts 2012'!I39</f>
        <v>0</v>
      </c>
      <c r="J39" s="55">
        <f>3*' Chinook hourly counts 2012'!J39</f>
        <v>0</v>
      </c>
      <c r="K39" s="55">
        <f>3*' Chinook hourly counts 2012'!K39</f>
        <v>0</v>
      </c>
      <c r="L39" s="55">
        <f>3*' Chinook hourly counts 2012'!L39</f>
        <v>0</v>
      </c>
      <c r="M39" s="55">
        <f>3*' Chinook hourly counts 2012'!M39</f>
        <v>0</v>
      </c>
      <c r="N39" s="55">
        <f>3*' Chinook hourly counts 2012'!N39</f>
        <v>0</v>
      </c>
      <c r="O39" s="55">
        <f>3*' Chinook hourly counts 2012'!O39</f>
        <v>0</v>
      </c>
      <c r="P39" s="55">
        <f>3*' Chinook hourly counts 2012'!P39</f>
        <v>0</v>
      </c>
      <c r="Q39" s="55">
        <f>3*' Chinook hourly counts 2012'!Q39</f>
        <v>0</v>
      </c>
      <c r="R39" s="55">
        <f>3*' Chinook hourly counts 2012'!R39</f>
        <v>0</v>
      </c>
      <c r="S39" s="55">
        <f>3*' Chinook hourly counts 2012'!S39</f>
        <v>0</v>
      </c>
      <c r="T39" s="55">
        <f>3*' Chinook hourly counts 2012'!T39</f>
        <v>0</v>
      </c>
      <c r="U39" s="55">
        <f>3*' Chinook hourly counts 2012'!U39</f>
        <v>0</v>
      </c>
      <c r="V39" s="55">
        <f>3*' Chinook hourly counts 2012'!V39</f>
        <v>0</v>
      </c>
      <c r="W39" s="55">
        <f>3*' Chinook hourly counts 2012'!W39</f>
        <v>0</v>
      </c>
      <c r="X39" s="55">
        <f>3*' Chinook hourly counts 2012'!X39</f>
        <v>0</v>
      </c>
      <c r="Y39" s="55">
        <f>3*' Chinook hourly counts 2012'!Y39</f>
        <v>0</v>
      </c>
      <c r="Z39" s="54">
        <f t="shared" si="1"/>
        <v>0</v>
      </c>
      <c r="AA39" s="59"/>
      <c r="AB39" s="16">
        <f t="shared" si="28"/>
        <v>0</v>
      </c>
      <c r="AC39" s="38">
        <f t="shared" si="2"/>
        <v>0</v>
      </c>
      <c r="AD39" s="69"/>
      <c r="AE39" s="16">
        <f t="shared" si="3"/>
        <v>24</v>
      </c>
      <c r="AF39" s="16">
        <f t="shared" ref="AF39:AF61" si="29">SUM(AG39:BC39)/(2*(AE39-1))</f>
        <v>0</v>
      </c>
      <c r="AG39" s="16">
        <f t="shared" ref="AG39:AG61" si="30">(B39/3 - C39/3)^2</f>
        <v>0</v>
      </c>
      <c r="AH39" s="16">
        <f t="shared" ref="AH39:AH61" si="31">(C39/3 - D39/3)^2</f>
        <v>0</v>
      </c>
      <c r="AI39" s="16">
        <f t="shared" ref="AI39:AI61" si="32">(D39/3 - E39/3)^2</f>
        <v>0</v>
      </c>
      <c r="AJ39" s="16">
        <f t="shared" ref="AJ39:AJ61" si="33">(E39/3 - F39/3)^2</f>
        <v>0</v>
      </c>
      <c r="AK39" s="16">
        <f t="shared" ref="AK39:AK61" si="34">(F39/3 - G39/3)^2</f>
        <v>0</v>
      </c>
      <c r="AL39" s="16">
        <f t="shared" ref="AL39:AL61" si="35">(G39/3 - H39/3)^2</f>
        <v>0</v>
      </c>
      <c r="AM39" s="16">
        <f t="shared" ref="AM39:AM61" si="36">(H39/3 - I39/3)^2</f>
        <v>0</v>
      </c>
      <c r="AN39" s="16">
        <f t="shared" ref="AN39:AN61" si="37">(I39/3 - J39/3)^2</f>
        <v>0</v>
      </c>
      <c r="AO39" s="16">
        <f t="shared" ref="AO39:AO61" si="38">(J39/3 - K39/3)^2</f>
        <v>0</v>
      </c>
      <c r="AP39" s="16">
        <f t="shared" ref="AP39:AP61" si="39">(K39/3 - L39/3)^2</f>
        <v>0</v>
      </c>
      <c r="AQ39" s="16">
        <f t="shared" ref="AQ39:AQ61" si="40">(L39/3 - M39/3)^2</f>
        <v>0</v>
      </c>
      <c r="AR39" s="16">
        <f t="shared" ref="AR39:AR61" si="41">(M39/3 - N39/3)^2</f>
        <v>0</v>
      </c>
      <c r="AS39" s="16">
        <f t="shared" ref="AS39:AS61" si="42">(N39/3 - O39/3)^2</f>
        <v>0</v>
      </c>
      <c r="AT39" s="16">
        <f t="shared" ref="AT39:AT61" si="43">(O39/3 - P39/3)^2</f>
        <v>0</v>
      </c>
      <c r="AU39" s="16">
        <f t="shared" ref="AU39:AU61" si="44">(P39/3 - Q39/3)^2</f>
        <v>0</v>
      </c>
      <c r="AV39" s="16">
        <f t="shared" ref="AV39:AV61" si="45">(Q39/3 - R39/3)^2</f>
        <v>0</v>
      </c>
      <c r="AW39" s="16">
        <f t="shared" ref="AW39:AW61" si="46">(R39/3 - S39/3)^2</f>
        <v>0</v>
      </c>
      <c r="AX39" s="16">
        <f t="shared" ref="AX39:AX61" si="47">(S39/3 - T39/3)^2</f>
        <v>0</v>
      </c>
      <c r="AY39" s="16">
        <f t="shared" ref="AY39:AY61" si="48">(T39/3 - U39/3)^2</f>
        <v>0</v>
      </c>
      <c r="AZ39" s="16">
        <f t="shared" ref="AZ39:AZ61" si="49">(U39/3 - V39/3)^2</f>
        <v>0</v>
      </c>
      <c r="BA39" s="16">
        <f t="shared" ref="BA39:BA61" si="50">(V39/3 - W39/3)^2</f>
        <v>0</v>
      </c>
      <c r="BB39" s="16">
        <f t="shared" ref="BB39:BB61" si="51">(W39/3 - X39/3)^2</f>
        <v>0</v>
      </c>
      <c r="BC39" s="16">
        <f t="shared" ref="BC39:BC61" si="52">(X39/3 - Y39/3)^2</f>
        <v>0</v>
      </c>
    </row>
    <row r="40" spans="1:55" ht="12.75" customHeight="1" x14ac:dyDescent="0.25">
      <c r="A40" s="60">
        <v>42577</v>
      </c>
      <c r="B40" s="55">
        <f>3*' Chinook hourly counts 2012'!B40</f>
        <v>0</v>
      </c>
      <c r="C40" s="55">
        <f>3*' Chinook hourly counts 2012'!C40</f>
        <v>0</v>
      </c>
      <c r="D40" s="55">
        <f>3*' Chinook hourly counts 2012'!D40</f>
        <v>0</v>
      </c>
      <c r="E40" s="55">
        <f>3*' Chinook hourly counts 2012'!E40</f>
        <v>0</v>
      </c>
      <c r="F40" s="55">
        <f>3*' Chinook hourly counts 2012'!F40</f>
        <v>0</v>
      </c>
      <c r="G40" s="55">
        <f>3*' Chinook hourly counts 2012'!G40</f>
        <v>0</v>
      </c>
      <c r="H40" s="55">
        <f>3*' Chinook hourly counts 2012'!H40</f>
        <v>0</v>
      </c>
      <c r="I40" s="55">
        <f>3*' Chinook hourly counts 2012'!I40</f>
        <v>0</v>
      </c>
      <c r="J40" s="55">
        <f>3*' Chinook hourly counts 2012'!J40</f>
        <v>0</v>
      </c>
      <c r="K40" s="55">
        <f>3*' Chinook hourly counts 2012'!K40</f>
        <v>0</v>
      </c>
      <c r="L40" s="55">
        <f>3*' Chinook hourly counts 2012'!L40</f>
        <v>0</v>
      </c>
      <c r="M40" s="55">
        <f>3*' Chinook hourly counts 2012'!M40</f>
        <v>0</v>
      </c>
      <c r="N40" s="55">
        <f>3*' Chinook hourly counts 2012'!N40</f>
        <v>0</v>
      </c>
      <c r="O40" s="55">
        <f>3*' Chinook hourly counts 2012'!O40</f>
        <v>0</v>
      </c>
      <c r="P40" s="55">
        <f>3*' Chinook hourly counts 2012'!P40</f>
        <v>0</v>
      </c>
      <c r="Q40" s="55">
        <f>3*' Chinook hourly counts 2012'!Q40</f>
        <v>0</v>
      </c>
      <c r="R40" s="55">
        <f>3*' Chinook hourly counts 2012'!R40</f>
        <v>0</v>
      </c>
      <c r="S40" s="55">
        <f>3*' Chinook hourly counts 2012'!S40</f>
        <v>0</v>
      </c>
      <c r="T40" s="55">
        <f>3*' Chinook hourly counts 2012'!T40</f>
        <v>0</v>
      </c>
      <c r="U40" s="55">
        <f>3*' Chinook hourly counts 2012'!U40</f>
        <v>0</v>
      </c>
      <c r="V40" s="55">
        <f>3*' Chinook hourly counts 2012'!V40</f>
        <v>0</v>
      </c>
      <c r="W40" s="55">
        <f>3*' Chinook hourly counts 2012'!W40</f>
        <v>0</v>
      </c>
      <c r="X40" s="55">
        <f>3*' Chinook hourly counts 2012'!X40</f>
        <v>0</v>
      </c>
      <c r="Y40" s="55">
        <f>3*' Chinook hourly counts 2012'!Y40</f>
        <v>0</v>
      </c>
      <c r="Z40" s="54">
        <f t="shared" si="1"/>
        <v>0</v>
      </c>
      <c r="AA40" s="59"/>
      <c r="AB40" s="16">
        <f t="shared" si="28"/>
        <v>0</v>
      </c>
      <c r="AC40" s="38">
        <f t="shared" si="2"/>
        <v>0</v>
      </c>
      <c r="AD40" s="69"/>
      <c r="AE40" s="16">
        <f t="shared" si="3"/>
        <v>24</v>
      </c>
      <c r="AF40" s="16">
        <f t="shared" si="29"/>
        <v>0</v>
      </c>
      <c r="AG40" s="16">
        <f t="shared" si="30"/>
        <v>0</v>
      </c>
      <c r="AH40" s="16">
        <f t="shared" si="31"/>
        <v>0</v>
      </c>
      <c r="AI40" s="16">
        <f t="shared" si="32"/>
        <v>0</v>
      </c>
      <c r="AJ40" s="16">
        <f t="shared" si="33"/>
        <v>0</v>
      </c>
      <c r="AK40" s="16">
        <f t="shared" si="34"/>
        <v>0</v>
      </c>
      <c r="AL40" s="16">
        <f t="shared" si="35"/>
        <v>0</v>
      </c>
      <c r="AM40" s="16">
        <f t="shared" si="36"/>
        <v>0</v>
      </c>
      <c r="AN40" s="16">
        <f t="shared" si="37"/>
        <v>0</v>
      </c>
      <c r="AO40" s="16">
        <f t="shared" si="38"/>
        <v>0</v>
      </c>
      <c r="AP40" s="16">
        <f t="shared" si="39"/>
        <v>0</v>
      </c>
      <c r="AQ40" s="16">
        <f t="shared" si="40"/>
        <v>0</v>
      </c>
      <c r="AR40" s="16">
        <f t="shared" si="41"/>
        <v>0</v>
      </c>
      <c r="AS40" s="16">
        <f t="shared" si="42"/>
        <v>0</v>
      </c>
      <c r="AT40" s="16">
        <f t="shared" si="43"/>
        <v>0</v>
      </c>
      <c r="AU40" s="16">
        <f t="shared" si="44"/>
        <v>0</v>
      </c>
      <c r="AV40" s="16">
        <f t="shared" si="45"/>
        <v>0</v>
      </c>
      <c r="AW40" s="16">
        <f t="shared" si="46"/>
        <v>0</v>
      </c>
      <c r="AX40" s="16">
        <f t="shared" si="47"/>
        <v>0</v>
      </c>
      <c r="AY40" s="16">
        <f t="shared" si="48"/>
        <v>0</v>
      </c>
      <c r="AZ40" s="16">
        <f t="shared" si="49"/>
        <v>0</v>
      </c>
      <c r="BA40" s="16">
        <f t="shared" si="50"/>
        <v>0</v>
      </c>
      <c r="BB40" s="16">
        <f t="shared" si="51"/>
        <v>0</v>
      </c>
      <c r="BC40" s="16">
        <f t="shared" si="52"/>
        <v>0</v>
      </c>
    </row>
    <row r="41" spans="1:55" ht="12.75" customHeight="1" x14ac:dyDescent="0.25">
      <c r="A41" s="60">
        <v>42578</v>
      </c>
      <c r="B41" s="55">
        <f>3*' Chinook hourly counts 2012'!B41</f>
        <v>0</v>
      </c>
      <c r="C41" s="55">
        <f>3*' Chinook hourly counts 2012'!C41</f>
        <v>0</v>
      </c>
      <c r="D41" s="55">
        <f>3*' Chinook hourly counts 2012'!D41</f>
        <v>0</v>
      </c>
      <c r="E41" s="55">
        <f>3*' Chinook hourly counts 2012'!E41</f>
        <v>0</v>
      </c>
      <c r="F41" s="55">
        <f>3*' Chinook hourly counts 2012'!F41</f>
        <v>0</v>
      </c>
      <c r="G41" s="55">
        <f>3*' Chinook hourly counts 2012'!G41</f>
        <v>0</v>
      </c>
      <c r="H41" s="55">
        <f>3*' Chinook hourly counts 2012'!H41</f>
        <v>0</v>
      </c>
      <c r="I41" s="55">
        <f>3*' Chinook hourly counts 2012'!I41</f>
        <v>0</v>
      </c>
      <c r="J41" s="55">
        <f>3*' Chinook hourly counts 2012'!J41</f>
        <v>0</v>
      </c>
      <c r="K41" s="55">
        <f>3*' Chinook hourly counts 2012'!K41</f>
        <v>0</v>
      </c>
      <c r="L41" s="55">
        <f>3*' Chinook hourly counts 2012'!L41</f>
        <v>0</v>
      </c>
      <c r="M41" s="55">
        <f>3*' Chinook hourly counts 2012'!M41</f>
        <v>0</v>
      </c>
      <c r="N41" s="55">
        <f>3*' Chinook hourly counts 2012'!N41</f>
        <v>0</v>
      </c>
      <c r="O41" s="55">
        <f>3*' Chinook hourly counts 2012'!O41</f>
        <v>0</v>
      </c>
      <c r="P41" s="55">
        <f>3*' Chinook hourly counts 2012'!P41</f>
        <v>0</v>
      </c>
      <c r="Q41" s="55">
        <f>3*' Chinook hourly counts 2012'!Q41</f>
        <v>0</v>
      </c>
      <c r="R41" s="55">
        <f>3*' Chinook hourly counts 2012'!R41</f>
        <v>0</v>
      </c>
      <c r="S41" s="55">
        <f>3*' Chinook hourly counts 2012'!S41</f>
        <v>0</v>
      </c>
      <c r="T41" s="55">
        <f>3*' Chinook hourly counts 2012'!T41</f>
        <v>0</v>
      </c>
      <c r="U41" s="55">
        <f>3*' Chinook hourly counts 2012'!U41</f>
        <v>0</v>
      </c>
      <c r="V41" s="55">
        <f>3*' Chinook hourly counts 2012'!V41</f>
        <v>0</v>
      </c>
      <c r="W41" s="55">
        <f>3*' Chinook hourly counts 2012'!W41</f>
        <v>0</v>
      </c>
      <c r="X41" s="55">
        <f>3*' Chinook hourly counts 2012'!X41</f>
        <v>0</v>
      </c>
      <c r="Y41" s="55">
        <f>3*' Chinook hourly counts 2012'!Y41</f>
        <v>0</v>
      </c>
      <c r="Z41" s="54">
        <f t="shared" si="1"/>
        <v>0</v>
      </c>
      <c r="AA41" s="59"/>
      <c r="AB41" s="16">
        <f t="shared" si="28"/>
        <v>0</v>
      </c>
      <c r="AC41" s="38">
        <f t="shared" si="2"/>
        <v>0</v>
      </c>
      <c r="AD41" s="69"/>
      <c r="AE41" s="16">
        <f t="shared" si="3"/>
        <v>24</v>
      </c>
      <c r="AF41" s="16">
        <f t="shared" si="29"/>
        <v>0</v>
      </c>
      <c r="AG41" s="16">
        <f t="shared" si="30"/>
        <v>0</v>
      </c>
      <c r="AH41" s="16">
        <f t="shared" si="31"/>
        <v>0</v>
      </c>
      <c r="AI41" s="16">
        <f t="shared" si="32"/>
        <v>0</v>
      </c>
      <c r="AJ41" s="16">
        <f t="shared" si="33"/>
        <v>0</v>
      </c>
      <c r="AK41" s="16">
        <f t="shared" si="34"/>
        <v>0</v>
      </c>
      <c r="AL41" s="16">
        <f t="shared" si="35"/>
        <v>0</v>
      </c>
      <c r="AM41" s="16">
        <f t="shared" si="36"/>
        <v>0</v>
      </c>
      <c r="AN41" s="16">
        <f t="shared" si="37"/>
        <v>0</v>
      </c>
      <c r="AO41" s="16">
        <f t="shared" si="38"/>
        <v>0</v>
      </c>
      <c r="AP41" s="16">
        <f t="shared" si="39"/>
        <v>0</v>
      </c>
      <c r="AQ41" s="16">
        <f t="shared" si="40"/>
        <v>0</v>
      </c>
      <c r="AR41" s="16">
        <f t="shared" si="41"/>
        <v>0</v>
      </c>
      <c r="AS41" s="16">
        <f t="shared" si="42"/>
        <v>0</v>
      </c>
      <c r="AT41" s="16">
        <f t="shared" si="43"/>
        <v>0</v>
      </c>
      <c r="AU41" s="16">
        <f t="shared" si="44"/>
        <v>0</v>
      </c>
      <c r="AV41" s="16">
        <f t="shared" si="45"/>
        <v>0</v>
      </c>
      <c r="AW41" s="16">
        <f t="shared" si="46"/>
        <v>0</v>
      </c>
      <c r="AX41" s="16">
        <f t="shared" si="47"/>
        <v>0</v>
      </c>
      <c r="AY41" s="16">
        <f t="shared" si="48"/>
        <v>0</v>
      </c>
      <c r="AZ41" s="16">
        <f t="shared" si="49"/>
        <v>0</v>
      </c>
      <c r="BA41" s="16">
        <f t="shared" si="50"/>
        <v>0</v>
      </c>
      <c r="BB41" s="16">
        <f t="shared" si="51"/>
        <v>0</v>
      </c>
      <c r="BC41" s="16">
        <f t="shared" si="52"/>
        <v>0</v>
      </c>
    </row>
    <row r="42" spans="1:55" ht="12.75" customHeight="1" x14ac:dyDescent="0.25">
      <c r="A42" s="60">
        <v>42579</v>
      </c>
      <c r="B42" s="55">
        <f>3*' Chinook hourly counts 2012'!B42</f>
        <v>0</v>
      </c>
      <c r="C42" s="55">
        <f>3*' Chinook hourly counts 2012'!C42</f>
        <v>0</v>
      </c>
      <c r="D42" s="55">
        <f>3*' Chinook hourly counts 2012'!D42</f>
        <v>0</v>
      </c>
      <c r="E42" s="55">
        <f>3*' Chinook hourly counts 2012'!E42</f>
        <v>0</v>
      </c>
      <c r="F42" s="55">
        <f>3*' Chinook hourly counts 2012'!F42</f>
        <v>0</v>
      </c>
      <c r="G42" s="55">
        <f>3*' Chinook hourly counts 2012'!G42</f>
        <v>0</v>
      </c>
      <c r="H42" s="55">
        <f>3*' Chinook hourly counts 2012'!H42</f>
        <v>0</v>
      </c>
      <c r="I42" s="55">
        <f>3*' Chinook hourly counts 2012'!I42</f>
        <v>0</v>
      </c>
      <c r="J42" s="55">
        <f>3*' Chinook hourly counts 2012'!J42</f>
        <v>0</v>
      </c>
      <c r="K42" s="55">
        <f>3*' Chinook hourly counts 2012'!K42</f>
        <v>0</v>
      </c>
      <c r="L42" s="55">
        <f>3*' Chinook hourly counts 2012'!L42</f>
        <v>0</v>
      </c>
      <c r="M42" s="55">
        <f>3*' Chinook hourly counts 2012'!M42</f>
        <v>0</v>
      </c>
      <c r="N42" s="55">
        <f>3*' Chinook hourly counts 2012'!N42</f>
        <v>0</v>
      </c>
      <c r="O42" s="55">
        <f>3*' Chinook hourly counts 2012'!O42</f>
        <v>0</v>
      </c>
      <c r="P42" s="55">
        <f>3*' Chinook hourly counts 2012'!P42</f>
        <v>0</v>
      </c>
      <c r="Q42" s="55">
        <f>3*' Chinook hourly counts 2012'!Q42</f>
        <v>0</v>
      </c>
      <c r="R42" s="55">
        <f>3*' Chinook hourly counts 2012'!R42</f>
        <v>0</v>
      </c>
      <c r="S42" s="55">
        <f>3*' Chinook hourly counts 2012'!S42</f>
        <v>0</v>
      </c>
      <c r="T42" s="55">
        <f>3*' Chinook hourly counts 2012'!T42</f>
        <v>0</v>
      </c>
      <c r="U42" s="55">
        <f>3*' Chinook hourly counts 2012'!U42</f>
        <v>0</v>
      </c>
      <c r="V42" s="55">
        <f>3*' Chinook hourly counts 2012'!V42</f>
        <v>0</v>
      </c>
      <c r="W42" s="55">
        <f>3*' Chinook hourly counts 2012'!W42</f>
        <v>0</v>
      </c>
      <c r="X42" s="55">
        <f>3*' Chinook hourly counts 2012'!X42</f>
        <v>0</v>
      </c>
      <c r="Y42" s="55">
        <f>3*' Chinook hourly counts 2012'!Y42</f>
        <v>0</v>
      </c>
      <c r="Z42" s="54">
        <f t="shared" si="1"/>
        <v>0</v>
      </c>
      <c r="AA42" s="59"/>
      <c r="AB42" s="16">
        <f t="shared" si="28"/>
        <v>0</v>
      </c>
      <c r="AC42" s="38">
        <f t="shared" si="2"/>
        <v>0</v>
      </c>
      <c r="AD42" s="69"/>
      <c r="AE42" s="16">
        <f t="shared" si="3"/>
        <v>24</v>
      </c>
      <c r="AF42" s="16">
        <f t="shared" si="29"/>
        <v>0</v>
      </c>
      <c r="AG42" s="16">
        <f t="shared" si="30"/>
        <v>0</v>
      </c>
      <c r="AH42" s="16">
        <f t="shared" si="31"/>
        <v>0</v>
      </c>
      <c r="AI42" s="16">
        <f t="shared" si="32"/>
        <v>0</v>
      </c>
      <c r="AJ42" s="16">
        <f t="shared" si="33"/>
        <v>0</v>
      </c>
      <c r="AK42" s="16">
        <f t="shared" si="34"/>
        <v>0</v>
      </c>
      <c r="AL42" s="16">
        <f t="shared" si="35"/>
        <v>0</v>
      </c>
      <c r="AM42" s="16">
        <f t="shared" si="36"/>
        <v>0</v>
      </c>
      <c r="AN42" s="16">
        <f t="shared" si="37"/>
        <v>0</v>
      </c>
      <c r="AO42" s="16">
        <f t="shared" si="38"/>
        <v>0</v>
      </c>
      <c r="AP42" s="16">
        <f t="shared" si="39"/>
        <v>0</v>
      </c>
      <c r="AQ42" s="16">
        <f t="shared" si="40"/>
        <v>0</v>
      </c>
      <c r="AR42" s="16">
        <f t="shared" si="41"/>
        <v>0</v>
      </c>
      <c r="AS42" s="16">
        <f t="shared" si="42"/>
        <v>0</v>
      </c>
      <c r="AT42" s="16">
        <f t="shared" si="43"/>
        <v>0</v>
      </c>
      <c r="AU42" s="16">
        <f t="shared" si="44"/>
        <v>0</v>
      </c>
      <c r="AV42" s="16">
        <f t="shared" si="45"/>
        <v>0</v>
      </c>
      <c r="AW42" s="16">
        <f t="shared" si="46"/>
        <v>0</v>
      </c>
      <c r="AX42" s="16">
        <f t="shared" si="47"/>
        <v>0</v>
      </c>
      <c r="AY42" s="16">
        <f t="shared" si="48"/>
        <v>0</v>
      </c>
      <c r="AZ42" s="16">
        <f t="shared" si="49"/>
        <v>0</v>
      </c>
      <c r="BA42" s="16">
        <f t="shared" si="50"/>
        <v>0</v>
      </c>
      <c r="BB42" s="16">
        <f t="shared" si="51"/>
        <v>0</v>
      </c>
      <c r="BC42" s="16">
        <f t="shared" si="52"/>
        <v>0</v>
      </c>
    </row>
    <row r="43" spans="1:55" ht="12.75" customHeight="1" x14ac:dyDescent="0.25">
      <c r="A43" s="60">
        <v>42580</v>
      </c>
      <c r="B43" s="55">
        <f>3*' Chinook hourly counts 2012'!B43</f>
        <v>0</v>
      </c>
      <c r="C43" s="55">
        <f>3*' Chinook hourly counts 2012'!C43</f>
        <v>0</v>
      </c>
      <c r="D43" s="55">
        <f>3*' Chinook hourly counts 2012'!D43</f>
        <v>0</v>
      </c>
      <c r="E43" s="55">
        <f>3*' Chinook hourly counts 2012'!E43</f>
        <v>0</v>
      </c>
      <c r="F43" s="55">
        <f>3*' Chinook hourly counts 2012'!F43</f>
        <v>0</v>
      </c>
      <c r="G43" s="55">
        <f>3*' Chinook hourly counts 2012'!G43</f>
        <v>0</v>
      </c>
      <c r="H43" s="55">
        <f>3*' Chinook hourly counts 2012'!H43</f>
        <v>0</v>
      </c>
      <c r="I43" s="55">
        <f>3*' Chinook hourly counts 2012'!I43</f>
        <v>0</v>
      </c>
      <c r="J43" s="55">
        <f>3*' Chinook hourly counts 2012'!J43</f>
        <v>0</v>
      </c>
      <c r="K43" s="55">
        <f>3*' Chinook hourly counts 2012'!K43</f>
        <v>0</v>
      </c>
      <c r="L43" s="55">
        <f>3*' Chinook hourly counts 2012'!L43</f>
        <v>0</v>
      </c>
      <c r="M43" s="55">
        <f>3*' Chinook hourly counts 2012'!M43</f>
        <v>0</v>
      </c>
      <c r="N43" s="55">
        <f>3*' Chinook hourly counts 2012'!N43</f>
        <v>0</v>
      </c>
      <c r="O43" s="55">
        <f>3*' Chinook hourly counts 2012'!O43</f>
        <v>0</v>
      </c>
      <c r="P43" s="55">
        <f>3*' Chinook hourly counts 2012'!P43</f>
        <v>0</v>
      </c>
      <c r="Q43" s="55">
        <f>3*' Chinook hourly counts 2012'!Q43</f>
        <v>0</v>
      </c>
      <c r="R43" s="55">
        <f>3*' Chinook hourly counts 2012'!R43</f>
        <v>0</v>
      </c>
      <c r="S43" s="55">
        <f>3*' Chinook hourly counts 2012'!S43</f>
        <v>0</v>
      </c>
      <c r="T43" s="55">
        <f>3*' Chinook hourly counts 2012'!T43</f>
        <v>0</v>
      </c>
      <c r="U43" s="55">
        <f>3*' Chinook hourly counts 2012'!U43</f>
        <v>0</v>
      </c>
      <c r="V43" s="55">
        <f>3*' Chinook hourly counts 2012'!V43</f>
        <v>0</v>
      </c>
      <c r="W43" s="55">
        <f>3*' Chinook hourly counts 2012'!W43</f>
        <v>0</v>
      </c>
      <c r="X43" s="55">
        <f>3*' Chinook hourly counts 2012'!X43</f>
        <v>0</v>
      </c>
      <c r="Y43" s="55">
        <f>3*' Chinook hourly counts 2012'!Y43</f>
        <v>0</v>
      </c>
      <c r="Z43" s="54">
        <f t="shared" si="1"/>
        <v>0</v>
      </c>
      <c r="AA43" s="59"/>
      <c r="AB43" s="16">
        <f t="shared" si="28"/>
        <v>0</v>
      </c>
      <c r="AC43" s="38">
        <f t="shared" si="2"/>
        <v>0</v>
      </c>
      <c r="AD43" s="69"/>
      <c r="AE43" s="16">
        <f t="shared" si="3"/>
        <v>24</v>
      </c>
      <c r="AF43" s="16">
        <f t="shared" si="29"/>
        <v>0</v>
      </c>
      <c r="AG43" s="16">
        <f t="shared" si="30"/>
        <v>0</v>
      </c>
      <c r="AH43" s="16">
        <f t="shared" si="31"/>
        <v>0</v>
      </c>
      <c r="AI43" s="16">
        <f t="shared" si="32"/>
        <v>0</v>
      </c>
      <c r="AJ43" s="16">
        <f t="shared" si="33"/>
        <v>0</v>
      </c>
      <c r="AK43" s="16">
        <f t="shared" si="34"/>
        <v>0</v>
      </c>
      <c r="AL43" s="16">
        <f t="shared" si="35"/>
        <v>0</v>
      </c>
      <c r="AM43" s="16">
        <f t="shared" si="36"/>
        <v>0</v>
      </c>
      <c r="AN43" s="16">
        <f t="shared" si="37"/>
        <v>0</v>
      </c>
      <c r="AO43" s="16">
        <f t="shared" si="38"/>
        <v>0</v>
      </c>
      <c r="AP43" s="16">
        <f t="shared" si="39"/>
        <v>0</v>
      </c>
      <c r="AQ43" s="16">
        <f t="shared" si="40"/>
        <v>0</v>
      </c>
      <c r="AR43" s="16">
        <f t="shared" si="41"/>
        <v>0</v>
      </c>
      <c r="AS43" s="16">
        <f t="shared" si="42"/>
        <v>0</v>
      </c>
      <c r="AT43" s="16">
        <f t="shared" si="43"/>
        <v>0</v>
      </c>
      <c r="AU43" s="16">
        <f t="shared" si="44"/>
        <v>0</v>
      </c>
      <c r="AV43" s="16">
        <f t="shared" si="45"/>
        <v>0</v>
      </c>
      <c r="AW43" s="16">
        <f t="shared" si="46"/>
        <v>0</v>
      </c>
      <c r="AX43" s="16">
        <f t="shared" si="47"/>
        <v>0</v>
      </c>
      <c r="AY43" s="16">
        <f t="shared" si="48"/>
        <v>0</v>
      </c>
      <c r="AZ43" s="16">
        <f t="shared" si="49"/>
        <v>0</v>
      </c>
      <c r="BA43" s="16">
        <f t="shared" si="50"/>
        <v>0</v>
      </c>
      <c r="BB43" s="16">
        <f t="shared" si="51"/>
        <v>0</v>
      </c>
      <c r="BC43" s="16">
        <f t="shared" si="52"/>
        <v>0</v>
      </c>
    </row>
    <row r="44" spans="1:55" ht="12.75" customHeight="1" x14ac:dyDescent="0.25">
      <c r="A44" s="60">
        <v>42581</v>
      </c>
      <c r="B44" s="79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1"/>
      <c r="Z44" s="54"/>
      <c r="AA44" s="59"/>
      <c r="AB44" s="77"/>
      <c r="AC44" s="38" t="e">
        <f t="shared" si="2"/>
        <v>#DIV/0!</v>
      </c>
      <c r="AD44" s="69"/>
      <c r="AE44" s="77">
        <v>0</v>
      </c>
      <c r="AF44" s="16">
        <f t="shared" si="29"/>
        <v>0</v>
      </c>
      <c r="AG44" s="16">
        <f t="shared" si="30"/>
        <v>0</v>
      </c>
      <c r="AH44" s="16">
        <f t="shared" si="31"/>
        <v>0</v>
      </c>
      <c r="AI44" s="16">
        <f t="shared" si="32"/>
        <v>0</v>
      </c>
      <c r="AJ44" s="16">
        <f t="shared" si="33"/>
        <v>0</v>
      </c>
      <c r="AK44" s="16">
        <f t="shared" si="34"/>
        <v>0</v>
      </c>
      <c r="AL44" s="16">
        <f t="shared" si="35"/>
        <v>0</v>
      </c>
      <c r="AM44" s="16">
        <f t="shared" si="36"/>
        <v>0</v>
      </c>
      <c r="AN44" s="16">
        <f t="shared" si="37"/>
        <v>0</v>
      </c>
      <c r="AO44" s="16">
        <f t="shared" si="38"/>
        <v>0</v>
      </c>
      <c r="AP44" s="16">
        <f t="shared" si="39"/>
        <v>0</v>
      </c>
      <c r="AQ44" s="16">
        <f t="shared" si="40"/>
        <v>0</v>
      </c>
      <c r="AR44" s="16">
        <f t="shared" si="41"/>
        <v>0</v>
      </c>
      <c r="AS44" s="16">
        <f t="shared" si="42"/>
        <v>0</v>
      </c>
      <c r="AT44" s="16">
        <f t="shared" si="43"/>
        <v>0</v>
      </c>
      <c r="AU44" s="16">
        <f t="shared" si="44"/>
        <v>0</v>
      </c>
      <c r="AV44" s="16">
        <f t="shared" si="45"/>
        <v>0</v>
      </c>
      <c r="AW44" s="16">
        <f t="shared" si="46"/>
        <v>0</v>
      </c>
      <c r="AX44" s="16">
        <f t="shared" si="47"/>
        <v>0</v>
      </c>
      <c r="AY44" s="16">
        <f t="shared" si="48"/>
        <v>0</v>
      </c>
      <c r="AZ44" s="16">
        <f t="shared" si="49"/>
        <v>0</v>
      </c>
      <c r="BA44" s="16">
        <f t="shared" si="50"/>
        <v>0</v>
      </c>
      <c r="BB44" s="16">
        <f t="shared" si="51"/>
        <v>0</v>
      </c>
      <c r="BC44" s="16">
        <f t="shared" si="52"/>
        <v>0</v>
      </c>
    </row>
    <row r="45" spans="1:55" ht="12.75" customHeight="1" x14ac:dyDescent="0.25">
      <c r="A45" s="60">
        <v>42582</v>
      </c>
      <c r="B45" s="55">
        <f>3*' Chinook hourly counts 2012'!B45</f>
        <v>0</v>
      </c>
      <c r="C45" s="55">
        <f>3*' Chinook hourly counts 2012'!C45</f>
        <v>0</v>
      </c>
      <c r="D45" s="55">
        <f>3*' Chinook hourly counts 2012'!D45</f>
        <v>0</v>
      </c>
      <c r="E45" s="55">
        <f>3*' Chinook hourly counts 2012'!E45</f>
        <v>0</v>
      </c>
      <c r="F45" s="55">
        <f>3*' Chinook hourly counts 2012'!F45</f>
        <v>0</v>
      </c>
      <c r="G45" s="55">
        <f>3*' Chinook hourly counts 2012'!G45</f>
        <v>0</v>
      </c>
      <c r="H45" s="55">
        <f>3*' Chinook hourly counts 2012'!H45</f>
        <v>0</v>
      </c>
      <c r="I45" s="55">
        <f>3*' Chinook hourly counts 2012'!I45</f>
        <v>0</v>
      </c>
      <c r="J45" s="55">
        <f>3*' Chinook hourly counts 2012'!J45</f>
        <v>0</v>
      </c>
      <c r="K45" s="55">
        <f>3*' Chinook hourly counts 2012'!K45</f>
        <v>0</v>
      </c>
      <c r="L45" s="55">
        <f>3*' Chinook hourly counts 2012'!L45</f>
        <v>0</v>
      </c>
      <c r="M45" s="55">
        <f>3*' Chinook hourly counts 2012'!M45</f>
        <v>0</v>
      </c>
      <c r="N45" s="55">
        <f>3*' Chinook hourly counts 2012'!N45</f>
        <v>0</v>
      </c>
      <c r="O45" s="55">
        <f>3*' Chinook hourly counts 2012'!O45</f>
        <v>0</v>
      </c>
      <c r="P45" s="55">
        <f>3*' Chinook hourly counts 2012'!P45</f>
        <v>0</v>
      </c>
      <c r="Q45" s="55">
        <f>3*' Chinook hourly counts 2012'!Q45</f>
        <v>0</v>
      </c>
      <c r="R45" s="55">
        <f>3*' Chinook hourly counts 2012'!R45</f>
        <v>0</v>
      </c>
      <c r="S45" s="55">
        <f>3*' Chinook hourly counts 2012'!S45</f>
        <v>0</v>
      </c>
      <c r="T45" s="55">
        <f>3*' Chinook hourly counts 2012'!T45</f>
        <v>0</v>
      </c>
      <c r="U45" s="55">
        <f>3*' Chinook hourly counts 2012'!U45</f>
        <v>0</v>
      </c>
      <c r="V45" s="55">
        <f>3*' Chinook hourly counts 2012'!V45</f>
        <v>0</v>
      </c>
      <c r="W45" s="55">
        <f>3*' Chinook hourly counts 2012'!W45</f>
        <v>0</v>
      </c>
      <c r="X45" s="55">
        <f>3*' Chinook hourly counts 2012'!X45</f>
        <v>0</v>
      </c>
      <c r="Y45" s="55">
        <f>3*' Chinook hourly counts 2012'!Y45</f>
        <v>0</v>
      </c>
      <c r="Z45" s="54">
        <f t="shared" ref="Z45:Z60" si="53">SUM(B45:Y45)</f>
        <v>0</v>
      </c>
      <c r="AA45" s="59"/>
      <c r="AB45" s="16">
        <f t="shared" ref="AB45:AB61" si="54">SUM(B45:Y45)</f>
        <v>0</v>
      </c>
      <c r="AC45" s="38">
        <f t="shared" si="2"/>
        <v>0</v>
      </c>
      <c r="AD45" s="69"/>
      <c r="AE45" s="16">
        <f t="shared" ref="AE45:AE61" si="55">AE$1</f>
        <v>24</v>
      </c>
      <c r="AF45" s="16">
        <f t="shared" si="29"/>
        <v>0</v>
      </c>
      <c r="AG45" s="16">
        <f t="shared" si="30"/>
        <v>0</v>
      </c>
      <c r="AH45" s="16">
        <f t="shared" si="31"/>
        <v>0</v>
      </c>
      <c r="AI45" s="16">
        <f t="shared" si="32"/>
        <v>0</v>
      </c>
      <c r="AJ45" s="16">
        <f t="shared" si="33"/>
        <v>0</v>
      </c>
      <c r="AK45" s="16">
        <f t="shared" si="34"/>
        <v>0</v>
      </c>
      <c r="AL45" s="16">
        <f t="shared" si="35"/>
        <v>0</v>
      </c>
      <c r="AM45" s="16">
        <f t="shared" si="36"/>
        <v>0</v>
      </c>
      <c r="AN45" s="16">
        <f t="shared" si="37"/>
        <v>0</v>
      </c>
      <c r="AO45" s="16">
        <f t="shared" si="38"/>
        <v>0</v>
      </c>
      <c r="AP45" s="16">
        <f t="shared" si="39"/>
        <v>0</v>
      </c>
      <c r="AQ45" s="16">
        <f t="shared" si="40"/>
        <v>0</v>
      </c>
      <c r="AR45" s="16">
        <f t="shared" si="41"/>
        <v>0</v>
      </c>
      <c r="AS45" s="16">
        <f t="shared" si="42"/>
        <v>0</v>
      </c>
      <c r="AT45" s="16">
        <f t="shared" si="43"/>
        <v>0</v>
      </c>
      <c r="AU45" s="16">
        <f t="shared" si="44"/>
        <v>0</v>
      </c>
      <c r="AV45" s="16">
        <f t="shared" si="45"/>
        <v>0</v>
      </c>
      <c r="AW45" s="16">
        <f t="shared" si="46"/>
        <v>0</v>
      </c>
      <c r="AX45" s="16">
        <f t="shared" si="47"/>
        <v>0</v>
      </c>
      <c r="AY45" s="16">
        <f t="shared" si="48"/>
        <v>0</v>
      </c>
      <c r="AZ45" s="16">
        <f t="shared" si="49"/>
        <v>0</v>
      </c>
      <c r="BA45" s="16">
        <f t="shared" si="50"/>
        <v>0</v>
      </c>
      <c r="BB45" s="16">
        <f t="shared" si="51"/>
        <v>0</v>
      </c>
      <c r="BC45" s="16">
        <f t="shared" si="52"/>
        <v>0</v>
      </c>
    </row>
    <row r="46" spans="1:55" ht="12.75" customHeight="1" x14ac:dyDescent="0.25">
      <c r="A46" s="60">
        <v>42583</v>
      </c>
      <c r="B46" s="55">
        <f>3*' Chinook hourly counts 2012'!B46</f>
        <v>0</v>
      </c>
      <c r="C46" s="55">
        <f>3*' Chinook hourly counts 2012'!C46</f>
        <v>0</v>
      </c>
      <c r="D46" s="55">
        <f>3*' Chinook hourly counts 2012'!D46</f>
        <v>0</v>
      </c>
      <c r="E46" s="55">
        <f>3*' Chinook hourly counts 2012'!E46</f>
        <v>0</v>
      </c>
      <c r="F46" s="55">
        <f>3*' Chinook hourly counts 2012'!F46</f>
        <v>0</v>
      </c>
      <c r="G46" s="55">
        <f>3*' Chinook hourly counts 2012'!G46</f>
        <v>0</v>
      </c>
      <c r="H46" s="55">
        <f>3*' Chinook hourly counts 2012'!H46</f>
        <v>0</v>
      </c>
      <c r="I46" s="55">
        <f>3*' Chinook hourly counts 2012'!I46</f>
        <v>0</v>
      </c>
      <c r="J46" s="55">
        <f>3*' Chinook hourly counts 2012'!J46</f>
        <v>0</v>
      </c>
      <c r="K46" s="55">
        <f>3*' Chinook hourly counts 2012'!K46</f>
        <v>0</v>
      </c>
      <c r="L46" s="55">
        <f>3*' Chinook hourly counts 2012'!L46</f>
        <v>0</v>
      </c>
      <c r="M46" s="55">
        <f>3*' Chinook hourly counts 2012'!M46</f>
        <v>0</v>
      </c>
      <c r="N46" s="55">
        <f>3*' Chinook hourly counts 2012'!N46</f>
        <v>0</v>
      </c>
      <c r="O46" s="55">
        <f>3*' Chinook hourly counts 2012'!O46</f>
        <v>0</v>
      </c>
      <c r="P46" s="55">
        <f>3*' Chinook hourly counts 2012'!P46</f>
        <v>0</v>
      </c>
      <c r="Q46" s="55">
        <f>3*' Chinook hourly counts 2012'!Q46</f>
        <v>0</v>
      </c>
      <c r="R46" s="55">
        <f>3*' Chinook hourly counts 2012'!R46</f>
        <v>0</v>
      </c>
      <c r="S46" s="55">
        <f>3*' Chinook hourly counts 2012'!S46</f>
        <v>0</v>
      </c>
      <c r="T46" s="55">
        <f>3*' Chinook hourly counts 2012'!T46</f>
        <v>0</v>
      </c>
      <c r="U46" s="55">
        <f>3*' Chinook hourly counts 2012'!U46</f>
        <v>0</v>
      </c>
      <c r="V46" s="55">
        <f>3*' Chinook hourly counts 2012'!V46</f>
        <v>0</v>
      </c>
      <c r="W46" s="55">
        <f>3*' Chinook hourly counts 2012'!W46</f>
        <v>0</v>
      </c>
      <c r="X46" s="55">
        <f>3*' Chinook hourly counts 2012'!X46</f>
        <v>0</v>
      </c>
      <c r="Y46" s="55">
        <f>3*' Chinook hourly counts 2012'!Y46</f>
        <v>0</v>
      </c>
      <c r="Z46" s="54">
        <f t="shared" si="53"/>
        <v>0</v>
      </c>
      <c r="AA46" s="59"/>
      <c r="AB46" s="16">
        <f t="shared" si="54"/>
        <v>0</v>
      </c>
      <c r="AC46" s="38">
        <f t="shared" si="2"/>
        <v>0</v>
      </c>
      <c r="AD46" s="69"/>
      <c r="AE46" s="16">
        <f t="shared" si="55"/>
        <v>24</v>
      </c>
      <c r="AF46" s="16">
        <f t="shared" si="29"/>
        <v>0</v>
      </c>
      <c r="AG46" s="16">
        <f t="shared" si="30"/>
        <v>0</v>
      </c>
      <c r="AH46" s="16">
        <f t="shared" si="31"/>
        <v>0</v>
      </c>
      <c r="AI46" s="16">
        <f t="shared" si="32"/>
        <v>0</v>
      </c>
      <c r="AJ46" s="16">
        <f t="shared" si="33"/>
        <v>0</v>
      </c>
      <c r="AK46" s="16">
        <f t="shared" si="34"/>
        <v>0</v>
      </c>
      <c r="AL46" s="16">
        <f t="shared" si="35"/>
        <v>0</v>
      </c>
      <c r="AM46" s="16">
        <f t="shared" si="36"/>
        <v>0</v>
      </c>
      <c r="AN46" s="16">
        <f t="shared" si="37"/>
        <v>0</v>
      </c>
      <c r="AO46" s="16">
        <f t="shared" si="38"/>
        <v>0</v>
      </c>
      <c r="AP46" s="16">
        <f t="shared" si="39"/>
        <v>0</v>
      </c>
      <c r="AQ46" s="16">
        <f t="shared" si="40"/>
        <v>0</v>
      </c>
      <c r="AR46" s="16">
        <f t="shared" si="41"/>
        <v>0</v>
      </c>
      <c r="AS46" s="16">
        <f t="shared" si="42"/>
        <v>0</v>
      </c>
      <c r="AT46" s="16">
        <f t="shared" si="43"/>
        <v>0</v>
      </c>
      <c r="AU46" s="16">
        <f t="shared" si="44"/>
        <v>0</v>
      </c>
      <c r="AV46" s="16">
        <f t="shared" si="45"/>
        <v>0</v>
      </c>
      <c r="AW46" s="16">
        <f t="shared" si="46"/>
        <v>0</v>
      </c>
      <c r="AX46" s="16">
        <f t="shared" si="47"/>
        <v>0</v>
      </c>
      <c r="AY46" s="16">
        <f t="shared" si="48"/>
        <v>0</v>
      </c>
      <c r="AZ46" s="16">
        <f t="shared" si="49"/>
        <v>0</v>
      </c>
      <c r="BA46" s="16">
        <f t="shared" si="50"/>
        <v>0</v>
      </c>
      <c r="BB46" s="16">
        <f t="shared" si="51"/>
        <v>0</v>
      </c>
      <c r="BC46" s="16">
        <f t="shared" si="52"/>
        <v>0</v>
      </c>
    </row>
    <row r="47" spans="1:55" ht="12.75" customHeight="1" x14ac:dyDescent="0.25">
      <c r="A47" s="60">
        <v>42584</v>
      </c>
      <c r="B47" s="55">
        <f>3*' Chinook hourly counts 2012'!B47</f>
        <v>0</v>
      </c>
      <c r="C47" s="55">
        <f>3*' Chinook hourly counts 2012'!C47</f>
        <v>0</v>
      </c>
      <c r="D47" s="55">
        <f>3*' Chinook hourly counts 2012'!D47</f>
        <v>0</v>
      </c>
      <c r="E47" s="55">
        <f>3*' Chinook hourly counts 2012'!E47</f>
        <v>0</v>
      </c>
      <c r="F47" s="55">
        <f>3*' Chinook hourly counts 2012'!F47</f>
        <v>0</v>
      </c>
      <c r="G47" s="55">
        <f>3*' Chinook hourly counts 2012'!G47</f>
        <v>0</v>
      </c>
      <c r="H47" s="55">
        <f>3*' Chinook hourly counts 2012'!H47</f>
        <v>0</v>
      </c>
      <c r="I47" s="55">
        <f>3*' Chinook hourly counts 2012'!I47</f>
        <v>0</v>
      </c>
      <c r="J47" s="55">
        <f>3*' Chinook hourly counts 2012'!J47</f>
        <v>0</v>
      </c>
      <c r="K47" s="55">
        <f>3*' Chinook hourly counts 2012'!K47</f>
        <v>0</v>
      </c>
      <c r="L47" s="55">
        <f>3*' Chinook hourly counts 2012'!L47</f>
        <v>0</v>
      </c>
      <c r="M47" s="55">
        <f>3*' Chinook hourly counts 2012'!M47</f>
        <v>0</v>
      </c>
      <c r="N47" s="55">
        <f>3*' Chinook hourly counts 2012'!N47</f>
        <v>0</v>
      </c>
      <c r="O47" s="55">
        <f>3*' Chinook hourly counts 2012'!O47</f>
        <v>0</v>
      </c>
      <c r="P47" s="55">
        <f>3*' Chinook hourly counts 2012'!P47</f>
        <v>0</v>
      </c>
      <c r="Q47" s="55">
        <f>3*' Chinook hourly counts 2012'!Q47</f>
        <v>0</v>
      </c>
      <c r="R47" s="75"/>
      <c r="S47" s="55">
        <f>3*' Chinook hourly counts 2012'!S47</f>
        <v>0</v>
      </c>
      <c r="T47" s="55">
        <f>3*' Chinook hourly counts 2012'!T47</f>
        <v>0</v>
      </c>
      <c r="U47" s="55">
        <f>3*' Chinook hourly counts 2012'!U47</f>
        <v>0</v>
      </c>
      <c r="V47" s="55">
        <f>3*' Chinook hourly counts 2012'!V47</f>
        <v>0</v>
      </c>
      <c r="W47" s="55">
        <f>3*' Chinook hourly counts 2012'!W47</f>
        <v>0</v>
      </c>
      <c r="X47" s="55">
        <f>3*' Chinook hourly counts 2012'!X47</f>
        <v>0</v>
      </c>
      <c r="Y47" s="55">
        <f>3*' Chinook hourly counts 2012'!Y47</f>
        <v>0</v>
      </c>
      <c r="Z47" s="54">
        <f t="shared" si="53"/>
        <v>0</v>
      </c>
      <c r="AA47" s="59"/>
      <c r="AB47" s="77">
        <f t="shared" si="54"/>
        <v>0</v>
      </c>
      <c r="AC47" s="38">
        <f t="shared" si="2"/>
        <v>0</v>
      </c>
      <c r="AD47" s="69"/>
      <c r="AE47" s="77">
        <f>SUM(B65:Q65,S65:Y65)*24</f>
        <v>23.999999999999996</v>
      </c>
      <c r="AF47" s="16">
        <f t="shared" si="29"/>
        <v>0</v>
      </c>
      <c r="AG47" s="16">
        <f t="shared" si="30"/>
        <v>0</v>
      </c>
      <c r="AH47" s="16">
        <f t="shared" si="31"/>
        <v>0</v>
      </c>
      <c r="AI47" s="16">
        <f t="shared" si="32"/>
        <v>0</v>
      </c>
      <c r="AJ47" s="16">
        <f t="shared" si="33"/>
        <v>0</v>
      </c>
      <c r="AK47" s="16">
        <f t="shared" si="34"/>
        <v>0</v>
      </c>
      <c r="AL47" s="16">
        <f t="shared" si="35"/>
        <v>0</v>
      </c>
      <c r="AM47" s="16">
        <f t="shared" si="36"/>
        <v>0</v>
      </c>
      <c r="AN47" s="16">
        <f t="shared" si="37"/>
        <v>0</v>
      </c>
      <c r="AO47" s="16">
        <f t="shared" si="38"/>
        <v>0</v>
      </c>
      <c r="AP47" s="16">
        <f t="shared" si="39"/>
        <v>0</v>
      </c>
      <c r="AQ47" s="16">
        <f t="shared" si="40"/>
        <v>0</v>
      </c>
      <c r="AR47" s="16">
        <f t="shared" si="41"/>
        <v>0</v>
      </c>
      <c r="AS47" s="16">
        <f t="shared" si="42"/>
        <v>0</v>
      </c>
      <c r="AT47" s="16">
        <f t="shared" si="43"/>
        <v>0</v>
      </c>
      <c r="AU47" s="16">
        <f t="shared" si="44"/>
        <v>0</v>
      </c>
      <c r="AV47" s="16">
        <f t="shared" si="45"/>
        <v>0</v>
      </c>
      <c r="AW47" s="16">
        <f t="shared" si="46"/>
        <v>0</v>
      </c>
      <c r="AX47" s="16">
        <f t="shared" si="47"/>
        <v>0</v>
      </c>
      <c r="AY47" s="16">
        <f t="shared" si="48"/>
        <v>0</v>
      </c>
      <c r="AZ47" s="16">
        <f t="shared" si="49"/>
        <v>0</v>
      </c>
      <c r="BA47" s="16">
        <f t="shared" si="50"/>
        <v>0</v>
      </c>
      <c r="BB47" s="16">
        <f t="shared" si="51"/>
        <v>0</v>
      </c>
      <c r="BC47" s="16">
        <f t="shared" si="52"/>
        <v>0</v>
      </c>
    </row>
    <row r="48" spans="1:55" ht="12.75" customHeight="1" x14ac:dyDescent="0.25">
      <c r="A48" s="60">
        <v>42585</v>
      </c>
      <c r="B48" s="55">
        <f>3*' Chinook hourly counts 2012'!B48</f>
        <v>0</v>
      </c>
      <c r="C48" s="55">
        <f>3*' Chinook hourly counts 2012'!C48</f>
        <v>0</v>
      </c>
      <c r="D48" s="55">
        <f>3*' Chinook hourly counts 2012'!D48</f>
        <v>0</v>
      </c>
      <c r="E48" s="55">
        <f>3*' Chinook hourly counts 2012'!E48</f>
        <v>0</v>
      </c>
      <c r="F48" s="55">
        <f>3*' Chinook hourly counts 2012'!F48</f>
        <v>0</v>
      </c>
      <c r="G48" s="55">
        <f>3*' Chinook hourly counts 2012'!G48</f>
        <v>0</v>
      </c>
      <c r="H48" s="55">
        <f>3*' Chinook hourly counts 2012'!H48</f>
        <v>0</v>
      </c>
      <c r="I48" s="55">
        <f>3*' Chinook hourly counts 2012'!I48</f>
        <v>0</v>
      </c>
      <c r="J48" s="55">
        <f>3*' Chinook hourly counts 2012'!J48</f>
        <v>0</v>
      </c>
      <c r="K48" s="55">
        <f>3*' Chinook hourly counts 2012'!K48</f>
        <v>0</v>
      </c>
      <c r="L48" s="55">
        <f>3*' Chinook hourly counts 2012'!L48</f>
        <v>0</v>
      </c>
      <c r="M48" s="55">
        <f>3*' Chinook hourly counts 2012'!M48</f>
        <v>0</v>
      </c>
      <c r="N48" s="55">
        <f>3*' Chinook hourly counts 2012'!N48</f>
        <v>0</v>
      </c>
      <c r="O48" s="55">
        <f>3*' Chinook hourly counts 2012'!O48</f>
        <v>0</v>
      </c>
      <c r="P48" s="55">
        <f>3*' Chinook hourly counts 2012'!P48</f>
        <v>0</v>
      </c>
      <c r="Q48" s="55">
        <f>3*' Chinook hourly counts 2012'!Q48</f>
        <v>0</v>
      </c>
      <c r="R48" s="55">
        <f>3*' Chinook hourly counts 2012'!R48</f>
        <v>0</v>
      </c>
      <c r="S48" s="55">
        <f>3*' Chinook hourly counts 2012'!S48</f>
        <v>0</v>
      </c>
      <c r="T48" s="55">
        <f>3*' Chinook hourly counts 2012'!T48</f>
        <v>0</v>
      </c>
      <c r="U48" s="55">
        <f>3*' Chinook hourly counts 2012'!U48</f>
        <v>0</v>
      </c>
      <c r="V48" s="55">
        <f>3*' Chinook hourly counts 2012'!V48</f>
        <v>0</v>
      </c>
      <c r="W48" s="55">
        <f>3*' Chinook hourly counts 2012'!W48</f>
        <v>0</v>
      </c>
      <c r="X48" s="55">
        <f>3*' Chinook hourly counts 2012'!X48</f>
        <v>0</v>
      </c>
      <c r="Y48" s="55">
        <f>3*' Chinook hourly counts 2012'!Y48</f>
        <v>0</v>
      </c>
      <c r="Z48" s="54">
        <f t="shared" si="53"/>
        <v>0</v>
      </c>
      <c r="AA48" s="59"/>
      <c r="AB48" s="16">
        <f t="shared" si="54"/>
        <v>0</v>
      </c>
      <c r="AC48" s="38">
        <f t="shared" si="2"/>
        <v>0</v>
      </c>
      <c r="AD48" s="69"/>
      <c r="AE48" s="16">
        <f t="shared" si="55"/>
        <v>24</v>
      </c>
      <c r="AF48" s="16">
        <f t="shared" si="29"/>
        <v>0</v>
      </c>
      <c r="AG48" s="16">
        <f t="shared" si="30"/>
        <v>0</v>
      </c>
      <c r="AH48" s="16">
        <f t="shared" si="31"/>
        <v>0</v>
      </c>
      <c r="AI48" s="16">
        <f t="shared" si="32"/>
        <v>0</v>
      </c>
      <c r="AJ48" s="16">
        <f t="shared" si="33"/>
        <v>0</v>
      </c>
      <c r="AK48" s="16">
        <f t="shared" si="34"/>
        <v>0</v>
      </c>
      <c r="AL48" s="16">
        <f t="shared" si="35"/>
        <v>0</v>
      </c>
      <c r="AM48" s="16">
        <f t="shared" si="36"/>
        <v>0</v>
      </c>
      <c r="AN48" s="16">
        <f t="shared" si="37"/>
        <v>0</v>
      </c>
      <c r="AO48" s="16">
        <f t="shared" si="38"/>
        <v>0</v>
      </c>
      <c r="AP48" s="16">
        <f t="shared" si="39"/>
        <v>0</v>
      </c>
      <c r="AQ48" s="16">
        <f t="shared" si="40"/>
        <v>0</v>
      </c>
      <c r="AR48" s="16">
        <f t="shared" si="41"/>
        <v>0</v>
      </c>
      <c r="AS48" s="16">
        <f t="shared" si="42"/>
        <v>0</v>
      </c>
      <c r="AT48" s="16">
        <f t="shared" si="43"/>
        <v>0</v>
      </c>
      <c r="AU48" s="16">
        <f t="shared" si="44"/>
        <v>0</v>
      </c>
      <c r="AV48" s="16">
        <f t="shared" si="45"/>
        <v>0</v>
      </c>
      <c r="AW48" s="16">
        <f t="shared" si="46"/>
        <v>0</v>
      </c>
      <c r="AX48" s="16">
        <f t="shared" si="47"/>
        <v>0</v>
      </c>
      <c r="AY48" s="16">
        <f t="shared" si="48"/>
        <v>0</v>
      </c>
      <c r="AZ48" s="16">
        <f t="shared" si="49"/>
        <v>0</v>
      </c>
      <c r="BA48" s="16">
        <f t="shared" si="50"/>
        <v>0</v>
      </c>
      <c r="BB48" s="16">
        <f t="shared" si="51"/>
        <v>0</v>
      </c>
      <c r="BC48" s="16">
        <f t="shared" si="52"/>
        <v>0</v>
      </c>
    </row>
    <row r="49" spans="1:55" ht="12.75" customHeight="1" x14ac:dyDescent="0.25">
      <c r="A49" s="60">
        <v>42586</v>
      </c>
      <c r="B49" s="55">
        <f>3*' Chinook hourly counts 2012'!B49</f>
        <v>0</v>
      </c>
      <c r="C49" s="55">
        <f>3*' Chinook hourly counts 2012'!C49</f>
        <v>0</v>
      </c>
      <c r="D49" s="55">
        <f>3*' Chinook hourly counts 2012'!D49</f>
        <v>0</v>
      </c>
      <c r="E49" s="55">
        <f>3*' Chinook hourly counts 2012'!E49</f>
        <v>0</v>
      </c>
      <c r="F49" s="55">
        <f>3*' Chinook hourly counts 2012'!F49</f>
        <v>0</v>
      </c>
      <c r="G49" s="55">
        <f>3*' Chinook hourly counts 2012'!G49</f>
        <v>0</v>
      </c>
      <c r="H49" s="55">
        <f>3*' Chinook hourly counts 2012'!H49</f>
        <v>0</v>
      </c>
      <c r="I49" s="55">
        <f>3*' Chinook hourly counts 2012'!I49</f>
        <v>0</v>
      </c>
      <c r="J49" s="55">
        <f>3*' Chinook hourly counts 2012'!J49</f>
        <v>0</v>
      </c>
      <c r="K49" s="55">
        <f>3*' Chinook hourly counts 2012'!K49</f>
        <v>0</v>
      </c>
      <c r="L49" s="55">
        <f>3*' Chinook hourly counts 2012'!L49</f>
        <v>0</v>
      </c>
      <c r="M49" s="55">
        <f>3*' Chinook hourly counts 2012'!M49</f>
        <v>0</v>
      </c>
      <c r="N49" s="55">
        <f>3*' Chinook hourly counts 2012'!N49</f>
        <v>0</v>
      </c>
      <c r="O49" s="55">
        <f>3*' Chinook hourly counts 2012'!O49</f>
        <v>0</v>
      </c>
      <c r="P49" s="55">
        <f>3*' Chinook hourly counts 2012'!P49</f>
        <v>0</v>
      </c>
      <c r="Q49" s="55">
        <f>3*' Chinook hourly counts 2012'!Q49</f>
        <v>0</v>
      </c>
      <c r="R49" s="55">
        <f>3*' Chinook hourly counts 2012'!R49</f>
        <v>0</v>
      </c>
      <c r="S49" s="55">
        <f>3*' Chinook hourly counts 2012'!S49</f>
        <v>0</v>
      </c>
      <c r="T49" s="55">
        <f>3*' Chinook hourly counts 2012'!T49</f>
        <v>0</v>
      </c>
      <c r="U49" s="55">
        <f>3*' Chinook hourly counts 2012'!U49</f>
        <v>0</v>
      </c>
      <c r="V49" s="55">
        <f>3*' Chinook hourly counts 2012'!V49</f>
        <v>0</v>
      </c>
      <c r="W49" s="55">
        <f>3*' Chinook hourly counts 2012'!W49</f>
        <v>0</v>
      </c>
      <c r="X49" s="55">
        <f>3*' Chinook hourly counts 2012'!X49</f>
        <v>0</v>
      </c>
      <c r="Y49" s="55">
        <f>3*' Chinook hourly counts 2012'!Y49</f>
        <v>0</v>
      </c>
      <c r="Z49" s="54">
        <f t="shared" si="53"/>
        <v>0</v>
      </c>
      <c r="AA49" s="59"/>
      <c r="AB49" s="16">
        <f t="shared" si="54"/>
        <v>0</v>
      </c>
      <c r="AC49" s="38">
        <f t="shared" si="2"/>
        <v>0</v>
      </c>
      <c r="AD49" s="69"/>
      <c r="AE49" s="16">
        <f t="shared" si="55"/>
        <v>24</v>
      </c>
      <c r="AF49" s="16">
        <f t="shared" si="29"/>
        <v>0</v>
      </c>
      <c r="AG49" s="16">
        <f t="shared" si="30"/>
        <v>0</v>
      </c>
      <c r="AH49" s="16">
        <f t="shared" si="31"/>
        <v>0</v>
      </c>
      <c r="AI49" s="16">
        <f t="shared" si="32"/>
        <v>0</v>
      </c>
      <c r="AJ49" s="16">
        <f t="shared" si="33"/>
        <v>0</v>
      </c>
      <c r="AK49" s="16">
        <f t="shared" si="34"/>
        <v>0</v>
      </c>
      <c r="AL49" s="16">
        <f t="shared" si="35"/>
        <v>0</v>
      </c>
      <c r="AM49" s="16">
        <f t="shared" si="36"/>
        <v>0</v>
      </c>
      <c r="AN49" s="16">
        <f t="shared" si="37"/>
        <v>0</v>
      </c>
      <c r="AO49" s="16">
        <f t="shared" si="38"/>
        <v>0</v>
      </c>
      <c r="AP49" s="16">
        <f t="shared" si="39"/>
        <v>0</v>
      </c>
      <c r="AQ49" s="16">
        <f t="shared" si="40"/>
        <v>0</v>
      </c>
      <c r="AR49" s="16">
        <f t="shared" si="41"/>
        <v>0</v>
      </c>
      <c r="AS49" s="16">
        <f t="shared" si="42"/>
        <v>0</v>
      </c>
      <c r="AT49" s="16">
        <f t="shared" si="43"/>
        <v>0</v>
      </c>
      <c r="AU49" s="16">
        <f t="shared" si="44"/>
        <v>0</v>
      </c>
      <c r="AV49" s="16">
        <f t="shared" si="45"/>
        <v>0</v>
      </c>
      <c r="AW49" s="16">
        <f t="shared" si="46"/>
        <v>0</v>
      </c>
      <c r="AX49" s="16">
        <f t="shared" si="47"/>
        <v>0</v>
      </c>
      <c r="AY49" s="16">
        <f t="shared" si="48"/>
        <v>0</v>
      </c>
      <c r="AZ49" s="16">
        <f t="shared" si="49"/>
        <v>0</v>
      </c>
      <c r="BA49" s="16">
        <f t="shared" si="50"/>
        <v>0</v>
      </c>
      <c r="BB49" s="16">
        <f t="shared" si="51"/>
        <v>0</v>
      </c>
      <c r="BC49" s="16">
        <f t="shared" si="52"/>
        <v>0</v>
      </c>
    </row>
    <row r="50" spans="1:55" ht="12.75" customHeight="1" x14ac:dyDescent="0.25">
      <c r="A50" s="60">
        <v>42587</v>
      </c>
      <c r="B50" s="55">
        <f>3*' Chinook hourly counts 2012'!B50</f>
        <v>0</v>
      </c>
      <c r="C50" s="55">
        <f>3*' Chinook hourly counts 2012'!C50</f>
        <v>0</v>
      </c>
      <c r="D50" s="55">
        <f>3*' Chinook hourly counts 2012'!D50</f>
        <v>0</v>
      </c>
      <c r="E50" s="55">
        <f>3*' Chinook hourly counts 2012'!E50</f>
        <v>0</v>
      </c>
      <c r="F50" s="55">
        <f>3*' Chinook hourly counts 2012'!F50</f>
        <v>0</v>
      </c>
      <c r="G50" s="55">
        <f>3*' Chinook hourly counts 2012'!G50</f>
        <v>0</v>
      </c>
      <c r="H50" s="55">
        <f>3*' Chinook hourly counts 2012'!H50</f>
        <v>0</v>
      </c>
      <c r="I50" s="55">
        <f>3*' Chinook hourly counts 2012'!I50</f>
        <v>0</v>
      </c>
      <c r="J50" s="55">
        <f>3*' Chinook hourly counts 2012'!J50</f>
        <v>0</v>
      </c>
      <c r="K50" s="55">
        <f>3*' Chinook hourly counts 2012'!K50</f>
        <v>0</v>
      </c>
      <c r="L50" s="55">
        <f>3*' Chinook hourly counts 2012'!L50</f>
        <v>0</v>
      </c>
      <c r="M50" s="55">
        <f>3*' Chinook hourly counts 2012'!M50</f>
        <v>0</v>
      </c>
      <c r="N50" s="55">
        <f>3*' Chinook hourly counts 2012'!N50</f>
        <v>0</v>
      </c>
      <c r="O50" s="55">
        <f>3*' Chinook hourly counts 2012'!O50</f>
        <v>0</v>
      </c>
      <c r="P50" s="55">
        <f>3*' Chinook hourly counts 2012'!P50</f>
        <v>0</v>
      </c>
      <c r="Q50" s="55">
        <f>3*' Chinook hourly counts 2012'!Q50</f>
        <v>0</v>
      </c>
      <c r="R50" s="55">
        <f>3*' Chinook hourly counts 2012'!R50</f>
        <v>0</v>
      </c>
      <c r="S50" s="55">
        <f>3*' Chinook hourly counts 2012'!S50</f>
        <v>0</v>
      </c>
      <c r="T50" s="55">
        <f>3*' Chinook hourly counts 2012'!T50</f>
        <v>0</v>
      </c>
      <c r="U50" s="55">
        <f>3*' Chinook hourly counts 2012'!U50</f>
        <v>0</v>
      </c>
      <c r="V50" s="55">
        <f>3*' Chinook hourly counts 2012'!V50</f>
        <v>0</v>
      </c>
      <c r="W50" s="55">
        <f>3*' Chinook hourly counts 2012'!W50</f>
        <v>0</v>
      </c>
      <c r="X50" s="55">
        <f>3*' Chinook hourly counts 2012'!X50</f>
        <v>0</v>
      </c>
      <c r="Y50" s="55">
        <f>3*' Chinook hourly counts 2012'!Y50</f>
        <v>0</v>
      </c>
      <c r="Z50" s="54">
        <f t="shared" si="53"/>
        <v>0</v>
      </c>
      <c r="AA50" s="59"/>
      <c r="AB50" s="16">
        <f t="shared" si="54"/>
        <v>0</v>
      </c>
      <c r="AC50" s="38">
        <f t="shared" si="2"/>
        <v>0</v>
      </c>
      <c r="AD50" s="69"/>
      <c r="AE50" s="16">
        <f t="shared" si="55"/>
        <v>24</v>
      </c>
      <c r="AF50" s="16">
        <f t="shared" si="29"/>
        <v>0</v>
      </c>
      <c r="AG50" s="16">
        <f t="shared" si="30"/>
        <v>0</v>
      </c>
      <c r="AH50" s="16">
        <f t="shared" si="31"/>
        <v>0</v>
      </c>
      <c r="AI50" s="16">
        <f t="shared" si="32"/>
        <v>0</v>
      </c>
      <c r="AJ50" s="16">
        <f t="shared" si="33"/>
        <v>0</v>
      </c>
      <c r="AK50" s="16">
        <f t="shared" si="34"/>
        <v>0</v>
      </c>
      <c r="AL50" s="16">
        <f t="shared" si="35"/>
        <v>0</v>
      </c>
      <c r="AM50" s="16">
        <f t="shared" si="36"/>
        <v>0</v>
      </c>
      <c r="AN50" s="16">
        <f t="shared" si="37"/>
        <v>0</v>
      </c>
      <c r="AO50" s="16">
        <f t="shared" si="38"/>
        <v>0</v>
      </c>
      <c r="AP50" s="16">
        <f t="shared" si="39"/>
        <v>0</v>
      </c>
      <c r="AQ50" s="16">
        <f t="shared" si="40"/>
        <v>0</v>
      </c>
      <c r="AR50" s="16">
        <f t="shared" si="41"/>
        <v>0</v>
      </c>
      <c r="AS50" s="16">
        <f t="shared" si="42"/>
        <v>0</v>
      </c>
      <c r="AT50" s="16">
        <f t="shared" si="43"/>
        <v>0</v>
      </c>
      <c r="AU50" s="16">
        <f t="shared" si="44"/>
        <v>0</v>
      </c>
      <c r="AV50" s="16">
        <f t="shared" si="45"/>
        <v>0</v>
      </c>
      <c r="AW50" s="16">
        <f t="shared" si="46"/>
        <v>0</v>
      </c>
      <c r="AX50" s="16">
        <f t="shared" si="47"/>
        <v>0</v>
      </c>
      <c r="AY50" s="16">
        <f t="shared" si="48"/>
        <v>0</v>
      </c>
      <c r="AZ50" s="16">
        <f t="shared" si="49"/>
        <v>0</v>
      </c>
      <c r="BA50" s="16">
        <f t="shared" si="50"/>
        <v>0</v>
      </c>
      <c r="BB50" s="16">
        <f t="shared" si="51"/>
        <v>0</v>
      </c>
      <c r="BC50" s="16">
        <f t="shared" si="52"/>
        <v>0</v>
      </c>
    </row>
    <row r="51" spans="1:55" ht="12.75" customHeight="1" x14ac:dyDescent="0.25">
      <c r="A51" s="60">
        <v>42588</v>
      </c>
      <c r="B51" s="55">
        <f>3*' Chinook hourly counts 2012'!B51</f>
        <v>0</v>
      </c>
      <c r="C51" s="55">
        <f>3*' Chinook hourly counts 2012'!C51</f>
        <v>0</v>
      </c>
      <c r="D51" s="55">
        <f>3*' Chinook hourly counts 2012'!D51</f>
        <v>0</v>
      </c>
      <c r="E51" s="55">
        <f>3*' Chinook hourly counts 2012'!E51</f>
        <v>0</v>
      </c>
      <c r="F51" s="55">
        <f>3*' Chinook hourly counts 2012'!F51</f>
        <v>0</v>
      </c>
      <c r="G51" s="55">
        <f>3*' Chinook hourly counts 2012'!G51</f>
        <v>0</v>
      </c>
      <c r="H51" s="55">
        <f>3*' Chinook hourly counts 2012'!H51</f>
        <v>0</v>
      </c>
      <c r="I51" s="55">
        <f>3*' Chinook hourly counts 2012'!I51</f>
        <v>0</v>
      </c>
      <c r="J51" s="55">
        <f>3*' Chinook hourly counts 2012'!J51</f>
        <v>0</v>
      </c>
      <c r="K51" s="55">
        <f>3*' Chinook hourly counts 2012'!K51</f>
        <v>0</v>
      </c>
      <c r="L51" s="55">
        <f>3*' Chinook hourly counts 2012'!L51</f>
        <v>0</v>
      </c>
      <c r="M51" s="55">
        <f>3*' Chinook hourly counts 2012'!M51</f>
        <v>0</v>
      </c>
      <c r="N51" s="55">
        <f>3*' Chinook hourly counts 2012'!N51</f>
        <v>0</v>
      </c>
      <c r="O51" s="55">
        <f>3*' Chinook hourly counts 2012'!O51</f>
        <v>0</v>
      </c>
      <c r="P51" s="55">
        <f>3*' Chinook hourly counts 2012'!P51</f>
        <v>0</v>
      </c>
      <c r="Q51" s="55">
        <f>3*' Chinook hourly counts 2012'!Q51</f>
        <v>0</v>
      </c>
      <c r="R51" s="55">
        <f>3*' Chinook hourly counts 2012'!R51</f>
        <v>0</v>
      </c>
      <c r="S51" s="55">
        <f>3*' Chinook hourly counts 2012'!S51</f>
        <v>0</v>
      </c>
      <c r="T51" s="55">
        <f>3*' Chinook hourly counts 2012'!T51</f>
        <v>0</v>
      </c>
      <c r="U51" s="55">
        <f>3*' Chinook hourly counts 2012'!U51</f>
        <v>0</v>
      </c>
      <c r="V51" s="55">
        <f>3*' Chinook hourly counts 2012'!V51</f>
        <v>0</v>
      </c>
      <c r="W51" s="55">
        <f>3*' Chinook hourly counts 2012'!W51</f>
        <v>0</v>
      </c>
      <c r="X51" s="55">
        <f>3*' Chinook hourly counts 2012'!X51</f>
        <v>0</v>
      </c>
      <c r="Y51" s="55">
        <f>3*' Chinook hourly counts 2012'!Y51</f>
        <v>0</v>
      </c>
      <c r="Z51" s="54">
        <f t="shared" si="53"/>
        <v>0</v>
      </c>
      <c r="AA51" s="59"/>
      <c r="AB51" s="16">
        <f t="shared" si="54"/>
        <v>0</v>
      </c>
      <c r="AC51" s="38">
        <f t="shared" ref="AC51:AC61" si="56">(1-AE51/72)*72^2*(AF51/AE51)</f>
        <v>0</v>
      </c>
      <c r="AD51" s="69"/>
      <c r="AE51" s="16">
        <f t="shared" si="55"/>
        <v>24</v>
      </c>
      <c r="AF51" s="16">
        <f t="shared" si="29"/>
        <v>0</v>
      </c>
      <c r="AG51" s="16">
        <f t="shared" si="30"/>
        <v>0</v>
      </c>
      <c r="AH51" s="16">
        <f t="shared" si="31"/>
        <v>0</v>
      </c>
      <c r="AI51" s="16">
        <f t="shared" si="32"/>
        <v>0</v>
      </c>
      <c r="AJ51" s="16">
        <f t="shared" si="33"/>
        <v>0</v>
      </c>
      <c r="AK51" s="16">
        <f t="shared" si="34"/>
        <v>0</v>
      </c>
      <c r="AL51" s="16">
        <f t="shared" si="35"/>
        <v>0</v>
      </c>
      <c r="AM51" s="16">
        <f t="shared" si="36"/>
        <v>0</v>
      </c>
      <c r="AN51" s="16">
        <f t="shared" si="37"/>
        <v>0</v>
      </c>
      <c r="AO51" s="16">
        <f t="shared" si="38"/>
        <v>0</v>
      </c>
      <c r="AP51" s="16">
        <f t="shared" si="39"/>
        <v>0</v>
      </c>
      <c r="AQ51" s="16">
        <f t="shared" si="40"/>
        <v>0</v>
      </c>
      <c r="AR51" s="16">
        <f t="shared" si="41"/>
        <v>0</v>
      </c>
      <c r="AS51" s="16">
        <f t="shared" si="42"/>
        <v>0</v>
      </c>
      <c r="AT51" s="16">
        <f t="shared" si="43"/>
        <v>0</v>
      </c>
      <c r="AU51" s="16">
        <f t="shared" si="44"/>
        <v>0</v>
      </c>
      <c r="AV51" s="16">
        <f t="shared" si="45"/>
        <v>0</v>
      </c>
      <c r="AW51" s="16">
        <f t="shared" si="46"/>
        <v>0</v>
      </c>
      <c r="AX51" s="16">
        <f t="shared" si="47"/>
        <v>0</v>
      </c>
      <c r="AY51" s="16">
        <f t="shared" si="48"/>
        <v>0</v>
      </c>
      <c r="AZ51" s="16">
        <f t="shared" si="49"/>
        <v>0</v>
      </c>
      <c r="BA51" s="16">
        <f t="shared" si="50"/>
        <v>0</v>
      </c>
      <c r="BB51" s="16">
        <f t="shared" si="51"/>
        <v>0</v>
      </c>
      <c r="BC51" s="16">
        <f t="shared" si="52"/>
        <v>0</v>
      </c>
    </row>
    <row r="52" spans="1:55" ht="12.75" customHeight="1" x14ac:dyDescent="0.25">
      <c r="A52" s="60">
        <v>42589</v>
      </c>
      <c r="B52" s="55">
        <f>3*' Chinook hourly counts 2012'!B52</f>
        <v>0</v>
      </c>
      <c r="C52" s="55">
        <f>3*' Chinook hourly counts 2012'!C52</f>
        <v>0</v>
      </c>
      <c r="D52" s="55">
        <f>3*' Chinook hourly counts 2012'!D52</f>
        <v>0</v>
      </c>
      <c r="E52" s="55">
        <f>3*' Chinook hourly counts 2012'!E52</f>
        <v>0</v>
      </c>
      <c r="F52" s="55">
        <f>3*' Chinook hourly counts 2012'!F52</f>
        <v>0</v>
      </c>
      <c r="G52" s="55">
        <f>3*' Chinook hourly counts 2012'!G52</f>
        <v>0</v>
      </c>
      <c r="H52" s="55">
        <f>3*' Chinook hourly counts 2012'!H52</f>
        <v>0</v>
      </c>
      <c r="I52" s="55">
        <f>3*' Chinook hourly counts 2012'!I52</f>
        <v>0</v>
      </c>
      <c r="J52" s="55">
        <f>3*' Chinook hourly counts 2012'!J52</f>
        <v>0</v>
      </c>
      <c r="K52" s="55">
        <f>3*' Chinook hourly counts 2012'!K52</f>
        <v>0</v>
      </c>
      <c r="L52" s="55">
        <f>3*' Chinook hourly counts 2012'!L52</f>
        <v>0</v>
      </c>
      <c r="M52" s="55">
        <f>3*' Chinook hourly counts 2012'!M52</f>
        <v>0</v>
      </c>
      <c r="N52" s="55">
        <f>3*' Chinook hourly counts 2012'!N52</f>
        <v>0</v>
      </c>
      <c r="O52" s="55">
        <f>3*' Chinook hourly counts 2012'!O52</f>
        <v>0</v>
      </c>
      <c r="P52" s="55">
        <f>3*' Chinook hourly counts 2012'!P52</f>
        <v>0</v>
      </c>
      <c r="Q52" s="55">
        <f>3*' Chinook hourly counts 2012'!Q52</f>
        <v>0</v>
      </c>
      <c r="R52" s="55">
        <f>3*' Chinook hourly counts 2012'!R52</f>
        <v>0</v>
      </c>
      <c r="S52" s="55">
        <f>3*' Chinook hourly counts 2012'!S52</f>
        <v>0</v>
      </c>
      <c r="T52" s="55">
        <f>3*' Chinook hourly counts 2012'!T52</f>
        <v>0</v>
      </c>
      <c r="U52" s="55">
        <f>3*' Chinook hourly counts 2012'!U52</f>
        <v>0</v>
      </c>
      <c r="V52" s="55">
        <f>3*' Chinook hourly counts 2012'!V52</f>
        <v>0</v>
      </c>
      <c r="W52" s="55">
        <f>3*' Chinook hourly counts 2012'!W52</f>
        <v>0</v>
      </c>
      <c r="X52" s="55">
        <f>3*' Chinook hourly counts 2012'!X52</f>
        <v>0</v>
      </c>
      <c r="Y52" s="55">
        <f>3*' Chinook hourly counts 2012'!Y52</f>
        <v>0</v>
      </c>
      <c r="Z52" s="54">
        <f t="shared" si="53"/>
        <v>0</v>
      </c>
      <c r="AA52" s="59"/>
      <c r="AB52" s="16">
        <f t="shared" si="54"/>
        <v>0</v>
      </c>
      <c r="AC52" s="38">
        <f t="shared" si="56"/>
        <v>0</v>
      </c>
      <c r="AD52" s="69"/>
      <c r="AE52" s="16">
        <f t="shared" si="55"/>
        <v>24</v>
      </c>
      <c r="AF52" s="16">
        <f t="shared" si="29"/>
        <v>0</v>
      </c>
      <c r="AG52" s="16">
        <f t="shared" si="30"/>
        <v>0</v>
      </c>
      <c r="AH52" s="16">
        <f t="shared" si="31"/>
        <v>0</v>
      </c>
      <c r="AI52" s="16">
        <f t="shared" si="32"/>
        <v>0</v>
      </c>
      <c r="AJ52" s="16">
        <f t="shared" si="33"/>
        <v>0</v>
      </c>
      <c r="AK52" s="16">
        <f t="shared" si="34"/>
        <v>0</v>
      </c>
      <c r="AL52" s="16">
        <f t="shared" si="35"/>
        <v>0</v>
      </c>
      <c r="AM52" s="16">
        <f t="shared" si="36"/>
        <v>0</v>
      </c>
      <c r="AN52" s="16">
        <f t="shared" si="37"/>
        <v>0</v>
      </c>
      <c r="AO52" s="16">
        <f t="shared" si="38"/>
        <v>0</v>
      </c>
      <c r="AP52" s="16">
        <f t="shared" si="39"/>
        <v>0</v>
      </c>
      <c r="AQ52" s="16">
        <f t="shared" si="40"/>
        <v>0</v>
      </c>
      <c r="AR52" s="16">
        <f t="shared" si="41"/>
        <v>0</v>
      </c>
      <c r="AS52" s="16">
        <f t="shared" si="42"/>
        <v>0</v>
      </c>
      <c r="AT52" s="16">
        <f t="shared" si="43"/>
        <v>0</v>
      </c>
      <c r="AU52" s="16">
        <f t="shared" si="44"/>
        <v>0</v>
      </c>
      <c r="AV52" s="16">
        <f t="shared" si="45"/>
        <v>0</v>
      </c>
      <c r="AW52" s="16">
        <f t="shared" si="46"/>
        <v>0</v>
      </c>
      <c r="AX52" s="16">
        <f t="shared" si="47"/>
        <v>0</v>
      </c>
      <c r="AY52" s="16">
        <f t="shared" si="48"/>
        <v>0</v>
      </c>
      <c r="AZ52" s="16">
        <f t="shared" si="49"/>
        <v>0</v>
      </c>
      <c r="BA52" s="16">
        <f t="shared" si="50"/>
        <v>0</v>
      </c>
      <c r="BB52" s="16">
        <f t="shared" si="51"/>
        <v>0</v>
      </c>
      <c r="BC52" s="16">
        <f t="shared" si="52"/>
        <v>0</v>
      </c>
    </row>
    <row r="53" spans="1:55" ht="12.75" customHeight="1" x14ac:dyDescent="0.25">
      <c r="A53" s="60">
        <v>42590</v>
      </c>
      <c r="B53" s="55">
        <f>3*' Chinook hourly counts 2012'!B53</f>
        <v>0</v>
      </c>
      <c r="C53" s="55">
        <f>3*' Chinook hourly counts 2012'!C53</f>
        <v>0</v>
      </c>
      <c r="D53" s="55">
        <f>3*' Chinook hourly counts 2012'!D53</f>
        <v>0</v>
      </c>
      <c r="E53" s="55">
        <f>3*' Chinook hourly counts 2012'!E53</f>
        <v>0</v>
      </c>
      <c r="F53" s="55">
        <f>3*' Chinook hourly counts 2012'!F53</f>
        <v>0</v>
      </c>
      <c r="G53" s="55">
        <f>3*' Chinook hourly counts 2012'!G53</f>
        <v>0</v>
      </c>
      <c r="H53" s="55">
        <f>3*' Chinook hourly counts 2012'!H53</f>
        <v>0</v>
      </c>
      <c r="I53" s="55">
        <f>3*' Chinook hourly counts 2012'!I53</f>
        <v>0</v>
      </c>
      <c r="J53" s="55">
        <f>3*' Chinook hourly counts 2012'!J53</f>
        <v>0</v>
      </c>
      <c r="K53" s="55">
        <f>3*' Chinook hourly counts 2012'!K53</f>
        <v>0</v>
      </c>
      <c r="L53" s="55">
        <f>3*' Chinook hourly counts 2012'!L53</f>
        <v>0</v>
      </c>
      <c r="M53" s="55">
        <f>3*' Chinook hourly counts 2012'!M53</f>
        <v>0</v>
      </c>
      <c r="N53" s="55">
        <f>3*' Chinook hourly counts 2012'!N53</f>
        <v>0</v>
      </c>
      <c r="O53" s="55">
        <f>3*' Chinook hourly counts 2012'!O53</f>
        <v>0</v>
      </c>
      <c r="P53" s="55">
        <f>3*' Chinook hourly counts 2012'!P53</f>
        <v>0</v>
      </c>
      <c r="Q53" s="55">
        <f>3*' Chinook hourly counts 2012'!Q53</f>
        <v>0</v>
      </c>
      <c r="R53" s="55">
        <f>3*' Chinook hourly counts 2012'!R53</f>
        <v>0</v>
      </c>
      <c r="S53" s="55">
        <f>3*' Chinook hourly counts 2012'!S53</f>
        <v>0</v>
      </c>
      <c r="T53" s="55">
        <f>3*' Chinook hourly counts 2012'!T53</f>
        <v>0</v>
      </c>
      <c r="U53" s="55">
        <f>3*' Chinook hourly counts 2012'!U53</f>
        <v>0</v>
      </c>
      <c r="V53" s="55">
        <f>3*' Chinook hourly counts 2012'!V53</f>
        <v>0</v>
      </c>
      <c r="W53" s="55">
        <f>3*' Chinook hourly counts 2012'!W53</f>
        <v>0</v>
      </c>
      <c r="X53" s="55">
        <f>3*' Chinook hourly counts 2012'!X53</f>
        <v>0</v>
      </c>
      <c r="Y53" s="55">
        <f>3*' Chinook hourly counts 2012'!Y53</f>
        <v>0</v>
      </c>
      <c r="Z53" s="54">
        <f t="shared" si="53"/>
        <v>0</v>
      </c>
      <c r="AA53" s="59"/>
      <c r="AB53" s="16">
        <f t="shared" si="54"/>
        <v>0</v>
      </c>
      <c r="AC53" s="38">
        <f t="shared" si="56"/>
        <v>0</v>
      </c>
      <c r="AD53" s="69"/>
      <c r="AE53" s="16">
        <f t="shared" si="55"/>
        <v>24</v>
      </c>
      <c r="AF53" s="16">
        <f t="shared" si="29"/>
        <v>0</v>
      </c>
      <c r="AG53" s="16">
        <f t="shared" si="30"/>
        <v>0</v>
      </c>
      <c r="AH53" s="16">
        <f t="shared" si="31"/>
        <v>0</v>
      </c>
      <c r="AI53" s="16">
        <f t="shared" si="32"/>
        <v>0</v>
      </c>
      <c r="AJ53" s="16">
        <f t="shared" si="33"/>
        <v>0</v>
      </c>
      <c r="AK53" s="16">
        <f t="shared" si="34"/>
        <v>0</v>
      </c>
      <c r="AL53" s="16">
        <f t="shared" si="35"/>
        <v>0</v>
      </c>
      <c r="AM53" s="16">
        <f t="shared" si="36"/>
        <v>0</v>
      </c>
      <c r="AN53" s="16">
        <f t="shared" si="37"/>
        <v>0</v>
      </c>
      <c r="AO53" s="16">
        <f t="shared" si="38"/>
        <v>0</v>
      </c>
      <c r="AP53" s="16">
        <f t="shared" si="39"/>
        <v>0</v>
      </c>
      <c r="AQ53" s="16">
        <f t="shared" si="40"/>
        <v>0</v>
      </c>
      <c r="AR53" s="16">
        <f t="shared" si="41"/>
        <v>0</v>
      </c>
      <c r="AS53" s="16">
        <f t="shared" si="42"/>
        <v>0</v>
      </c>
      <c r="AT53" s="16">
        <f t="shared" si="43"/>
        <v>0</v>
      </c>
      <c r="AU53" s="16">
        <f t="shared" si="44"/>
        <v>0</v>
      </c>
      <c r="AV53" s="16">
        <f t="shared" si="45"/>
        <v>0</v>
      </c>
      <c r="AW53" s="16">
        <f t="shared" si="46"/>
        <v>0</v>
      </c>
      <c r="AX53" s="16">
        <f t="shared" si="47"/>
        <v>0</v>
      </c>
      <c r="AY53" s="16">
        <f t="shared" si="48"/>
        <v>0</v>
      </c>
      <c r="AZ53" s="16">
        <f t="shared" si="49"/>
        <v>0</v>
      </c>
      <c r="BA53" s="16">
        <f t="shared" si="50"/>
        <v>0</v>
      </c>
      <c r="BB53" s="16">
        <f t="shared" si="51"/>
        <v>0</v>
      </c>
      <c r="BC53" s="16">
        <f t="shared" si="52"/>
        <v>0</v>
      </c>
    </row>
    <row r="54" spans="1:55" ht="12.75" customHeight="1" x14ac:dyDescent="0.25">
      <c r="A54" s="60">
        <v>42591</v>
      </c>
      <c r="B54" s="55">
        <f>3*' Chinook hourly counts 2012'!B54</f>
        <v>0</v>
      </c>
      <c r="C54" s="55">
        <f>3*' Chinook hourly counts 2012'!C54</f>
        <v>0</v>
      </c>
      <c r="D54" s="55">
        <f>3*' Chinook hourly counts 2012'!D54</f>
        <v>0</v>
      </c>
      <c r="E54" s="55">
        <f>3*' Chinook hourly counts 2012'!E54</f>
        <v>0</v>
      </c>
      <c r="F54" s="55">
        <f>3*' Chinook hourly counts 2012'!F54</f>
        <v>0</v>
      </c>
      <c r="G54" s="55">
        <f>3*' Chinook hourly counts 2012'!G54</f>
        <v>0</v>
      </c>
      <c r="H54" s="55">
        <f>3*' Chinook hourly counts 2012'!H54</f>
        <v>0</v>
      </c>
      <c r="I54" s="55">
        <f>3*' Chinook hourly counts 2012'!I54</f>
        <v>0</v>
      </c>
      <c r="J54" s="55">
        <f>3*' Chinook hourly counts 2012'!J54</f>
        <v>0</v>
      </c>
      <c r="K54" s="55">
        <f>3*' Chinook hourly counts 2012'!K54</f>
        <v>0</v>
      </c>
      <c r="L54" s="55">
        <f>3*' Chinook hourly counts 2012'!L54</f>
        <v>0</v>
      </c>
      <c r="M54" s="55">
        <f>3*' Chinook hourly counts 2012'!M54</f>
        <v>0</v>
      </c>
      <c r="N54" s="55">
        <f>3*' Chinook hourly counts 2012'!N54</f>
        <v>0</v>
      </c>
      <c r="O54" s="55">
        <f>3*' Chinook hourly counts 2012'!O54</f>
        <v>0</v>
      </c>
      <c r="P54" s="55">
        <f>3*' Chinook hourly counts 2012'!P54</f>
        <v>0</v>
      </c>
      <c r="Q54" s="55">
        <f>3*' Chinook hourly counts 2012'!Q54</f>
        <v>0</v>
      </c>
      <c r="R54" s="55">
        <f>3*' Chinook hourly counts 2012'!R54</f>
        <v>0</v>
      </c>
      <c r="S54" s="55">
        <f>3*' Chinook hourly counts 2012'!S54</f>
        <v>0</v>
      </c>
      <c r="T54" s="55">
        <f>3*' Chinook hourly counts 2012'!T54</f>
        <v>0</v>
      </c>
      <c r="U54" s="55">
        <f>3*' Chinook hourly counts 2012'!U54</f>
        <v>0</v>
      </c>
      <c r="V54" s="55">
        <f>3*' Chinook hourly counts 2012'!V54</f>
        <v>0</v>
      </c>
      <c r="W54" s="55">
        <f>3*' Chinook hourly counts 2012'!W54</f>
        <v>0</v>
      </c>
      <c r="X54" s="55">
        <f>3*' Chinook hourly counts 2012'!X54</f>
        <v>0</v>
      </c>
      <c r="Y54" s="55">
        <f>3*' Chinook hourly counts 2012'!Y54</f>
        <v>0</v>
      </c>
      <c r="Z54" s="54">
        <f t="shared" si="53"/>
        <v>0</v>
      </c>
      <c r="AA54" s="59"/>
      <c r="AB54" s="16">
        <f t="shared" si="54"/>
        <v>0</v>
      </c>
      <c r="AC54" s="38">
        <f t="shared" si="56"/>
        <v>0</v>
      </c>
      <c r="AD54" s="69"/>
      <c r="AE54" s="16">
        <f t="shared" si="55"/>
        <v>24</v>
      </c>
      <c r="AF54" s="16">
        <f t="shared" si="29"/>
        <v>0</v>
      </c>
      <c r="AG54" s="16">
        <f t="shared" si="30"/>
        <v>0</v>
      </c>
      <c r="AH54" s="16">
        <f t="shared" si="31"/>
        <v>0</v>
      </c>
      <c r="AI54" s="16">
        <f t="shared" si="32"/>
        <v>0</v>
      </c>
      <c r="AJ54" s="16">
        <f t="shared" si="33"/>
        <v>0</v>
      </c>
      <c r="AK54" s="16">
        <f t="shared" si="34"/>
        <v>0</v>
      </c>
      <c r="AL54" s="16">
        <f t="shared" si="35"/>
        <v>0</v>
      </c>
      <c r="AM54" s="16">
        <f t="shared" si="36"/>
        <v>0</v>
      </c>
      <c r="AN54" s="16">
        <f t="shared" si="37"/>
        <v>0</v>
      </c>
      <c r="AO54" s="16">
        <f t="shared" si="38"/>
        <v>0</v>
      </c>
      <c r="AP54" s="16">
        <f t="shared" si="39"/>
        <v>0</v>
      </c>
      <c r="AQ54" s="16">
        <f t="shared" si="40"/>
        <v>0</v>
      </c>
      <c r="AR54" s="16">
        <f t="shared" si="41"/>
        <v>0</v>
      </c>
      <c r="AS54" s="16">
        <f t="shared" si="42"/>
        <v>0</v>
      </c>
      <c r="AT54" s="16">
        <f t="shared" si="43"/>
        <v>0</v>
      </c>
      <c r="AU54" s="16">
        <f t="shared" si="44"/>
        <v>0</v>
      </c>
      <c r="AV54" s="16">
        <f t="shared" si="45"/>
        <v>0</v>
      </c>
      <c r="AW54" s="16">
        <f t="shared" si="46"/>
        <v>0</v>
      </c>
      <c r="AX54" s="16">
        <f t="shared" si="47"/>
        <v>0</v>
      </c>
      <c r="AY54" s="16">
        <f t="shared" si="48"/>
        <v>0</v>
      </c>
      <c r="AZ54" s="16">
        <f t="shared" si="49"/>
        <v>0</v>
      </c>
      <c r="BA54" s="16">
        <f t="shared" si="50"/>
        <v>0</v>
      </c>
      <c r="BB54" s="16">
        <f t="shared" si="51"/>
        <v>0</v>
      </c>
      <c r="BC54" s="16">
        <f t="shared" si="52"/>
        <v>0</v>
      </c>
    </row>
    <row r="55" spans="1:55" ht="12.75" customHeight="1" x14ac:dyDescent="0.25">
      <c r="A55" s="60">
        <v>42592</v>
      </c>
      <c r="B55" s="55">
        <f>3*' Chinook hourly counts 2012'!B55</f>
        <v>0</v>
      </c>
      <c r="C55" s="55">
        <f>3*' Chinook hourly counts 2012'!C55</f>
        <v>0</v>
      </c>
      <c r="D55" s="55">
        <f>3*' Chinook hourly counts 2012'!D55</f>
        <v>0</v>
      </c>
      <c r="E55" s="55">
        <f>3*' Chinook hourly counts 2012'!E55</f>
        <v>0</v>
      </c>
      <c r="F55" s="55">
        <f>3*' Chinook hourly counts 2012'!F55</f>
        <v>0</v>
      </c>
      <c r="G55" s="55">
        <f>3*' Chinook hourly counts 2012'!G55</f>
        <v>0</v>
      </c>
      <c r="H55" s="55">
        <f>3*' Chinook hourly counts 2012'!H55</f>
        <v>0</v>
      </c>
      <c r="I55" s="55">
        <f>3*' Chinook hourly counts 2012'!I55</f>
        <v>0</v>
      </c>
      <c r="J55" s="55">
        <f>3*' Chinook hourly counts 2012'!J55</f>
        <v>0</v>
      </c>
      <c r="K55" s="55">
        <f>3*' Chinook hourly counts 2012'!K55</f>
        <v>0</v>
      </c>
      <c r="L55" s="55">
        <f>3*' Chinook hourly counts 2012'!L55</f>
        <v>0</v>
      </c>
      <c r="M55" s="55">
        <f>3*' Chinook hourly counts 2012'!M55</f>
        <v>0</v>
      </c>
      <c r="N55" s="55">
        <f>3*' Chinook hourly counts 2012'!N55</f>
        <v>0</v>
      </c>
      <c r="O55" s="55">
        <f>3*' Chinook hourly counts 2012'!O55</f>
        <v>0</v>
      </c>
      <c r="P55" s="55">
        <f>3*' Chinook hourly counts 2012'!P55</f>
        <v>0</v>
      </c>
      <c r="Q55" s="55">
        <f>3*' Chinook hourly counts 2012'!Q55</f>
        <v>0</v>
      </c>
      <c r="R55" s="55">
        <f>3*' Chinook hourly counts 2012'!R55</f>
        <v>0</v>
      </c>
      <c r="S55" s="55">
        <f>3*' Chinook hourly counts 2012'!S55</f>
        <v>0</v>
      </c>
      <c r="T55" s="55">
        <f>3*' Chinook hourly counts 2012'!T55</f>
        <v>0</v>
      </c>
      <c r="U55" s="55">
        <f>3*' Chinook hourly counts 2012'!U55</f>
        <v>0</v>
      </c>
      <c r="V55" s="55">
        <f>3*' Chinook hourly counts 2012'!V55</f>
        <v>0</v>
      </c>
      <c r="W55" s="55">
        <f>3*' Chinook hourly counts 2012'!W55</f>
        <v>0</v>
      </c>
      <c r="X55" s="55">
        <f>3*' Chinook hourly counts 2012'!X55</f>
        <v>0</v>
      </c>
      <c r="Y55" s="55">
        <f>3*' Chinook hourly counts 2012'!Y55</f>
        <v>0</v>
      </c>
      <c r="Z55" s="54">
        <f t="shared" si="53"/>
        <v>0</v>
      </c>
      <c r="AA55" s="59"/>
      <c r="AB55" s="16">
        <f t="shared" si="54"/>
        <v>0</v>
      </c>
      <c r="AC55" s="38">
        <f t="shared" si="56"/>
        <v>0</v>
      </c>
      <c r="AD55" s="69"/>
      <c r="AE55" s="16">
        <f t="shared" si="55"/>
        <v>24</v>
      </c>
      <c r="AF55" s="16">
        <f t="shared" si="29"/>
        <v>0</v>
      </c>
      <c r="AG55" s="16">
        <f t="shared" si="30"/>
        <v>0</v>
      </c>
      <c r="AH55" s="16">
        <f t="shared" si="31"/>
        <v>0</v>
      </c>
      <c r="AI55" s="16">
        <f t="shared" si="32"/>
        <v>0</v>
      </c>
      <c r="AJ55" s="16">
        <f t="shared" si="33"/>
        <v>0</v>
      </c>
      <c r="AK55" s="16">
        <f t="shared" si="34"/>
        <v>0</v>
      </c>
      <c r="AL55" s="16">
        <f t="shared" si="35"/>
        <v>0</v>
      </c>
      <c r="AM55" s="16">
        <f t="shared" si="36"/>
        <v>0</v>
      </c>
      <c r="AN55" s="16">
        <f t="shared" si="37"/>
        <v>0</v>
      </c>
      <c r="AO55" s="16">
        <f t="shared" si="38"/>
        <v>0</v>
      </c>
      <c r="AP55" s="16">
        <f t="shared" si="39"/>
        <v>0</v>
      </c>
      <c r="AQ55" s="16">
        <f t="shared" si="40"/>
        <v>0</v>
      </c>
      <c r="AR55" s="16">
        <f t="shared" si="41"/>
        <v>0</v>
      </c>
      <c r="AS55" s="16">
        <f t="shared" si="42"/>
        <v>0</v>
      </c>
      <c r="AT55" s="16">
        <f t="shared" si="43"/>
        <v>0</v>
      </c>
      <c r="AU55" s="16">
        <f t="shared" si="44"/>
        <v>0</v>
      </c>
      <c r="AV55" s="16">
        <f t="shared" si="45"/>
        <v>0</v>
      </c>
      <c r="AW55" s="16">
        <f t="shared" si="46"/>
        <v>0</v>
      </c>
      <c r="AX55" s="16">
        <f t="shared" si="47"/>
        <v>0</v>
      </c>
      <c r="AY55" s="16">
        <f t="shared" si="48"/>
        <v>0</v>
      </c>
      <c r="AZ55" s="16">
        <f t="shared" si="49"/>
        <v>0</v>
      </c>
      <c r="BA55" s="16">
        <f t="shared" si="50"/>
        <v>0</v>
      </c>
      <c r="BB55" s="16">
        <f t="shared" si="51"/>
        <v>0</v>
      </c>
      <c r="BC55" s="16">
        <f t="shared" si="52"/>
        <v>0</v>
      </c>
    </row>
    <row r="56" spans="1:55" ht="12.75" customHeight="1" x14ac:dyDescent="0.25">
      <c r="A56" s="60">
        <v>42593</v>
      </c>
      <c r="B56" s="55">
        <f>3*' Chinook hourly counts 2012'!B56</f>
        <v>0</v>
      </c>
      <c r="C56" s="55">
        <f>3*' Chinook hourly counts 2012'!C56</f>
        <v>0</v>
      </c>
      <c r="D56" s="55">
        <f>3*' Chinook hourly counts 2012'!D56</f>
        <v>0</v>
      </c>
      <c r="E56" s="55">
        <f>3*' Chinook hourly counts 2012'!E56</f>
        <v>0</v>
      </c>
      <c r="F56" s="55">
        <f>3*' Chinook hourly counts 2012'!F56</f>
        <v>0</v>
      </c>
      <c r="G56" s="55">
        <f>3*' Chinook hourly counts 2012'!G56</f>
        <v>0</v>
      </c>
      <c r="H56" s="55">
        <f>3*' Chinook hourly counts 2012'!H56</f>
        <v>0</v>
      </c>
      <c r="I56" s="55">
        <f>3*' Chinook hourly counts 2012'!I56</f>
        <v>0</v>
      </c>
      <c r="J56" s="55">
        <f>3*' Chinook hourly counts 2012'!J56</f>
        <v>0</v>
      </c>
      <c r="K56" s="55">
        <f>3*' Chinook hourly counts 2012'!K56</f>
        <v>0</v>
      </c>
      <c r="L56" s="55">
        <f>3*' Chinook hourly counts 2012'!L56</f>
        <v>0</v>
      </c>
      <c r="M56" s="55">
        <f>3*' Chinook hourly counts 2012'!M56</f>
        <v>0</v>
      </c>
      <c r="N56" s="55">
        <f>3*' Chinook hourly counts 2012'!N56</f>
        <v>0</v>
      </c>
      <c r="O56" s="55">
        <f>3*' Chinook hourly counts 2012'!O56</f>
        <v>0</v>
      </c>
      <c r="P56" s="55">
        <f>3*' Chinook hourly counts 2012'!P56</f>
        <v>0</v>
      </c>
      <c r="Q56" s="55">
        <f>3*' Chinook hourly counts 2012'!Q56</f>
        <v>0</v>
      </c>
      <c r="R56" s="55">
        <f>3*' Chinook hourly counts 2012'!R56</f>
        <v>0</v>
      </c>
      <c r="S56" s="55">
        <f>3*' Chinook hourly counts 2012'!S56</f>
        <v>0</v>
      </c>
      <c r="T56" s="55">
        <f>3*' Chinook hourly counts 2012'!T56</f>
        <v>0</v>
      </c>
      <c r="U56" s="55">
        <f>3*' Chinook hourly counts 2012'!U56</f>
        <v>0</v>
      </c>
      <c r="V56" s="55">
        <f>3*' Chinook hourly counts 2012'!V56</f>
        <v>0</v>
      </c>
      <c r="W56" s="55">
        <f>3*' Chinook hourly counts 2012'!W56</f>
        <v>0</v>
      </c>
      <c r="X56" s="55">
        <f>3*' Chinook hourly counts 2012'!X56</f>
        <v>0</v>
      </c>
      <c r="Y56" s="55">
        <f>3*' Chinook hourly counts 2012'!Y56</f>
        <v>0</v>
      </c>
      <c r="Z56" s="54">
        <f t="shared" si="53"/>
        <v>0</v>
      </c>
      <c r="AA56" s="59"/>
      <c r="AB56" s="16">
        <f t="shared" si="54"/>
        <v>0</v>
      </c>
      <c r="AC56" s="38">
        <f t="shared" si="56"/>
        <v>0</v>
      </c>
      <c r="AD56" s="69"/>
      <c r="AE56" s="16">
        <f t="shared" si="55"/>
        <v>24</v>
      </c>
      <c r="AF56" s="16">
        <f t="shared" si="29"/>
        <v>0</v>
      </c>
      <c r="AG56" s="16">
        <f t="shared" si="30"/>
        <v>0</v>
      </c>
      <c r="AH56" s="16">
        <f t="shared" si="31"/>
        <v>0</v>
      </c>
      <c r="AI56" s="16">
        <f t="shared" si="32"/>
        <v>0</v>
      </c>
      <c r="AJ56" s="16">
        <f t="shared" si="33"/>
        <v>0</v>
      </c>
      <c r="AK56" s="16">
        <f t="shared" si="34"/>
        <v>0</v>
      </c>
      <c r="AL56" s="16">
        <f t="shared" si="35"/>
        <v>0</v>
      </c>
      <c r="AM56" s="16">
        <f t="shared" si="36"/>
        <v>0</v>
      </c>
      <c r="AN56" s="16">
        <f t="shared" si="37"/>
        <v>0</v>
      </c>
      <c r="AO56" s="16">
        <f t="shared" si="38"/>
        <v>0</v>
      </c>
      <c r="AP56" s="16">
        <f t="shared" si="39"/>
        <v>0</v>
      </c>
      <c r="AQ56" s="16">
        <f t="shared" si="40"/>
        <v>0</v>
      </c>
      <c r="AR56" s="16">
        <f t="shared" si="41"/>
        <v>0</v>
      </c>
      <c r="AS56" s="16">
        <f t="shared" si="42"/>
        <v>0</v>
      </c>
      <c r="AT56" s="16">
        <f t="shared" si="43"/>
        <v>0</v>
      </c>
      <c r="AU56" s="16">
        <f t="shared" si="44"/>
        <v>0</v>
      </c>
      <c r="AV56" s="16">
        <f t="shared" si="45"/>
        <v>0</v>
      </c>
      <c r="AW56" s="16">
        <f t="shared" si="46"/>
        <v>0</v>
      </c>
      <c r="AX56" s="16">
        <f t="shared" si="47"/>
        <v>0</v>
      </c>
      <c r="AY56" s="16">
        <f t="shared" si="48"/>
        <v>0</v>
      </c>
      <c r="AZ56" s="16">
        <f t="shared" si="49"/>
        <v>0</v>
      </c>
      <c r="BA56" s="16">
        <f t="shared" si="50"/>
        <v>0</v>
      </c>
      <c r="BB56" s="16">
        <f t="shared" si="51"/>
        <v>0</v>
      </c>
      <c r="BC56" s="16">
        <f t="shared" si="52"/>
        <v>0</v>
      </c>
    </row>
    <row r="57" spans="1:55" ht="12.75" customHeight="1" x14ac:dyDescent="0.25">
      <c r="A57" s="60">
        <v>42594</v>
      </c>
      <c r="B57" s="55">
        <f>3*' Chinook hourly counts 2012'!B57</f>
        <v>0</v>
      </c>
      <c r="C57" s="55">
        <f>3*' Chinook hourly counts 2012'!C57</f>
        <v>0</v>
      </c>
      <c r="D57" s="55">
        <f>3*' Chinook hourly counts 2012'!D57</f>
        <v>0</v>
      </c>
      <c r="E57" s="55">
        <f>3*' Chinook hourly counts 2012'!E57</f>
        <v>0</v>
      </c>
      <c r="F57" s="55">
        <f>3*' Chinook hourly counts 2012'!F57</f>
        <v>0</v>
      </c>
      <c r="G57" s="55">
        <f>3*' Chinook hourly counts 2012'!G57</f>
        <v>0</v>
      </c>
      <c r="H57" s="55">
        <f>3*' Chinook hourly counts 2012'!H57</f>
        <v>0</v>
      </c>
      <c r="I57" s="55">
        <f>3*' Chinook hourly counts 2012'!I57</f>
        <v>0</v>
      </c>
      <c r="J57" s="55">
        <f>3*' Chinook hourly counts 2012'!J57</f>
        <v>0</v>
      </c>
      <c r="K57" s="55">
        <f>3*' Chinook hourly counts 2012'!K57</f>
        <v>0</v>
      </c>
      <c r="L57" s="55">
        <f>3*' Chinook hourly counts 2012'!L57</f>
        <v>0</v>
      </c>
      <c r="M57" s="55">
        <f>3*' Chinook hourly counts 2012'!M57</f>
        <v>0</v>
      </c>
      <c r="N57" s="55">
        <f>3*' Chinook hourly counts 2012'!N57</f>
        <v>0</v>
      </c>
      <c r="O57" s="55">
        <f>3*' Chinook hourly counts 2012'!O57</f>
        <v>0</v>
      </c>
      <c r="P57" s="55">
        <f>3*' Chinook hourly counts 2012'!P57</f>
        <v>0</v>
      </c>
      <c r="Q57" s="55">
        <f>3*' Chinook hourly counts 2012'!Q57</f>
        <v>0</v>
      </c>
      <c r="R57" s="55">
        <f>3*' Chinook hourly counts 2012'!R57</f>
        <v>0</v>
      </c>
      <c r="S57" s="55">
        <f>3*' Chinook hourly counts 2012'!S57</f>
        <v>0</v>
      </c>
      <c r="T57" s="55">
        <f>3*' Chinook hourly counts 2012'!T57</f>
        <v>0</v>
      </c>
      <c r="U57" s="55">
        <f>3*' Chinook hourly counts 2012'!U57</f>
        <v>0</v>
      </c>
      <c r="V57" s="55">
        <f>3*' Chinook hourly counts 2012'!V57</f>
        <v>0</v>
      </c>
      <c r="W57" s="55">
        <f>3*' Chinook hourly counts 2012'!W57</f>
        <v>0</v>
      </c>
      <c r="X57" s="55">
        <f>3*' Chinook hourly counts 2012'!X57</f>
        <v>0</v>
      </c>
      <c r="Y57" s="55">
        <f>3*' Chinook hourly counts 2012'!Y57</f>
        <v>0</v>
      </c>
      <c r="Z57" s="54">
        <f t="shared" si="53"/>
        <v>0</v>
      </c>
      <c r="AA57" s="59"/>
      <c r="AB57" s="16">
        <f t="shared" si="54"/>
        <v>0</v>
      </c>
      <c r="AC57" s="38">
        <f t="shared" si="56"/>
        <v>0</v>
      </c>
      <c r="AD57" s="69"/>
      <c r="AE57" s="16">
        <f t="shared" si="55"/>
        <v>24</v>
      </c>
      <c r="AF57" s="16">
        <f t="shared" si="29"/>
        <v>0</v>
      </c>
      <c r="AG57" s="16">
        <f t="shared" si="30"/>
        <v>0</v>
      </c>
      <c r="AH57" s="16">
        <f t="shared" si="31"/>
        <v>0</v>
      </c>
      <c r="AI57" s="16">
        <f t="shared" si="32"/>
        <v>0</v>
      </c>
      <c r="AJ57" s="16">
        <f t="shared" si="33"/>
        <v>0</v>
      </c>
      <c r="AK57" s="16">
        <f t="shared" si="34"/>
        <v>0</v>
      </c>
      <c r="AL57" s="16">
        <f t="shared" si="35"/>
        <v>0</v>
      </c>
      <c r="AM57" s="16">
        <f t="shared" si="36"/>
        <v>0</v>
      </c>
      <c r="AN57" s="16">
        <f t="shared" si="37"/>
        <v>0</v>
      </c>
      <c r="AO57" s="16">
        <f t="shared" si="38"/>
        <v>0</v>
      </c>
      <c r="AP57" s="16">
        <f t="shared" si="39"/>
        <v>0</v>
      </c>
      <c r="AQ57" s="16">
        <f t="shared" si="40"/>
        <v>0</v>
      </c>
      <c r="AR57" s="16">
        <f t="shared" si="41"/>
        <v>0</v>
      </c>
      <c r="AS57" s="16">
        <f t="shared" si="42"/>
        <v>0</v>
      </c>
      <c r="AT57" s="16">
        <f t="shared" si="43"/>
        <v>0</v>
      </c>
      <c r="AU57" s="16">
        <f t="shared" si="44"/>
        <v>0</v>
      </c>
      <c r="AV57" s="16">
        <f t="shared" si="45"/>
        <v>0</v>
      </c>
      <c r="AW57" s="16">
        <f t="shared" si="46"/>
        <v>0</v>
      </c>
      <c r="AX57" s="16">
        <f t="shared" si="47"/>
        <v>0</v>
      </c>
      <c r="AY57" s="16">
        <f t="shared" si="48"/>
        <v>0</v>
      </c>
      <c r="AZ57" s="16">
        <f t="shared" si="49"/>
        <v>0</v>
      </c>
      <c r="BA57" s="16">
        <f t="shared" si="50"/>
        <v>0</v>
      </c>
      <c r="BB57" s="16">
        <f t="shared" si="51"/>
        <v>0</v>
      </c>
      <c r="BC57" s="16">
        <f t="shared" si="52"/>
        <v>0</v>
      </c>
    </row>
    <row r="58" spans="1:55" ht="12.75" customHeight="1" x14ac:dyDescent="0.25">
      <c r="A58" s="60">
        <v>42595</v>
      </c>
      <c r="B58" s="55">
        <f>3*' Chinook hourly counts 2012'!B58</f>
        <v>0</v>
      </c>
      <c r="C58" s="55">
        <f>3*' Chinook hourly counts 2012'!C58</f>
        <v>0</v>
      </c>
      <c r="D58" s="55">
        <f>3*' Chinook hourly counts 2012'!D58</f>
        <v>0</v>
      </c>
      <c r="E58" s="55">
        <f>3*' Chinook hourly counts 2012'!E58</f>
        <v>0</v>
      </c>
      <c r="F58" s="55">
        <f>3*' Chinook hourly counts 2012'!F58</f>
        <v>0</v>
      </c>
      <c r="G58" s="55">
        <f>3*' Chinook hourly counts 2012'!G58</f>
        <v>0</v>
      </c>
      <c r="H58" s="55">
        <f>3*' Chinook hourly counts 2012'!H58</f>
        <v>0</v>
      </c>
      <c r="I58" s="55">
        <f>3*' Chinook hourly counts 2012'!I58</f>
        <v>0</v>
      </c>
      <c r="J58" s="55">
        <f>3*' Chinook hourly counts 2012'!J58</f>
        <v>0</v>
      </c>
      <c r="K58" s="55">
        <f>3*' Chinook hourly counts 2012'!K58</f>
        <v>0</v>
      </c>
      <c r="L58" s="55">
        <f>3*' Chinook hourly counts 2012'!L58</f>
        <v>0</v>
      </c>
      <c r="M58" s="55">
        <f>3*' Chinook hourly counts 2012'!M58</f>
        <v>0</v>
      </c>
      <c r="N58" s="55">
        <f>3*' Chinook hourly counts 2012'!N58</f>
        <v>0</v>
      </c>
      <c r="O58" s="55">
        <f>3*' Chinook hourly counts 2012'!O58</f>
        <v>0</v>
      </c>
      <c r="P58" s="55">
        <f>3*' Chinook hourly counts 2012'!P58</f>
        <v>0</v>
      </c>
      <c r="Q58" s="55">
        <f>3*' Chinook hourly counts 2012'!Q58</f>
        <v>0</v>
      </c>
      <c r="R58" s="55">
        <f>3*' Chinook hourly counts 2012'!R58</f>
        <v>0</v>
      </c>
      <c r="S58" s="55">
        <f>3*' Chinook hourly counts 2012'!S58</f>
        <v>0</v>
      </c>
      <c r="T58" s="55">
        <f>3*' Chinook hourly counts 2012'!T58</f>
        <v>0</v>
      </c>
      <c r="U58" s="55">
        <f>3*' Chinook hourly counts 2012'!U58</f>
        <v>0</v>
      </c>
      <c r="V58" s="55">
        <f>3*' Chinook hourly counts 2012'!V58</f>
        <v>0</v>
      </c>
      <c r="W58" s="55">
        <f>3*' Chinook hourly counts 2012'!W58</f>
        <v>0</v>
      </c>
      <c r="X58" s="55">
        <f>3*' Chinook hourly counts 2012'!X58</f>
        <v>0</v>
      </c>
      <c r="Y58" s="55">
        <f>3*' Chinook hourly counts 2012'!Y58</f>
        <v>0</v>
      </c>
      <c r="Z58" s="54">
        <f t="shared" si="53"/>
        <v>0</v>
      </c>
      <c r="AA58" s="59"/>
      <c r="AB58" s="16">
        <f t="shared" si="54"/>
        <v>0</v>
      </c>
      <c r="AC58" s="38">
        <f t="shared" si="56"/>
        <v>0</v>
      </c>
      <c r="AD58" s="69"/>
      <c r="AE58" s="16">
        <f t="shared" si="55"/>
        <v>24</v>
      </c>
      <c r="AF58" s="16">
        <f t="shared" si="29"/>
        <v>0</v>
      </c>
      <c r="AG58" s="16">
        <f t="shared" si="30"/>
        <v>0</v>
      </c>
      <c r="AH58" s="16">
        <f t="shared" si="31"/>
        <v>0</v>
      </c>
      <c r="AI58" s="16">
        <f t="shared" si="32"/>
        <v>0</v>
      </c>
      <c r="AJ58" s="16">
        <f t="shared" si="33"/>
        <v>0</v>
      </c>
      <c r="AK58" s="16">
        <f t="shared" si="34"/>
        <v>0</v>
      </c>
      <c r="AL58" s="16">
        <f t="shared" si="35"/>
        <v>0</v>
      </c>
      <c r="AM58" s="16">
        <f t="shared" si="36"/>
        <v>0</v>
      </c>
      <c r="AN58" s="16">
        <f t="shared" si="37"/>
        <v>0</v>
      </c>
      <c r="AO58" s="16">
        <f t="shared" si="38"/>
        <v>0</v>
      </c>
      <c r="AP58" s="16">
        <f t="shared" si="39"/>
        <v>0</v>
      </c>
      <c r="AQ58" s="16">
        <f t="shared" si="40"/>
        <v>0</v>
      </c>
      <c r="AR58" s="16">
        <f t="shared" si="41"/>
        <v>0</v>
      </c>
      <c r="AS58" s="16">
        <f t="shared" si="42"/>
        <v>0</v>
      </c>
      <c r="AT58" s="16">
        <f t="shared" si="43"/>
        <v>0</v>
      </c>
      <c r="AU58" s="16">
        <f t="shared" si="44"/>
        <v>0</v>
      </c>
      <c r="AV58" s="16">
        <f t="shared" si="45"/>
        <v>0</v>
      </c>
      <c r="AW58" s="16">
        <f t="shared" si="46"/>
        <v>0</v>
      </c>
      <c r="AX58" s="16">
        <f t="shared" si="47"/>
        <v>0</v>
      </c>
      <c r="AY58" s="16">
        <f t="shared" si="48"/>
        <v>0</v>
      </c>
      <c r="AZ58" s="16">
        <f t="shared" si="49"/>
        <v>0</v>
      </c>
      <c r="BA58" s="16">
        <f t="shared" si="50"/>
        <v>0</v>
      </c>
      <c r="BB58" s="16">
        <f t="shared" si="51"/>
        <v>0</v>
      </c>
      <c r="BC58" s="16">
        <f t="shared" si="52"/>
        <v>0</v>
      </c>
    </row>
    <row r="59" spans="1:55" ht="12.75" customHeight="1" x14ac:dyDescent="0.25">
      <c r="A59" s="60">
        <v>42596</v>
      </c>
      <c r="B59" s="55">
        <f>3*' Chinook hourly counts 2012'!B59</f>
        <v>0</v>
      </c>
      <c r="C59" s="55">
        <f>3*' Chinook hourly counts 2012'!C59</f>
        <v>0</v>
      </c>
      <c r="D59" s="55">
        <f>3*' Chinook hourly counts 2012'!D59</f>
        <v>0</v>
      </c>
      <c r="E59" s="55">
        <f>3*' Chinook hourly counts 2012'!E59</f>
        <v>0</v>
      </c>
      <c r="F59" s="55">
        <f>3*' Chinook hourly counts 2012'!F59</f>
        <v>0</v>
      </c>
      <c r="G59" s="55">
        <f>3*' Chinook hourly counts 2012'!G59</f>
        <v>0</v>
      </c>
      <c r="H59" s="55">
        <f>3*' Chinook hourly counts 2012'!H59</f>
        <v>0</v>
      </c>
      <c r="I59" s="55">
        <f>3*' Chinook hourly counts 2012'!I59</f>
        <v>0</v>
      </c>
      <c r="J59" s="55">
        <f>3*' Chinook hourly counts 2012'!J59</f>
        <v>0</v>
      </c>
      <c r="K59" s="55">
        <f>3*' Chinook hourly counts 2012'!K59</f>
        <v>0</v>
      </c>
      <c r="L59" s="55">
        <f>3*' Chinook hourly counts 2012'!L59</f>
        <v>0</v>
      </c>
      <c r="M59" s="55">
        <f>3*' Chinook hourly counts 2012'!M59</f>
        <v>0</v>
      </c>
      <c r="N59" s="55">
        <f>3*' Chinook hourly counts 2012'!N59</f>
        <v>0</v>
      </c>
      <c r="O59" s="55">
        <f>3*' Chinook hourly counts 2012'!O59</f>
        <v>0</v>
      </c>
      <c r="P59" s="55">
        <f>3*' Chinook hourly counts 2012'!P59</f>
        <v>0</v>
      </c>
      <c r="Q59" s="55">
        <f>3*' Chinook hourly counts 2012'!Q59</f>
        <v>0</v>
      </c>
      <c r="R59" s="55">
        <f>3*' Chinook hourly counts 2012'!R59</f>
        <v>0</v>
      </c>
      <c r="S59" s="55">
        <f>3*' Chinook hourly counts 2012'!S59</f>
        <v>0</v>
      </c>
      <c r="T59" s="55">
        <f>3*' Chinook hourly counts 2012'!T59</f>
        <v>0</v>
      </c>
      <c r="U59" s="55">
        <f>3*' Chinook hourly counts 2012'!U59</f>
        <v>0</v>
      </c>
      <c r="V59" s="55">
        <f>3*' Chinook hourly counts 2012'!V59</f>
        <v>0</v>
      </c>
      <c r="W59" s="55">
        <f>3*' Chinook hourly counts 2012'!W59</f>
        <v>0</v>
      </c>
      <c r="X59" s="55">
        <f>3*' Chinook hourly counts 2012'!X59</f>
        <v>0</v>
      </c>
      <c r="Y59" s="55">
        <f>3*' Chinook hourly counts 2012'!Y59</f>
        <v>0</v>
      </c>
      <c r="Z59" s="54">
        <f t="shared" si="53"/>
        <v>0</v>
      </c>
      <c r="AA59" s="59"/>
      <c r="AB59" s="16">
        <f t="shared" si="54"/>
        <v>0</v>
      </c>
      <c r="AC59" s="38">
        <f t="shared" si="56"/>
        <v>0</v>
      </c>
      <c r="AD59" s="69"/>
      <c r="AE59" s="16">
        <f t="shared" si="55"/>
        <v>24</v>
      </c>
      <c r="AF59" s="16">
        <f t="shared" si="29"/>
        <v>0</v>
      </c>
      <c r="AG59" s="16">
        <f t="shared" si="30"/>
        <v>0</v>
      </c>
      <c r="AH59" s="16">
        <f t="shared" si="31"/>
        <v>0</v>
      </c>
      <c r="AI59" s="16">
        <f t="shared" si="32"/>
        <v>0</v>
      </c>
      <c r="AJ59" s="16">
        <f t="shared" si="33"/>
        <v>0</v>
      </c>
      <c r="AK59" s="16">
        <f t="shared" si="34"/>
        <v>0</v>
      </c>
      <c r="AL59" s="16">
        <f t="shared" si="35"/>
        <v>0</v>
      </c>
      <c r="AM59" s="16">
        <f t="shared" si="36"/>
        <v>0</v>
      </c>
      <c r="AN59" s="16">
        <f t="shared" si="37"/>
        <v>0</v>
      </c>
      <c r="AO59" s="16">
        <f t="shared" si="38"/>
        <v>0</v>
      </c>
      <c r="AP59" s="16">
        <f t="shared" si="39"/>
        <v>0</v>
      </c>
      <c r="AQ59" s="16">
        <f t="shared" si="40"/>
        <v>0</v>
      </c>
      <c r="AR59" s="16">
        <f t="shared" si="41"/>
        <v>0</v>
      </c>
      <c r="AS59" s="16">
        <f t="shared" si="42"/>
        <v>0</v>
      </c>
      <c r="AT59" s="16">
        <f t="shared" si="43"/>
        <v>0</v>
      </c>
      <c r="AU59" s="16">
        <f t="shared" si="44"/>
        <v>0</v>
      </c>
      <c r="AV59" s="16">
        <f t="shared" si="45"/>
        <v>0</v>
      </c>
      <c r="AW59" s="16">
        <f t="shared" si="46"/>
        <v>0</v>
      </c>
      <c r="AX59" s="16">
        <f t="shared" si="47"/>
        <v>0</v>
      </c>
      <c r="AY59" s="16">
        <f t="shared" si="48"/>
        <v>0</v>
      </c>
      <c r="AZ59" s="16">
        <f t="shared" si="49"/>
        <v>0</v>
      </c>
      <c r="BA59" s="16">
        <f t="shared" si="50"/>
        <v>0</v>
      </c>
      <c r="BB59" s="16">
        <f t="shared" si="51"/>
        <v>0</v>
      </c>
      <c r="BC59" s="16">
        <f t="shared" si="52"/>
        <v>0</v>
      </c>
    </row>
    <row r="60" spans="1:55" ht="12.75" customHeight="1" x14ac:dyDescent="0.25">
      <c r="A60" s="60">
        <v>42597</v>
      </c>
      <c r="B60" s="55">
        <f>3*' Chinook hourly counts 2012'!B60</f>
        <v>0</v>
      </c>
      <c r="C60" s="55">
        <f>3*' Chinook hourly counts 2012'!C60</f>
        <v>0</v>
      </c>
      <c r="D60" s="55">
        <f>3*' Chinook hourly counts 2012'!D60</f>
        <v>0</v>
      </c>
      <c r="E60" s="55">
        <f>3*' Chinook hourly counts 2012'!E60</f>
        <v>0</v>
      </c>
      <c r="F60" s="55">
        <f>3*' Chinook hourly counts 2012'!F60</f>
        <v>0</v>
      </c>
      <c r="G60" s="55">
        <f>3*' Chinook hourly counts 2012'!G60</f>
        <v>0</v>
      </c>
      <c r="H60" s="55">
        <f>3*' Chinook hourly counts 2012'!H60</f>
        <v>0</v>
      </c>
      <c r="I60" s="55">
        <f>3*' Chinook hourly counts 2012'!I60</f>
        <v>0</v>
      </c>
      <c r="J60" s="55">
        <f>3*' Chinook hourly counts 2012'!J60</f>
        <v>0</v>
      </c>
      <c r="K60" s="55">
        <f>3*' Chinook hourly counts 2012'!K60</f>
        <v>0</v>
      </c>
      <c r="L60" s="55">
        <f>3*' Chinook hourly counts 2012'!L60</f>
        <v>0</v>
      </c>
      <c r="M60" s="55">
        <f>3*' Chinook hourly counts 2012'!M60</f>
        <v>0</v>
      </c>
      <c r="N60" s="55">
        <f>3*' Chinook hourly counts 2012'!N60</f>
        <v>0</v>
      </c>
      <c r="O60" s="55">
        <f>3*' Chinook hourly counts 2012'!O60</f>
        <v>0</v>
      </c>
      <c r="P60" s="55">
        <f>3*' Chinook hourly counts 2012'!P60</f>
        <v>0</v>
      </c>
      <c r="Q60" s="55">
        <f>3*' Chinook hourly counts 2012'!Q60</f>
        <v>0</v>
      </c>
      <c r="R60" s="55">
        <f>3*' Chinook hourly counts 2012'!R60</f>
        <v>0</v>
      </c>
      <c r="S60" s="55">
        <f>3*' Chinook hourly counts 2012'!S60</f>
        <v>0</v>
      </c>
      <c r="T60" s="55">
        <f>3*' Chinook hourly counts 2012'!T60</f>
        <v>0</v>
      </c>
      <c r="U60" s="55">
        <f>3*' Chinook hourly counts 2012'!U60</f>
        <v>0</v>
      </c>
      <c r="V60" s="55">
        <f>3*' Chinook hourly counts 2012'!V60</f>
        <v>0</v>
      </c>
      <c r="W60" s="55">
        <f>3*' Chinook hourly counts 2012'!W60</f>
        <v>0</v>
      </c>
      <c r="X60" s="55">
        <f>3*' Chinook hourly counts 2012'!X60</f>
        <v>0</v>
      </c>
      <c r="Y60" s="55">
        <f>3*' Chinook hourly counts 2012'!Y60</f>
        <v>0</v>
      </c>
      <c r="Z60" s="54">
        <f t="shared" si="53"/>
        <v>0</v>
      </c>
      <c r="AA60" s="59"/>
      <c r="AB60" s="16">
        <f t="shared" si="54"/>
        <v>0</v>
      </c>
      <c r="AC60" s="38">
        <f t="shared" si="56"/>
        <v>0</v>
      </c>
      <c r="AD60" s="69"/>
      <c r="AE60" s="16">
        <f t="shared" si="55"/>
        <v>24</v>
      </c>
      <c r="AF60" s="16">
        <f t="shared" si="29"/>
        <v>0</v>
      </c>
      <c r="AG60" s="16">
        <f t="shared" si="30"/>
        <v>0</v>
      </c>
      <c r="AH60" s="16">
        <f t="shared" si="31"/>
        <v>0</v>
      </c>
      <c r="AI60" s="16">
        <f t="shared" si="32"/>
        <v>0</v>
      </c>
      <c r="AJ60" s="16">
        <f t="shared" si="33"/>
        <v>0</v>
      </c>
      <c r="AK60" s="16">
        <f t="shared" si="34"/>
        <v>0</v>
      </c>
      <c r="AL60" s="16">
        <f t="shared" si="35"/>
        <v>0</v>
      </c>
      <c r="AM60" s="16">
        <f t="shared" si="36"/>
        <v>0</v>
      </c>
      <c r="AN60" s="16">
        <f t="shared" si="37"/>
        <v>0</v>
      </c>
      <c r="AO60" s="16">
        <f t="shared" si="38"/>
        <v>0</v>
      </c>
      <c r="AP60" s="16">
        <f t="shared" si="39"/>
        <v>0</v>
      </c>
      <c r="AQ60" s="16">
        <f t="shared" si="40"/>
        <v>0</v>
      </c>
      <c r="AR60" s="16">
        <f t="shared" si="41"/>
        <v>0</v>
      </c>
      <c r="AS60" s="16">
        <f t="shared" si="42"/>
        <v>0</v>
      </c>
      <c r="AT60" s="16">
        <f t="shared" si="43"/>
        <v>0</v>
      </c>
      <c r="AU60" s="16">
        <f t="shared" si="44"/>
        <v>0</v>
      </c>
      <c r="AV60" s="16">
        <f t="shared" si="45"/>
        <v>0</v>
      </c>
      <c r="AW60" s="16">
        <f t="shared" si="46"/>
        <v>0</v>
      </c>
      <c r="AX60" s="16">
        <f t="shared" si="47"/>
        <v>0</v>
      </c>
      <c r="AY60" s="16">
        <f t="shared" si="48"/>
        <v>0</v>
      </c>
      <c r="AZ60" s="16">
        <f t="shared" si="49"/>
        <v>0</v>
      </c>
      <c r="BA60" s="16">
        <f t="shared" si="50"/>
        <v>0</v>
      </c>
      <c r="BB60" s="16">
        <f t="shared" si="51"/>
        <v>0</v>
      </c>
      <c r="BC60" s="16">
        <f t="shared" si="52"/>
        <v>0</v>
      </c>
    </row>
    <row r="61" spans="1:55" ht="12.75" customHeight="1" x14ac:dyDescent="0.25">
      <c r="A61" s="60">
        <v>42598</v>
      </c>
      <c r="B61" s="55">
        <f>3*' Chinook hourly counts 2012'!B61</f>
        <v>0</v>
      </c>
      <c r="C61" s="55">
        <f>3*' Chinook hourly counts 2012'!C61</f>
        <v>0</v>
      </c>
      <c r="D61" s="55">
        <f>3*' Chinook hourly counts 2012'!D61</f>
        <v>0</v>
      </c>
      <c r="E61" s="55">
        <f>3*' Chinook hourly counts 2012'!E61</f>
        <v>0</v>
      </c>
      <c r="F61" s="55">
        <f>3*' Chinook hourly counts 2012'!F61</f>
        <v>0</v>
      </c>
      <c r="G61" s="55">
        <f>3*' Chinook hourly counts 2012'!G61</f>
        <v>0</v>
      </c>
      <c r="H61" s="55">
        <f>3*' Chinook hourly counts 2012'!H61</f>
        <v>0</v>
      </c>
      <c r="I61" s="55">
        <f>3*' Chinook hourly counts 2012'!I61</f>
        <v>0</v>
      </c>
      <c r="J61" s="55">
        <f>3*' Chinook hourly counts 2012'!J61</f>
        <v>0</v>
      </c>
      <c r="K61" s="55">
        <f>3*' Chinook hourly counts 2012'!K61</f>
        <v>0</v>
      </c>
      <c r="L61" s="55">
        <f>3*' Chinook hourly counts 2012'!L61</f>
        <v>0</v>
      </c>
      <c r="M61" s="55">
        <f>3*' Chinook hourly counts 2012'!M61</f>
        <v>0</v>
      </c>
      <c r="N61" s="55">
        <f>3*' Chinook hourly counts 2012'!N61</f>
        <v>0</v>
      </c>
      <c r="O61" s="55">
        <f>3*' Chinook hourly counts 2012'!O61</f>
        <v>0</v>
      </c>
      <c r="P61" s="55">
        <f>3*' Chinook hourly counts 2012'!P61</f>
        <v>0</v>
      </c>
      <c r="Q61" s="55">
        <f>3*' Chinook hourly counts 2012'!Q61</f>
        <v>0</v>
      </c>
      <c r="R61" s="55">
        <f>3*' Chinook hourly counts 2012'!R61</f>
        <v>0</v>
      </c>
      <c r="S61" s="55">
        <f>3*' Chinook hourly counts 2012'!S61</f>
        <v>0</v>
      </c>
      <c r="T61" s="55">
        <f>3*' Chinook hourly counts 2012'!T61</f>
        <v>0</v>
      </c>
      <c r="U61" s="55">
        <f>3*' Chinook hourly counts 2012'!U61</f>
        <v>0</v>
      </c>
      <c r="V61" s="55">
        <f>3*' Chinook hourly counts 2012'!V61</f>
        <v>0</v>
      </c>
      <c r="W61" s="55"/>
      <c r="X61" s="55"/>
      <c r="Y61" s="55"/>
      <c r="Z61" s="54"/>
      <c r="AA61" s="59"/>
      <c r="AB61" s="16">
        <f t="shared" si="54"/>
        <v>0</v>
      </c>
      <c r="AC61" s="38">
        <f t="shared" si="56"/>
        <v>0</v>
      </c>
      <c r="AD61" s="69"/>
      <c r="AE61" s="16">
        <f t="shared" si="55"/>
        <v>24</v>
      </c>
      <c r="AF61" s="16">
        <f t="shared" si="29"/>
        <v>0</v>
      </c>
      <c r="AG61" s="16">
        <f t="shared" si="30"/>
        <v>0</v>
      </c>
      <c r="AH61" s="16">
        <f t="shared" si="31"/>
        <v>0</v>
      </c>
      <c r="AI61" s="16">
        <f t="shared" si="32"/>
        <v>0</v>
      </c>
      <c r="AJ61" s="16">
        <f t="shared" si="33"/>
        <v>0</v>
      </c>
      <c r="AK61" s="16">
        <f t="shared" si="34"/>
        <v>0</v>
      </c>
      <c r="AL61" s="16">
        <f t="shared" si="35"/>
        <v>0</v>
      </c>
      <c r="AM61" s="16">
        <f t="shared" si="36"/>
        <v>0</v>
      </c>
      <c r="AN61" s="16">
        <f t="shared" si="37"/>
        <v>0</v>
      </c>
      <c r="AO61" s="16">
        <f t="shared" si="38"/>
        <v>0</v>
      </c>
      <c r="AP61" s="16">
        <f t="shared" si="39"/>
        <v>0</v>
      </c>
      <c r="AQ61" s="16">
        <f t="shared" si="40"/>
        <v>0</v>
      </c>
      <c r="AR61" s="16">
        <f t="shared" si="41"/>
        <v>0</v>
      </c>
      <c r="AS61" s="16">
        <f t="shared" si="42"/>
        <v>0</v>
      </c>
      <c r="AT61" s="16">
        <f t="shared" si="43"/>
        <v>0</v>
      </c>
      <c r="AU61" s="16">
        <f t="shared" si="44"/>
        <v>0</v>
      </c>
      <c r="AV61" s="16">
        <f t="shared" si="45"/>
        <v>0</v>
      </c>
      <c r="AW61" s="16">
        <f t="shared" si="46"/>
        <v>0</v>
      </c>
      <c r="AX61" s="16">
        <f t="shared" si="47"/>
        <v>0</v>
      </c>
      <c r="AY61" s="16">
        <f t="shared" si="48"/>
        <v>0</v>
      </c>
      <c r="AZ61" s="16">
        <f t="shared" si="49"/>
        <v>0</v>
      </c>
      <c r="BA61" s="16">
        <f t="shared" si="50"/>
        <v>0</v>
      </c>
      <c r="BB61" s="16">
        <f t="shared" si="51"/>
        <v>0</v>
      </c>
      <c r="BC61" s="16">
        <f t="shared" si="52"/>
        <v>0</v>
      </c>
    </row>
    <row r="62" spans="1:55" ht="25.5" customHeight="1" x14ac:dyDescent="0.25">
      <c r="A62" s="58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5"/>
      <c r="Z62" s="54"/>
      <c r="AA62" s="52"/>
    </row>
    <row r="63" spans="1:55" ht="12.75" customHeight="1" x14ac:dyDescent="0.25">
      <c r="B63" s="56" t="s">
        <v>3</v>
      </c>
      <c r="C63" s="56" t="s">
        <v>4</v>
      </c>
      <c r="D63" s="56" t="s">
        <v>5</v>
      </c>
      <c r="E63" s="56" t="s">
        <v>6</v>
      </c>
      <c r="F63" s="56" t="s">
        <v>7</v>
      </c>
      <c r="G63" s="56" t="s">
        <v>8</v>
      </c>
      <c r="H63" s="56" t="s">
        <v>9</v>
      </c>
      <c r="I63" s="56" t="s">
        <v>10</v>
      </c>
      <c r="J63" s="56" t="s">
        <v>11</v>
      </c>
      <c r="K63" s="56" t="s">
        <v>12</v>
      </c>
      <c r="L63" s="56" t="s">
        <v>13</v>
      </c>
      <c r="M63" s="56" t="s">
        <v>14</v>
      </c>
      <c r="N63" s="56" t="s">
        <v>15</v>
      </c>
      <c r="O63" s="56" t="s">
        <v>16</v>
      </c>
      <c r="P63" s="56" t="s">
        <v>17</v>
      </c>
      <c r="Q63" s="56" t="s">
        <v>18</v>
      </c>
      <c r="R63" s="56" t="s">
        <v>19</v>
      </c>
      <c r="S63" s="56" t="s">
        <v>20</v>
      </c>
      <c r="T63" s="56" t="s">
        <v>21</v>
      </c>
      <c r="U63" s="56" t="s">
        <v>22</v>
      </c>
      <c r="V63" s="56" t="s">
        <v>23</v>
      </c>
      <c r="W63" s="56" t="s">
        <v>24</v>
      </c>
      <c r="X63" s="56" t="s">
        <v>25</v>
      </c>
      <c r="Y63" s="56" t="s">
        <v>26</v>
      </c>
      <c r="Z63" s="55" t="s">
        <v>27</v>
      </c>
      <c r="AB63" s="16" t="s">
        <v>29</v>
      </c>
      <c r="AC63" s="16" t="s">
        <v>32</v>
      </c>
      <c r="AD63" s="16" t="s">
        <v>34</v>
      </c>
    </row>
    <row r="64" spans="1:55" ht="12.75" customHeight="1" x14ac:dyDescent="0.25">
      <c r="A64" s="54" t="s">
        <v>27</v>
      </c>
      <c r="B64" s="54">
        <f>SUM(B45:B61,B7:B43)</f>
        <v>9</v>
      </c>
      <c r="C64" s="54">
        <f t="shared" ref="C64:Q64" si="57">SUM(C45:C61,C7:C43)</f>
        <v>9</v>
      </c>
      <c r="D64" s="54">
        <f t="shared" si="57"/>
        <v>0</v>
      </c>
      <c r="E64" s="54">
        <f t="shared" si="57"/>
        <v>0</v>
      </c>
      <c r="F64" s="54">
        <f t="shared" si="57"/>
        <v>15</v>
      </c>
      <c r="G64" s="54">
        <f t="shared" si="57"/>
        <v>0</v>
      </c>
      <c r="H64" s="54">
        <f t="shared" si="57"/>
        <v>0</v>
      </c>
      <c r="I64" s="54">
        <f t="shared" si="57"/>
        <v>0</v>
      </c>
      <c r="J64" s="54">
        <f t="shared" si="57"/>
        <v>0</v>
      </c>
      <c r="K64" s="54">
        <f t="shared" si="57"/>
        <v>0</v>
      </c>
      <c r="L64" s="54">
        <f t="shared" si="57"/>
        <v>3</v>
      </c>
      <c r="M64" s="54">
        <f t="shared" si="57"/>
        <v>0</v>
      </c>
      <c r="N64" s="54">
        <f t="shared" si="57"/>
        <v>0</v>
      </c>
      <c r="O64" s="54">
        <f t="shared" si="57"/>
        <v>0</v>
      </c>
      <c r="P64" s="54">
        <f t="shared" si="57"/>
        <v>0</v>
      </c>
      <c r="Q64" s="54">
        <f t="shared" si="57"/>
        <v>0</v>
      </c>
      <c r="R64" s="54">
        <f>SUM(R48:R61,R32:R43,R45:R46,R7:R30)</f>
        <v>0</v>
      </c>
      <c r="S64" s="54">
        <f>SUM(S45:S61,S32:S43,S7:S30)</f>
        <v>3</v>
      </c>
      <c r="T64" s="54">
        <f>SUM(T45:T61,T7:T43)</f>
        <v>-3</v>
      </c>
      <c r="U64" s="54">
        <f t="shared" ref="U64:Y64" si="58">SUM(U45:U61,U7:U43)</f>
        <v>6</v>
      </c>
      <c r="V64" s="54">
        <f t="shared" si="58"/>
        <v>6</v>
      </c>
      <c r="W64" s="54">
        <f t="shared" si="58"/>
        <v>0</v>
      </c>
      <c r="X64" s="54">
        <f t="shared" si="58"/>
        <v>3</v>
      </c>
      <c r="Y64" s="54">
        <f t="shared" si="58"/>
        <v>6</v>
      </c>
      <c r="Z64" s="54">
        <f>SUM(B64:Y64)</f>
        <v>57</v>
      </c>
      <c r="AA64" s="53"/>
      <c r="AB64" s="16">
        <f>SUM(AB7:AB61)</f>
        <v>57</v>
      </c>
      <c r="AC64" s="16" t="e">
        <f>SUM(AC7:AC61)</f>
        <v>#DIV/0!</v>
      </c>
      <c r="AD64" s="16" t="e">
        <f>SQRT(AC64)</f>
        <v>#DIV/0!</v>
      </c>
    </row>
    <row r="65" spans="1:27" ht="12.75" customHeight="1" x14ac:dyDescent="0.25">
      <c r="A65" s="50"/>
      <c r="B65" s="76">
        <f>B64/$Z64</f>
        <v>0.15789473684210525</v>
      </c>
      <c r="C65" s="76">
        <f t="shared" ref="C65:Y65" si="59">C64/$Z64</f>
        <v>0.15789473684210525</v>
      </c>
      <c r="D65" s="76">
        <f t="shared" si="59"/>
        <v>0</v>
      </c>
      <c r="E65" s="76">
        <f t="shared" si="59"/>
        <v>0</v>
      </c>
      <c r="F65" s="76">
        <f t="shared" si="59"/>
        <v>0.26315789473684209</v>
      </c>
      <c r="G65" s="52">
        <f t="shared" si="59"/>
        <v>0</v>
      </c>
      <c r="H65" s="52">
        <f t="shared" si="59"/>
        <v>0</v>
      </c>
      <c r="I65" s="52">
        <f t="shared" si="59"/>
        <v>0</v>
      </c>
      <c r="J65" s="52">
        <f t="shared" si="59"/>
        <v>0</v>
      </c>
      <c r="K65" s="52">
        <f t="shared" si="59"/>
        <v>0</v>
      </c>
      <c r="L65" s="52">
        <f t="shared" si="59"/>
        <v>5.2631578947368418E-2</v>
      </c>
      <c r="M65" s="52">
        <f t="shared" si="59"/>
        <v>0</v>
      </c>
      <c r="N65" s="52">
        <f t="shared" si="59"/>
        <v>0</v>
      </c>
      <c r="O65" s="52">
        <f t="shared" si="59"/>
        <v>0</v>
      </c>
      <c r="P65" s="52">
        <f t="shared" si="59"/>
        <v>0</v>
      </c>
      <c r="Q65" s="52">
        <f t="shared" si="59"/>
        <v>0</v>
      </c>
      <c r="R65" s="52">
        <f t="shared" si="59"/>
        <v>0</v>
      </c>
      <c r="S65" s="52">
        <f t="shared" si="59"/>
        <v>5.2631578947368418E-2</v>
      </c>
      <c r="T65" s="52">
        <f t="shared" si="59"/>
        <v>-5.2631578947368418E-2</v>
      </c>
      <c r="U65" s="52">
        <f t="shared" si="59"/>
        <v>0.10526315789473684</v>
      </c>
      <c r="V65" s="76">
        <f t="shared" si="59"/>
        <v>0.10526315789473684</v>
      </c>
      <c r="W65" s="76">
        <f t="shared" si="59"/>
        <v>0</v>
      </c>
      <c r="X65" s="76">
        <f t="shared" si="59"/>
        <v>5.2631578947368418E-2</v>
      </c>
      <c r="Y65" s="76">
        <f t="shared" si="59"/>
        <v>0.10526315789473684</v>
      </c>
      <c r="Z65" s="51">
        <f>SUM(B65:Y65)</f>
        <v>0.99999999999999989</v>
      </c>
      <c r="AA65" s="50"/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AK65"/>
  <sheetViews>
    <sheetView zoomScale="80" zoomScaleNormal="80" zoomScaleSheetLayoutView="75" workbookViewId="0">
      <pane ySplit="6" topLeftCell="A25" activePane="bottomLeft" state="frozen"/>
      <selection pane="bottomLeft" activeCell="Z28" sqref="Z28"/>
    </sheetView>
  </sheetViews>
  <sheetFormatPr defaultColWidth="9.109375" defaultRowHeight="12.75" customHeight="1" x14ac:dyDescent="0.25"/>
  <cols>
    <col min="1" max="1" width="6.6640625" style="15" customWidth="1"/>
    <col min="2" max="10" width="6.33203125" style="15" customWidth="1"/>
    <col min="11" max="19" width="5.6640625" style="15" customWidth="1"/>
    <col min="20" max="25" width="6.33203125" style="15" customWidth="1"/>
    <col min="26" max="27" width="6.6640625" style="15" customWidth="1"/>
    <col min="28" max="28" width="9.109375" style="15"/>
    <col min="29" max="16384" width="9.109375" style="16"/>
  </cols>
  <sheetData>
    <row r="1" spans="1:29" ht="12.75" customHeight="1" x14ac:dyDescent="0.25">
      <c r="A1" s="14" t="s">
        <v>0</v>
      </c>
    </row>
    <row r="2" spans="1:29" ht="12.75" customHeight="1" thickBot="1" x14ac:dyDescent="0.3">
      <c r="B2" s="17"/>
      <c r="C2" s="17"/>
      <c r="D2" s="17"/>
      <c r="E2" s="17"/>
      <c r="F2" s="17"/>
      <c r="G2" s="17"/>
      <c r="H2" s="17"/>
      <c r="I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9" ht="12.75" customHeight="1" thickTop="1" thickBot="1" x14ac:dyDescent="0.3">
      <c r="A3" s="19"/>
      <c r="B3" s="20"/>
      <c r="C3" s="21" t="s">
        <v>1</v>
      </c>
      <c r="D3" s="21"/>
      <c r="E3" s="21"/>
      <c r="F3" s="21"/>
      <c r="G3" s="21"/>
      <c r="H3" s="21"/>
      <c r="I3" s="22"/>
      <c r="J3" s="23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9" ht="12.75" customHeight="1" thickTop="1" x14ac:dyDescent="0.25">
      <c r="A4" s="24"/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6"/>
    </row>
    <row r="5" spans="1:29" ht="12.75" customHeight="1" x14ac:dyDescent="0.25">
      <c r="A5" s="27" t="s">
        <v>2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  <c r="AA5" s="28" t="s">
        <v>35</v>
      </c>
      <c r="AB5" s="29"/>
      <c r="AC5" s="30"/>
    </row>
    <row r="6" spans="1:29" ht="12.75" customHeight="1" x14ac:dyDescent="0.25">
      <c r="A6" s="31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2"/>
      <c r="W6" s="32"/>
      <c r="X6" s="32"/>
      <c r="Y6" s="32"/>
      <c r="Z6" s="31"/>
      <c r="AA6" s="33"/>
      <c r="AB6" s="29"/>
      <c r="AC6" s="30"/>
    </row>
    <row r="7" spans="1:29" ht="12.75" customHeight="1" x14ac:dyDescent="0.25">
      <c r="A7" s="34">
        <v>42544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6">
        <f>SUM(B7:Y7)</f>
        <v>0</v>
      </c>
      <c r="AA7" s="37">
        <f t="shared" ref="AA7:AA61" si="0">Z7/Z$64</f>
        <v>0</v>
      </c>
      <c r="AB7" s="29"/>
      <c r="AC7" s="38">
        <f>Z7</f>
        <v>0</v>
      </c>
    </row>
    <row r="8" spans="1:29" ht="12.75" customHeight="1" x14ac:dyDescent="0.25">
      <c r="A8" s="34">
        <v>42545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6">
        <f>SUM(B8:Y8)</f>
        <v>0</v>
      </c>
      <c r="AA8" s="37">
        <f t="shared" si="0"/>
        <v>0</v>
      </c>
      <c r="AB8" s="29"/>
      <c r="AC8" s="38">
        <f>AC7+Z8</f>
        <v>0</v>
      </c>
    </row>
    <row r="9" spans="1:29" ht="12.75" customHeight="1" x14ac:dyDescent="0.25">
      <c r="A9" s="34">
        <v>42546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6">
        <f>SUM(B9:Y9)</f>
        <v>0</v>
      </c>
      <c r="AA9" s="37">
        <f t="shared" si="0"/>
        <v>0</v>
      </c>
      <c r="AB9" s="29"/>
      <c r="AC9" s="38">
        <f>AC8+Z9</f>
        <v>0</v>
      </c>
    </row>
    <row r="10" spans="1:29" ht="12.75" customHeight="1" x14ac:dyDescent="0.25">
      <c r="A10" s="34">
        <v>42547</v>
      </c>
      <c r="B10" s="35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6">
        <f>SUM(B10:Y10)</f>
        <v>0</v>
      </c>
      <c r="AA10" s="37">
        <f t="shared" si="0"/>
        <v>0</v>
      </c>
      <c r="AB10" s="29"/>
      <c r="AC10" s="38">
        <f>AC9+Z10</f>
        <v>0</v>
      </c>
    </row>
    <row r="11" spans="1:29" ht="12.75" customHeight="1" x14ac:dyDescent="0.25">
      <c r="A11" s="34">
        <v>42548</v>
      </c>
      <c r="B11" s="35">
        <v>0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6">
        <f>SUM(B11:Y11)</f>
        <v>0</v>
      </c>
      <c r="AA11" s="37">
        <f t="shared" si="0"/>
        <v>0</v>
      </c>
      <c r="AB11" s="29"/>
      <c r="AC11" s="38">
        <f>AC10+Z11</f>
        <v>0</v>
      </c>
    </row>
    <row r="12" spans="1:29" ht="12.75" customHeight="1" x14ac:dyDescent="0.25">
      <c r="A12" s="34">
        <v>42549</v>
      </c>
      <c r="B12" s="35">
        <v>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6">
        <f t="shared" ref="Z12:Z61" si="1">SUM(B12:Y12)</f>
        <v>0</v>
      </c>
      <c r="AA12" s="37">
        <f t="shared" si="0"/>
        <v>0</v>
      </c>
      <c r="AC12" s="38">
        <f>AC11+Z12</f>
        <v>0</v>
      </c>
    </row>
    <row r="13" spans="1:29" ht="12.75" customHeight="1" x14ac:dyDescent="0.25">
      <c r="A13" s="34">
        <v>42550</v>
      </c>
      <c r="B13" s="35">
        <v>0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6">
        <f t="shared" si="1"/>
        <v>0</v>
      </c>
      <c r="AA13" s="37">
        <f t="shared" si="0"/>
        <v>0</v>
      </c>
      <c r="AC13" s="38">
        <f t="shared" ref="AC13:AC61" si="2">AC12+Z13</f>
        <v>0</v>
      </c>
    </row>
    <row r="14" spans="1:29" ht="12.75" customHeight="1" x14ac:dyDescent="0.25">
      <c r="A14" s="34">
        <v>42551</v>
      </c>
      <c r="B14" s="35">
        <v>0</v>
      </c>
      <c r="C14" s="35">
        <v>0</v>
      </c>
      <c r="D14" s="35">
        <v>2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1</v>
      </c>
      <c r="V14" s="35">
        <v>0</v>
      </c>
      <c r="W14" s="35">
        <v>5</v>
      </c>
      <c r="X14" s="35">
        <v>1</v>
      </c>
      <c r="Y14" s="35">
        <v>6</v>
      </c>
      <c r="Z14" s="36">
        <f t="shared" si="1"/>
        <v>15</v>
      </c>
      <c r="AA14" s="37">
        <f t="shared" si="0"/>
        <v>8.0818965517241385E-3</v>
      </c>
      <c r="AC14" s="38">
        <f t="shared" si="2"/>
        <v>15</v>
      </c>
    </row>
    <row r="15" spans="1:29" ht="12.75" customHeight="1" x14ac:dyDescent="0.25">
      <c r="A15" s="34">
        <v>42552</v>
      </c>
      <c r="B15" s="35">
        <v>2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6">
        <f t="shared" si="1"/>
        <v>2</v>
      </c>
      <c r="AA15" s="37">
        <f t="shared" si="0"/>
        <v>1.0775862068965517E-3</v>
      </c>
      <c r="AB15" s="39"/>
      <c r="AC15" s="38">
        <f t="shared" si="2"/>
        <v>17</v>
      </c>
    </row>
    <row r="16" spans="1:29" ht="12.75" customHeight="1" x14ac:dyDescent="0.25">
      <c r="A16" s="34">
        <v>42553</v>
      </c>
      <c r="B16" s="35">
        <v>0</v>
      </c>
      <c r="C16" s="35">
        <v>3</v>
      </c>
      <c r="D16" s="35">
        <v>4</v>
      </c>
      <c r="E16" s="35">
        <v>1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3</v>
      </c>
      <c r="U16" s="35">
        <v>0</v>
      </c>
      <c r="V16" s="35">
        <v>0</v>
      </c>
      <c r="W16" s="35">
        <v>0</v>
      </c>
      <c r="X16" s="35">
        <v>2</v>
      </c>
      <c r="Y16" s="35">
        <v>0</v>
      </c>
      <c r="Z16" s="36">
        <f t="shared" si="1"/>
        <v>13</v>
      </c>
      <c r="AA16" s="37">
        <f t="shared" si="0"/>
        <v>7.0043103448275863E-3</v>
      </c>
      <c r="AB16" s="39"/>
      <c r="AC16" s="38">
        <f t="shared" si="2"/>
        <v>30</v>
      </c>
    </row>
    <row r="17" spans="1:37" ht="12.75" customHeight="1" x14ac:dyDescent="0.25">
      <c r="A17" s="34">
        <v>42554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6">
        <f t="shared" si="1"/>
        <v>0</v>
      </c>
      <c r="AA17" s="37">
        <f t="shared" si="0"/>
        <v>0</v>
      </c>
      <c r="AB17" s="39"/>
      <c r="AC17" s="38">
        <f t="shared" si="2"/>
        <v>30</v>
      </c>
    </row>
    <row r="18" spans="1:37" ht="12.75" customHeight="1" x14ac:dyDescent="0.25">
      <c r="A18" s="34">
        <v>42555</v>
      </c>
      <c r="B18" s="35">
        <v>0</v>
      </c>
      <c r="C18" s="35">
        <v>14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6</v>
      </c>
      <c r="Y18" s="35">
        <v>10</v>
      </c>
      <c r="Z18" s="36">
        <f t="shared" si="1"/>
        <v>30</v>
      </c>
      <c r="AA18" s="37">
        <f t="shared" si="0"/>
        <v>1.6163793103448277E-2</v>
      </c>
      <c r="AB18" s="39"/>
      <c r="AC18" s="38">
        <f t="shared" si="2"/>
        <v>60</v>
      </c>
    </row>
    <row r="19" spans="1:37" ht="12.75" customHeight="1" x14ac:dyDescent="0.25">
      <c r="A19" s="34">
        <v>42556</v>
      </c>
      <c r="B19" s="35">
        <v>20</v>
      </c>
      <c r="C19" s="35">
        <v>80</v>
      </c>
      <c r="D19" s="35">
        <v>0</v>
      </c>
      <c r="E19" s="35">
        <v>5</v>
      </c>
      <c r="F19" s="35">
        <v>0</v>
      </c>
      <c r="G19" s="35">
        <v>1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1</v>
      </c>
      <c r="Y19" s="35">
        <v>0</v>
      </c>
      <c r="Z19" s="36">
        <f t="shared" si="1"/>
        <v>107</v>
      </c>
      <c r="AA19" s="37">
        <f t="shared" si="0"/>
        <v>5.7650862068965518E-2</v>
      </c>
      <c r="AB19" s="39"/>
      <c r="AC19" s="38">
        <f t="shared" si="2"/>
        <v>167</v>
      </c>
    </row>
    <row r="20" spans="1:37" ht="12.75" customHeight="1" x14ac:dyDescent="0.25">
      <c r="A20" s="34">
        <v>42557</v>
      </c>
      <c r="B20" s="35">
        <v>1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1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2</v>
      </c>
      <c r="W20" s="35">
        <v>1</v>
      </c>
      <c r="X20" s="35">
        <v>2</v>
      </c>
      <c r="Y20" s="35">
        <v>0</v>
      </c>
      <c r="Z20" s="36">
        <f t="shared" si="1"/>
        <v>7</v>
      </c>
      <c r="AA20" s="37">
        <f t="shared" si="0"/>
        <v>3.7715517241379312E-3</v>
      </c>
      <c r="AB20" s="39"/>
      <c r="AC20" s="38">
        <f t="shared" si="2"/>
        <v>174</v>
      </c>
    </row>
    <row r="21" spans="1:37" ht="12.75" customHeight="1" x14ac:dyDescent="0.25">
      <c r="A21" s="34">
        <v>42558</v>
      </c>
      <c r="B21" s="35">
        <v>16</v>
      </c>
      <c r="C21" s="35">
        <v>26</v>
      </c>
      <c r="D21" s="35">
        <v>30</v>
      </c>
      <c r="E21" s="35">
        <v>21</v>
      </c>
      <c r="F21" s="35">
        <v>7</v>
      </c>
      <c r="G21" s="35">
        <v>4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-2</v>
      </c>
      <c r="P21" s="35">
        <v>0</v>
      </c>
      <c r="Q21" s="35">
        <v>0</v>
      </c>
      <c r="R21" s="35">
        <v>0</v>
      </c>
      <c r="S21" s="35">
        <v>2</v>
      </c>
      <c r="T21" s="35">
        <v>1</v>
      </c>
      <c r="U21" s="35">
        <v>0</v>
      </c>
      <c r="V21" s="35">
        <v>1</v>
      </c>
      <c r="W21" s="35">
        <v>4</v>
      </c>
      <c r="X21" s="35">
        <v>2</v>
      </c>
      <c r="Y21" s="35">
        <v>17</v>
      </c>
      <c r="Z21" s="36">
        <f t="shared" si="1"/>
        <v>129</v>
      </c>
      <c r="AA21" s="37">
        <f t="shared" si="0"/>
        <v>6.9504310344827583E-2</v>
      </c>
      <c r="AB21" s="39"/>
      <c r="AC21" s="38">
        <f t="shared" si="2"/>
        <v>303</v>
      </c>
    </row>
    <row r="22" spans="1:37" ht="12.75" customHeight="1" x14ac:dyDescent="0.25">
      <c r="A22" s="34">
        <v>42559</v>
      </c>
      <c r="B22" s="35">
        <v>195</v>
      </c>
      <c r="C22" s="35">
        <v>139</v>
      </c>
      <c r="D22" s="35">
        <v>38</v>
      </c>
      <c r="E22" s="35">
        <v>34</v>
      </c>
      <c r="F22" s="35">
        <v>12</v>
      </c>
      <c r="G22" s="35">
        <v>1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1</v>
      </c>
      <c r="S22" s="35">
        <v>0</v>
      </c>
      <c r="T22" s="35">
        <v>1</v>
      </c>
      <c r="U22" s="35">
        <v>2</v>
      </c>
      <c r="V22" s="35">
        <v>0</v>
      </c>
      <c r="W22" s="35">
        <v>22</v>
      </c>
      <c r="X22" s="35">
        <v>55</v>
      </c>
      <c r="Y22" s="35">
        <v>58</v>
      </c>
      <c r="Z22" s="36">
        <f t="shared" si="1"/>
        <v>558</v>
      </c>
      <c r="AA22" s="37">
        <f t="shared" si="0"/>
        <v>0.30064655172413796</v>
      </c>
      <c r="AB22" s="39"/>
      <c r="AC22" s="38">
        <f t="shared" si="2"/>
        <v>861</v>
      </c>
    </row>
    <row r="23" spans="1:37" ht="12.75" customHeight="1" x14ac:dyDescent="0.25">
      <c r="A23" s="34">
        <v>42560</v>
      </c>
      <c r="B23" s="35">
        <v>29</v>
      </c>
      <c r="C23" s="35">
        <v>25</v>
      </c>
      <c r="D23" s="35">
        <v>3</v>
      </c>
      <c r="E23" s="35">
        <v>1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6">
        <f t="shared" si="1"/>
        <v>58</v>
      </c>
      <c r="AA23" s="37">
        <f t="shared" si="0"/>
        <v>3.125E-2</v>
      </c>
      <c r="AB23" s="39"/>
      <c r="AC23" s="38">
        <f t="shared" si="2"/>
        <v>919</v>
      </c>
    </row>
    <row r="24" spans="1:37" ht="12.75" customHeight="1" x14ac:dyDescent="0.25">
      <c r="A24" s="34">
        <v>42561</v>
      </c>
      <c r="B24" s="35">
        <v>0</v>
      </c>
      <c r="C24" s="35">
        <v>7</v>
      </c>
      <c r="D24" s="35">
        <v>1</v>
      </c>
      <c r="E24" s="35">
        <v>-1</v>
      </c>
      <c r="F24" s="35">
        <v>-1</v>
      </c>
      <c r="G24" s="35">
        <v>-1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1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1</v>
      </c>
      <c r="Z24" s="36">
        <f t="shared" si="1"/>
        <v>7</v>
      </c>
      <c r="AA24" s="37">
        <f t="shared" si="0"/>
        <v>3.7715517241379312E-3</v>
      </c>
      <c r="AB24" s="39"/>
      <c r="AC24" s="38">
        <f t="shared" si="2"/>
        <v>926</v>
      </c>
    </row>
    <row r="25" spans="1:37" ht="12.75" customHeight="1" x14ac:dyDescent="0.25">
      <c r="A25" s="34">
        <v>42562</v>
      </c>
      <c r="B25" s="35">
        <v>30</v>
      </c>
      <c r="C25" s="35">
        <v>16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1</v>
      </c>
      <c r="T25" s="35">
        <v>9</v>
      </c>
      <c r="U25" s="35">
        <v>0</v>
      </c>
      <c r="V25" s="35">
        <v>4</v>
      </c>
      <c r="W25" s="35">
        <v>8</v>
      </c>
      <c r="X25" s="35">
        <v>33</v>
      </c>
      <c r="Y25" s="35">
        <v>85</v>
      </c>
      <c r="Z25" s="36">
        <f t="shared" si="1"/>
        <v>186</v>
      </c>
      <c r="AA25" s="37">
        <f t="shared" si="0"/>
        <v>0.10021551724137931</v>
      </c>
      <c r="AB25" s="39"/>
      <c r="AC25" s="38">
        <f t="shared" si="2"/>
        <v>1112</v>
      </c>
    </row>
    <row r="26" spans="1:37" ht="12.75" customHeight="1" x14ac:dyDescent="0.25">
      <c r="A26" s="34">
        <v>42563</v>
      </c>
      <c r="B26" s="35">
        <v>55</v>
      </c>
      <c r="C26" s="35">
        <v>25</v>
      </c>
      <c r="D26" s="35">
        <v>32</v>
      </c>
      <c r="E26" s="35">
        <v>1</v>
      </c>
      <c r="F26" s="35">
        <v>0</v>
      </c>
      <c r="G26" s="35">
        <v>1</v>
      </c>
      <c r="H26" s="35">
        <v>1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2</v>
      </c>
      <c r="O26" s="35">
        <v>0</v>
      </c>
      <c r="P26" s="35">
        <v>1</v>
      </c>
      <c r="Q26" s="35">
        <v>0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5">
        <v>1</v>
      </c>
      <c r="X26" s="35">
        <v>29</v>
      </c>
      <c r="Y26" s="35">
        <v>21</v>
      </c>
      <c r="Z26" s="36">
        <f t="shared" si="1"/>
        <v>174</v>
      </c>
      <c r="AA26" s="37">
        <f t="shared" si="0"/>
        <v>9.375E-2</v>
      </c>
      <c r="AB26" s="39"/>
      <c r="AC26" s="38">
        <f t="shared" si="2"/>
        <v>1286</v>
      </c>
    </row>
    <row r="27" spans="1:37" ht="12.75" customHeight="1" x14ac:dyDescent="0.25">
      <c r="A27" s="34">
        <v>42564</v>
      </c>
      <c r="B27" s="35">
        <v>1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1</v>
      </c>
      <c r="U27" s="35">
        <v>1</v>
      </c>
      <c r="V27" s="35">
        <v>0</v>
      </c>
      <c r="W27" s="35">
        <v>12</v>
      </c>
      <c r="X27" s="35">
        <v>5</v>
      </c>
      <c r="Y27" s="35">
        <v>0</v>
      </c>
      <c r="Z27" s="36">
        <f t="shared" si="1"/>
        <v>20</v>
      </c>
      <c r="AA27" s="37">
        <f t="shared" si="0"/>
        <v>1.0775862068965518E-2</v>
      </c>
      <c r="AB27" s="39"/>
      <c r="AC27" s="38">
        <f t="shared" si="2"/>
        <v>1306</v>
      </c>
    </row>
    <row r="28" spans="1:37" ht="12.75" customHeight="1" x14ac:dyDescent="0.25">
      <c r="A28" s="34">
        <v>42565</v>
      </c>
      <c r="B28" s="35">
        <v>1</v>
      </c>
      <c r="C28" s="35">
        <v>5</v>
      </c>
      <c r="D28" s="35">
        <v>2</v>
      </c>
      <c r="E28" s="35">
        <v>0</v>
      </c>
      <c r="F28" s="35">
        <v>0</v>
      </c>
      <c r="G28" s="35">
        <v>0</v>
      </c>
      <c r="H28" s="35">
        <v>0</v>
      </c>
      <c r="I28" s="35">
        <v>1</v>
      </c>
      <c r="J28" s="35">
        <v>0</v>
      </c>
      <c r="K28" s="35">
        <v>0</v>
      </c>
      <c r="L28" s="35">
        <v>0</v>
      </c>
      <c r="M28" s="35">
        <v>0</v>
      </c>
      <c r="N28" s="35">
        <v>-1</v>
      </c>
      <c r="O28" s="35">
        <v>0</v>
      </c>
      <c r="P28" s="35">
        <v>0</v>
      </c>
      <c r="Q28" s="35">
        <v>0</v>
      </c>
      <c r="R28" s="35">
        <v>2</v>
      </c>
      <c r="S28" s="35">
        <v>5</v>
      </c>
      <c r="T28" s="35">
        <v>11</v>
      </c>
      <c r="U28" s="35">
        <v>9</v>
      </c>
      <c r="V28" s="35">
        <v>33</v>
      </c>
      <c r="W28" s="35">
        <v>9</v>
      </c>
      <c r="X28" s="35">
        <v>1</v>
      </c>
      <c r="Y28" s="35">
        <v>9</v>
      </c>
      <c r="Z28" s="36">
        <f t="shared" si="1"/>
        <v>87</v>
      </c>
      <c r="AA28" s="37">
        <f t="shared" si="0"/>
        <v>4.6875E-2</v>
      </c>
      <c r="AB28" s="39"/>
      <c r="AC28" s="38">
        <f t="shared" si="2"/>
        <v>1393</v>
      </c>
    </row>
    <row r="29" spans="1:37" ht="12.75" customHeight="1" x14ac:dyDescent="0.25">
      <c r="A29" s="34">
        <v>42566</v>
      </c>
      <c r="B29" s="35">
        <v>0</v>
      </c>
      <c r="C29" s="35">
        <v>0</v>
      </c>
      <c r="D29" s="35">
        <v>0</v>
      </c>
      <c r="E29" s="35">
        <v>0</v>
      </c>
      <c r="F29" s="35">
        <v>-1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1</v>
      </c>
      <c r="U29" s="35">
        <v>0</v>
      </c>
      <c r="V29" s="35">
        <v>1</v>
      </c>
      <c r="W29" s="35">
        <v>3</v>
      </c>
      <c r="X29" s="35">
        <v>3</v>
      </c>
      <c r="Y29" s="35">
        <v>8</v>
      </c>
      <c r="Z29" s="36">
        <f t="shared" si="1"/>
        <v>15</v>
      </c>
      <c r="AA29" s="37">
        <f t="shared" si="0"/>
        <v>8.0818965517241385E-3</v>
      </c>
      <c r="AB29" s="39"/>
      <c r="AC29" s="38">
        <f t="shared" si="2"/>
        <v>1408</v>
      </c>
    </row>
    <row r="30" spans="1:37" ht="12.75" customHeight="1" x14ac:dyDescent="0.25">
      <c r="A30" s="34">
        <v>42567</v>
      </c>
      <c r="B30" s="35">
        <v>2</v>
      </c>
      <c r="C30" s="35">
        <v>5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4</v>
      </c>
      <c r="U30" s="35">
        <v>1</v>
      </c>
      <c r="V30" s="35">
        <v>3</v>
      </c>
      <c r="W30" s="35">
        <v>8</v>
      </c>
      <c r="X30" s="35">
        <v>18</v>
      </c>
      <c r="Y30" s="35">
        <v>0</v>
      </c>
      <c r="Z30" s="36">
        <f t="shared" si="1"/>
        <v>41</v>
      </c>
      <c r="AA30" s="37">
        <f t="shared" si="0"/>
        <v>2.2090517241379309E-2</v>
      </c>
      <c r="AB30" s="39"/>
      <c r="AC30" s="38">
        <f t="shared" si="2"/>
        <v>1449</v>
      </c>
    </row>
    <row r="31" spans="1:37" ht="12.75" customHeight="1" x14ac:dyDescent="0.25">
      <c r="A31" s="34">
        <v>42568</v>
      </c>
      <c r="B31" s="35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-2</v>
      </c>
      <c r="M31" s="35">
        <v>-1</v>
      </c>
      <c r="N31" s="35">
        <v>-1</v>
      </c>
      <c r="O31" s="35">
        <v>-1</v>
      </c>
      <c r="P31" s="35">
        <v>0</v>
      </c>
      <c r="Q31" s="35">
        <v>0</v>
      </c>
      <c r="R31" s="35"/>
      <c r="S31" s="35"/>
      <c r="T31" s="35">
        <v>0</v>
      </c>
      <c r="U31" s="35">
        <v>1</v>
      </c>
      <c r="V31" s="35">
        <v>0</v>
      </c>
      <c r="W31" s="35">
        <v>0</v>
      </c>
      <c r="X31" s="35">
        <v>0</v>
      </c>
      <c r="Y31" s="35">
        <v>0</v>
      </c>
      <c r="Z31" s="36">
        <f t="shared" si="1"/>
        <v>-4</v>
      </c>
      <c r="AA31" s="37">
        <f t="shared" si="0"/>
        <v>-2.1551724137931034E-3</v>
      </c>
      <c r="AB31" s="39"/>
      <c r="AC31" s="38">
        <f t="shared" si="2"/>
        <v>1445</v>
      </c>
    </row>
    <row r="32" spans="1:37" ht="12.75" customHeight="1" x14ac:dyDescent="0.25">
      <c r="A32" s="34">
        <v>42569</v>
      </c>
      <c r="B32" s="35">
        <v>0</v>
      </c>
      <c r="C32" s="35">
        <v>0</v>
      </c>
      <c r="D32" s="35">
        <v>0</v>
      </c>
      <c r="E32" s="35">
        <v>1</v>
      </c>
      <c r="F32" s="35">
        <v>0</v>
      </c>
      <c r="G32" s="35">
        <v>0</v>
      </c>
      <c r="H32" s="35">
        <v>0</v>
      </c>
      <c r="I32" s="35">
        <v>0</v>
      </c>
      <c r="J32" s="35">
        <v>1</v>
      </c>
      <c r="K32" s="35">
        <v>0</v>
      </c>
      <c r="L32" s="35">
        <v>0</v>
      </c>
      <c r="M32" s="35">
        <v>-2</v>
      </c>
      <c r="N32" s="35">
        <v>0</v>
      </c>
      <c r="O32" s="35">
        <v>0</v>
      </c>
      <c r="P32" s="35">
        <v>-1</v>
      </c>
      <c r="Q32" s="35">
        <v>0</v>
      </c>
      <c r="R32" s="35">
        <v>1</v>
      </c>
      <c r="S32" s="35">
        <v>13</v>
      </c>
      <c r="T32" s="35">
        <v>2</v>
      </c>
      <c r="U32" s="35">
        <v>6</v>
      </c>
      <c r="V32" s="35">
        <v>0</v>
      </c>
      <c r="W32" s="35">
        <v>2</v>
      </c>
      <c r="X32" s="35">
        <v>1</v>
      </c>
      <c r="Y32" s="35">
        <v>0</v>
      </c>
      <c r="Z32" s="36">
        <f t="shared" si="1"/>
        <v>24</v>
      </c>
      <c r="AA32" s="37">
        <f t="shared" si="0"/>
        <v>1.2931034482758621E-2</v>
      </c>
      <c r="AB32" s="39"/>
      <c r="AC32" s="38">
        <f t="shared" si="2"/>
        <v>1469</v>
      </c>
      <c r="AK32" s="35"/>
    </row>
    <row r="33" spans="1:29" ht="12.75" customHeight="1" x14ac:dyDescent="0.25">
      <c r="A33" s="34">
        <v>42570</v>
      </c>
      <c r="B33" s="35">
        <v>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1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20</v>
      </c>
      <c r="U33" s="35">
        <v>20</v>
      </c>
      <c r="V33" s="35">
        <v>1</v>
      </c>
      <c r="W33" s="35">
        <v>2</v>
      </c>
      <c r="X33" s="35">
        <v>5</v>
      </c>
      <c r="Y33" s="35">
        <v>53</v>
      </c>
      <c r="Z33" s="36">
        <f t="shared" si="1"/>
        <v>102</v>
      </c>
      <c r="AA33" s="37">
        <f t="shared" si="0"/>
        <v>5.4956896551724137E-2</v>
      </c>
      <c r="AB33" s="39"/>
      <c r="AC33" s="38">
        <f t="shared" si="2"/>
        <v>1571</v>
      </c>
    </row>
    <row r="34" spans="1:29" ht="12.75" customHeight="1" x14ac:dyDescent="0.25">
      <c r="A34" s="34">
        <v>42571</v>
      </c>
      <c r="B34" s="35">
        <v>14</v>
      </c>
      <c r="C34" s="35">
        <v>30</v>
      </c>
      <c r="D34" s="35">
        <v>4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1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2</v>
      </c>
      <c r="Y34" s="35">
        <v>11</v>
      </c>
      <c r="Z34" s="36">
        <f t="shared" si="1"/>
        <v>62</v>
      </c>
      <c r="AA34" s="37">
        <f t="shared" si="0"/>
        <v>3.3405172413793101E-2</v>
      </c>
      <c r="AB34" s="39"/>
      <c r="AC34" s="38">
        <f t="shared" si="2"/>
        <v>1633</v>
      </c>
    </row>
    <row r="35" spans="1:29" ht="12.75" customHeight="1" x14ac:dyDescent="0.25">
      <c r="A35" s="34">
        <v>42572</v>
      </c>
      <c r="B35" s="35">
        <v>17</v>
      </c>
      <c r="C35" s="35">
        <v>11</v>
      </c>
      <c r="D35" s="35">
        <v>0</v>
      </c>
      <c r="E35" s="35">
        <v>0</v>
      </c>
      <c r="F35" s="35">
        <v>0</v>
      </c>
      <c r="G35" s="35">
        <v>0</v>
      </c>
      <c r="H35" s="35">
        <v>1</v>
      </c>
      <c r="I35" s="35">
        <v>1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1</v>
      </c>
      <c r="U35" s="35">
        <v>0</v>
      </c>
      <c r="V35" s="35">
        <v>1</v>
      </c>
      <c r="W35" s="35">
        <v>0</v>
      </c>
      <c r="X35" s="35">
        <v>14</v>
      </c>
      <c r="Y35" s="35">
        <v>8</v>
      </c>
      <c r="Z35" s="36">
        <f t="shared" si="1"/>
        <v>54</v>
      </c>
      <c r="AA35" s="37">
        <f t="shared" si="0"/>
        <v>2.9094827586206896E-2</v>
      </c>
      <c r="AB35" s="39"/>
      <c r="AC35" s="38">
        <f t="shared" si="2"/>
        <v>1687</v>
      </c>
    </row>
    <row r="36" spans="1:29" ht="12.75" customHeight="1" x14ac:dyDescent="0.25">
      <c r="A36" s="34">
        <v>42573</v>
      </c>
      <c r="B36" s="35">
        <v>6</v>
      </c>
      <c r="C36" s="35">
        <v>7</v>
      </c>
      <c r="D36" s="35">
        <v>6</v>
      </c>
      <c r="E36" s="35">
        <v>1</v>
      </c>
      <c r="F36" s="35">
        <v>0</v>
      </c>
      <c r="G36" s="35">
        <v>1</v>
      </c>
      <c r="H36" s="35">
        <v>4</v>
      </c>
      <c r="I36" s="35">
        <v>1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2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6">
        <f t="shared" si="1"/>
        <v>28</v>
      </c>
      <c r="AA36" s="37">
        <f t="shared" si="0"/>
        <v>1.5086206896551725E-2</v>
      </c>
      <c r="AB36" s="39"/>
      <c r="AC36" s="38">
        <f t="shared" si="2"/>
        <v>1715</v>
      </c>
    </row>
    <row r="37" spans="1:29" ht="12.75" customHeight="1" x14ac:dyDescent="0.25">
      <c r="A37" s="34">
        <v>42574</v>
      </c>
      <c r="B37" s="35">
        <v>1</v>
      </c>
      <c r="C37" s="35">
        <v>2</v>
      </c>
      <c r="D37" s="35">
        <v>0</v>
      </c>
      <c r="E37" s="35">
        <v>0</v>
      </c>
      <c r="F37" s="35">
        <v>1</v>
      </c>
      <c r="G37" s="35">
        <v>1</v>
      </c>
      <c r="H37" s="35">
        <v>2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1</v>
      </c>
      <c r="S37" s="35">
        <v>3</v>
      </c>
      <c r="T37" s="35">
        <v>5</v>
      </c>
      <c r="U37" s="35">
        <v>8</v>
      </c>
      <c r="V37" s="35">
        <v>4</v>
      </c>
      <c r="W37" s="35">
        <v>4</v>
      </c>
      <c r="X37" s="35">
        <v>17</v>
      </c>
      <c r="Y37" s="35">
        <v>42</v>
      </c>
      <c r="Z37" s="36">
        <f t="shared" si="1"/>
        <v>91</v>
      </c>
      <c r="AA37" s="37">
        <f t="shared" si="0"/>
        <v>4.9030172413793101E-2</v>
      </c>
      <c r="AB37" s="39"/>
      <c r="AC37" s="38">
        <f t="shared" si="2"/>
        <v>1806</v>
      </c>
    </row>
    <row r="38" spans="1:29" ht="12.75" customHeight="1" x14ac:dyDescent="0.25">
      <c r="A38" s="34">
        <v>42575</v>
      </c>
      <c r="B38" s="35">
        <v>4</v>
      </c>
      <c r="C38" s="35">
        <v>4</v>
      </c>
      <c r="D38" s="35">
        <v>0</v>
      </c>
      <c r="E38" s="35">
        <v>2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-2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1</v>
      </c>
      <c r="U38" s="35">
        <v>2</v>
      </c>
      <c r="V38" s="35">
        <v>1</v>
      </c>
      <c r="W38" s="35">
        <v>0</v>
      </c>
      <c r="X38" s="35">
        <v>0</v>
      </c>
      <c r="Y38" s="35">
        <v>-1</v>
      </c>
      <c r="Z38" s="36">
        <f t="shared" si="1"/>
        <v>11</v>
      </c>
      <c r="AA38" s="37">
        <f t="shared" si="0"/>
        <v>5.9267241379310342E-3</v>
      </c>
      <c r="AB38" s="39"/>
      <c r="AC38" s="38">
        <f t="shared" si="2"/>
        <v>1817</v>
      </c>
    </row>
    <row r="39" spans="1:29" ht="12.75" customHeight="1" x14ac:dyDescent="0.25">
      <c r="A39" s="34">
        <v>42576</v>
      </c>
      <c r="B39" s="35">
        <v>0</v>
      </c>
      <c r="C39" s="35">
        <v>0</v>
      </c>
      <c r="D39" s="35">
        <v>0</v>
      </c>
      <c r="E39" s="35">
        <v>-1</v>
      </c>
      <c r="F39" s="35">
        <v>0</v>
      </c>
      <c r="G39" s="35">
        <v>0</v>
      </c>
      <c r="H39" s="35">
        <v>1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1</v>
      </c>
      <c r="V39" s="35">
        <v>0</v>
      </c>
      <c r="W39" s="35">
        <v>3</v>
      </c>
      <c r="X39" s="35">
        <v>3</v>
      </c>
      <c r="Y39" s="35">
        <v>0</v>
      </c>
      <c r="Z39" s="36">
        <f t="shared" si="1"/>
        <v>7</v>
      </c>
      <c r="AA39" s="37">
        <f t="shared" si="0"/>
        <v>3.7715517241379312E-3</v>
      </c>
      <c r="AB39" s="39"/>
      <c r="AC39" s="38">
        <f t="shared" si="2"/>
        <v>1824</v>
      </c>
    </row>
    <row r="40" spans="1:29" ht="12.75" customHeight="1" x14ac:dyDescent="0.25">
      <c r="A40" s="34">
        <v>42577</v>
      </c>
      <c r="B40" s="35">
        <v>1</v>
      </c>
      <c r="C40" s="35">
        <v>1</v>
      </c>
      <c r="D40" s="35">
        <v>0</v>
      </c>
      <c r="E40" s="35">
        <v>0</v>
      </c>
      <c r="F40" s="35">
        <v>0</v>
      </c>
      <c r="G40" s="35">
        <v>0</v>
      </c>
      <c r="H40" s="35">
        <v>1</v>
      </c>
      <c r="I40" s="35">
        <v>4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1</v>
      </c>
      <c r="V40" s="35">
        <v>1</v>
      </c>
      <c r="W40" s="35">
        <v>1</v>
      </c>
      <c r="X40" s="35">
        <v>0</v>
      </c>
      <c r="Y40" s="35">
        <v>0</v>
      </c>
      <c r="Z40" s="36">
        <f t="shared" si="1"/>
        <v>10</v>
      </c>
      <c r="AA40" s="37">
        <f t="shared" si="0"/>
        <v>5.387931034482759E-3</v>
      </c>
      <c r="AB40" s="39"/>
      <c r="AC40" s="38">
        <f t="shared" si="2"/>
        <v>1834</v>
      </c>
    </row>
    <row r="41" spans="1:29" ht="12.75" customHeight="1" x14ac:dyDescent="0.25">
      <c r="A41" s="34">
        <v>42578</v>
      </c>
      <c r="B41" s="35">
        <v>2</v>
      </c>
      <c r="C41" s="35">
        <v>2</v>
      </c>
      <c r="D41" s="35">
        <v>0</v>
      </c>
      <c r="E41" s="35">
        <v>4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-1</v>
      </c>
      <c r="U41" s="35">
        <v>0</v>
      </c>
      <c r="V41" s="35">
        <v>0</v>
      </c>
      <c r="W41" s="35">
        <v>0</v>
      </c>
      <c r="X41" s="35">
        <v>0</v>
      </c>
      <c r="Y41" s="35">
        <v>1</v>
      </c>
      <c r="Z41" s="36">
        <f t="shared" si="1"/>
        <v>8</v>
      </c>
      <c r="AA41" s="37">
        <f t="shared" si="0"/>
        <v>4.3103448275862068E-3</v>
      </c>
      <c r="AB41" s="39"/>
      <c r="AC41" s="38">
        <f t="shared" si="2"/>
        <v>1842</v>
      </c>
    </row>
    <row r="42" spans="1:29" ht="12.75" customHeight="1" x14ac:dyDescent="0.25">
      <c r="A42" s="34">
        <v>42579</v>
      </c>
      <c r="B42" s="35">
        <v>1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-2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1</v>
      </c>
      <c r="X42" s="35">
        <v>0</v>
      </c>
      <c r="Y42" s="35">
        <v>1</v>
      </c>
      <c r="Z42" s="36">
        <f t="shared" si="1"/>
        <v>1</v>
      </c>
      <c r="AA42" s="37">
        <f t="shared" si="0"/>
        <v>5.3879310344827585E-4</v>
      </c>
      <c r="AB42" s="39"/>
      <c r="AC42" s="38">
        <f t="shared" si="2"/>
        <v>1843</v>
      </c>
    </row>
    <row r="43" spans="1:29" ht="12.75" customHeight="1" x14ac:dyDescent="0.25">
      <c r="A43" s="34">
        <v>42580</v>
      </c>
      <c r="B43" s="35">
        <v>2</v>
      </c>
      <c r="C43" s="35">
        <v>0</v>
      </c>
      <c r="D43" s="35">
        <v>0</v>
      </c>
      <c r="E43" s="35">
        <v>2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6">
        <f t="shared" si="1"/>
        <v>4</v>
      </c>
      <c r="AA43" s="37">
        <f t="shared" si="0"/>
        <v>2.1551724137931034E-3</v>
      </c>
      <c r="AB43" s="39"/>
      <c r="AC43" s="38">
        <f t="shared" si="2"/>
        <v>1847</v>
      </c>
    </row>
    <row r="44" spans="1:29" ht="12.75" customHeight="1" x14ac:dyDescent="0.25">
      <c r="A44" s="34">
        <v>42581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>
        <f t="shared" si="1"/>
        <v>0</v>
      </c>
      <c r="AA44" s="37">
        <f t="shared" si="0"/>
        <v>0</v>
      </c>
      <c r="AB44" s="39"/>
      <c r="AC44" s="38">
        <f t="shared" si="2"/>
        <v>1847</v>
      </c>
    </row>
    <row r="45" spans="1:29" ht="12.75" customHeight="1" x14ac:dyDescent="0.25">
      <c r="A45" s="34">
        <v>42582</v>
      </c>
      <c r="B45" s="35">
        <v>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6">
        <f t="shared" si="1"/>
        <v>0</v>
      </c>
      <c r="AA45" s="37">
        <f t="shared" si="0"/>
        <v>0</v>
      </c>
      <c r="AB45" s="39"/>
      <c r="AC45" s="38">
        <f t="shared" si="2"/>
        <v>1847</v>
      </c>
    </row>
    <row r="46" spans="1:29" ht="12.75" customHeight="1" x14ac:dyDescent="0.25">
      <c r="A46" s="34">
        <v>42583</v>
      </c>
      <c r="B46" s="35">
        <v>0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6">
        <f t="shared" si="1"/>
        <v>0</v>
      </c>
      <c r="AA46" s="37">
        <f t="shared" si="0"/>
        <v>0</v>
      </c>
      <c r="AB46" s="39"/>
      <c r="AC46" s="38">
        <f t="shared" si="2"/>
        <v>1847</v>
      </c>
    </row>
    <row r="47" spans="1:29" ht="12.75" customHeight="1" x14ac:dyDescent="0.25">
      <c r="A47" s="34">
        <v>42584</v>
      </c>
      <c r="B47" s="35">
        <v>0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/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6">
        <f t="shared" si="1"/>
        <v>0</v>
      </c>
      <c r="AA47" s="37">
        <f t="shared" si="0"/>
        <v>0</v>
      </c>
      <c r="AB47" s="39"/>
      <c r="AC47" s="38">
        <f t="shared" si="2"/>
        <v>1847</v>
      </c>
    </row>
    <row r="48" spans="1:29" ht="12.75" customHeight="1" x14ac:dyDescent="0.25">
      <c r="A48" s="34">
        <v>42585</v>
      </c>
      <c r="B48" s="35">
        <v>0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1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1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6">
        <f t="shared" si="1"/>
        <v>2</v>
      </c>
      <c r="AA48" s="37">
        <f t="shared" si="0"/>
        <v>1.0775862068965517E-3</v>
      </c>
      <c r="AB48" s="39"/>
      <c r="AC48" s="38">
        <f t="shared" si="2"/>
        <v>1849</v>
      </c>
    </row>
    <row r="49" spans="1:29" ht="12.75" customHeight="1" x14ac:dyDescent="0.25">
      <c r="A49" s="34">
        <v>42586</v>
      </c>
      <c r="B49" s="35">
        <v>0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6">
        <f t="shared" si="1"/>
        <v>0</v>
      </c>
      <c r="AA49" s="37">
        <f t="shared" si="0"/>
        <v>0</v>
      </c>
      <c r="AB49" s="39"/>
      <c r="AC49" s="38">
        <f t="shared" si="2"/>
        <v>1849</v>
      </c>
    </row>
    <row r="50" spans="1:29" ht="12.75" customHeight="1" x14ac:dyDescent="0.25">
      <c r="A50" s="34">
        <v>42587</v>
      </c>
      <c r="B50" s="35">
        <v>0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1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6">
        <f t="shared" si="1"/>
        <v>1</v>
      </c>
      <c r="AA50" s="37">
        <f t="shared" si="0"/>
        <v>5.3879310344827585E-4</v>
      </c>
      <c r="AB50" s="39"/>
      <c r="AC50" s="38">
        <f t="shared" si="2"/>
        <v>1850</v>
      </c>
    </row>
    <row r="51" spans="1:29" ht="12.75" customHeight="1" x14ac:dyDescent="0.25">
      <c r="A51" s="34">
        <v>42588</v>
      </c>
      <c r="B51" s="35">
        <v>0</v>
      </c>
      <c r="C51" s="35">
        <v>0</v>
      </c>
      <c r="D51" s="35">
        <v>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6">
        <f t="shared" si="1"/>
        <v>0</v>
      </c>
      <c r="AA51" s="37">
        <f t="shared" si="0"/>
        <v>0</v>
      </c>
      <c r="AB51" s="39"/>
      <c r="AC51" s="38">
        <f t="shared" si="2"/>
        <v>1850</v>
      </c>
    </row>
    <row r="52" spans="1:29" ht="12.75" customHeight="1" x14ac:dyDescent="0.25">
      <c r="A52" s="34">
        <v>42589</v>
      </c>
      <c r="B52" s="35">
        <v>0</v>
      </c>
      <c r="C52" s="35">
        <v>1</v>
      </c>
      <c r="D52" s="35">
        <v>0</v>
      </c>
      <c r="E52" s="35">
        <v>0</v>
      </c>
      <c r="F52" s="35">
        <v>1</v>
      </c>
      <c r="G52" s="35">
        <v>0</v>
      </c>
      <c r="H52" s="35">
        <v>0</v>
      </c>
      <c r="I52" s="35">
        <v>0</v>
      </c>
      <c r="J52" s="35">
        <v>-1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6">
        <f t="shared" si="1"/>
        <v>1</v>
      </c>
      <c r="AA52" s="37">
        <f t="shared" si="0"/>
        <v>5.3879310344827585E-4</v>
      </c>
      <c r="AB52" s="39"/>
      <c r="AC52" s="38">
        <f t="shared" si="2"/>
        <v>1851</v>
      </c>
    </row>
    <row r="53" spans="1:29" ht="12.75" customHeight="1" x14ac:dyDescent="0.25">
      <c r="A53" s="34">
        <v>42590</v>
      </c>
      <c r="B53" s="35">
        <v>0</v>
      </c>
      <c r="C53" s="35">
        <v>1</v>
      </c>
      <c r="D53" s="35">
        <v>1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1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6">
        <f t="shared" si="1"/>
        <v>3</v>
      </c>
      <c r="AA53" s="37">
        <f t="shared" si="0"/>
        <v>1.6163793103448276E-3</v>
      </c>
      <c r="AB53" s="39"/>
      <c r="AC53" s="38">
        <f t="shared" si="2"/>
        <v>1854</v>
      </c>
    </row>
    <row r="54" spans="1:29" ht="12.75" customHeight="1" x14ac:dyDescent="0.25">
      <c r="A54" s="34">
        <v>42591</v>
      </c>
      <c r="B54" s="35">
        <v>0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6">
        <f t="shared" si="1"/>
        <v>0</v>
      </c>
      <c r="AA54" s="37">
        <f t="shared" si="0"/>
        <v>0</v>
      </c>
      <c r="AB54" s="39"/>
      <c r="AC54" s="38">
        <f t="shared" si="2"/>
        <v>1854</v>
      </c>
    </row>
    <row r="55" spans="1:29" ht="12.75" customHeight="1" x14ac:dyDescent="0.25">
      <c r="A55" s="34">
        <v>42592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1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6">
        <f t="shared" si="1"/>
        <v>1</v>
      </c>
      <c r="AA55" s="37">
        <f t="shared" si="0"/>
        <v>5.3879310344827585E-4</v>
      </c>
      <c r="AB55" s="39"/>
      <c r="AC55" s="38">
        <f t="shared" si="2"/>
        <v>1855</v>
      </c>
    </row>
    <row r="56" spans="1:29" ht="12.75" customHeight="1" x14ac:dyDescent="0.25">
      <c r="A56" s="34">
        <v>42593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6">
        <f t="shared" si="1"/>
        <v>0</v>
      </c>
      <c r="AA56" s="37">
        <f t="shared" si="0"/>
        <v>0</v>
      </c>
      <c r="AB56" s="39"/>
      <c r="AC56" s="38">
        <f t="shared" si="2"/>
        <v>1855</v>
      </c>
    </row>
    <row r="57" spans="1:29" ht="12.75" customHeight="1" x14ac:dyDescent="0.25">
      <c r="A57" s="34">
        <v>42594</v>
      </c>
      <c r="B57" s="35">
        <v>0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6">
        <f t="shared" si="1"/>
        <v>0</v>
      </c>
      <c r="AA57" s="37">
        <f t="shared" si="0"/>
        <v>0</v>
      </c>
      <c r="AB57" s="39"/>
      <c r="AC57" s="38">
        <f t="shared" si="2"/>
        <v>1855</v>
      </c>
    </row>
    <row r="58" spans="1:29" ht="12.75" customHeight="1" x14ac:dyDescent="0.25">
      <c r="A58" s="34">
        <v>42595</v>
      </c>
      <c r="B58" s="35">
        <v>0</v>
      </c>
      <c r="C58" s="35">
        <v>0</v>
      </c>
      <c r="D58" s="35">
        <v>0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1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6">
        <f t="shared" si="1"/>
        <v>1</v>
      </c>
      <c r="AA58" s="37">
        <f t="shared" si="0"/>
        <v>5.3879310344827585E-4</v>
      </c>
      <c r="AB58" s="39"/>
      <c r="AC58" s="38">
        <f t="shared" si="2"/>
        <v>1856</v>
      </c>
    </row>
    <row r="59" spans="1:29" ht="12.75" customHeight="1" x14ac:dyDescent="0.25">
      <c r="A59" s="34">
        <v>42596</v>
      </c>
      <c r="B59" s="35">
        <v>0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6">
        <f t="shared" si="1"/>
        <v>0</v>
      </c>
      <c r="AA59" s="37">
        <f t="shared" si="0"/>
        <v>0</v>
      </c>
      <c r="AB59" s="39"/>
      <c r="AC59" s="38">
        <f t="shared" si="2"/>
        <v>1856</v>
      </c>
    </row>
    <row r="60" spans="1:29" ht="12.75" customHeight="1" x14ac:dyDescent="0.25">
      <c r="A60" s="34">
        <v>42597</v>
      </c>
      <c r="B60" s="35">
        <v>0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6">
        <f t="shared" si="1"/>
        <v>0</v>
      </c>
      <c r="AA60" s="37">
        <f t="shared" si="0"/>
        <v>0</v>
      </c>
      <c r="AB60" s="39"/>
      <c r="AC60" s="38">
        <f t="shared" si="2"/>
        <v>1856</v>
      </c>
    </row>
    <row r="61" spans="1:29" ht="12.75" customHeight="1" x14ac:dyDescent="0.25">
      <c r="A61" s="34">
        <v>42598</v>
      </c>
      <c r="B61" s="35">
        <v>0</v>
      </c>
      <c r="C61" s="35">
        <v>0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/>
      <c r="X61" s="35"/>
      <c r="Y61" s="35"/>
      <c r="Z61" s="36">
        <f t="shared" si="1"/>
        <v>0</v>
      </c>
      <c r="AA61" s="37">
        <f t="shared" si="0"/>
        <v>0</v>
      </c>
      <c r="AB61" s="39"/>
      <c r="AC61" s="38">
        <f t="shared" si="2"/>
        <v>1856</v>
      </c>
    </row>
    <row r="62" spans="1:29" ht="25.5" customHeight="1" x14ac:dyDescent="0.25"/>
    <row r="63" spans="1:29" ht="12.75" customHeight="1" x14ac:dyDescent="0.25">
      <c r="B63" s="40" t="s">
        <v>3</v>
      </c>
      <c r="C63" s="40" t="s">
        <v>4</v>
      </c>
      <c r="D63" s="40" t="s">
        <v>5</v>
      </c>
      <c r="E63" s="40" t="s">
        <v>6</v>
      </c>
      <c r="F63" s="41" t="s">
        <v>7</v>
      </c>
      <c r="G63" s="41" t="s">
        <v>8</v>
      </c>
      <c r="H63" s="26" t="s">
        <v>9</v>
      </c>
      <c r="I63" s="26" t="s">
        <v>10</v>
      </c>
      <c r="J63" s="26" t="s">
        <v>11</v>
      </c>
      <c r="K63" s="26" t="s">
        <v>12</v>
      </c>
      <c r="L63" s="26" t="s">
        <v>13</v>
      </c>
      <c r="M63" s="26" t="s">
        <v>14</v>
      </c>
      <c r="N63" s="26" t="s">
        <v>15</v>
      </c>
      <c r="O63" s="26" t="s">
        <v>16</v>
      </c>
      <c r="P63" s="26" t="s">
        <v>17</v>
      </c>
      <c r="Q63" s="26" t="s">
        <v>18</v>
      </c>
      <c r="R63" s="26" t="s">
        <v>19</v>
      </c>
      <c r="S63" s="26" t="s">
        <v>20</v>
      </c>
      <c r="T63" s="26" t="s">
        <v>21</v>
      </c>
      <c r="U63" s="41" t="s">
        <v>22</v>
      </c>
      <c r="V63" s="41" t="s">
        <v>23</v>
      </c>
      <c r="W63" s="40" t="s">
        <v>24</v>
      </c>
      <c r="X63" s="40" t="s">
        <v>25</v>
      </c>
      <c r="Y63" s="40" t="s">
        <v>26</v>
      </c>
      <c r="Z63" s="27" t="s">
        <v>27</v>
      </c>
    </row>
    <row r="64" spans="1:29" ht="12.75" customHeight="1" x14ac:dyDescent="0.25">
      <c r="A64" s="42" t="s">
        <v>27</v>
      </c>
      <c r="B64" s="43">
        <f>SUM(B45:B61,B7:B43)</f>
        <v>400</v>
      </c>
      <c r="C64" s="43">
        <f t="shared" ref="C64:Y64" si="3">SUM(C45:C61,C7:C43)</f>
        <v>404</v>
      </c>
      <c r="D64" s="43">
        <f t="shared" si="3"/>
        <v>123</v>
      </c>
      <c r="E64" s="43">
        <f t="shared" si="3"/>
        <v>71</v>
      </c>
      <c r="F64" s="44">
        <f t="shared" si="3"/>
        <v>19</v>
      </c>
      <c r="G64" s="44">
        <f t="shared" si="3"/>
        <v>8</v>
      </c>
      <c r="H64" s="44">
        <f t="shared" si="3"/>
        <v>9</v>
      </c>
      <c r="I64" s="44">
        <f t="shared" si="3"/>
        <v>8</v>
      </c>
      <c r="J64" s="44">
        <f t="shared" si="3"/>
        <v>1</v>
      </c>
      <c r="K64" s="44">
        <f t="shared" si="3"/>
        <v>-2</v>
      </c>
      <c r="L64" s="44">
        <f t="shared" si="3"/>
        <v>-1</v>
      </c>
      <c r="M64" s="44">
        <f t="shared" si="3"/>
        <v>-3</v>
      </c>
      <c r="N64" s="44">
        <f t="shared" si="3"/>
        <v>0</v>
      </c>
      <c r="O64" s="44">
        <f t="shared" si="3"/>
        <v>-3</v>
      </c>
      <c r="P64" s="44">
        <f t="shared" si="3"/>
        <v>0</v>
      </c>
      <c r="Q64" s="44">
        <f t="shared" si="3"/>
        <v>1</v>
      </c>
      <c r="R64" s="44">
        <f t="shared" si="3"/>
        <v>11</v>
      </c>
      <c r="S64" s="44">
        <f t="shared" si="3"/>
        <v>25</v>
      </c>
      <c r="T64" s="44">
        <f t="shared" si="3"/>
        <v>62</v>
      </c>
      <c r="U64" s="44">
        <f t="shared" si="3"/>
        <v>54</v>
      </c>
      <c r="V64" s="44">
        <f t="shared" si="3"/>
        <v>53</v>
      </c>
      <c r="W64" s="43">
        <f t="shared" si="3"/>
        <v>86</v>
      </c>
      <c r="X64" s="43">
        <f t="shared" si="3"/>
        <v>200</v>
      </c>
      <c r="Y64" s="43">
        <f t="shared" si="3"/>
        <v>330</v>
      </c>
      <c r="Z64" s="36">
        <f t="shared" ref="Z64:AA64" si="4">SUM(Z7:Z61)</f>
        <v>1856</v>
      </c>
      <c r="AA64" s="45">
        <f t="shared" si="4"/>
        <v>1</v>
      </c>
    </row>
    <row r="65" spans="1:27" ht="12.75" customHeight="1" x14ac:dyDescent="0.25">
      <c r="A65" s="46"/>
      <c r="B65" s="47">
        <f t="shared" ref="B65:Y65" si="5">B64/$Z64</f>
        <v>0.21551724137931033</v>
      </c>
      <c r="C65" s="47">
        <f t="shared" si="5"/>
        <v>0.21767241379310345</v>
      </c>
      <c r="D65" s="47">
        <f t="shared" si="5"/>
        <v>6.6271551724137928E-2</v>
      </c>
      <c r="E65" s="47">
        <f t="shared" si="5"/>
        <v>3.8254310344827583E-2</v>
      </c>
      <c r="F65" s="48">
        <f t="shared" si="5"/>
        <v>1.0237068965517241E-2</v>
      </c>
      <c r="G65" s="48">
        <f t="shared" si="5"/>
        <v>4.3103448275862068E-3</v>
      </c>
      <c r="H65" s="37">
        <f t="shared" si="5"/>
        <v>4.8491379310344829E-3</v>
      </c>
      <c r="I65" s="37">
        <f t="shared" si="5"/>
        <v>4.3103448275862068E-3</v>
      </c>
      <c r="J65" s="37">
        <f t="shared" si="5"/>
        <v>5.3879310344827585E-4</v>
      </c>
      <c r="K65" s="37">
        <f t="shared" si="5"/>
        <v>-1.0775862068965517E-3</v>
      </c>
      <c r="L65" s="37">
        <f t="shared" si="5"/>
        <v>-5.3879310344827585E-4</v>
      </c>
      <c r="M65" s="37">
        <f t="shared" si="5"/>
        <v>-1.6163793103448276E-3</v>
      </c>
      <c r="N65" s="37">
        <f t="shared" si="5"/>
        <v>0</v>
      </c>
      <c r="O65" s="37">
        <f t="shared" si="5"/>
        <v>-1.6163793103448276E-3</v>
      </c>
      <c r="P65" s="37">
        <f t="shared" si="5"/>
        <v>0</v>
      </c>
      <c r="Q65" s="37">
        <f t="shared" si="5"/>
        <v>5.3879310344827585E-4</v>
      </c>
      <c r="R65" s="37">
        <f t="shared" si="5"/>
        <v>5.9267241379310342E-3</v>
      </c>
      <c r="S65" s="37">
        <f t="shared" si="5"/>
        <v>1.3469827586206896E-2</v>
      </c>
      <c r="T65" s="37">
        <f t="shared" si="5"/>
        <v>3.3405172413793101E-2</v>
      </c>
      <c r="U65" s="48">
        <f t="shared" si="5"/>
        <v>2.9094827586206896E-2</v>
      </c>
      <c r="V65" s="48">
        <f t="shared" si="5"/>
        <v>2.8556034482758622E-2</v>
      </c>
      <c r="W65" s="47">
        <f t="shared" si="5"/>
        <v>4.6336206896551727E-2</v>
      </c>
      <c r="X65" s="47">
        <f t="shared" si="5"/>
        <v>0.10775862068965517</v>
      </c>
      <c r="Y65" s="47">
        <f t="shared" si="5"/>
        <v>0.17780172413793102</v>
      </c>
      <c r="Z65" s="45">
        <f>SUM(B65:Y65)</f>
        <v>0.99999999999999989</v>
      </c>
      <c r="AA65" s="46"/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65"/>
  <sheetViews>
    <sheetView tabSelected="1" topLeftCell="I28" zoomScale="80" zoomScaleNormal="80" workbookViewId="0">
      <selection activeCell="AC65" sqref="AC65:AD65"/>
    </sheetView>
  </sheetViews>
  <sheetFormatPr defaultRowHeight="13.2" x14ac:dyDescent="0.25"/>
  <sheetData>
    <row r="1" spans="1:55" x14ac:dyDescent="0.25">
      <c r="A1" s="1" t="s">
        <v>0</v>
      </c>
      <c r="AE1">
        <v>24</v>
      </c>
    </row>
    <row r="2" spans="1:55" x14ac:dyDescent="0.25">
      <c r="A2" s="1"/>
    </row>
    <row r="3" spans="1:55" x14ac:dyDescent="0.25">
      <c r="A3" s="1"/>
      <c r="C3" s="2" t="s">
        <v>1</v>
      </c>
      <c r="D3" s="3"/>
      <c r="E3" s="3"/>
      <c r="F3" s="4"/>
    </row>
    <row r="4" spans="1:55" x14ac:dyDescent="0.25">
      <c r="A4" s="1"/>
    </row>
    <row r="5" spans="1:55" x14ac:dyDescent="0.25">
      <c r="A5" s="1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29</v>
      </c>
      <c r="AC5" t="s">
        <v>33</v>
      </c>
      <c r="AG5" t="s">
        <v>28</v>
      </c>
      <c r="AH5" t="s">
        <v>28</v>
      </c>
      <c r="AI5" t="s">
        <v>28</v>
      </c>
      <c r="AJ5" t="s">
        <v>28</v>
      </c>
      <c r="AK5" t="s">
        <v>28</v>
      </c>
      <c r="AL5" t="s">
        <v>28</v>
      </c>
      <c r="AM5" t="s">
        <v>28</v>
      </c>
      <c r="AN5" t="s">
        <v>28</v>
      </c>
      <c r="AO5" t="s">
        <v>28</v>
      </c>
      <c r="AP5" t="s">
        <v>28</v>
      </c>
      <c r="AQ5" t="s">
        <v>28</v>
      </c>
      <c r="AR5" t="s">
        <v>28</v>
      </c>
      <c r="AS5" t="s">
        <v>28</v>
      </c>
      <c r="AT5" t="s">
        <v>28</v>
      </c>
      <c r="AU5" t="s">
        <v>28</v>
      </c>
      <c r="AV5" t="s">
        <v>28</v>
      </c>
      <c r="AW5" t="s">
        <v>28</v>
      </c>
      <c r="AX5" t="s">
        <v>28</v>
      </c>
      <c r="AY5" t="s">
        <v>28</v>
      </c>
      <c r="AZ5" t="s">
        <v>28</v>
      </c>
      <c r="BA5" t="s">
        <v>28</v>
      </c>
      <c r="BB5" t="s">
        <v>28</v>
      </c>
      <c r="BC5" t="s">
        <v>28</v>
      </c>
    </row>
    <row r="6" spans="1:55" x14ac:dyDescent="0.25">
      <c r="A6" s="1"/>
      <c r="AE6" t="s">
        <v>31</v>
      </c>
      <c r="AF6" t="s">
        <v>28</v>
      </c>
      <c r="AG6" t="s">
        <v>4</v>
      </c>
      <c r="AH6" t="s">
        <v>5</v>
      </c>
      <c r="AI6" t="s">
        <v>6</v>
      </c>
      <c r="AJ6" t="s">
        <v>7</v>
      </c>
      <c r="AK6" t="s">
        <v>8</v>
      </c>
      <c r="AL6" t="s">
        <v>9</v>
      </c>
      <c r="AM6" t="s">
        <v>10</v>
      </c>
      <c r="AN6" t="s">
        <v>11</v>
      </c>
      <c r="AO6" t="s">
        <v>12</v>
      </c>
      <c r="AP6" t="s">
        <v>13</v>
      </c>
      <c r="AQ6" t="s">
        <v>14</v>
      </c>
      <c r="AR6" t="s">
        <v>15</v>
      </c>
      <c r="AS6" t="s">
        <v>16</v>
      </c>
      <c r="AT6" t="s">
        <v>17</v>
      </c>
      <c r="AU6" t="s">
        <v>18</v>
      </c>
      <c r="AV6" t="s">
        <v>19</v>
      </c>
      <c r="AW6" t="s">
        <v>20</v>
      </c>
      <c r="AX6" t="s">
        <v>21</v>
      </c>
      <c r="AY6" t="s">
        <v>22</v>
      </c>
      <c r="AZ6" t="s">
        <v>23</v>
      </c>
      <c r="BA6" t="s">
        <v>24</v>
      </c>
      <c r="BB6" t="s">
        <v>25</v>
      </c>
      <c r="BC6" t="s">
        <v>26</v>
      </c>
    </row>
    <row r="7" spans="1:55" x14ac:dyDescent="0.25">
      <c r="A7" s="1">
        <v>42544</v>
      </c>
      <c r="B7">
        <f>' Chum hourly counts 2012'!B7*3</f>
        <v>0</v>
      </c>
      <c r="C7">
        <f>' Chum hourly counts 2012'!C7*3</f>
        <v>0</v>
      </c>
      <c r="D7">
        <f>' Chum hourly counts 2012'!D7*3</f>
        <v>0</v>
      </c>
      <c r="E7">
        <f>' Chum hourly counts 2012'!E7*3</f>
        <v>0</v>
      </c>
      <c r="F7">
        <f>' Chum hourly counts 2012'!F7*3</f>
        <v>0</v>
      </c>
      <c r="G7">
        <f>' Chum hourly counts 2012'!G7*3</f>
        <v>0</v>
      </c>
      <c r="H7">
        <f>' Chum hourly counts 2012'!H7*3</f>
        <v>0</v>
      </c>
      <c r="I7">
        <f>' Chum hourly counts 2012'!I7*3</f>
        <v>0</v>
      </c>
      <c r="J7">
        <f>' Chum hourly counts 2012'!J7*3</f>
        <v>0</v>
      </c>
      <c r="K7">
        <f>' Chum hourly counts 2012'!K7*3</f>
        <v>0</v>
      </c>
      <c r="L7">
        <f>' Chum hourly counts 2012'!L7*3</f>
        <v>0</v>
      </c>
      <c r="M7">
        <f>' Chum hourly counts 2012'!M7*3</f>
        <v>0</v>
      </c>
      <c r="N7">
        <f>' Chum hourly counts 2012'!N7*3</f>
        <v>0</v>
      </c>
      <c r="O7">
        <f>' Chum hourly counts 2012'!O7*3</f>
        <v>0</v>
      </c>
      <c r="P7">
        <f>' Chum hourly counts 2012'!P7*3</f>
        <v>0</v>
      </c>
      <c r="Q7">
        <f>' Chum hourly counts 2012'!Q7*3</f>
        <v>0</v>
      </c>
      <c r="R7">
        <f>' Chum hourly counts 2012'!R7*3</f>
        <v>0</v>
      </c>
      <c r="S7">
        <f>' Chum hourly counts 2012'!S7*3</f>
        <v>0</v>
      </c>
      <c r="T7">
        <f>' Chum hourly counts 2012'!T7*3</f>
        <v>0</v>
      </c>
      <c r="U7">
        <f>' Chum hourly counts 2012'!U7*3</f>
        <v>0</v>
      </c>
      <c r="V7">
        <f>' Chum hourly counts 2012'!V7*3</f>
        <v>0</v>
      </c>
      <c r="W7">
        <f>' Chum hourly counts 2012'!W7*3</f>
        <v>0</v>
      </c>
      <c r="X7">
        <f>' Chum hourly counts 2012'!X7*3</f>
        <v>0</v>
      </c>
      <c r="Y7">
        <f>' Chum hourly counts 2012'!Y7*3</f>
        <v>0</v>
      </c>
      <c r="Z7">
        <f>SUM(B7:Y7)</f>
        <v>0</v>
      </c>
      <c r="AB7">
        <f>SUM(B7:Y7)</f>
        <v>0</v>
      </c>
      <c r="AC7">
        <f>(1-AE7/72)*72^2*(AF7/AE7)</f>
        <v>0</v>
      </c>
      <c r="AD7" s="69"/>
      <c r="AE7">
        <f t="shared" ref="AE7:AE61" si="0">$AE$1</f>
        <v>24</v>
      </c>
      <c r="AF7">
        <f>SUM(AG7:BC7)/(2*(AE7-1))</f>
        <v>0</v>
      </c>
      <c r="AG7">
        <f>(B7/3-C7/3)^2</f>
        <v>0</v>
      </c>
      <c r="AH7">
        <f t="shared" ref="AH7:BC7" si="1">(C7/3-D7/3)^2</f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0</v>
      </c>
      <c r="BC7">
        <f t="shared" si="1"/>
        <v>0</v>
      </c>
    </row>
    <row r="8" spans="1:55" x14ac:dyDescent="0.25">
      <c r="A8" s="1">
        <v>42545</v>
      </c>
      <c r="B8">
        <f>' Chum hourly counts 2012'!B8*3</f>
        <v>0</v>
      </c>
      <c r="C8">
        <f>' Chum hourly counts 2012'!C8*3</f>
        <v>0</v>
      </c>
      <c r="D8">
        <f>' Chum hourly counts 2012'!D8*3</f>
        <v>0</v>
      </c>
      <c r="E8">
        <f>' Chum hourly counts 2012'!E8*3</f>
        <v>0</v>
      </c>
      <c r="F8">
        <f>' Chum hourly counts 2012'!F8*3</f>
        <v>0</v>
      </c>
      <c r="G8">
        <f>' Chum hourly counts 2012'!G8*3</f>
        <v>0</v>
      </c>
      <c r="H8">
        <f>' Chum hourly counts 2012'!H8*3</f>
        <v>0</v>
      </c>
      <c r="I8">
        <f>' Chum hourly counts 2012'!I8*3</f>
        <v>0</v>
      </c>
      <c r="J8">
        <f>' Chum hourly counts 2012'!J8*3</f>
        <v>0</v>
      </c>
      <c r="K8">
        <f>' Chum hourly counts 2012'!K8*3</f>
        <v>0</v>
      </c>
      <c r="L8">
        <f>' Chum hourly counts 2012'!L8*3</f>
        <v>0</v>
      </c>
      <c r="M8">
        <f>' Chum hourly counts 2012'!M8*3</f>
        <v>0</v>
      </c>
      <c r="N8">
        <f>' Chum hourly counts 2012'!N8*3</f>
        <v>0</v>
      </c>
      <c r="O8">
        <f>' Chum hourly counts 2012'!O8*3</f>
        <v>0</v>
      </c>
      <c r="P8">
        <f>' Chum hourly counts 2012'!P8*3</f>
        <v>0</v>
      </c>
      <c r="Q8">
        <f>' Chum hourly counts 2012'!Q8*3</f>
        <v>0</v>
      </c>
      <c r="R8">
        <f>' Chum hourly counts 2012'!R8*3</f>
        <v>0</v>
      </c>
      <c r="S8">
        <f>' Chum hourly counts 2012'!S8*3</f>
        <v>0</v>
      </c>
      <c r="T8">
        <f>' Chum hourly counts 2012'!T8*3</f>
        <v>0</v>
      </c>
      <c r="U8">
        <f>' Chum hourly counts 2012'!U8*3</f>
        <v>0</v>
      </c>
      <c r="V8">
        <f>' Chum hourly counts 2012'!V8*3</f>
        <v>0</v>
      </c>
      <c r="W8">
        <f>' Chum hourly counts 2012'!W8*3</f>
        <v>0</v>
      </c>
      <c r="X8">
        <f>' Chum hourly counts 2012'!X8*3</f>
        <v>0</v>
      </c>
      <c r="Y8">
        <f>' Chum hourly counts 2012'!Y8*3</f>
        <v>0</v>
      </c>
      <c r="Z8">
        <f t="shared" ref="Z8:Z61" si="2">SUM(B8:Y8)</f>
        <v>0</v>
      </c>
      <c r="AB8">
        <f t="shared" ref="AB8:AB61" si="3">SUM(B8:Y8)</f>
        <v>0</v>
      </c>
      <c r="AC8">
        <f t="shared" ref="AC8:AC61" si="4">(1-AE8/72)*72^2*(AF8/AE8)</f>
        <v>0</v>
      </c>
      <c r="AD8" s="69"/>
      <c r="AE8">
        <f t="shared" si="0"/>
        <v>24</v>
      </c>
      <c r="AF8">
        <f t="shared" ref="AF8:AF61" si="5">SUM(AG8:BC8)/(2*(AE8-1))</f>
        <v>0</v>
      </c>
      <c r="AG8">
        <f t="shared" ref="AG8:AG61" si="6">(B8/3-C8/3)^2</f>
        <v>0</v>
      </c>
      <c r="AH8">
        <f t="shared" ref="AH8:AH61" si="7">(C8/3-D8/3)^2</f>
        <v>0</v>
      </c>
      <c r="AI8">
        <f t="shared" ref="AI8:AI61" si="8">(D8/3-E8/3)^2</f>
        <v>0</v>
      </c>
      <c r="AJ8">
        <f t="shared" ref="AJ8:AJ61" si="9">(E8/3-F8/3)^2</f>
        <v>0</v>
      </c>
      <c r="AK8">
        <f t="shared" ref="AK8:AK61" si="10">(F8/3-G8/3)^2</f>
        <v>0</v>
      </c>
      <c r="AL8">
        <f t="shared" ref="AL8:AL61" si="11">(G8/3-H8/3)^2</f>
        <v>0</v>
      </c>
      <c r="AM8">
        <f t="shared" ref="AM8:AM61" si="12">(H8/3-I8/3)^2</f>
        <v>0</v>
      </c>
      <c r="AN8">
        <f t="shared" ref="AN8:AN61" si="13">(I8/3-J8/3)^2</f>
        <v>0</v>
      </c>
      <c r="AO8">
        <f t="shared" ref="AO8:AO61" si="14">(J8/3-K8/3)^2</f>
        <v>0</v>
      </c>
      <c r="AP8">
        <f t="shared" ref="AP8:AP61" si="15">(K8/3-L8/3)^2</f>
        <v>0</v>
      </c>
      <c r="AQ8">
        <f t="shared" ref="AQ8:AQ61" si="16">(L8/3-M8/3)^2</f>
        <v>0</v>
      </c>
      <c r="AR8">
        <f t="shared" ref="AR8:AR61" si="17">(M8/3-N8/3)^2</f>
        <v>0</v>
      </c>
      <c r="AS8">
        <f t="shared" ref="AS8:AS61" si="18">(N8/3-O8/3)^2</f>
        <v>0</v>
      </c>
      <c r="AT8">
        <f t="shared" ref="AT8:AT61" si="19">(O8/3-P8/3)^2</f>
        <v>0</v>
      </c>
      <c r="AU8">
        <f t="shared" ref="AU8:AU61" si="20">(P8/3-Q8/3)^2</f>
        <v>0</v>
      </c>
      <c r="AV8">
        <f t="shared" ref="AV8:AV61" si="21">(Q8/3-R8/3)^2</f>
        <v>0</v>
      </c>
      <c r="AW8">
        <f t="shared" ref="AW8:AW61" si="22">(R8/3-S8/3)^2</f>
        <v>0</v>
      </c>
      <c r="AX8">
        <f t="shared" ref="AX8:AX61" si="23">(S8/3-T8/3)^2</f>
        <v>0</v>
      </c>
      <c r="AY8">
        <f t="shared" ref="AY8:AY61" si="24">(T8/3-U8/3)^2</f>
        <v>0</v>
      </c>
      <c r="AZ8">
        <f t="shared" ref="AZ8:AZ61" si="25">(U8/3-V8/3)^2</f>
        <v>0</v>
      </c>
      <c r="BA8">
        <f t="shared" ref="BA8:BA61" si="26">(V8/3-W8/3)^2</f>
        <v>0</v>
      </c>
      <c r="BB8">
        <f t="shared" ref="BB8:BB61" si="27">(W8/3-X8/3)^2</f>
        <v>0</v>
      </c>
      <c r="BC8">
        <f t="shared" ref="BC8:BC61" si="28">(X8/3-Y8/3)^2</f>
        <v>0</v>
      </c>
    </row>
    <row r="9" spans="1:55" x14ac:dyDescent="0.25">
      <c r="A9" s="1">
        <v>42546</v>
      </c>
      <c r="B9">
        <f>' Chum hourly counts 2012'!B9*3</f>
        <v>0</v>
      </c>
      <c r="C9">
        <f>' Chum hourly counts 2012'!C9*3</f>
        <v>0</v>
      </c>
      <c r="D9">
        <f>' Chum hourly counts 2012'!D9*3</f>
        <v>0</v>
      </c>
      <c r="E9">
        <f>' Chum hourly counts 2012'!E9*3</f>
        <v>0</v>
      </c>
      <c r="F9">
        <f>' Chum hourly counts 2012'!F9*3</f>
        <v>0</v>
      </c>
      <c r="G9">
        <f>' Chum hourly counts 2012'!G9*3</f>
        <v>0</v>
      </c>
      <c r="H9">
        <f>' Chum hourly counts 2012'!H9*3</f>
        <v>0</v>
      </c>
      <c r="I9">
        <f>' Chum hourly counts 2012'!I9*3</f>
        <v>0</v>
      </c>
      <c r="J9">
        <f>' Chum hourly counts 2012'!J9*3</f>
        <v>0</v>
      </c>
      <c r="K9">
        <f>' Chum hourly counts 2012'!K9*3</f>
        <v>0</v>
      </c>
      <c r="L9">
        <f>' Chum hourly counts 2012'!L9*3</f>
        <v>0</v>
      </c>
      <c r="M9">
        <f>' Chum hourly counts 2012'!M9*3</f>
        <v>0</v>
      </c>
      <c r="N9">
        <f>' Chum hourly counts 2012'!N9*3</f>
        <v>0</v>
      </c>
      <c r="O9">
        <f>' Chum hourly counts 2012'!O9*3</f>
        <v>0</v>
      </c>
      <c r="P9">
        <f>' Chum hourly counts 2012'!P9*3</f>
        <v>0</v>
      </c>
      <c r="Q9">
        <f>' Chum hourly counts 2012'!Q9*3</f>
        <v>0</v>
      </c>
      <c r="R9">
        <f>' Chum hourly counts 2012'!R9*3</f>
        <v>0</v>
      </c>
      <c r="S9">
        <f>' Chum hourly counts 2012'!S9*3</f>
        <v>0</v>
      </c>
      <c r="T9">
        <f>' Chum hourly counts 2012'!T9*3</f>
        <v>0</v>
      </c>
      <c r="U9">
        <f>' Chum hourly counts 2012'!U9*3</f>
        <v>0</v>
      </c>
      <c r="V9">
        <f>' Chum hourly counts 2012'!V9*3</f>
        <v>0</v>
      </c>
      <c r="W9">
        <f>' Chum hourly counts 2012'!W9*3</f>
        <v>0</v>
      </c>
      <c r="X9">
        <f>' Chum hourly counts 2012'!X9*3</f>
        <v>0</v>
      </c>
      <c r="Y9">
        <f>' Chum hourly counts 2012'!Y9*3</f>
        <v>0</v>
      </c>
      <c r="Z9">
        <f t="shared" si="2"/>
        <v>0</v>
      </c>
      <c r="AB9">
        <f t="shared" si="3"/>
        <v>0</v>
      </c>
      <c r="AC9">
        <f t="shared" si="4"/>
        <v>0</v>
      </c>
      <c r="AD9" s="69"/>
      <c r="AE9">
        <f t="shared" si="0"/>
        <v>24</v>
      </c>
      <c r="AF9">
        <f t="shared" si="5"/>
        <v>0</v>
      </c>
      <c r="AG9">
        <f t="shared" si="6"/>
        <v>0</v>
      </c>
      <c r="AH9">
        <f t="shared" si="7"/>
        <v>0</v>
      </c>
      <c r="AI9">
        <f t="shared" si="8"/>
        <v>0</v>
      </c>
      <c r="AJ9">
        <f t="shared" si="9"/>
        <v>0</v>
      </c>
      <c r="AK9">
        <f t="shared" si="10"/>
        <v>0</v>
      </c>
      <c r="AL9">
        <f t="shared" si="11"/>
        <v>0</v>
      </c>
      <c r="AM9">
        <f t="shared" si="12"/>
        <v>0</v>
      </c>
      <c r="AN9">
        <f t="shared" si="13"/>
        <v>0</v>
      </c>
      <c r="AO9">
        <f t="shared" si="14"/>
        <v>0</v>
      </c>
      <c r="AP9">
        <f t="shared" si="15"/>
        <v>0</v>
      </c>
      <c r="AQ9">
        <f t="shared" si="16"/>
        <v>0</v>
      </c>
      <c r="AR9">
        <f t="shared" si="17"/>
        <v>0</v>
      </c>
      <c r="AS9">
        <f t="shared" si="18"/>
        <v>0</v>
      </c>
      <c r="AT9">
        <f t="shared" si="19"/>
        <v>0</v>
      </c>
      <c r="AU9">
        <f t="shared" si="20"/>
        <v>0</v>
      </c>
      <c r="AV9">
        <f t="shared" si="21"/>
        <v>0</v>
      </c>
      <c r="AW9">
        <f t="shared" si="22"/>
        <v>0</v>
      </c>
      <c r="AX9">
        <f t="shared" si="23"/>
        <v>0</v>
      </c>
      <c r="AY9">
        <f t="shared" si="24"/>
        <v>0</v>
      </c>
      <c r="AZ9">
        <f t="shared" si="25"/>
        <v>0</v>
      </c>
      <c r="BA9">
        <f t="shared" si="26"/>
        <v>0</v>
      </c>
      <c r="BB9">
        <f t="shared" si="27"/>
        <v>0</v>
      </c>
      <c r="BC9">
        <f t="shared" si="28"/>
        <v>0</v>
      </c>
    </row>
    <row r="10" spans="1:55" x14ac:dyDescent="0.25">
      <c r="A10" s="1">
        <v>42547</v>
      </c>
      <c r="B10">
        <f>' Chum hourly counts 2012'!B10*3</f>
        <v>0</v>
      </c>
      <c r="C10">
        <f>' Chum hourly counts 2012'!C10*3</f>
        <v>0</v>
      </c>
      <c r="D10">
        <f>' Chum hourly counts 2012'!D10*3</f>
        <v>0</v>
      </c>
      <c r="E10">
        <f>' Chum hourly counts 2012'!E10*3</f>
        <v>0</v>
      </c>
      <c r="F10">
        <f>' Chum hourly counts 2012'!F10*3</f>
        <v>0</v>
      </c>
      <c r="G10">
        <f>' Chum hourly counts 2012'!G10*3</f>
        <v>0</v>
      </c>
      <c r="H10">
        <f>' Chum hourly counts 2012'!H10*3</f>
        <v>0</v>
      </c>
      <c r="I10">
        <f>' Chum hourly counts 2012'!I10*3</f>
        <v>0</v>
      </c>
      <c r="J10">
        <f>' Chum hourly counts 2012'!J10*3</f>
        <v>0</v>
      </c>
      <c r="K10">
        <f>' Chum hourly counts 2012'!K10*3</f>
        <v>0</v>
      </c>
      <c r="L10">
        <f>' Chum hourly counts 2012'!L10*3</f>
        <v>0</v>
      </c>
      <c r="M10">
        <f>' Chum hourly counts 2012'!M10*3</f>
        <v>0</v>
      </c>
      <c r="N10">
        <f>' Chum hourly counts 2012'!N10*3</f>
        <v>0</v>
      </c>
      <c r="O10">
        <f>' Chum hourly counts 2012'!O10*3</f>
        <v>0</v>
      </c>
      <c r="P10">
        <f>' Chum hourly counts 2012'!P10*3</f>
        <v>0</v>
      </c>
      <c r="Q10">
        <f>' Chum hourly counts 2012'!Q10*3</f>
        <v>0</v>
      </c>
      <c r="R10">
        <f>' Chum hourly counts 2012'!R10*3</f>
        <v>0</v>
      </c>
      <c r="S10">
        <f>' Chum hourly counts 2012'!S10*3</f>
        <v>0</v>
      </c>
      <c r="T10">
        <f>' Chum hourly counts 2012'!T10*3</f>
        <v>0</v>
      </c>
      <c r="U10">
        <f>' Chum hourly counts 2012'!U10*3</f>
        <v>0</v>
      </c>
      <c r="V10">
        <f>' Chum hourly counts 2012'!V10*3</f>
        <v>0</v>
      </c>
      <c r="W10">
        <f>' Chum hourly counts 2012'!W10*3</f>
        <v>0</v>
      </c>
      <c r="X10">
        <f>' Chum hourly counts 2012'!X10*3</f>
        <v>0</v>
      </c>
      <c r="Y10">
        <f>' Chum hourly counts 2012'!Y10*3</f>
        <v>0</v>
      </c>
      <c r="Z10">
        <f t="shared" si="2"/>
        <v>0</v>
      </c>
      <c r="AB10">
        <f t="shared" si="3"/>
        <v>0</v>
      </c>
      <c r="AC10">
        <f t="shared" si="4"/>
        <v>0</v>
      </c>
      <c r="AD10" s="69"/>
      <c r="AE10">
        <f t="shared" si="0"/>
        <v>24</v>
      </c>
      <c r="AF10">
        <f t="shared" si="5"/>
        <v>0</v>
      </c>
      <c r="AG10">
        <f t="shared" si="6"/>
        <v>0</v>
      </c>
      <c r="AH10">
        <f t="shared" si="7"/>
        <v>0</v>
      </c>
      <c r="AI10">
        <f t="shared" si="8"/>
        <v>0</v>
      </c>
      <c r="AJ10">
        <f t="shared" si="9"/>
        <v>0</v>
      </c>
      <c r="AK10">
        <f t="shared" si="10"/>
        <v>0</v>
      </c>
      <c r="AL10">
        <f t="shared" si="11"/>
        <v>0</v>
      </c>
      <c r="AM10">
        <f t="shared" si="12"/>
        <v>0</v>
      </c>
      <c r="AN10">
        <f t="shared" si="13"/>
        <v>0</v>
      </c>
      <c r="AO10">
        <f t="shared" si="14"/>
        <v>0</v>
      </c>
      <c r="AP10">
        <f t="shared" si="15"/>
        <v>0</v>
      </c>
      <c r="AQ10">
        <f t="shared" si="16"/>
        <v>0</v>
      </c>
      <c r="AR10">
        <f t="shared" si="17"/>
        <v>0</v>
      </c>
      <c r="AS10">
        <f t="shared" si="18"/>
        <v>0</v>
      </c>
      <c r="AT10">
        <f t="shared" si="19"/>
        <v>0</v>
      </c>
      <c r="AU10">
        <f t="shared" si="20"/>
        <v>0</v>
      </c>
      <c r="AV10">
        <f t="shared" si="21"/>
        <v>0</v>
      </c>
      <c r="AW10">
        <f t="shared" si="22"/>
        <v>0</v>
      </c>
      <c r="AX10">
        <f t="shared" si="23"/>
        <v>0</v>
      </c>
      <c r="AY10">
        <f t="shared" si="24"/>
        <v>0</v>
      </c>
      <c r="AZ10">
        <f t="shared" si="25"/>
        <v>0</v>
      </c>
      <c r="BA10">
        <f t="shared" si="26"/>
        <v>0</v>
      </c>
      <c r="BB10">
        <f t="shared" si="27"/>
        <v>0</v>
      </c>
      <c r="BC10">
        <f t="shared" si="28"/>
        <v>0</v>
      </c>
    </row>
    <row r="11" spans="1:55" x14ac:dyDescent="0.25">
      <c r="A11" s="1">
        <v>42548</v>
      </c>
      <c r="B11">
        <f>' Chum hourly counts 2012'!B11*3</f>
        <v>0</v>
      </c>
      <c r="C11">
        <f>' Chum hourly counts 2012'!C11*3</f>
        <v>0</v>
      </c>
      <c r="D11">
        <f>' Chum hourly counts 2012'!D11*3</f>
        <v>0</v>
      </c>
      <c r="E11">
        <f>' Chum hourly counts 2012'!E11*3</f>
        <v>0</v>
      </c>
      <c r="F11">
        <f>' Chum hourly counts 2012'!F11*3</f>
        <v>0</v>
      </c>
      <c r="G11">
        <f>' Chum hourly counts 2012'!G11*3</f>
        <v>0</v>
      </c>
      <c r="H11">
        <f>' Chum hourly counts 2012'!H11*3</f>
        <v>0</v>
      </c>
      <c r="I11">
        <f>' Chum hourly counts 2012'!I11*3</f>
        <v>0</v>
      </c>
      <c r="J11">
        <f>' Chum hourly counts 2012'!J11*3</f>
        <v>0</v>
      </c>
      <c r="K11">
        <f>' Chum hourly counts 2012'!K11*3</f>
        <v>0</v>
      </c>
      <c r="L11">
        <f>' Chum hourly counts 2012'!L11*3</f>
        <v>0</v>
      </c>
      <c r="M11">
        <f>' Chum hourly counts 2012'!M11*3</f>
        <v>0</v>
      </c>
      <c r="N11">
        <f>' Chum hourly counts 2012'!N11*3</f>
        <v>0</v>
      </c>
      <c r="O11">
        <f>' Chum hourly counts 2012'!O11*3</f>
        <v>0</v>
      </c>
      <c r="P11">
        <f>' Chum hourly counts 2012'!P11*3</f>
        <v>0</v>
      </c>
      <c r="Q11">
        <f>' Chum hourly counts 2012'!Q11*3</f>
        <v>0</v>
      </c>
      <c r="R11">
        <f>' Chum hourly counts 2012'!R11*3</f>
        <v>0</v>
      </c>
      <c r="S11">
        <f>' Chum hourly counts 2012'!S11*3</f>
        <v>0</v>
      </c>
      <c r="T11">
        <f>' Chum hourly counts 2012'!T11*3</f>
        <v>0</v>
      </c>
      <c r="U11">
        <f>' Chum hourly counts 2012'!U11*3</f>
        <v>0</v>
      </c>
      <c r="V11">
        <f>' Chum hourly counts 2012'!V11*3</f>
        <v>0</v>
      </c>
      <c r="W11">
        <f>' Chum hourly counts 2012'!W11*3</f>
        <v>0</v>
      </c>
      <c r="X11">
        <f>' Chum hourly counts 2012'!X11*3</f>
        <v>0</v>
      </c>
      <c r="Y11">
        <f>' Chum hourly counts 2012'!Y11*3</f>
        <v>0</v>
      </c>
      <c r="Z11">
        <f t="shared" si="2"/>
        <v>0</v>
      </c>
      <c r="AB11">
        <f t="shared" si="3"/>
        <v>0</v>
      </c>
      <c r="AC11">
        <f t="shared" si="4"/>
        <v>0</v>
      </c>
      <c r="AD11" s="69"/>
      <c r="AE11">
        <f t="shared" si="0"/>
        <v>24</v>
      </c>
      <c r="AF11">
        <f t="shared" si="5"/>
        <v>0</v>
      </c>
      <c r="AG11">
        <f t="shared" si="6"/>
        <v>0</v>
      </c>
      <c r="AH11">
        <f t="shared" si="7"/>
        <v>0</v>
      </c>
      <c r="AI11">
        <f t="shared" si="8"/>
        <v>0</v>
      </c>
      <c r="AJ11">
        <f t="shared" si="9"/>
        <v>0</v>
      </c>
      <c r="AK11">
        <f t="shared" si="10"/>
        <v>0</v>
      </c>
      <c r="AL11">
        <f t="shared" si="11"/>
        <v>0</v>
      </c>
      <c r="AM11">
        <f t="shared" si="12"/>
        <v>0</v>
      </c>
      <c r="AN11">
        <f t="shared" si="13"/>
        <v>0</v>
      </c>
      <c r="AO11">
        <f t="shared" si="14"/>
        <v>0</v>
      </c>
      <c r="AP11">
        <f t="shared" si="15"/>
        <v>0</v>
      </c>
      <c r="AQ11">
        <f t="shared" si="16"/>
        <v>0</v>
      </c>
      <c r="AR11">
        <f t="shared" si="17"/>
        <v>0</v>
      </c>
      <c r="AS11">
        <f t="shared" si="18"/>
        <v>0</v>
      </c>
      <c r="AT11">
        <f t="shared" si="19"/>
        <v>0</v>
      </c>
      <c r="AU11">
        <f t="shared" si="20"/>
        <v>0</v>
      </c>
      <c r="AV11">
        <f t="shared" si="21"/>
        <v>0</v>
      </c>
      <c r="AW11">
        <f t="shared" si="22"/>
        <v>0</v>
      </c>
      <c r="AX11">
        <f t="shared" si="23"/>
        <v>0</v>
      </c>
      <c r="AY11">
        <f t="shared" si="24"/>
        <v>0</v>
      </c>
      <c r="AZ11">
        <f t="shared" si="25"/>
        <v>0</v>
      </c>
      <c r="BA11">
        <f t="shared" si="26"/>
        <v>0</v>
      </c>
      <c r="BB11">
        <f t="shared" si="27"/>
        <v>0</v>
      </c>
      <c r="BC11">
        <f t="shared" si="28"/>
        <v>0</v>
      </c>
    </row>
    <row r="12" spans="1:55" x14ac:dyDescent="0.25">
      <c r="A12" s="1">
        <v>42549</v>
      </c>
      <c r="B12">
        <f>' Chum hourly counts 2012'!B12*3</f>
        <v>0</v>
      </c>
      <c r="C12">
        <f>' Chum hourly counts 2012'!C12*3</f>
        <v>0</v>
      </c>
      <c r="D12">
        <f>' Chum hourly counts 2012'!D12*3</f>
        <v>0</v>
      </c>
      <c r="E12">
        <f>' Chum hourly counts 2012'!E12*3</f>
        <v>0</v>
      </c>
      <c r="F12">
        <f>' Chum hourly counts 2012'!F12*3</f>
        <v>0</v>
      </c>
      <c r="G12">
        <f>' Chum hourly counts 2012'!G12*3</f>
        <v>0</v>
      </c>
      <c r="H12">
        <f>' Chum hourly counts 2012'!H12*3</f>
        <v>0</v>
      </c>
      <c r="I12">
        <f>' Chum hourly counts 2012'!I12*3</f>
        <v>0</v>
      </c>
      <c r="J12">
        <f>' Chum hourly counts 2012'!J12*3</f>
        <v>0</v>
      </c>
      <c r="K12">
        <f>' Chum hourly counts 2012'!K12*3</f>
        <v>0</v>
      </c>
      <c r="L12">
        <f>' Chum hourly counts 2012'!L12*3</f>
        <v>0</v>
      </c>
      <c r="M12">
        <f>' Chum hourly counts 2012'!M12*3</f>
        <v>0</v>
      </c>
      <c r="N12">
        <f>' Chum hourly counts 2012'!N12*3</f>
        <v>0</v>
      </c>
      <c r="O12">
        <f>' Chum hourly counts 2012'!O12*3</f>
        <v>0</v>
      </c>
      <c r="P12">
        <f>' Chum hourly counts 2012'!P12*3</f>
        <v>0</v>
      </c>
      <c r="Q12">
        <f>' Chum hourly counts 2012'!Q12*3</f>
        <v>0</v>
      </c>
      <c r="R12">
        <f>' Chum hourly counts 2012'!R12*3</f>
        <v>0</v>
      </c>
      <c r="S12">
        <f>' Chum hourly counts 2012'!S12*3</f>
        <v>0</v>
      </c>
      <c r="T12">
        <f>' Chum hourly counts 2012'!T12*3</f>
        <v>0</v>
      </c>
      <c r="U12">
        <f>' Chum hourly counts 2012'!U12*3</f>
        <v>0</v>
      </c>
      <c r="V12">
        <f>' Chum hourly counts 2012'!V12*3</f>
        <v>0</v>
      </c>
      <c r="W12">
        <f>' Chum hourly counts 2012'!W12*3</f>
        <v>0</v>
      </c>
      <c r="X12">
        <f>' Chum hourly counts 2012'!X12*3</f>
        <v>0</v>
      </c>
      <c r="Y12">
        <f>' Chum hourly counts 2012'!Y12*3</f>
        <v>0</v>
      </c>
      <c r="Z12">
        <f t="shared" si="2"/>
        <v>0</v>
      </c>
      <c r="AB12">
        <f t="shared" si="3"/>
        <v>0</v>
      </c>
      <c r="AC12">
        <f t="shared" si="4"/>
        <v>0</v>
      </c>
      <c r="AD12" s="69"/>
      <c r="AE12">
        <f t="shared" si="0"/>
        <v>24</v>
      </c>
      <c r="AF12">
        <f t="shared" si="5"/>
        <v>0</v>
      </c>
      <c r="AG12">
        <f t="shared" si="6"/>
        <v>0</v>
      </c>
      <c r="AH12">
        <f t="shared" si="7"/>
        <v>0</v>
      </c>
      <c r="AI12">
        <f t="shared" si="8"/>
        <v>0</v>
      </c>
      <c r="AJ12">
        <f t="shared" si="9"/>
        <v>0</v>
      </c>
      <c r="AK12">
        <f t="shared" si="10"/>
        <v>0</v>
      </c>
      <c r="AL12">
        <f t="shared" si="11"/>
        <v>0</v>
      </c>
      <c r="AM12">
        <f t="shared" si="12"/>
        <v>0</v>
      </c>
      <c r="AN12">
        <f t="shared" si="13"/>
        <v>0</v>
      </c>
      <c r="AO12">
        <f t="shared" si="14"/>
        <v>0</v>
      </c>
      <c r="AP12">
        <f t="shared" si="15"/>
        <v>0</v>
      </c>
      <c r="AQ12">
        <f t="shared" si="16"/>
        <v>0</v>
      </c>
      <c r="AR12">
        <f t="shared" si="17"/>
        <v>0</v>
      </c>
      <c r="AS12">
        <f t="shared" si="18"/>
        <v>0</v>
      </c>
      <c r="AT12">
        <f t="shared" si="19"/>
        <v>0</v>
      </c>
      <c r="AU12">
        <f t="shared" si="20"/>
        <v>0</v>
      </c>
      <c r="AV12">
        <f t="shared" si="21"/>
        <v>0</v>
      </c>
      <c r="AW12">
        <f t="shared" si="22"/>
        <v>0</v>
      </c>
      <c r="AX12">
        <f t="shared" si="23"/>
        <v>0</v>
      </c>
      <c r="AY12">
        <f t="shared" si="24"/>
        <v>0</v>
      </c>
      <c r="AZ12">
        <f t="shared" si="25"/>
        <v>0</v>
      </c>
      <c r="BA12">
        <f t="shared" si="26"/>
        <v>0</v>
      </c>
      <c r="BB12">
        <f t="shared" si="27"/>
        <v>0</v>
      </c>
      <c r="BC12">
        <f t="shared" si="28"/>
        <v>0</v>
      </c>
    </row>
    <row r="13" spans="1:55" x14ac:dyDescent="0.25">
      <c r="A13" s="1">
        <v>42550</v>
      </c>
      <c r="B13">
        <f>' Chum hourly counts 2012'!B13*3</f>
        <v>0</v>
      </c>
      <c r="C13">
        <f>' Chum hourly counts 2012'!C13*3</f>
        <v>0</v>
      </c>
      <c r="D13">
        <f>' Chum hourly counts 2012'!D13*3</f>
        <v>0</v>
      </c>
      <c r="E13">
        <f>' Chum hourly counts 2012'!E13*3</f>
        <v>0</v>
      </c>
      <c r="F13">
        <f>' Chum hourly counts 2012'!F13*3</f>
        <v>0</v>
      </c>
      <c r="G13">
        <f>' Chum hourly counts 2012'!G13*3</f>
        <v>0</v>
      </c>
      <c r="H13">
        <f>' Chum hourly counts 2012'!H13*3</f>
        <v>0</v>
      </c>
      <c r="I13">
        <f>' Chum hourly counts 2012'!I13*3</f>
        <v>0</v>
      </c>
      <c r="J13">
        <f>' Chum hourly counts 2012'!J13*3</f>
        <v>0</v>
      </c>
      <c r="K13">
        <f>' Chum hourly counts 2012'!K13*3</f>
        <v>0</v>
      </c>
      <c r="L13">
        <f>' Chum hourly counts 2012'!L13*3</f>
        <v>0</v>
      </c>
      <c r="M13">
        <f>' Chum hourly counts 2012'!M13*3</f>
        <v>0</v>
      </c>
      <c r="N13">
        <f>' Chum hourly counts 2012'!N13*3</f>
        <v>0</v>
      </c>
      <c r="O13">
        <f>' Chum hourly counts 2012'!O13*3</f>
        <v>0</v>
      </c>
      <c r="P13">
        <f>' Chum hourly counts 2012'!P13*3</f>
        <v>0</v>
      </c>
      <c r="Q13">
        <f>' Chum hourly counts 2012'!Q13*3</f>
        <v>0</v>
      </c>
      <c r="R13">
        <f>' Chum hourly counts 2012'!R13*3</f>
        <v>0</v>
      </c>
      <c r="S13">
        <f>' Chum hourly counts 2012'!S13*3</f>
        <v>0</v>
      </c>
      <c r="T13">
        <f>' Chum hourly counts 2012'!T13*3</f>
        <v>0</v>
      </c>
      <c r="U13">
        <f>' Chum hourly counts 2012'!U13*3</f>
        <v>0</v>
      </c>
      <c r="V13">
        <f>' Chum hourly counts 2012'!V13*3</f>
        <v>0</v>
      </c>
      <c r="W13">
        <f>' Chum hourly counts 2012'!W13*3</f>
        <v>0</v>
      </c>
      <c r="X13">
        <f>' Chum hourly counts 2012'!X13*3</f>
        <v>0</v>
      </c>
      <c r="Y13">
        <f>' Chum hourly counts 2012'!Y13*3</f>
        <v>0</v>
      </c>
      <c r="Z13">
        <f t="shared" si="2"/>
        <v>0</v>
      </c>
      <c r="AB13">
        <f t="shared" si="3"/>
        <v>0</v>
      </c>
      <c r="AC13">
        <f t="shared" si="4"/>
        <v>0</v>
      </c>
      <c r="AD13" s="69"/>
      <c r="AE13">
        <f t="shared" si="0"/>
        <v>24</v>
      </c>
      <c r="AF13">
        <f t="shared" si="5"/>
        <v>0</v>
      </c>
      <c r="AG13">
        <f t="shared" si="6"/>
        <v>0</v>
      </c>
      <c r="AH13">
        <f t="shared" si="7"/>
        <v>0</v>
      </c>
      <c r="AI13">
        <f t="shared" si="8"/>
        <v>0</v>
      </c>
      <c r="AJ13">
        <f t="shared" si="9"/>
        <v>0</v>
      </c>
      <c r="AK13">
        <f t="shared" si="10"/>
        <v>0</v>
      </c>
      <c r="AL13">
        <f t="shared" si="11"/>
        <v>0</v>
      </c>
      <c r="AM13">
        <f t="shared" si="12"/>
        <v>0</v>
      </c>
      <c r="AN13">
        <f t="shared" si="13"/>
        <v>0</v>
      </c>
      <c r="AO13">
        <f t="shared" si="14"/>
        <v>0</v>
      </c>
      <c r="AP13">
        <f t="shared" si="15"/>
        <v>0</v>
      </c>
      <c r="AQ13">
        <f t="shared" si="16"/>
        <v>0</v>
      </c>
      <c r="AR13">
        <f t="shared" si="17"/>
        <v>0</v>
      </c>
      <c r="AS13">
        <f t="shared" si="18"/>
        <v>0</v>
      </c>
      <c r="AT13">
        <f t="shared" si="19"/>
        <v>0</v>
      </c>
      <c r="AU13">
        <f t="shared" si="20"/>
        <v>0</v>
      </c>
      <c r="AV13">
        <f t="shared" si="21"/>
        <v>0</v>
      </c>
      <c r="AW13">
        <f t="shared" si="22"/>
        <v>0</v>
      </c>
      <c r="AX13">
        <f t="shared" si="23"/>
        <v>0</v>
      </c>
      <c r="AY13">
        <f t="shared" si="24"/>
        <v>0</v>
      </c>
      <c r="AZ13">
        <f t="shared" si="25"/>
        <v>0</v>
      </c>
      <c r="BA13">
        <f t="shared" si="26"/>
        <v>0</v>
      </c>
      <c r="BB13">
        <f t="shared" si="27"/>
        <v>0</v>
      </c>
      <c r="BC13">
        <f t="shared" si="28"/>
        <v>0</v>
      </c>
    </row>
    <row r="14" spans="1:55" x14ac:dyDescent="0.25">
      <c r="A14" s="1">
        <v>42551</v>
      </c>
      <c r="B14">
        <f>' Chum hourly counts 2012'!B14*3</f>
        <v>0</v>
      </c>
      <c r="C14">
        <f>' Chum hourly counts 2012'!C14*3</f>
        <v>0</v>
      </c>
      <c r="D14">
        <f>' Chum hourly counts 2012'!D14*3</f>
        <v>6</v>
      </c>
      <c r="E14">
        <f>' Chum hourly counts 2012'!E14*3</f>
        <v>0</v>
      </c>
      <c r="F14">
        <f>' Chum hourly counts 2012'!F14*3</f>
        <v>0</v>
      </c>
      <c r="G14">
        <f>' Chum hourly counts 2012'!G14*3</f>
        <v>0</v>
      </c>
      <c r="H14">
        <f>' Chum hourly counts 2012'!H14*3</f>
        <v>0</v>
      </c>
      <c r="I14">
        <f>' Chum hourly counts 2012'!I14*3</f>
        <v>0</v>
      </c>
      <c r="J14">
        <f>' Chum hourly counts 2012'!J14*3</f>
        <v>0</v>
      </c>
      <c r="K14">
        <f>' Chum hourly counts 2012'!K14*3</f>
        <v>0</v>
      </c>
      <c r="L14">
        <f>' Chum hourly counts 2012'!L14*3</f>
        <v>0</v>
      </c>
      <c r="M14">
        <f>' Chum hourly counts 2012'!M14*3</f>
        <v>0</v>
      </c>
      <c r="N14">
        <f>' Chum hourly counts 2012'!N14*3</f>
        <v>0</v>
      </c>
      <c r="O14">
        <f>' Chum hourly counts 2012'!O14*3</f>
        <v>0</v>
      </c>
      <c r="P14">
        <f>' Chum hourly counts 2012'!P14*3</f>
        <v>0</v>
      </c>
      <c r="Q14">
        <f>' Chum hourly counts 2012'!Q14*3</f>
        <v>0</v>
      </c>
      <c r="R14">
        <f>' Chum hourly counts 2012'!R14*3</f>
        <v>0</v>
      </c>
      <c r="S14">
        <f>' Chum hourly counts 2012'!S14*3</f>
        <v>0</v>
      </c>
      <c r="T14">
        <f>' Chum hourly counts 2012'!T14*3</f>
        <v>0</v>
      </c>
      <c r="U14">
        <f>' Chum hourly counts 2012'!U14*3</f>
        <v>3</v>
      </c>
      <c r="V14">
        <f>' Chum hourly counts 2012'!V14*3</f>
        <v>0</v>
      </c>
      <c r="W14">
        <f>' Chum hourly counts 2012'!W14*3</f>
        <v>15</v>
      </c>
      <c r="X14">
        <f>' Chum hourly counts 2012'!X14*3</f>
        <v>3</v>
      </c>
      <c r="Y14">
        <f>' Chum hourly counts 2012'!Y14*3</f>
        <v>18</v>
      </c>
      <c r="Z14">
        <f t="shared" si="2"/>
        <v>45</v>
      </c>
      <c r="AB14">
        <f t="shared" si="3"/>
        <v>45</v>
      </c>
      <c r="AC14">
        <f t="shared" si="4"/>
        <v>237.9130434782609</v>
      </c>
      <c r="AD14" s="69"/>
      <c r="AE14">
        <f t="shared" si="0"/>
        <v>24</v>
      </c>
      <c r="AF14">
        <f t="shared" si="5"/>
        <v>1.6521739130434783</v>
      </c>
      <c r="AG14">
        <f t="shared" si="6"/>
        <v>0</v>
      </c>
      <c r="AH14">
        <f t="shared" si="7"/>
        <v>4</v>
      </c>
      <c r="AI14">
        <f t="shared" si="8"/>
        <v>4</v>
      </c>
      <c r="AJ14">
        <f t="shared" si="9"/>
        <v>0</v>
      </c>
      <c r="AK14">
        <f t="shared" si="10"/>
        <v>0</v>
      </c>
      <c r="AL14">
        <f t="shared" si="11"/>
        <v>0</v>
      </c>
      <c r="AM14">
        <f t="shared" si="12"/>
        <v>0</v>
      </c>
      <c r="AN14">
        <f t="shared" si="13"/>
        <v>0</v>
      </c>
      <c r="AO14">
        <f t="shared" si="14"/>
        <v>0</v>
      </c>
      <c r="AP14">
        <f t="shared" si="15"/>
        <v>0</v>
      </c>
      <c r="AQ14">
        <f t="shared" si="16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U14">
        <f t="shared" si="20"/>
        <v>0</v>
      </c>
      <c r="AV14">
        <f t="shared" si="21"/>
        <v>0</v>
      </c>
      <c r="AW14">
        <f t="shared" si="22"/>
        <v>0</v>
      </c>
      <c r="AX14">
        <f t="shared" si="23"/>
        <v>0</v>
      </c>
      <c r="AY14">
        <f t="shared" si="24"/>
        <v>1</v>
      </c>
      <c r="AZ14">
        <f t="shared" si="25"/>
        <v>1</v>
      </c>
      <c r="BA14">
        <f t="shared" si="26"/>
        <v>25</v>
      </c>
      <c r="BB14">
        <f t="shared" si="27"/>
        <v>16</v>
      </c>
      <c r="BC14">
        <f t="shared" si="28"/>
        <v>25</v>
      </c>
    </row>
    <row r="15" spans="1:55" x14ac:dyDescent="0.25">
      <c r="A15" s="1">
        <v>42552</v>
      </c>
      <c r="B15">
        <f>' Chum hourly counts 2012'!B15*3</f>
        <v>6</v>
      </c>
      <c r="C15">
        <f>' Chum hourly counts 2012'!C15*3</f>
        <v>0</v>
      </c>
      <c r="D15">
        <f>' Chum hourly counts 2012'!D15*3</f>
        <v>0</v>
      </c>
      <c r="E15">
        <f>' Chum hourly counts 2012'!E15*3</f>
        <v>0</v>
      </c>
      <c r="F15">
        <f>' Chum hourly counts 2012'!F15*3</f>
        <v>0</v>
      </c>
      <c r="G15">
        <f>' Chum hourly counts 2012'!G15*3</f>
        <v>0</v>
      </c>
      <c r="H15">
        <f>' Chum hourly counts 2012'!H15*3</f>
        <v>0</v>
      </c>
      <c r="I15">
        <f>' Chum hourly counts 2012'!I15*3</f>
        <v>0</v>
      </c>
      <c r="J15">
        <f>' Chum hourly counts 2012'!J15*3</f>
        <v>0</v>
      </c>
      <c r="K15">
        <f>' Chum hourly counts 2012'!K15*3</f>
        <v>0</v>
      </c>
      <c r="L15">
        <f>' Chum hourly counts 2012'!L15*3</f>
        <v>0</v>
      </c>
      <c r="M15">
        <f>' Chum hourly counts 2012'!M15*3</f>
        <v>0</v>
      </c>
      <c r="N15">
        <f>' Chum hourly counts 2012'!N15*3</f>
        <v>0</v>
      </c>
      <c r="O15">
        <f>' Chum hourly counts 2012'!O15*3</f>
        <v>0</v>
      </c>
      <c r="P15">
        <f>' Chum hourly counts 2012'!P15*3</f>
        <v>0</v>
      </c>
      <c r="Q15">
        <f>' Chum hourly counts 2012'!Q15*3</f>
        <v>0</v>
      </c>
      <c r="R15">
        <f>' Chum hourly counts 2012'!R15*3</f>
        <v>0</v>
      </c>
      <c r="S15">
        <f>' Chum hourly counts 2012'!S15*3</f>
        <v>0</v>
      </c>
      <c r="T15">
        <f>' Chum hourly counts 2012'!T15*3</f>
        <v>0</v>
      </c>
      <c r="U15">
        <f>' Chum hourly counts 2012'!U15*3</f>
        <v>0</v>
      </c>
      <c r="V15">
        <f>' Chum hourly counts 2012'!V15*3</f>
        <v>0</v>
      </c>
      <c r="W15">
        <f>' Chum hourly counts 2012'!W15*3</f>
        <v>0</v>
      </c>
      <c r="X15">
        <f>' Chum hourly counts 2012'!X15*3</f>
        <v>0</v>
      </c>
      <c r="Y15">
        <f>' Chum hourly counts 2012'!Y15*3</f>
        <v>0</v>
      </c>
      <c r="Z15">
        <f t="shared" si="2"/>
        <v>6</v>
      </c>
      <c r="AB15">
        <f t="shared" si="3"/>
        <v>6</v>
      </c>
      <c r="AC15">
        <f t="shared" si="4"/>
        <v>12.521739130434785</v>
      </c>
      <c r="AD15" s="69"/>
      <c r="AE15">
        <f t="shared" si="0"/>
        <v>24</v>
      </c>
      <c r="AF15">
        <f t="shared" si="5"/>
        <v>8.6956521739130432E-2</v>
      </c>
      <c r="AG15">
        <f t="shared" si="6"/>
        <v>4</v>
      </c>
      <c r="AH15">
        <f t="shared" si="7"/>
        <v>0</v>
      </c>
      <c r="AI15">
        <f t="shared" si="8"/>
        <v>0</v>
      </c>
      <c r="AJ15">
        <f t="shared" si="9"/>
        <v>0</v>
      </c>
      <c r="AK15">
        <f t="shared" si="10"/>
        <v>0</v>
      </c>
      <c r="AL15">
        <f t="shared" si="11"/>
        <v>0</v>
      </c>
      <c r="AM15">
        <f t="shared" si="12"/>
        <v>0</v>
      </c>
      <c r="AN15">
        <f t="shared" si="13"/>
        <v>0</v>
      </c>
      <c r="AO15">
        <f t="shared" si="14"/>
        <v>0</v>
      </c>
      <c r="AP15">
        <f t="shared" si="15"/>
        <v>0</v>
      </c>
      <c r="AQ15">
        <f t="shared" si="16"/>
        <v>0</v>
      </c>
      <c r="AR15">
        <f t="shared" si="17"/>
        <v>0</v>
      </c>
      <c r="AS15">
        <f t="shared" si="18"/>
        <v>0</v>
      </c>
      <c r="AT15">
        <f t="shared" si="19"/>
        <v>0</v>
      </c>
      <c r="AU15">
        <f t="shared" si="20"/>
        <v>0</v>
      </c>
      <c r="AV15">
        <f t="shared" si="21"/>
        <v>0</v>
      </c>
      <c r="AW15">
        <f t="shared" si="22"/>
        <v>0</v>
      </c>
      <c r="AX15">
        <f t="shared" si="23"/>
        <v>0</v>
      </c>
      <c r="AY15">
        <f t="shared" si="24"/>
        <v>0</v>
      </c>
      <c r="AZ15">
        <f t="shared" si="25"/>
        <v>0</v>
      </c>
      <c r="BA15">
        <f t="shared" si="26"/>
        <v>0</v>
      </c>
      <c r="BB15">
        <f t="shared" si="27"/>
        <v>0</v>
      </c>
      <c r="BC15">
        <f t="shared" si="28"/>
        <v>0</v>
      </c>
    </row>
    <row r="16" spans="1:55" x14ac:dyDescent="0.25">
      <c r="A16" s="1">
        <v>42553</v>
      </c>
      <c r="B16">
        <f>' Chum hourly counts 2012'!B16*3</f>
        <v>0</v>
      </c>
      <c r="C16">
        <f>' Chum hourly counts 2012'!C16*3</f>
        <v>9</v>
      </c>
      <c r="D16">
        <f>' Chum hourly counts 2012'!D16*3</f>
        <v>12</v>
      </c>
      <c r="E16">
        <f>' Chum hourly counts 2012'!E16*3</f>
        <v>3</v>
      </c>
      <c r="F16">
        <f>' Chum hourly counts 2012'!F16*3</f>
        <v>0</v>
      </c>
      <c r="G16">
        <f>' Chum hourly counts 2012'!G16*3</f>
        <v>0</v>
      </c>
      <c r="H16">
        <f>' Chum hourly counts 2012'!H16*3</f>
        <v>0</v>
      </c>
      <c r="I16">
        <f>' Chum hourly counts 2012'!I16*3</f>
        <v>0</v>
      </c>
      <c r="J16">
        <f>' Chum hourly counts 2012'!J16*3</f>
        <v>0</v>
      </c>
      <c r="K16">
        <f>' Chum hourly counts 2012'!K16*3</f>
        <v>0</v>
      </c>
      <c r="L16">
        <f>' Chum hourly counts 2012'!L16*3</f>
        <v>0</v>
      </c>
      <c r="M16">
        <f>' Chum hourly counts 2012'!M16*3</f>
        <v>0</v>
      </c>
      <c r="N16">
        <f>' Chum hourly counts 2012'!N16*3</f>
        <v>0</v>
      </c>
      <c r="O16">
        <f>' Chum hourly counts 2012'!O16*3</f>
        <v>0</v>
      </c>
      <c r="P16">
        <f>' Chum hourly counts 2012'!P16*3</f>
        <v>0</v>
      </c>
      <c r="Q16">
        <f>' Chum hourly counts 2012'!Q16*3</f>
        <v>0</v>
      </c>
      <c r="R16">
        <f>' Chum hourly counts 2012'!R16*3</f>
        <v>0</v>
      </c>
      <c r="S16">
        <f>' Chum hourly counts 2012'!S16*3</f>
        <v>0</v>
      </c>
      <c r="T16">
        <f>' Chum hourly counts 2012'!T16*3</f>
        <v>9</v>
      </c>
      <c r="U16">
        <f>' Chum hourly counts 2012'!U16*3</f>
        <v>0</v>
      </c>
      <c r="V16">
        <f>' Chum hourly counts 2012'!V16*3</f>
        <v>0</v>
      </c>
      <c r="W16">
        <f>' Chum hourly counts 2012'!W16*3</f>
        <v>0</v>
      </c>
      <c r="X16">
        <f>' Chum hourly counts 2012'!X16*3</f>
        <v>6</v>
      </c>
      <c r="Y16">
        <f>' Chum hourly counts 2012'!Y16*3</f>
        <v>0</v>
      </c>
      <c r="Z16">
        <f t="shared" si="2"/>
        <v>39</v>
      </c>
      <c r="AB16">
        <f t="shared" si="3"/>
        <v>39</v>
      </c>
      <c r="AC16">
        <f t="shared" si="4"/>
        <v>144</v>
      </c>
      <c r="AD16" s="69"/>
      <c r="AE16">
        <f t="shared" si="0"/>
        <v>24</v>
      </c>
      <c r="AF16">
        <f t="shared" si="5"/>
        <v>1</v>
      </c>
      <c r="AG16">
        <f t="shared" si="6"/>
        <v>9</v>
      </c>
      <c r="AH16">
        <f t="shared" si="7"/>
        <v>1</v>
      </c>
      <c r="AI16">
        <f t="shared" si="8"/>
        <v>9</v>
      </c>
      <c r="AJ16">
        <f t="shared" si="9"/>
        <v>1</v>
      </c>
      <c r="AK16">
        <f t="shared" si="10"/>
        <v>0</v>
      </c>
      <c r="AL16">
        <f t="shared" si="11"/>
        <v>0</v>
      </c>
      <c r="AM16">
        <f t="shared" si="12"/>
        <v>0</v>
      </c>
      <c r="AN16">
        <f t="shared" si="13"/>
        <v>0</v>
      </c>
      <c r="AO16">
        <f t="shared" si="14"/>
        <v>0</v>
      </c>
      <c r="AP16">
        <f t="shared" si="15"/>
        <v>0</v>
      </c>
      <c r="AQ16">
        <f t="shared" si="16"/>
        <v>0</v>
      </c>
      <c r="AR16">
        <f t="shared" si="17"/>
        <v>0</v>
      </c>
      <c r="AS16">
        <f t="shared" si="18"/>
        <v>0</v>
      </c>
      <c r="AT16">
        <f t="shared" si="19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3"/>
        <v>9</v>
      </c>
      <c r="AY16">
        <f t="shared" si="24"/>
        <v>9</v>
      </c>
      <c r="AZ16">
        <f t="shared" si="25"/>
        <v>0</v>
      </c>
      <c r="BA16">
        <f t="shared" si="26"/>
        <v>0</v>
      </c>
      <c r="BB16">
        <f t="shared" si="27"/>
        <v>4</v>
      </c>
      <c r="BC16">
        <f t="shared" si="28"/>
        <v>4</v>
      </c>
    </row>
    <row r="17" spans="1:55" x14ac:dyDescent="0.25">
      <c r="A17" s="1">
        <v>42554</v>
      </c>
      <c r="B17">
        <f>' Chum hourly counts 2012'!B17*3</f>
        <v>0</v>
      </c>
      <c r="C17">
        <f>' Chum hourly counts 2012'!C17*3</f>
        <v>0</v>
      </c>
      <c r="D17">
        <f>' Chum hourly counts 2012'!D17*3</f>
        <v>0</v>
      </c>
      <c r="E17">
        <f>' Chum hourly counts 2012'!E17*3</f>
        <v>0</v>
      </c>
      <c r="F17">
        <f>' Chum hourly counts 2012'!F17*3</f>
        <v>0</v>
      </c>
      <c r="G17">
        <f>' Chum hourly counts 2012'!G17*3</f>
        <v>0</v>
      </c>
      <c r="H17">
        <f>' Chum hourly counts 2012'!H17*3</f>
        <v>0</v>
      </c>
      <c r="I17">
        <f>' Chum hourly counts 2012'!I17*3</f>
        <v>0</v>
      </c>
      <c r="J17">
        <f>' Chum hourly counts 2012'!J17*3</f>
        <v>0</v>
      </c>
      <c r="K17">
        <f>' Chum hourly counts 2012'!K17*3</f>
        <v>0</v>
      </c>
      <c r="L17">
        <f>' Chum hourly counts 2012'!L17*3</f>
        <v>0</v>
      </c>
      <c r="M17">
        <f>' Chum hourly counts 2012'!M17*3</f>
        <v>0</v>
      </c>
      <c r="N17">
        <f>' Chum hourly counts 2012'!N17*3</f>
        <v>0</v>
      </c>
      <c r="O17">
        <f>' Chum hourly counts 2012'!O17*3</f>
        <v>0</v>
      </c>
      <c r="P17">
        <f>' Chum hourly counts 2012'!P17*3</f>
        <v>0</v>
      </c>
      <c r="Q17">
        <f>' Chum hourly counts 2012'!Q17*3</f>
        <v>0</v>
      </c>
      <c r="R17">
        <f>' Chum hourly counts 2012'!R17*3</f>
        <v>0</v>
      </c>
      <c r="S17">
        <f>' Chum hourly counts 2012'!S17*3</f>
        <v>0</v>
      </c>
      <c r="T17">
        <f>' Chum hourly counts 2012'!T17*3</f>
        <v>0</v>
      </c>
      <c r="U17">
        <f>' Chum hourly counts 2012'!U17*3</f>
        <v>0</v>
      </c>
      <c r="V17">
        <f>' Chum hourly counts 2012'!V17*3</f>
        <v>0</v>
      </c>
      <c r="W17">
        <f>' Chum hourly counts 2012'!W17*3</f>
        <v>0</v>
      </c>
      <c r="X17">
        <f>' Chum hourly counts 2012'!X17*3</f>
        <v>0</v>
      </c>
      <c r="Y17">
        <f>' Chum hourly counts 2012'!Y17*3</f>
        <v>0</v>
      </c>
      <c r="Z17">
        <f t="shared" si="2"/>
        <v>0</v>
      </c>
      <c r="AB17">
        <f t="shared" si="3"/>
        <v>0</v>
      </c>
      <c r="AC17">
        <f t="shared" si="4"/>
        <v>0</v>
      </c>
      <c r="AD17" s="69"/>
      <c r="AE17">
        <f t="shared" si="0"/>
        <v>24</v>
      </c>
      <c r="AF17">
        <f t="shared" si="5"/>
        <v>0</v>
      </c>
      <c r="AG17">
        <f t="shared" si="6"/>
        <v>0</v>
      </c>
      <c r="AH17">
        <f t="shared" si="7"/>
        <v>0</v>
      </c>
      <c r="AI17">
        <f t="shared" si="8"/>
        <v>0</v>
      </c>
      <c r="AJ17">
        <f t="shared" si="9"/>
        <v>0</v>
      </c>
      <c r="AK17">
        <f t="shared" si="10"/>
        <v>0</v>
      </c>
      <c r="AL17">
        <f t="shared" si="11"/>
        <v>0</v>
      </c>
      <c r="AM17">
        <f t="shared" si="12"/>
        <v>0</v>
      </c>
      <c r="AN17">
        <f t="shared" si="13"/>
        <v>0</v>
      </c>
      <c r="AO17">
        <f t="shared" si="14"/>
        <v>0</v>
      </c>
      <c r="AP17">
        <f t="shared" si="15"/>
        <v>0</v>
      </c>
      <c r="AQ17">
        <f t="shared" si="16"/>
        <v>0</v>
      </c>
      <c r="AR17">
        <f t="shared" si="17"/>
        <v>0</v>
      </c>
      <c r="AS17">
        <f t="shared" si="18"/>
        <v>0</v>
      </c>
      <c r="AT17">
        <f t="shared" si="19"/>
        <v>0</v>
      </c>
      <c r="AU17">
        <f t="shared" si="20"/>
        <v>0</v>
      </c>
      <c r="AV17">
        <f t="shared" si="21"/>
        <v>0</v>
      </c>
      <c r="AW17">
        <f t="shared" si="22"/>
        <v>0</v>
      </c>
      <c r="AX17">
        <f t="shared" si="23"/>
        <v>0</v>
      </c>
      <c r="AY17">
        <f t="shared" si="24"/>
        <v>0</v>
      </c>
      <c r="AZ17">
        <f t="shared" si="25"/>
        <v>0</v>
      </c>
      <c r="BA17">
        <f t="shared" si="26"/>
        <v>0</v>
      </c>
      <c r="BB17">
        <f t="shared" si="27"/>
        <v>0</v>
      </c>
      <c r="BC17">
        <f t="shared" si="28"/>
        <v>0</v>
      </c>
    </row>
    <row r="18" spans="1:55" x14ac:dyDescent="0.25">
      <c r="A18" s="1">
        <v>42555</v>
      </c>
      <c r="B18">
        <f>' Chum hourly counts 2012'!B18*3</f>
        <v>0</v>
      </c>
      <c r="C18">
        <f>' Chum hourly counts 2012'!C18*3</f>
        <v>42</v>
      </c>
      <c r="D18">
        <f>' Chum hourly counts 2012'!D18*3</f>
        <v>0</v>
      </c>
      <c r="E18">
        <f>' Chum hourly counts 2012'!E18*3</f>
        <v>0</v>
      </c>
      <c r="F18">
        <f>' Chum hourly counts 2012'!F18*3</f>
        <v>0</v>
      </c>
      <c r="G18">
        <f>' Chum hourly counts 2012'!G18*3</f>
        <v>0</v>
      </c>
      <c r="H18">
        <f>' Chum hourly counts 2012'!H18*3</f>
        <v>0</v>
      </c>
      <c r="I18">
        <f>' Chum hourly counts 2012'!I18*3</f>
        <v>0</v>
      </c>
      <c r="J18">
        <f>' Chum hourly counts 2012'!J18*3</f>
        <v>0</v>
      </c>
      <c r="K18">
        <f>' Chum hourly counts 2012'!K18*3</f>
        <v>0</v>
      </c>
      <c r="L18">
        <f>' Chum hourly counts 2012'!L18*3</f>
        <v>0</v>
      </c>
      <c r="M18">
        <f>' Chum hourly counts 2012'!M18*3</f>
        <v>0</v>
      </c>
      <c r="N18">
        <f>' Chum hourly counts 2012'!N18*3</f>
        <v>0</v>
      </c>
      <c r="O18">
        <f>' Chum hourly counts 2012'!O18*3</f>
        <v>0</v>
      </c>
      <c r="P18">
        <f>' Chum hourly counts 2012'!P18*3</f>
        <v>0</v>
      </c>
      <c r="Q18">
        <f>' Chum hourly counts 2012'!Q18*3</f>
        <v>0</v>
      </c>
      <c r="R18">
        <f>' Chum hourly counts 2012'!R18*3</f>
        <v>0</v>
      </c>
      <c r="S18">
        <f>' Chum hourly counts 2012'!S18*3</f>
        <v>0</v>
      </c>
      <c r="T18">
        <f>' Chum hourly counts 2012'!T18*3</f>
        <v>0</v>
      </c>
      <c r="U18">
        <f>' Chum hourly counts 2012'!U18*3</f>
        <v>0</v>
      </c>
      <c r="V18">
        <f>' Chum hourly counts 2012'!V18*3</f>
        <v>0</v>
      </c>
      <c r="W18">
        <f>' Chum hourly counts 2012'!W18*3</f>
        <v>0</v>
      </c>
      <c r="X18">
        <f>' Chum hourly counts 2012'!X18*3</f>
        <v>18</v>
      </c>
      <c r="Y18">
        <f>' Chum hourly counts 2012'!Y18*3</f>
        <v>30</v>
      </c>
      <c r="Z18">
        <f t="shared" si="2"/>
        <v>90</v>
      </c>
      <c r="AB18">
        <f t="shared" si="3"/>
        <v>90</v>
      </c>
      <c r="AC18">
        <f t="shared" si="4"/>
        <v>1389.913043478261</v>
      </c>
      <c r="AD18" s="69"/>
      <c r="AE18">
        <f t="shared" si="0"/>
        <v>24</v>
      </c>
      <c r="AF18">
        <f t="shared" si="5"/>
        <v>9.6521739130434785</v>
      </c>
      <c r="AG18">
        <f t="shared" si="6"/>
        <v>196</v>
      </c>
      <c r="AH18">
        <f t="shared" si="7"/>
        <v>196</v>
      </c>
      <c r="AI18">
        <f t="shared" si="8"/>
        <v>0</v>
      </c>
      <c r="AJ18">
        <f t="shared" si="9"/>
        <v>0</v>
      </c>
      <c r="AK18">
        <f t="shared" si="10"/>
        <v>0</v>
      </c>
      <c r="AL18">
        <f t="shared" si="11"/>
        <v>0</v>
      </c>
      <c r="AM18">
        <f t="shared" si="12"/>
        <v>0</v>
      </c>
      <c r="AN18">
        <f t="shared" si="13"/>
        <v>0</v>
      </c>
      <c r="AO18">
        <f t="shared" si="14"/>
        <v>0</v>
      </c>
      <c r="AP18">
        <f t="shared" si="15"/>
        <v>0</v>
      </c>
      <c r="AQ18">
        <f t="shared" si="16"/>
        <v>0</v>
      </c>
      <c r="AR18">
        <f t="shared" si="17"/>
        <v>0</v>
      </c>
      <c r="AS18">
        <f t="shared" si="18"/>
        <v>0</v>
      </c>
      <c r="AT18">
        <f t="shared" si="19"/>
        <v>0</v>
      </c>
      <c r="AU18">
        <f t="shared" si="20"/>
        <v>0</v>
      </c>
      <c r="AV18">
        <f t="shared" si="21"/>
        <v>0</v>
      </c>
      <c r="AW18">
        <f t="shared" si="22"/>
        <v>0</v>
      </c>
      <c r="AX18">
        <f t="shared" si="23"/>
        <v>0</v>
      </c>
      <c r="AY18">
        <f t="shared" si="24"/>
        <v>0</v>
      </c>
      <c r="AZ18">
        <f t="shared" si="25"/>
        <v>0</v>
      </c>
      <c r="BA18">
        <f t="shared" si="26"/>
        <v>0</v>
      </c>
      <c r="BB18">
        <f t="shared" si="27"/>
        <v>36</v>
      </c>
      <c r="BC18">
        <f t="shared" si="28"/>
        <v>16</v>
      </c>
    </row>
    <row r="19" spans="1:55" x14ac:dyDescent="0.25">
      <c r="A19" s="1">
        <v>42556</v>
      </c>
      <c r="B19">
        <f>' Chum hourly counts 2012'!B19*3</f>
        <v>60</v>
      </c>
      <c r="C19">
        <f>' Chum hourly counts 2012'!C19*3</f>
        <v>240</v>
      </c>
      <c r="D19">
        <f>' Chum hourly counts 2012'!D19*3</f>
        <v>0</v>
      </c>
      <c r="E19">
        <f>' Chum hourly counts 2012'!E19*3</f>
        <v>15</v>
      </c>
      <c r="F19">
        <f>' Chum hourly counts 2012'!F19*3</f>
        <v>0</v>
      </c>
      <c r="G19">
        <f>' Chum hourly counts 2012'!G19*3</f>
        <v>3</v>
      </c>
      <c r="H19">
        <f>' Chum hourly counts 2012'!H19*3</f>
        <v>0</v>
      </c>
      <c r="I19">
        <f>' Chum hourly counts 2012'!I19*3</f>
        <v>0</v>
      </c>
      <c r="J19">
        <f>' Chum hourly counts 2012'!J19*3</f>
        <v>0</v>
      </c>
      <c r="K19">
        <f>' Chum hourly counts 2012'!K19*3</f>
        <v>0</v>
      </c>
      <c r="L19">
        <f>' Chum hourly counts 2012'!L19*3</f>
        <v>0</v>
      </c>
      <c r="M19">
        <f>' Chum hourly counts 2012'!M19*3</f>
        <v>0</v>
      </c>
      <c r="N19">
        <f>' Chum hourly counts 2012'!N19*3</f>
        <v>0</v>
      </c>
      <c r="O19">
        <f>' Chum hourly counts 2012'!O19*3</f>
        <v>0</v>
      </c>
      <c r="P19">
        <f>' Chum hourly counts 2012'!P19*3</f>
        <v>0</v>
      </c>
      <c r="Q19">
        <f>' Chum hourly counts 2012'!Q19*3</f>
        <v>0</v>
      </c>
      <c r="R19">
        <f>' Chum hourly counts 2012'!R19*3</f>
        <v>0</v>
      </c>
      <c r="S19">
        <f>' Chum hourly counts 2012'!S19*3</f>
        <v>0</v>
      </c>
      <c r="T19">
        <f>' Chum hourly counts 2012'!T19*3</f>
        <v>0</v>
      </c>
      <c r="U19">
        <f>' Chum hourly counts 2012'!U19*3</f>
        <v>0</v>
      </c>
      <c r="V19">
        <f>' Chum hourly counts 2012'!V19*3</f>
        <v>0</v>
      </c>
      <c r="W19">
        <f>' Chum hourly counts 2012'!W19*3</f>
        <v>0</v>
      </c>
      <c r="X19">
        <f>' Chum hourly counts 2012'!X19*3</f>
        <v>3</v>
      </c>
      <c r="Y19">
        <f>' Chum hourly counts 2012'!Y19*3</f>
        <v>0</v>
      </c>
      <c r="Z19">
        <f t="shared" si="2"/>
        <v>321</v>
      </c>
      <c r="AB19">
        <f t="shared" si="3"/>
        <v>321</v>
      </c>
      <c r="AC19">
        <f t="shared" si="4"/>
        <v>31473.391304347828</v>
      </c>
      <c r="AD19" s="69"/>
      <c r="AE19">
        <f t="shared" si="0"/>
        <v>24</v>
      </c>
      <c r="AF19">
        <f t="shared" si="5"/>
        <v>218.56521739130434</v>
      </c>
      <c r="AG19">
        <f t="shared" si="6"/>
        <v>3600</v>
      </c>
      <c r="AH19">
        <f t="shared" si="7"/>
        <v>6400</v>
      </c>
      <c r="AI19">
        <f t="shared" si="8"/>
        <v>25</v>
      </c>
      <c r="AJ19">
        <f t="shared" si="9"/>
        <v>25</v>
      </c>
      <c r="AK19">
        <f t="shared" si="10"/>
        <v>1</v>
      </c>
      <c r="AL19">
        <f t="shared" si="11"/>
        <v>1</v>
      </c>
      <c r="AM19">
        <f t="shared" si="12"/>
        <v>0</v>
      </c>
      <c r="AN19">
        <f t="shared" si="13"/>
        <v>0</v>
      </c>
      <c r="AO19">
        <f t="shared" si="14"/>
        <v>0</v>
      </c>
      <c r="AP19">
        <f t="shared" si="15"/>
        <v>0</v>
      </c>
      <c r="AQ19">
        <f t="shared" si="16"/>
        <v>0</v>
      </c>
      <c r="AR19">
        <f t="shared" si="17"/>
        <v>0</v>
      </c>
      <c r="AS19">
        <f t="shared" si="18"/>
        <v>0</v>
      </c>
      <c r="AT19">
        <f t="shared" si="19"/>
        <v>0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3"/>
        <v>0</v>
      </c>
      <c r="AY19">
        <f t="shared" si="24"/>
        <v>0</v>
      </c>
      <c r="AZ19">
        <f t="shared" si="25"/>
        <v>0</v>
      </c>
      <c r="BA19">
        <f t="shared" si="26"/>
        <v>0</v>
      </c>
      <c r="BB19">
        <f t="shared" si="27"/>
        <v>1</v>
      </c>
      <c r="BC19">
        <f t="shared" si="28"/>
        <v>1</v>
      </c>
    </row>
    <row r="20" spans="1:55" x14ac:dyDescent="0.25">
      <c r="A20" s="1">
        <v>42557</v>
      </c>
      <c r="B20">
        <f>' Chum hourly counts 2012'!B20*3</f>
        <v>3</v>
      </c>
      <c r="C20">
        <f>' Chum hourly counts 2012'!C20*3</f>
        <v>0</v>
      </c>
      <c r="D20">
        <f>' Chum hourly counts 2012'!D20*3</f>
        <v>0</v>
      </c>
      <c r="E20">
        <f>' Chum hourly counts 2012'!E20*3</f>
        <v>0</v>
      </c>
      <c r="F20">
        <f>' Chum hourly counts 2012'!F20*3</f>
        <v>0</v>
      </c>
      <c r="G20">
        <f>' Chum hourly counts 2012'!G20*3</f>
        <v>0</v>
      </c>
      <c r="H20">
        <f>' Chum hourly counts 2012'!H20*3</f>
        <v>0</v>
      </c>
      <c r="I20">
        <f>' Chum hourly counts 2012'!I20*3</f>
        <v>3</v>
      </c>
      <c r="J20">
        <f>' Chum hourly counts 2012'!J20*3</f>
        <v>0</v>
      </c>
      <c r="K20">
        <f>' Chum hourly counts 2012'!K20*3</f>
        <v>0</v>
      </c>
      <c r="L20">
        <f>' Chum hourly counts 2012'!L20*3</f>
        <v>0</v>
      </c>
      <c r="M20">
        <f>' Chum hourly counts 2012'!M20*3</f>
        <v>0</v>
      </c>
      <c r="N20">
        <f>' Chum hourly counts 2012'!N20*3</f>
        <v>0</v>
      </c>
      <c r="O20">
        <f>' Chum hourly counts 2012'!O20*3</f>
        <v>0</v>
      </c>
      <c r="P20">
        <f>' Chum hourly counts 2012'!P20*3</f>
        <v>0</v>
      </c>
      <c r="Q20">
        <f>' Chum hourly counts 2012'!Q20*3</f>
        <v>0</v>
      </c>
      <c r="R20">
        <f>' Chum hourly counts 2012'!R20*3</f>
        <v>0</v>
      </c>
      <c r="S20">
        <f>' Chum hourly counts 2012'!S20*3</f>
        <v>0</v>
      </c>
      <c r="T20">
        <f>' Chum hourly counts 2012'!T20*3</f>
        <v>0</v>
      </c>
      <c r="U20">
        <f>' Chum hourly counts 2012'!U20*3</f>
        <v>0</v>
      </c>
      <c r="V20">
        <f>' Chum hourly counts 2012'!V20*3</f>
        <v>6</v>
      </c>
      <c r="W20">
        <f>' Chum hourly counts 2012'!W20*3</f>
        <v>3</v>
      </c>
      <c r="X20">
        <f>' Chum hourly counts 2012'!X20*3</f>
        <v>6</v>
      </c>
      <c r="Y20">
        <f>' Chum hourly counts 2012'!Y20*3</f>
        <v>0</v>
      </c>
      <c r="Z20">
        <f t="shared" si="2"/>
        <v>21</v>
      </c>
      <c r="AB20">
        <f t="shared" si="3"/>
        <v>21</v>
      </c>
      <c r="AC20">
        <f t="shared" si="4"/>
        <v>40.695652173913047</v>
      </c>
      <c r="AD20" s="69"/>
      <c r="AE20">
        <f t="shared" si="0"/>
        <v>24</v>
      </c>
      <c r="AF20">
        <f t="shared" si="5"/>
        <v>0.28260869565217389</v>
      </c>
      <c r="AG20">
        <f t="shared" si="6"/>
        <v>1</v>
      </c>
      <c r="AH20">
        <f t="shared" si="7"/>
        <v>0</v>
      </c>
      <c r="AI20">
        <f t="shared" si="8"/>
        <v>0</v>
      </c>
      <c r="AJ20">
        <f t="shared" si="9"/>
        <v>0</v>
      </c>
      <c r="AK20">
        <f t="shared" si="10"/>
        <v>0</v>
      </c>
      <c r="AL20">
        <f t="shared" si="11"/>
        <v>0</v>
      </c>
      <c r="AM20">
        <f t="shared" si="12"/>
        <v>1</v>
      </c>
      <c r="AN20">
        <f t="shared" si="13"/>
        <v>1</v>
      </c>
      <c r="AO20">
        <f t="shared" si="14"/>
        <v>0</v>
      </c>
      <c r="AP20">
        <f t="shared" si="15"/>
        <v>0</v>
      </c>
      <c r="AQ20">
        <f t="shared" si="16"/>
        <v>0</v>
      </c>
      <c r="AR20">
        <f t="shared" si="17"/>
        <v>0</v>
      </c>
      <c r="AS20">
        <f t="shared" si="18"/>
        <v>0</v>
      </c>
      <c r="AT20">
        <f t="shared" si="19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3"/>
        <v>0</v>
      </c>
      <c r="AY20">
        <f t="shared" si="24"/>
        <v>0</v>
      </c>
      <c r="AZ20">
        <f t="shared" si="25"/>
        <v>4</v>
      </c>
      <c r="BA20">
        <f t="shared" si="26"/>
        <v>1</v>
      </c>
      <c r="BB20">
        <f t="shared" si="27"/>
        <v>1</v>
      </c>
      <c r="BC20">
        <f t="shared" si="28"/>
        <v>4</v>
      </c>
    </row>
    <row r="21" spans="1:55" x14ac:dyDescent="0.25">
      <c r="A21" s="1">
        <v>42558</v>
      </c>
      <c r="B21">
        <f>' Chum hourly counts 2012'!B21*3</f>
        <v>48</v>
      </c>
      <c r="C21">
        <f>' Chum hourly counts 2012'!C21*3</f>
        <v>78</v>
      </c>
      <c r="D21">
        <f>' Chum hourly counts 2012'!D21*3</f>
        <v>90</v>
      </c>
      <c r="E21">
        <f>' Chum hourly counts 2012'!E21*3</f>
        <v>63</v>
      </c>
      <c r="F21">
        <f>' Chum hourly counts 2012'!F21*3</f>
        <v>21</v>
      </c>
      <c r="G21">
        <f>' Chum hourly counts 2012'!G21*3</f>
        <v>12</v>
      </c>
      <c r="H21">
        <f>' Chum hourly counts 2012'!H21*3</f>
        <v>0</v>
      </c>
      <c r="I21">
        <f>' Chum hourly counts 2012'!I21*3</f>
        <v>0</v>
      </c>
      <c r="J21">
        <f>' Chum hourly counts 2012'!J21*3</f>
        <v>0</v>
      </c>
      <c r="K21">
        <f>' Chum hourly counts 2012'!K21*3</f>
        <v>0</v>
      </c>
      <c r="L21">
        <f>' Chum hourly counts 2012'!L21*3</f>
        <v>0</v>
      </c>
      <c r="M21">
        <f>' Chum hourly counts 2012'!M21*3</f>
        <v>0</v>
      </c>
      <c r="N21">
        <f>' Chum hourly counts 2012'!N21*3</f>
        <v>0</v>
      </c>
      <c r="O21">
        <f>' Chum hourly counts 2012'!O21*3</f>
        <v>-6</v>
      </c>
      <c r="P21">
        <f>' Chum hourly counts 2012'!P21*3</f>
        <v>0</v>
      </c>
      <c r="Q21">
        <f>' Chum hourly counts 2012'!Q21*3</f>
        <v>0</v>
      </c>
      <c r="R21">
        <f>' Chum hourly counts 2012'!R21*3</f>
        <v>0</v>
      </c>
      <c r="S21">
        <f>' Chum hourly counts 2012'!S21*3</f>
        <v>6</v>
      </c>
      <c r="T21">
        <f>' Chum hourly counts 2012'!T21*3</f>
        <v>3</v>
      </c>
      <c r="U21">
        <f>' Chum hourly counts 2012'!U21*3</f>
        <v>0</v>
      </c>
      <c r="V21">
        <f>' Chum hourly counts 2012'!V21*3</f>
        <v>3</v>
      </c>
      <c r="W21">
        <f>' Chum hourly counts 2012'!W21*3</f>
        <v>12</v>
      </c>
      <c r="X21">
        <f>' Chum hourly counts 2012'!X21*3</f>
        <v>6</v>
      </c>
      <c r="Y21">
        <f>' Chum hourly counts 2012'!Y21*3</f>
        <v>51</v>
      </c>
      <c r="Z21">
        <f t="shared" si="2"/>
        <v>387</v>
      </c>
      <c r="AB21">
        <f t="shared" si="3"/>
        <v>387</v>
      </c>
      <c r="AC21">
        <f t="shared" si="4"/>
        <v>2100.521739130435</v>
      </c>
      <c r="AD21" s="69"/>
      <c r="AE21">
        <f t="shared" si="0"/>
        <v>24</v>
      </c>
      <c r="AF21">
        <f t="shared" si="5"/>
        <v>14.586956521739131</v>
      </c>
      <c r="AG21">
        <f t="shared" si="6"/>
        <v>100</v>
      </c>
      <c r="AH21">
        <f t="shared" si="7"/>
        <v>16</v>
      </c>
      <c r="AI21">
        <f t="shared" si="8"/>
        <v>81</v>
      </c>
      <c r="AJ21">
        <f t="shared" si="9"/>
        <v>196</v>
      </c>
      <c r="AK21">
        <f t="shared" si="10"/>
        <v>9</v>
      </c>
      <c r="AL21">
        <f t="shared" si="11"/>
        <v>16</v>
      </c>
      <c r="AM21">
        <f t="shared" si="12"/>
        <v>0</v>
      </c>
      <c r="AN21">
        <f t="shared" si="13"/>
        <v>0</v>
      </c>
      <c r="AO21">
        <f t="shared" si="14"/>
        <v>0</v>
      </c>
      <c r="AP21">
        <f t="shared" si="15"/>
        <v>0</v>
      </c>
      <c r="AQ21">
        <f t="shared" si="16"/>
        <v>0</v>
      </c>
      <c r="AR21">
        <f t="shared" si="17"/>
        <v>0</v>
      </c>
      <c r="AS21">
        <f t="shared" si="18"/>
        <v>4</v>
      </c>
      <c r="AT21">
        <f t="shared" si="19"/>
        <v>4</v>
      </c>
      <c r="AU21">
        <f t="shared" si="20"/>
        <v>0</v>
      </c>
      <c r="AV21">
        <f t="shared" si="21"/>
        <v>0</v>
      </c>
      <c r="AW21">
        <f t="shared" si="22"/>
        <v>4</v>
      </c>
      <c r="AX21">
        <f t="shared" si="23"/>
        <v>1</v>
      </c>
      <c r="AY21">
        <f t="shared" si="24"/>
        <v>1</v>
      </c>
      <c r="AZ21">
        <f t="shared" si="25"/>
        <v>1</v>
      </c>
      <c r="BA21">
        <f t="shared" si="26"/>
        <v>9</v>
      </c>
      <c r="BB21">
        <f t="shared" si="27"/>
        <v>4</v>
      </c>
      <c r="BC21">
        <f t="shared" si="28"/>
        <v>225</v>
      </c>
    </row>
    <row r="22" spans="1:55" x14ac:dyDescent="0.25">
      <c r="A22" s="1">
        <v>42559</v>
      </c>
      <c r="B22">
        <f>' Chum hourly counts 2012'!B22*3</f>
        <v>585</v>
      </c>
      <c r="C22">
        <f>' Chum hourly counts 2012'!C22*3</f>
        <v>417</v>
      </c>
      <c r="D22">
        <f>' Chum hourly counts 2012'!D22*3</f>
        <v>114</v>
      </c>
      <c r="E22">
        <f>' Chum hourly counts 2012'!E22*3</f>
        <v>102</v>
      </c>
      <c r="F22">
        <f>' Chum hourly counts 2012'!F22*3</f>
        <v>36</v>
      </c>
      <c r="G22">
        <f>' Chum hourly counts 2012'!G22*3</f>
        <v>3</v>
      </c>
      <c r="H22">
        <f>' Chum hourly counts 2012'!H22*3</f>
        <v>0</v>
      </c>
      <c r="I22">
        <f>' Chum hourly counts 2012'!I22*3</f>
        <v>0</v>
      </c>
      <c r="J22">
        <f>' Chum hourly counts 2012'!J22*3</f>
        <v>0</v>
      </c>
      <c r="K22">
        <f>' Chum hourly counts 2012'!K22*3</f>
        <v>0</v>
      </c>
      <c r="L22">
        <f>' Chum hourly counts 2012'!L22*3</f>
        <v>0</v>
      </c>
      <c r="M22">
        <f>' Chum hourly counts 2012'!M22*3</f>
        <v>0</v>
      </c>
      <c r="N22">
        <f>' Chum hourly counts 2012'!N22*3</f>
        <v>0</v>
      </c>
      <c r="O22">
        <f>' Chum hourly counts 2012'!O22*3</f>
        <v>0</v>
      </c>
      <c r="P22">
        <f>' Chum hourly counts 2012'!P22*3</f>
        <v>0</v>
      </c>
      <c r="Q22">
        <f>' Chum hourly counts 2012'!Q22*3</f>
        <v>0</v>
      </c>
      <c r="R22">
        <f>' Chum hourly counts 2012'!R22*3</f>
        <v>3</v>
      </c>
      <c r="S22">
        <f>' Chum hourly counts 2012'!S22*3</f>
        <v>0</v>
      </c>
      <c r="T22">
        <f>' Chum hourly counts 2012'!T22*3</f>
        <v>3</v>
      </c>
      <c r="U22">
        <f>' Chum hourly counts 2012'!U22*3</f>
        <v>6</v>
      </c>
      <c r="V22">
        <f>' Chum hourly counts 2012'!V22*3</f>
        <v>0</v>
      </c>
      <c r="W22">
        <f>' Chum hourly counts 2012'!W22*3</f>
        <v>66</v>
      </c>
      <c r="X22">
        <f>' Chum hourly counts 2012'!X22*3</f>
        <v>165</v>
      </c>
      <c r="Y22">
        <f>' Chum hourly counts 2012'!Y22*3</f>
        <v>174</v>
      </c>
      <c r="Z22">
        <f t="shared" si="2"/>
        <v>1674</v>
      </c>
      <c r="AB22">
        <f t="shared" si="3"/>
        <v>1674</v>
      </c>
      <c r="AC22">
        <f t="shared" si="4"/>
        <v>48675.130434782615</v>
      </c>
      <c r="AD22" s="69"/>
      <c r="AE22">
        <f t="shared" si="0"/>
        <v>24</v>
      </c>
      <c r="AF22">
        <f t="shared" si="5"/>
        <v>338.02173913043481</v>
      </c>
      <c r="AG22">
        <f t="shared" si="6"/>
        <v>3136</v>
      </c>
      <c r="AH22">
        <f t="shared" si="7"/>
        <v>10201</v>
      </c>
      <c r="AI22">
        <f t="shared" si="8"/>
        <v>16</v>
      </c>
      <c r="AJ22">
        <f t="shared" si="9"/>
        <v>484</v>
      </c>
      <c r="AK22">
        <f t="shared" si="10"/>
        <v>121</v>
      </c>
      <c r="AL22">
        <f t="shared" si="11"/>
        <v>1</v>
      </c>
      <c r="AM22">
        <f t="shared" si="12"/>
        <v>0</v>
      </c>
      <c r="AN22">
        <f t="shared" si="13"/>
        <v>0</v>
      </c>
      <c r="AO22">
        <f t="shared" si="14"/>
        <v>0</v>
      </c>
      <c r="AP22">
        <f t="shared" si="15"/>
        <v>0</v>
      </c>
      <c r="AQ22">
        <f t="shared" si="16"/>
        <v>0</v>
      </c>
      <c r="AR22">
        <f t="shared" si="17"/>
        <v>0</v>
      </c>
      <c r="AS22">
        <f t="shared" si="18"/>
        <v>0</v>
      </c>
      <c r="AT22">
        <f t="shared" si="19"/>
        <v>0</v>
      </c>
      <c r="AU22">
        <f t="shared" si="20"/>
        <v>0</v>
      </c>
      <c r="AV22">
        <f t="shared" si="21"/>
        <v>1</v>
      </c>
      <c r="AW22">
        <f t="shared" si="22"/>
        <v>1</v>
      </c>
      <c r="AX22">
        <f t="shared" si="23"/>
        <v>1</v>
      </c>
      <c r="AY22">
        <f t="shared" si="24"/>
        <v>1</v>
      </c>
      <c r="AZ22">
        <f t="shared" si="25"/>
        <v>4</v>
      </c>
      <c r="BA22">
        <f t="shared" si="26"/>
        <v>484</v>
      </c>
      <c r="BB22">
        <f t="shared" si="27"/>
        <v>1089</v>
      </c>
      <c r="BC22">
        <f t="shared" si="28"/>
        <v>9</v>
      </c>
    </row>
    <row r="23" spans="1:55" x14ac:dyDescent="0.25">
      <c r="A23" s="1">
        <v>42560</v>
      </c>
      <c r="B23">
        <f>' Chum hourly counts 2012'!B23*3</f>
        <v>87</v>
      </c>
      <c r="C23">
        <f>' Chum hourly counts 2012'!C23*3</f>
        <v>75</v>
      </c>
      <c r="D23">
        <f>' Chum hourly counts 2012'!D23*3</f>
        <v>9</v>
      </c>
      <c r="E23">
        <f>' Chum hourly counts 2012'!E23*3</f>
        <v>3</v>
      </c>
      <c r="F23">
        <f>' Chum hourly counts 2012'!F23*3</f>
        <v>0</v>
      </c>
      <c r="G23">
        <f>' Chum hourly counts 2012'!G23*3</f>
        <v>0</v>
      </c>
      <c r="H23">
        <f>' Chum hourly counts 2012'!H23*3</f>
        <v>0</v>
      </c>
      <c r="I23">
        <f>' Chum hourly counts 2012'!I23*3</f>
        <v>0</v>
      </c>
      <c r="J23">
        <f>' Chum hourly counts 2012'!J23*3</f>
        <v>0</v>
      </c>
      <c r="K23">
        <f>' Chum hourly counts 2012'!K23*3</f>
        <v>0</v>
      </c>
      <c r="L23">
        <f>' Chum hourly counts 2012'!L23*3</f>
        <v>0</v>
      </c>
      <c r="M23">
        <f>' Chum hourly counts 2012'!M23*3</f>
        <v>0</v>
      </c>
      <c r="N23">
        <f>' Chum hourly counts 2012'!N23*3</f>
        <v>0</v>
      </c>
      <c r="O23">
        <f>' Chum hourly counts 2012'!O23*3</f>
        <v>0</v>
      </c>
      <c r="P23">
        <f>' Chum hourly counts 2012'!P23*3</f>
        <v>0</v>
      </c>
      <c r="Q23">
        <f>' Chum hourly counts 2012'!Q23*3</f>
        <v>0</v>
      </c>
      <c r="R23">
        <f>' Chum hourly counts 2012'!R23*3</f>
        <v>0</v>
      </c>
      <c r="S23">
        <f>' Chum hourly counts 2012'!S23*3</f>
        <v>0</v>
      </c>
      <c r="T23">
        <f>' Chum hourly counts 2012'!T23*3</f>
        <v>0</v>
      </c>
      <c r="U23">
        <f>' Chum hourly counts 2012'!U23*3</f>
        <v>0</v>
      </c>
      <c r="V23">
        <f>' Chum hourly counts 2012'!V23*3</f>
        <v>0</v>
      </c>
      <c r="W23">
        <f>' Chum hourly counts 2012'!W23*3</f>
        <v>0</v>
      </c>
      <c r="X23">
        <f>' Chum hourly counts 2012'!X23*3</f>
        <v>0</v>
      </c>
      <c r="Y23">
        <f>' Chum hourly counts 2012'!Y23*3</f>
        <v>0</v>
      </c>
      <c r="Z23">
        <f t="shared" si="2"/>
        <v>174</v>
      </c>
      <c r="AB23">
        <f t="shared" si="3"/>
        <v>174</v>
      </c>
      <c r="AC23">
        <f t="shared" si="4"/>
        <v>1580.8695652173915</v>
      </c>
      <c r="AD23" s="69"/>
      <c r="AE23">
        <f t="shared" si="0"/>
        <v>24</v>
      </c>
      <c r="AF23">
        <f t="shared" si="5"/>
        <v>10.978260869565217</v>
      </c>
      <c r="AG23">
        <f t="shared" si="6"/>
        <v>16</v>
      </c>
      <c r="AH23">
        <f t="shared" si="7"/>
        <v>484</v>
      </c>
      <c r="AI23">
        <f t="shared" si="8"/>
        <v>4</v>
      </c>
      <c r="AJ23">
        <f t="shared" si="9"/>
        <v>1</v>
      </c>
      <c r="AK23">
        <f t="shared" si="10"/>
        <v>0</v>
      </c>
      <c r="AL23">
        <f t="shared" si="11"/>
        <v>0</v>
      </c>
      <c r="AM23">
        <f t="shared" si="12"/>
        <v>0</v>
      </c>
      <c r="AN23">
        <f t="shared" si="13"/>
        <v>0</v>
      </c>
      <c r="AO23">
        <f t="shared" si="14"/>
        <v>0</v>
      </c>
      <c r="AP23">
        <f t="shared" si="15"/>
        <v>0</v>
      </c>
      <c r="AQ23">
        <f t="shared" si="16"/>
        <v>0</v>
      </c>
      <c r="AR23">
        <f t="shared" si="17"/>
        <v>0</v>
      </c>
      <c r="AS23">
        <f t="shared" si="18"/>
        <v>0</v>
      </c>
      <c r="AT23">
        <f t="shared" si="19"/>
        <v>0</v>
      </c>
      <c r="AU23">
        <f t="shared" si="20"/>
        <v>0</v>
      </c>
      <c r="AV23">
        <f t="shared" si="21"/>
        <v>0</v>
      </c>
      <c r="AW23">
        <f t="shared" si="22"/>
        <v>0</v>
      </c>
      <c r="AX23">
        <f t="shared" si="23"/>
        <v>0</v>
      </c>
      <c r="AY23">
        <f t="shared" si="24"/>
        <v>0</v>
      </c>
      <c r="AZ23">
        <f t="shared" si="25"/>
        <v>0</v>
      </c>
      <c r="BA23">
        <f t="shared" si="26"/>
        <v>0</v>
      </c>
      <c r="BB23">
        <f t="shared" si="27"/>
        <v>0</v>
      </c>
      <c r="BC23">
        <f t="shared" si="28"/>
        <v>0</v>
      </c>
    </row>
    <row r="24" spans="1:55" x14ac:dyDescent="0.25">
      <c r="A24" s="1">
        <v>42561</v>
      </c>
      <c r="B24">
        <f>' Chum hourly counts 2012'!B24*3</f>
        <v>0</v>
      </c>
      <c r="C24">
        <f>' Chum hourly counts 2012'!C24*3</f>
        <v>21</v>
      </c>
      <c r="D24">
        <f>' Chum hourly counts 2012'!D24*3</f>
        <v>3</v>
      </c>
      <c r="E24">
        <f>' Chum hourly counts 2012'!E24*3</f>
        <v>-3</v>
      </c>
      <c r="F24">
        <f>' Chum hourly counts 2012'!F24*3</f>
        <v>-3</v>
      </c>
      <c r="G24">
        <f>' Chum hourly counts 2012'!G24*3</f>
        <v>-3</v>
      </c>
      <c r="H24">
        <f>' Chum hourly counts 2012'!H24*3</f>
        <v>0</v>
      </c>
      <c r="I24">
        <f>' Chum hourly counts 2012'!I24*3</f>
        <v>0</v>
      </c>
      <c r="J24">
        <f>' Chum hourly counts 2012'!J24*3</f>
        <v>0</v>
      </c>
      <c r="K24">
        <f>' Chum hourly counts 2012'!K24*3</f>
        <v>0</v>
      </c>
      <c r="L24">
        <f>' Chum hourly counts 2012'!L24*3</f>
        <v>0</v>
      </c>
      <c r="M24">
        <f>' Chum hourly counts 2012'!M24*3</f>
        <v>0</v>
      </c>
      <c r="N24">
        <f>' Chum hourly counts 2012'!N24*3</f>
        <v>0</v>
      </c>
      <c r="O24">
        <f>' Chum hourly counts 2012'!O24*3</f>
        <v>0</v>
      </c>
      <c r="P24">
        <f>' Chum hourly counts 2012'!P24*3</f>
        <v>0</v>
      </c>
      <c r="Q24">
        <f>' Chum hourly counts 2012'!Q24*3</f>
        <v>0</v>
      </c>
      <c r="R24">
        <f>' Chum hourly counts 2012'!R24*3</f>
        <v>3</v>
      </c>
      <c r="S24">
        <f>' Chum hourly counts 2012'!S24*3</f>
        <v>0</v>
      </c>
      <c r="T24">
        <f>' Chum hourly counts 2012'!T24*3</f>
        <v>0</v>
      </c>
      <c r="U24">
        <f>' Chum hourly counts 2012'!U24*3</f>
        <v>0</v>
      </c>
      <c r="V24">
        <f>' Chum hourly counts 2012'!V24*3</f>
        <v>0</v>
      </c>
      <c r="W24">
        <f>' Chum hourly counts 2012'!W24*3</f>
        <v>0</v>
      </c>
      <c r="X24">
        <f>' Chum hourly counts 2012'!X24*3</f>
        <v>0</v>
      </c>
      <c r="Y24">
        <f>' Chum hourly counts 2012'!Y24*3</f>
        <v>3</v>
      </c>
      <c r="Z24">
        <f t="shared" si="2"/>
        <v>21</v>
      </c>
      <c r="AB24">
        <f t="shared" si="3"/>
        <v>21</v>
      </c>
      <c r="AC24">
        <f t="shared" si="4"/>
        <v>291.13043478260875</v>
      </c>
      <c r="AD24" s="69"/>
      <c r="AE24">
        <f t="shared" si="0"/>
        <v>24</v>
      </c>
      <c r="AF24">
        <f t="shared" si="5"/>
        <v>2.0217391304347827</v>
      </c>
      <c r="AG24">
        <f t="shared" si="6"/>
        <v>49</v>
      </c>
      <c r="AH24">
        <f t="shared" si="7"/>
        <v>36</v>
      </c>
      <c r="AI24">
        <f t="shared" si="8"/>
        <v>4</v>
      </c>
      <c r="AJ24">
        <f t="shared" si="9"/>
        <v>0</v>
      </c>
      <c r="AK24">
        <f t="shared" si="10"/>
        <v>0</v>
      </c>
      <c r="AL24">
        <f t="shared" si="11"/>
        <v>1</v>
      </c>
      <c r="AM24">
        <f t="shared" si="12"/>
        <v>0</v>
      </c>
      <c r="AN24">
        <f t="shared" si="13"/>
        <v>0</v>
      </c>
      <c r="AO24">
        <f t="shared" si="14"/>
        <v>0</v>
      </c>
      <c r="AP24">
        <f t="shared" si="15"/>
        <v>0</v>
      </c>
      <c r="AQ24">
        <f t="shared" si="16"/>
        <v>0</v>
      </c>
      <c r="AR24">
        <f t="shared" si="17"/>
        <v>0</v>
      </c>
      <c r="AS24">
        <f t="shared" si="18"/>
        <v>0</v>
      </c>
      <c r="AT24">
        <f t="shared" si="19"/>
        <v>0</v>
      </c>
      <c r="AU24">
        <f t="shared" si="20"/>
        <v>0</v>
      </c>
      <c r="AV24">
        <f t="shared" si="21"/>
        <v>1</v>
      </c>
      <c r="AW24">
        <f t="shared" si="22"/>
        <v>1</v>
      </c>
      <c r="AX24">
        <f t="shared" si="23"/>
        <v>0</v>
      </c>
      <c r="AY24">
        <f t="shared" si="24"/>
        <v>0</v>
      </c>
      <c r="AZ24">
        <f t="shared" si="25"/>
        <v>0</v>
      </c>
      <c r="BA24">
        <f t="shared" si="26"/>
        <v>0</v>
      </c>
      <c r="BB24">
        <f t="shared" si="27"/>
        <v>0</v>
      </c>
      <c r="BC24">
        <f t="shared" si="28"/>
        <v>1</v>
      </c>
    </row>
    <row r="25" spans="1:55" x14ac:dyDescent="0.25">
      <c r="A25" s="1">
        <v>42562</v>
      </c>
      <c r="B25">
        <f>' Chum hourly counts 2012'!B25*3</f>
        <v>90</v>
      </c>
      <c r="C25">
        <f>' Chum hourly counts 2012'!C25*3</f>
        <v>48</v>
      </c>
      <c r="D25">
        <f>' Chum hourly counts 2012'!D25*3</f>
        <v>0</v>
      </c>
      <c r="E25">
        <f>' Chum hourly counts 2012'!E25*3</f>
        <v>0</v>
      </c>
      <c r="F25">
        <f>' Chum hourly counts 2012'!F25*3</f>
        <v>0</v>
      </c>
      <c r="G25">
        <f>' Chum hourly counts 2012'!G25*3</f>
        <v>0</v>
      </c>
      <c r="H25">
        <f>' Chum hourly counts 2012'!H25*3</f>
        <v>0</v>
      </c>
      <c r="I25">
        <f>' Chum hourly counts 2012'!I25*3</f>
        <v>0</v>
      </c>
      <c r="J25">
        <f>' Chum hourly counts 2012'!J25*3</f>
        <v>0</v>
      </c>
      <c r="K25">
        <f>' Chum hourly counts 2012'!K25*3</f>
        <v>0</v>
      </c>
      <c r="L25">
        <f>' Chum hourly counts 2012'!L25*3</f>
        <v>0</v>
      </c>
      <c r="M25">
        <f>' Chum hourly counts 2012'!M25*3</f>
        <v>0</v>
      </c>
      <c r="N25">
        <f>' Chum hourly counts 2012'!N25*3</f>
        <v>0</v>
      </c>
      <c r="O25">
        <f>' Chum hourly counts 2012'!O25*3</f>
        <v>0</v>
      </c>
      <c r="P25">
        <f>' Chum hourly counts 2012'!P25*3</f>
        <v>0</v>
      </c>
      <c r="Q25">
        <f>' Chum hourly counts 2012'!Q25*3</f>
        <v>0</v>
      </c>
      <c r="R25">
        <f>' Chum hourly counts 2012'!R25*3</f>
        <v>0</v>
      </c>
      <c r="S25">
        <f>' Chum hourly counts 2012'!S25*3</f>
        <v>3</v>
      </c>
      <c r="T25">
        <f>' Chum hourly counts 2012'!T25*3</f>
        <v>27</v>
      </c>
      <c r="U25">
        <f>' Chum hourly counts 2012'!U25*3</f>
        <v>0</v>
      </c>
      <c r="V25">
        <f>' Chum hourly counts 2012'!V25*3</f>
        <v>12</v>
      </c>
      <c r="W25">
        <f>' Chum hourly counts 2012'!W25*3</f>
        <v>24</v>
      </c>
      <c r="X25">
        <f>' Chum hourly counts 2012'!X25*3</f>
        <v>99</v>
      </c>
      <c r="Y25">
        <f>' Chum hourly counts 2012'!Y25*3</f>
        <v>255</v>
      </c>
      <c r="Z25">
        <f t="shared" si="2"/>
        <v>558</v>
      </c>
      <c r="AB25">
        <f t="shared" si="3"/>
        <v>558</v>
      </c>
      <c r="AC25">
        <f t="shared" si="4"/>
        <v>12393.391304347828</v>
      </c>
      <c r="AD25" s="69"/>
      <c r="AE25">
        <f t="shared" si="0"/>
        <v>24</v>
      </c>
      <c r="AF25">
        <f t="shared" si="5"/>
        <v>86.065217391304344</v>
      </c>
      <c r="AG25">
        <f t="shared" si="6"/>
        <v>196</v>
      </c>
      <c r="AH25">
        <f t="shared" si="7"/>
        <v>256</v>
      </c>
      <c r="AI25">
        <f t="shared" si="8"/>
        <v>0</v>
      </c>
      <c r="AJ25">
        <f t="shared" si="9"/>
        <v>0</v>
      </c>
      <c r="AK25">
        <f t="shared" si="10"/>
        <v>0</v>
      </c>
      <c r="AL25">
        <f t="shared" si="11"/>
        <v>0</v>
      </c>
      <c r="AM25">
        <f t="shared" si="12"/>
        <v>0</v>
      </c>
      <c r="AN25">
        <f t="shared" si="13"/>
        <v>0</v>
      </c>
      <c r="AO25">
        <f t="shared" si="14"/>
        <v>0</v>
      </c>
      <c r="AP25">
        <f t="shared" si="15"/>
        <v>0</v>
      </c>
      <c r="AQ25">
        <f t="shared" si="16"/>
        <v>0</v>
      </c>
      <c r="AR25">
        <f t="shared" si="17"/>
        <v>0</v>
      </c>
      <c r="AS25">
        <f t="shared" si="18"/>
        <v>0</v>
      </c>
      <c r="AT25">
        <f t="shared" si="19"/>
        <v>0</v>
      </c>
      <c r="AU25">
        <f t="shared" si="20"/>
        <v>0</v>
      </c>
      <c r="AV25">
        <f t="shared" si="21"/>
        <v>0</v>
      </c>
      <c r="AW25">
        <f t="shared" si="22"/>
        <v>1</v>
      </c>
      <c r="AX25">
        <f t="shared" si="23"/>
        <v>64</v>
      </c>
      <c r="AY25">
        <f t="shared" si="24"/>
        <v>81</v>
      </c>
      <c r="AZ25">
        <f t="shared" si="25"/>
        <v>16</v>
      </c>
      <c r="BA25">
        <f t="shared" si="26"/>
        <v>16</v>
      </c>
      <c r="BB25">
        <f t="shared" si="27"/>
        <v>625</v>
      </c>
      <c r="BC25">
        <f t="shared" si="28"/>
        <v>2704</v>
      </c>
    </row>
    <row r="26" spans="1:55" x14ac:dyDescent="0.25">
      <c r="A26" s="1">
        <v>42563</v>
      </c>
      <c r="B26">
        <f>' Chum hourly counts 2012'!B26*3</f>
        <v>165</v>
      </c>
      <c r="C26">
        <f>' Chum hourly counts 2012'!C26*3</f>
        <v>75</v>
      </c>
      <c r="D26">
        <f>' Chum hourly counts 2012'!D26*3</f>
        <v>96</v>
      </c>
      <c r="E26">
        <f>' Chum hourly counts 2012'!E26*3</f>
        <v>3</v>
      </c>
      <c r="F26">
        <f>' Chum hourly counts 2012'!F26*3</f>
        <v>0</v>
      </c>
      <c r="G26">
        <f>' Chum hourly counts 2012'!G26*3</f>
        <v>3</v>
      </c>
      <c r="H26">
        <f>' Chum hourly counts 2012'!H26*3</f>
        <v>3</v>
      </c>
      <c r="I26">
        <f>' Chum hourly counts 2012'!I26*3</f>
        <v>0</v>
      </c>
      <c r="J26">
        <f>' Chum hourly counts 2012'!J26*3</f>
        <v>0</v>
      </c>
      <c r="K26">
        <f>' Chum hourly counts 2012'!K26*3</f>
        <v>0</v>
      </c>
      <c r="L26">
        <f>' Chum hourly counts 2012'!L26*3</f>
        <v>0</v>
      </c>
      <c r="M26">
        <f>' Chum hourly counts 2012'!M26*3</f>
        <v>0</v>
      </c>
      <c r="N26">
        <f>' Chum hourly counts 2012'!N26*3</f>
        <v>6</v>
      </c>
      <c r="O26">
        <f>' Chum hourly counts 2012'!O26*3</f>
        <v>0</v>
      </c>
      <c r="P26">
        <f>' Chum hourly counts 2012'!P26*3</f>
        <v>3</v>
      </c>
      <c r="Q26">
        <f>' Chum hourly counts 2012'!Q26*3</f>
        <v>0</v>
      </c>
      <c r="R26">
        <f>' Chum hourly counts 2012'!R26*3</f>
        <v>3</v>
      </c>
      <c r="S26">
        <f>' Chum hourly counts 2012'!S26*3</f>
        <v>3</v>
      </c>
      <c r="T26">
        <f>' Chum hourly counts 2012'!T26*3</f>
        <v>3</v>
      </c>
      <c r="U26">
        <f>' Chum hourly counts 2012'!U26*3</f>
        <v>3</v>
      </c>
      <c r="V26">
        <f>' Chum hourly counts 2012'!V26*3</f>
        <v>3</v>
      </c>
      <c r="W26">
        <f>' Chum hourly counts 2012'!W26*3</f>
        <v>3</v>
      </c>
      <c r="X26">
        <f>' Chum hourly counts 2012'!X26*3</f>
        <v>87</v>
      </c>
      <c r="Y26">
        <f>' Chum hourly counts 2012'!Y26*3</f>
        <v>63</v>
      </c>
      <c r="Z26">
        <f t="shared" si="2"/>
        <v>522</v>
      </c>
      <c r="AB26">
        <f t="shared" si="3"/>
        <v>522</v>
      </c>
      <c r="AC26">
        <f t="shared" si="4"/>
        <v>8677.565217391304</v>
      </c>
      <c r="AD26" s="69"/>
      <c r="AE26">
        <f t="shared" si="0"/>
        <v>24</v>
      </c>
      <c r="AF26">
        <f t="shared" si="5"/>
        <v>60.260869565217391</v>
      </c>
      <c r="AG26">
        <f t="shared" si="6"/>
        <v>900</v>
      </c>
      <c r="AH26">
        <f t="shared" si="7"/>
        <v>49</v>
      </c>
      <c r="AI26">
        <f t="shared" si="8"/>
        <v>961</v>
      </c>
      <c r="AJ26">
        <f t="shared" si="9"/>
        <v>1</v>
      </c>
      <c r="AK26">
        <f t="shared" si="10"/>
        <v>1</v>
      </c>
      <c r="AL26">
        <f t="shared" si="11"/>
        <v>0</v>
      </c>
      <c r="AM26">
        <f t="shared" si="12"/>
        <v>1</v>
      </c>
      <c r="AN26">
        <f t="shared" si="13"/>
        <v>0</v>
      </c>
      <c r="AO26">
        <f t="shared" si="14"/>
        <v>0</v>
      </c>
      <c r="AP26">
        <f t="shared" si="15"/>
        <v>0</v>
      </c>
      <c r="AQ26">
        <f t="shared" si="16"/>
        <v>0</v>
      </c>
      <c r="AR26">
        <f t="shared" si="17"/>
        <v>4</v>
      </c>
      <c r="AS26">
        <f t="shared" si="18"/>
        <v>4</v>
      </c>
      <c r="AT26">
        <f t="shared" si="19"/>
        <v>1</v>
      </c>
      <c r="AU26">
        <f t="shared" si="20"/>
        <v>1</v>
      </c>
      <c r="AV26">
        <f t="shared" si="21"/>
        <v>1</v>
      </c>
      <c r="AW26">
        <f t="shared" si="22"/>
        <v>0</v>
      </c>
      <c r="AX26">
        <f t="shared" si="23"/>
        <v>0</v>
      </c>
      <c r="AY26">
        <f t="shared" si="24"/>
        <v>0</v>
      </c>
      <c r="AZ26">
        <f t="shared" si="25"/>
        <v>0</v>
      </c>
      <c r="BA26">
        <f t="shared" si="26"/>
        <v>0</v>
      </c>
      <c r="BB26">
        <f t="shared" si="27"/>
        <v>784</v>
      </c>
      <c r="BC26">
        <f t="shared" si="28"/>
        <v>64</v>
      </c>
    </row>
    <row r="27" spans="1:55" x14ac:dyDescent="0.25">
      <c r="A27" s="1">
        <v>42564</v>
      </c>
      <c r="B27">
        <f>' Chum hourly counts 2012'!B27*3</f>
        <v>3</v>
      </c>
      <c r="C27">
        <f>' Chum hourly counts 2012'!C27*3</f>
        <v>0</v>
      </c>
      <c r="D27">
        <f>' Chum hourly counts 2012'!D27*3</f>
        <v>0</v>
      </c>
      <c r="E27">
        <f>' Chum hourly counts 2012'!E27*3</f>
        <v>0</v>
      </c>
      <c r="F27">
        <f>' Chum hourly counts 2012'!F27*3</f>
        <v>0</v>
      </c>
      <c r="G27">
        <f>' Chum hourly counts 2012'!G27*3</f>
        <v>0</v>
      </c>
      <c r="H27">
        <f>' Chum hourly counts 2012'!H27*3</f>
        <v>0</v>
      </c>
      <c r="I27">
        <f>' Chum hourly counts 2012'!I27*3</f>
        <v>0</v>
      </c>
      <c r="J27">
        <f>' Chum hourly counts 2012'!J27*3</f>
        <v>0</v>
      </c>
      <c r="K27">
        <f>' Chum hourly counts 2012'!K27*3</f>
        <v>0</v>
      </c>
      <c r="L27">
        <f>' Chum hourly counts 2012'!L27*3</f>
        <v>0</v>
      </c>
      <c r="M27">
        <f>' Chum hourly counts 2012'!M27*3</f>
        <v>0</v>
      </c>
      <c r="N27">
        <f>' Chum hourly counts 2012'!N27*3</f>
        <v>0</v>
      </c>
      <c r="O27">
        <f>' Chum hourly counts 2012'!O27*3</f>
        <v>0</v>
      </c>
      <c r="P27">
        <f>' Chum hourly counts 2012'!P27*3</f>
        <v>0</v>
      </c>
      <c r="Q27">
        <f>' Chum hourly counts 2012'!Q27*3</f>
        <v>0</v>
      </c>
      <c r="R27">
        <f>' Chum hourly counts 2012'!R27*3</f>
        <v>0</v>
      </c>
      <c r="S27">
        <f>' Chum hourly counts 2012'!S27*3</f>
        <v>0</v>
      </c>
      <c r="T27">
        <f>' Chum hourly counts 2012'!T27*3</f>
        <v>3</v>
      </c>
      <c r="U27">
        <f>' Chum hourly counts 2012'!U27*3</f>
        <v>3</v>
      </c>
      <c r="V27">
        <f>' Chum hourly counts 2012'!V27*3</f>
        <v>0</v>
      </c>
      <c r="W27">
        <f>' Chum hourly counts 2012'!W27*3</f>
        <v>36</v>
      </c>
      <c r="X27">
        <f>' Chum hourly counts 2012'!X27*3</f>
        <v>15</v>
      </c>
      <c r="Y27">
        <f>' Chum hourly counts 2012'!Y27*3</f>
        <v>0</v>
      </c>
      <c r="Z27">
        <f t="shared" si="2"/>
        <v>60</v>
      </c>
      <c r="AB27">
        <f t="shared" si="3"/>
        <v>60</v>
      </c>
      <c r="AC27">
        <f t="shared" si="4"/>
        <v>691.82608695652175</v>
      </c>
      <c r="AD27" s="69"/>
      <c r="AE27">
        <f t="shared" si="0"/>
        <v>24</v>
      </c>
      <c r="AF27">
        <f t="shared" si="5"/>
        <v>4.8043478260869561</v>
      </c>
      <c r="AG27">
        <f t="shared" si="6"/>
        <v>1</v>
      </c>
      <c r="AH27">
        <f t="shared" si="7"/>
        <v>0</v>
      </c>
      <c r="AI27">
        <f t="shared" si="8"/>
        <v>0</v>
      </c>
      <c r="AJ27">
        <f t="shared" si="9"/>
        <v>0</v>
      </c>
      <c r="AK27">
        <f t="shared" si="10"/>
        <v>0</v>
      </c>
      <c r="AL27">
        <f t="shared" si="11"/>
        <v>0</v>
      </c>
      <c r="AM27">
        <f t="shared" si="12"/>
        <v>0</v>
      </c>
      <c r="AN27">
        <f t="shared" si="13"/>
        <v>0</v>
      </c>
      <c r="AO27">
        <f t="shared" si="14"/>
        <v>0</v>
      </c>
      <c r="AP27">
        <f t="shared" si="15"/>
        <v>0</v>
      </c>
      <c r="AQ27">
        <f t="shared" si="16"/>
        <v>0</v>
      </c>
      <c r="AR27">
        <f t="shared" si="17"/>
        <v>0</v>
      </c>
      <c r="AS27">
        <f t="shared" si="18"/>
        <v>0</v>
      </c>
      <c r="AT27">
        <f t="shared" si="19"/>
        <v>0</v>
      </c>
      <c r="AU27">
        <f t="shared" si="20"/>
        <v>0</v>
      </c>
      <c r="AV27">
        <f t="shared" si="21"/>
        <v>0</v>
      </c>
      <c r="AW27">
        <f t="shared" si="22"/>
        <v>0</v>
      </c>
      <c r="AX27">
        <f t="shared" si="23"/>
        <v>1</v>
      </c>
      <c r="AY27">
        <f t="shared" si="24"/>
        <v>0</v>
      </c>
      <c r="AZ27">
        <f t="shared" si="25"/>
        <v>1</v>
      </c>
      <c r="BA27">
        <f t="shared" si="26"/>
        <v>144</v>
      </c>
      <c r="BB27">
        <f t="shared" si="27"/>
        <v>49</v>
      </c>
      <c r="BC27">
        <f t="shared" si="28"/>
        <v>25</v>
      </c>
    </row>
    <row r="28" spans="1:55" x14ac:dyDescent="0.25">
      <c r="A28" s="1">
        <v>42565</v>
      </c>
      <c r="B28">
        <f>' Chum hourly counts 2012'!B28*3</f>
        <v>3</v>
      </c>
      <c r="C28">
        <f>' Chum hourly counts 2012'!C28*3</f>
        <v>15</v>
      </c>
      <c r="D28">
        <f>' Chum hourly counts 2012'!D28*3</f>
        <v>6</v>
      </c>
      <c r="E28">
        <f>' Chum hourly counts 2012'!E28*3</f>
        <v>0</v>
      </c>
      <c r="F28">
        <f>' Chum hourly counts 2012'!F28*3</f>
        <v>0</v>
      </c>
      <c r="G28">
        <f>' Chum hourly counts 2012'!G28*3</f>
        <v>0</v>
      </c>
      <c r="H28">
        <f>' Chum hourly counts 2012'!H28*3</f>
        <v>0</v>
      </c>
      <c r="I28">
        <f>' Chum hourly counts 2012'!I28*3</f>
        <v>3</v>
      </c>
      <c r="J28">
        <f>' Chum hourly counts 2012'!J28*3</f>
        <v>0</v>
      </c>
      <c r="K28">
        <f>' Chum hourly counts 2012'!K28*3</f>
        <v>0</v>
      </c>
      <c r="L28">
        <f>' Chum hourly counts 2012'!L28*3</f>
        <v>0</v>
      </c>
      <c r="M28">
        <f>' Chum hourly counts 2012'!M28*3</f>
        <v>0</v>
      </c>
      <c r="N28">
        <f>' Chum hourly counts 2012'!N28*3</f>
        <v>-3</v>
      </c>
      <c r="O28">
        <f>' Chum hourly counts 2012'!O28*3</f>
        <v>0</v>
      </c>
      <c r="P28">
        <f>' Chum hourly counts 2012'!P28*3</f>
        <v>0</v>
      </c>
      <c r="Q28">
        <f>' Chum hourly counts 2012'!Q28*3</f>
        <v>0</v>
      </c>
      <c r="R28">
        <f>' Chum hourly counts 2012'!R28*3</f>
        <v>6</v>
      </c>
      <c r="S28">
        <f>' Chum hourly counts 2012'!S28*3</f>
        <v>15</v>
      </c>
      <c r="T28">
        <f>' Chum hourly counts 2012'!T28*3</f>
        <v>33</v>
      </c>
      <c r="U28">
        <f>' Chum hourly counts 2012'!U28*3</f>
        <v>27</v>
      </c>
      <c r="V28">
        <f>' Chum hourly counts 2012'!V28*3</f>
        <v>99</v>
      </c>
      <c r="W28">
        <f>' Chum hourly counts 2012'!W28*3</f>
        <v>27</v>
      </c>
      <c r="X28">
        <f>' Chum hourly counts 2012'!X28*3</f>
        <v>3</v>
      </c>
      <c r="Y28">
        <f>' Chum hourly counts 2012'!Y28*3</f>
        <v>27</v>
      </c>
      <c r="Z28">
        <f t="shared" si="2"/>
        <v>261</v>
      </c>
      <c r="AB28">
        <f t="shared" si="3"/>
        <v>261</v>
      </c>
      <c r="AC28">
        <f t="shared" si="4"/>
        <v>4276.1739130434789</v>
      </c>
      <c r="AD28" s="69"/>
      <c r="AE28">
        <f t="shared" si="0"/>
        <v>24</v>
      </c>
      <c r="AF28">
        <f t="shared" si="5"/>
        <v>29.695652173913043</v>
      </c>
      <c r="AG28">
        <f t="shared" si="6"/>
        <v>16</v>
      </c>
      <c r="AH28">
        <f t="shared" si="7"/>
        <v>9</v>
      </c>
      <c r="AI28">
        <f t="shared" si="8"/>
        <v>4</v>
      </c>
      <c r="AJ28">
        <f t="shared" si="9"/>
        <v>0</v>
      </c>
      <c r="AK28">
        <f t="shared" si="10"/>
        <v>0</v>
      </c>
      <c r="AL28">
        <f t="shared" si="11"/>
        <v>0</v>
      </c>
      <c r="AM28">
        <f t="shared" si="12"/>
        <v>1</v>
      </c>
      <c r="AN28">
        <f t="shared" si="13"/>
        <v>1</v>
      </c>
      <c r="AO28">
        <f t="shared" si="14"/>
        <v>0</v>
      </c>
      <c r="AP28">
        <f t="shared" si="15"/>
        <v>0</v>
      </c>
      <c r="AQ28">
        <f t="shared" si="16"/>
        <v>0</v>
      </c>
      <c r="AR28">
        <f t="shared" si="17"/>
        <v>1</v>
      </c>
      <c r="AS28">
        <f t="shared" si="18"/>
        <v>1</v>
      </c>
      <c r="AT28">
        <f t="shared" si="19"/>
        <v>0</v>
      </c>
      <c r="AU28">
        <f t="shared" si="20"/>
        <v>0</v>
      </c>
      <c r="AV28">
        <f t="shared" si="21"/>
        <v>4</v>
      </c>
      <c r="AW28">
        <f t="shared" si="22"/>
        <v>9</v>
      </c>
      <c r="AX28">
        <f t="shared" si="23"/>
        <v>36</v>
      </c>
      <c r="AY28">
        <f t="shared" si="24"/>
        <v>4</v>
      </c>
      <c r="AZ28">
        <f t="shared" si="25"/>
        <v>576</v>
      </c>
      <c r="BA28">
        <f t="shared" si="26"/>
        <v>576</v>
      </c>
      <c r="BB28">
        <f t="shared" si="27"/>
        <v>64</v>
      </c>
      <c r="BC28">
        <f t="shared" si="28"/>
        <v>64</v>
      </c>
    </row>
    <row r="29" spans="1:55" x14ac:dyDescent="0.25">
      <c r="A29" s="1">
        <v>42566</v>
      </c>
      <c r="B29">
        <f>' Chum hourly counts 2012'!B29*3</f>
        <v>0</v>
      </c>
      <c r="C29">
        <f>' Chum hourly counts 2012'!C29*3</f>
        <v>0</v>
      </c>
      <c r="D29">
        <f>' Chum hourly counts 2012'!D29*3</f>
        <v>0</v>
      </c>
      <c r="E29">
        <f>' Chum hourly counts 2012'!E29*3</f>
        <v>0</v>
      </c>
      <c r="F29">
        <f>' Chum hourly counts 2012'!F29*3</f>
        <v>-3</v>
      </c>
      <c r="G29">
        <f>' Chum hourly counts 2012'!G29*3</f>
        <v>0</v>
      </c>
      <c r="H29">
        <f>' Chum hourly counts 2012'!H29*3</f>
        <v>0</v>
      </c>
      <c r="I29">
        <f>' Chum hourly counts 2012'!I29*3</f>
        <v>0</v>
      </c>
      <c r="J29">
        <f>' Chum hourly counts 2012'!J29*3</f>
        <v>0</v>
      </c>
      <c r="K29">
        <f>' Chum hourly counts 2012'!K29*3</f>
        <v>0</v>
      </c>
      <c r="L29">
        <f>' Chum hourly counts 2012'!L29*3</f>
        <v>0</v>
      </c>
      <c r="M29">
        <f>' Chum hourly counts 2012'!M29*3</f>
        <v>0</v>
      </c>
      <c r="N29">
        <f>' Chum hourly counts 2012'!N29*3</f>
        <v>0</v>
      </c>
      <c r="O29">
        <f>' Chum hourly counts 2012'!O29*3</f>
        <v>0</v>
      </c>
      <c r="P29">
        <f>' Chum hourly counts 2012'!P29*3</f>
        <v>0</v>
      </c>
      <c r="Q29">
        <f>' Chum hourly counts 2012'!Q29*3</f>
        <v>0</v>
      </c>
      <c r="R29">
        <f>' Chum hourly counts 2012'!R29*3</f>
        <v>0</v>
      </c>
      <c r="S29">
        <f>' Chum hourly counts 2012'!S29*3</f>
        <v>0</v>
      </c>
      <c r="T29">
        <f>' Chum hourly counts 2012'!T29*3</f>
        <v>3</v>
      </c>
      <c r="U29">
        <f>' Chum hourly counts 2012'!U29*3</f>
        <v>0</v>
      </c>
      <c r="V29">
        <f>' Chum hourly counts 2012'!V29*3</f>
        <v>3</v>
      </c>
      <c r="W29">
        <f>' Chum hourly counts 2012'!W29*3</f>
        <v>9</v>
      </c>
      <c r="X29">
        <f>' Chum hourly counts 2012'!X29*3</f>
        <v>9</v>
      </c>
      <c r="Y29">
        <f>' Chum hourly counts 2012'!Y29*3</f>
        <v>24</v>
      </c>
      <c r="Z29">
        <f t="shared" si="2"/>
        <v>45</v>
      </c>
      <c r="AB29">
        <f t="shared" si="3"/>
        <v>45</v>
      </c>
      <c r="AC29">
        <f t="shared" si="4"/>
        <v>106.43478260869566</v>
      </c>
      <c r="AD29" s="69"/>
      <c r="AE29">
        <f t="shared" si="0"/>
        <v>24</v>
      </c>
      <c r="AF29">
        <f t="shared" si="5"/>
        <v>0.73913043478260865</v>
      </c>
      <c r="AG29">
        <f t="shared" si="6"/>
        <v>0</v>
      </c>
      <c r="AH29">
        <f t="shared" si="7"/>
        <v>0</v>
      </c>
      <c r="AI29">
        <f t="shared" si="8"/>
        <v>0</v>
      </c>
      <c r="AJ29">
        <f t="shared" si="9"/>
        <v>1</v>
      </c>
      <c r="AK29">
        <f t="shared" si="10"/>
        <v>1</v>
      </c>
      <c r="AL29">
        <f t="shared" si="11"/>
        <v>0</v>
      </c>
      <c r="AM29">
        <f t="shared" si="12"/>
        <v>0</v>
      </c>
      <c r="AN29">
        <f t="shared" si="13"/>
        <v>0</v>
      </c>
      <c r="AO29">
        <f t="shared" si="14"/>
        <v>0</v>
      </c>
      <c r="AP29">
        <f t="shared" si="15"/>
        <v>0</v>
      </c>
      <c r="AQ29">
        <f t="shared" si="16"/>
        <v>0</v>
      </c>
      <c r="AR29">
        <f t="shared" si="17"/>
        <v>0</v>
      </c>
      <c r="AS29">
        <f t="shared" si="18"/>
        <v>0</v>
      </c>
      <c r="AT29">
        <f t="shared" si="19"/>
        <v>0</v>
      </c>
      <c r="AU29">
        <f t="shared" si="20"/>
        <v>0</v>
      </c>
      <c r="AV29">
        <f t="shared" si="21"/>
        <v>0</v>
      </c>
      <c r="AW29">
        <f t="shared" si="22"/>
        <v>0</v>
      </c>
      <c r="AX29">
        <f t="shared" si="23"/>
        <v>1</v>
      </c>
      <c r="AY29">
        <f t="shared" si="24"/>
        <v>1</v>
      </c>
      <c r="AZ29">
        <f t="shared" si="25"/>
        <v>1</v>
      </c>
      <c r="BA29">
        <f t="shared" si="26"/>
        <v>4</v>
      </c>
      <c r="BB29">
        <f t="shared" si="27"/>
        <v>0</v>
      </c>
      <c r="BC29">
        <f t="shared" si="28"/>
        <v>25</v>
      </c>
    </row>
    <row r="30" spans="1:55" x14ac:dyDescent="0.25">
      <c r="A30" s="1">
        <v>42567</v>
      </c>
      <c r="B30">
        <f>' Chum hourly counts 2012'!B30*3</f>
        <v>6</v>
      </c>
      <c r="C30">
        <f>' Chum hourly counts 2012'!C30*3</f>
        <v>15</v>
      </c>
      <c r="D30">
        <f>' Chum hourly counts 2012'!D30*3</f>
        <v>0</v>
      </c>
      <c r="E30">
        <f>' Chum hourly counts 2012'!E30*3</f>
        <v>0</v>
      </c>
      <c r="F30">
        <f>' Chum hourly counts 2012'!F30*3</f>
        <v>0</v>
      </c>
      <c r="G30">
        <f>' Chum hourly counts 2012'!G30*3</f>
        <v>0</v>
      </c>
      <c r="H30">
        <f>' Chum hourly counts 2012'!H30*3</f>
        <v>0</v>
      </c>
      <c r="I30">
        <f>' Chum hourly counts 2012'!I30*3</f>
        <v>0</v>
      </c>
      <c r="J30">
        <f>' Chum hourly counts 2012'!J30*3</f>
        <v>0</v>
      </c>
      <c r="K30">
        <f>' Chum hourly counts 2012'!K30*3</f>
        <v>0</v>
      </c>
      <c r="L30">
        <f>' Chum hourly counts 2012'!L30*3</f>
        <v>0</v>
      </c>
      <c r="M30">
        <f>' Chum hourly counts 2012'!M30*3</f>
        <v>0</v>
      </c>
      <c r="N30">
        <f>' Chum hourly counts 2012'!N30*3</f>
        <v>0</v>
      </c>
      <c r="O30">
        <f>' Chum hourly counts 2012'!O30*3</f>
        <v>0</v>
      </c>
      <c r="P30">
        <f>' Chum hourly counts 2012'!P30*3</f>
        <v>0</v>
      </c>
      <c r="Q30">
        <f>' Chum hourly counts 2012'!Q30*3</f>
        <v>0</v>
      </c>
      <c r="R30">
        <f>' Chum hourly counts 2012'!R30*3</f>
        <v>0</v>
      </c>
      <c r="S30">
        <f>' Chum hourly counts 2012'!S30*3</f>
        <v>0</v>
      </c>
      <c r="T30">
        <f>' Chum hourly counts 2012'!T30*3</f>
        <v>12</v>
      </c>
      <c r="U30">
        <f>' Chum hourly counts 2012'!U30*3</f>
        <v>3</v>
      </c>
      <c r="V30">
        <f>' Chum hourly counts 2012'!V30*3</f>
        <v>9</v>
      </c>
      <c r="W30">
        <f>' Chum hourly counts 2012'!W30*3</f>
        <v>24</v>
      </c>
      <c r="X30">
        <f>' Chum hourly counts 2012'!X30*3</f>
        <v>54</v>
      </c>
      <c r="Y30">
        <f>' Chum hourly counts 2012'!Y30*3</f>
        <v>0</v>
      </c>
      <c r="Z30">
        <f t="shared" si="2"/>
        <v>123</v>
      </c>
      <c r="AB30">
        <f t="shared" si="3"/>
        <v>123</v>
      </c>
      <c r="AC30">
        <f t="shared" si="4"/>
        <v>1602.7826086956525</v>
      </c>
      <c r="AD30" s="69"/>
      <c r="AE30">
        <f t="shared" si="0"/>
        <v>24</v>
      </c>
      <c r="AF30">
        <f t="shared" si="5"/>
        <v>11.130434782608695</v>
      </c>
      <c r="AG30">
        <f t="shared" si="6"/>
        <v>9</v>
      </c>
      <c r="AH30">
        <f t="shared" si="7"/>
        <v>25</v>
      </c>
      <c r="AI30">
        <f t="shared" si="8"/>
        <v>0</v>
      </c>
      <c r="AJ30">
        <f t="shared" si="9"/>
        <v>0</v>
      </c>
      <c r="AK30">
        <f t="shared" si="10"/>
        <v>0</v>
      </c>
      <c r="AL30">
        <f t="shared" si="11"/>
        <v>0</v>
      </c>
      <c r="AM30">
        <f t="shared" si="12"/>
        <v>0</v>
      </c>
      <c r="AN30">
        <f t="shared" si="13"/>
        <v>0</v>
      </c>
      <c r="AO30">
        <f t="shared" si="14"/>
        <v>0</v>
      </c>
      <c r="AP30">
        <f t="shared" si="15"/>
        <v>0</v>
      </c>
      <c r="AQ30">
        <f t="shared" si="16"/>
        <v>0</v>
      </c>
      <c r="AR30">
        <f t="shared" si="17"/>
        <v>0</v>
      </c>
      <c r="AS30">
        <f t="shared" si="18"/>
        <v>0</v>
      </c>
      <c r="AT30">
        <f t="shared" si="19"/>
        <v>0</v>
      </c>
      <c r="AU30">
        <f t="shared" si="20"/>
        <v>0</v>
      </c>
      <c r="AV30">
        <f t="shared" si="21"/>
        <v>0</v>
      </c>
      <c r="AW30">
        <f t="shared" si="22"/>
        <v>0</v>
      </c>
      <c r="AX30">
        <f t="shared" si="23"/>
        <v>16</v>
      </c>
      <c r="AY30">
        <f t="shared" si="24"/>
        <v>9</v>
      </c>
      <c r="AZ30">
        <f t="shared" si="25"/>
        <v>4</v>
      </c>
      <c r="BA30">
        <f t="shared" si="26"/>
        <v>25</v>
      </c>
      <c r="BB30">
        <f t="shared" si="27"/>
        <v>100</v>
      </c>
      <c r="BC30">
        <f t="shared" si="28"/>
        <v>324</v>
      </c>
    </row>
    <row r="31" spans="1:55" x14ac:dyDescent="0.25">
      <c r="A31" s="1">
        <v>42568</v>
      </c>
      <c r="B31">
        <f>' Chum hourly counts 2012'!B31*3</f>
        <v>0</v>
      </c>
      <c r="C31">
        <f>' Chum hourly counts 2012'!C31*3</f>
        <v>0</v>
      </c>
      <c r="D31">
        <f>' Chum hourly counts 2012'!D31*3</f>
        <v>0</v>
      </c>
      <c r="E31">
        <f>' Chum hourly counts 2012'!E31*3</f>
        <v>0</v>
      </c>
      <c r="F31">
        <f>' Chum hourly counts 2012'!F31*3</f>
        <v>0</v>
      </c>
      <c r="G31">
        <f>' Chum hourly counts 2012'!G31*3</f>
        <v>0</v>
      </c>
      <c r="H31">
        <f>' Chum hourly counts 2012'!H31*3</f>
        <v>0</v>
      </c>
      <c r="I31">
        <f>' Chum hourly counts 2012'!I31*3</f>
        <v>0</v>
      </c>
      <c r="J31">
        <f>' Chum hourly counts 2012'!J31*3</f>
        <v>0</v>
      </c>
      <c r="K31">
        <f>' Chum hourly counts 2012'!K31*3</f>
        <v>0</v>
      </c>
      <c r="L31">
        <f>' Chum hourly counts 2012'!L31*3</f>
        <v>-6</v>
      </c>
      <c r="M31">
        <f>' Chum hourly counts 2012'!M31*3</f>
        <v>-3</v>
      </c>
      <c r="N31">
        <f>' Chum hourly counts 2012'!N31*3</f>
        <v>-3</v>
      </c>
      <c r="O31">
        <f>' Chum hourly counts 2012'!O31*3</f>
        <v>-3</v>
      </c>
      <c r="P31">
        <f>' Chum hourly counts 2012'!P31*3</f>
        <v>0</v>
      </c>
      <c r="Q31">
        <f>' Chum hourly counts 2012'!Q31*3</f>
        <v>0</v>
      </c>
      <c r="R31" s="10"/>
      <c r="S31" s="11"/>
      <c r="T31">
        <f>' Chum hourly counts 2012'!T31*3</f>
        <v>0</v>
      </c>
      <c r="U31">
        <f>' Chum hourly counts 2012'!U31*3</f>
        <v>3</v>
      </c>
      <c r="V31">
        <f>' Chum hourly counts 2012'!V31*3</f>
        <v>0</v>
      </c>
      <c r="W31">
        <f>' Chum hourly counts 2012'!W31*3</f>
        <v>0</v>
      </c>
      <c r="X31">
        <f>' Chum hourly counts 2012'!X31*3</f>
        <v>0</v>
      </c>
      <c r="Y31">
        <f>' Chum hourly counts 2012'!Y31*3</f>
        <v>0</v>
      </c>
      <c r="Z31">
        <f t="shared" ref="Z31:Z43" si="29">SUM(B31:Y31)</f>
        <v>-12</v>
      </c>
      <c r="AB31" s="7">
        <f>ROUND(SUM(B31:Y31),0)</f>
        <v>-12</v>
      </c>
      <c r="AC31">
        <f t="shared" si="4"/>
        <v>26.319224463371373</v>
      </c>
      <c r="AD31" s="69"/>
      <c r="AE31">
        <f>AE1*SUM(B65:Q65,T65:Y65)</f>
        <v>23.534482758620687</v>
      </c>
      <c r="AF31">
        <f t="shared" si="5"/>
        <v>0.17750573833205818</v>
      </c>
      <c r="AG31">
        <f t="shared" si="6"/>
        <v>0</v>
      </c>
      <c r="AH31">
        <f t="shared" si="7"/>
        <v>0</v>
      </c>
      <c r="AI31">
        <f t="shared" si="8"/>
        <v>0</v>
      </c>
      <c r="AJ31">
        <f t="shared" si="9"/>
        <v>0</v>
      </c>
      <c r="AK31">
        <f t="shared" si="10"/>
        <v>0</v>
      </c>
      <c r="AL31">
        <f t="shared" si="11"/>
        <v>0</v>
      </c>
      <c r="AM31">
        <f t="shared" si="12"/>
        <v>0</v>
      </c>
      <c r="AN31">
        <f t="shared" si="13"/>
        <v>0</v>
      </c>
      <c r="AO31">
        <f t="shared" si="14"/>
        <v>0</v>
      </c>
      <c r="AP31">
        <f t="shared" si="15"/>
        <v>4</v>
      </c>
      <c r="AQ31">
        <f t="shared" si="16"/>
        <v>1</v>
      </c>
      <c r="AR31">
        <f t="shared" si="17"/>
        <v>0</v>
      </c>
      <c r="AS31">
        <f t="shared" si="18"/>
        <v>0</v>
      </c>
      <c r="AT31">
        <f t="shared" si="19"/>
        <v>1</v>
      </c>
      <c r="AU31">
        <f t="shared" si="20"/>
        <v>0</v>
      </c>
      <c r="AV31">
        <f t="shared" si="21"/>
        <v>0</v>
      </c>
      <c r="AW31">
        <f t="shared" si="22"/>
        <v>0</v>
      </c>
      <c r="AX31">
        <f t="shared" si="23"/>
        <v>0</v>
      </c>
      <c r="AY31">
        <f t="shared" si="24"/>
        <v>1</v>
      </c>
      <c r="AZ31">
        <f t="shared" si="25"/>
        <v>1</v>
      </c>
      <c r="BA31">
        <f t="shared" si="26"/>
        <v>0</v>
      </c>
      <c r="BB31">
        <f t="shared" si="27"/>
        <v>0</v>
      </c>
      <c r="BC31">
        <f t="shared" si="28"/>
        <v>0</v>
      </c>
    </row>
    <row r="32" spans="1:55" x14ac:dyDescent="0.25">
      <c r="A32" s="1">
        <v>42569</v>
      </c>
      <c r="B32">
        <f>' Chum hourly counts 2012'!B32*3</f>
        <v>0</v>
      </c>
      <c r="C32">
        <f>' Chum hourly counts 2012'!C32*3</f>
        <v>0</v>
      </c>
      <c r="D32">
        <f>' Chum hourly counts 2012'!D32*3</f>
        <v>0</v>
      </c>
      <c r="E32">
        <f>' Chum hourly counts 2012'!E32*3</f>
        <v>3</v>
      </c>
      <c r="F32">
        <f>' Chum hourly counts 2012'!F32*3</f>
        <v>0</v>
      </c>
      <c r="G32">
        <f>' Chum hourly counts 2012'!G32*3</f>
        <v>0</v>
      </c>
      <c r="H32">
        <f>' Chum hourly counts 2012'!H32*3</f>
        <v>0</v>
      </c>
      <c r="I32">
        <f>' Chum hourly counts 2012'!I32*3</f>
        <v>0</v>
      </c>
      <c r="J32">
        <f>' Chum hourly counts 2012'!J32*3</f>
        <v>3</v>
      </c>
      <c r="K32">
        <f>' Chum hourly counts 2012'!K32*3</f>
        <v>0</v>
      </c>
      <c r="L32">
        <f>' Chum hourly counts 2012'!L32*3</f>
        <v>0</v>
      </c>
      <c r="M32">
        <f>' Chum hourly counts 2012'!M32*3</f>
        <v>-6</v>
      </c>
      <c r="N32">
        <f>' Chum hourly counts 2012'!N32*3</f>
        <v>0</v>
      </c>
      <c r="O32">
        <f>' Chum hourly counts 2012'!O32*3</f>
        <v>0</v>
      </c>
      <c r="P32">
        <f>' Chum hourly counts 2012'!P32*3</f>
        <v>-3</v>
      </c>
      <c r="Q32">
        <f>' Chum hourly counts 2012'!Q32*3</f>
        <v>0</v>
      </c>
      <c r="R32">
        <f>' Chum hourly counts 2012'!R32*3</f>
        <v>3</v>
      </c>
      <c r="S32">
        <f>' Chum hourly counts 2012'!S32*3</f>
        <v>39</v>
      </c>
      <c r="T32">
        <f>' Chum hourly counts 2012'!T32*3</f>
        <v>6</v>
      </c>
      <c r="U32">
        <f>' Chum hourly counts 2012'!U32*3</f>
        <v>18</v>
      </c>
      <c r="V32">
        <f>' Chum hourly counts 2012'!V32*3</f>
        <v>0</v>
      </c>
      <c r="W32">
        <f>' Chum hourly counts 2012'!W32*3</f>
        <v>6</v>
      </c>
      <c r="X32">
        <f>' Chum hourly counts 2012'!X32*3</f>
        <v>3</v>
      </c>
      <c r="Y32">
        <f>' Chum hourly counts 2012'!Y32*3</f>
        <v>0</v>
      </c>
      <c r="Z32">
        <f t="shared" si="29"/>
        <v>72</v>
      </c>
      <c r="AB32">
        <f t="shared" si="3"/>
        <v>72</v>
      </c>
      <c r="AC32">
        <f t="shared" si="4"/>
        <v>1058.0869565217392</v>
      </c>
      <c r="AD32" s="69"/>
      <c r="AE32">
        <f t="shared" si="0"/>
        <v>24</v>
      </c>
      <c r="AF32">
        <f t="shared" si="5"/>
        <v>7.3478260869565215</v>
      </c>
      <c r="AG32">
        <f t="shared" si="6"/>
        <v>0</v>
      </c>
      <c r="AH32">
        <f t="shared" si="7"/>
        <v>0</v>
      </c>
      <c r="AI32">
        <f t="shared" si="8"/>
        <v>1</v>
      </c>
      <c r="AJ32">
        <f t="shared" si="9"/>
        <v>1</v>
      </c>
      <c r="AK32">
        <f t="shared" si="10"/>
        <v>0</v>
      </c>
      <c r="AL32">
        <f t="shared" si="11"/>
        <v>0</v>
      </c>
      <c r="AM32">
        <f t="shared" si="12"/>
        <v>0</v>
      </c>
      <c r="AN32">
        <f t="shared" si="13"/>
        <v>1</v>
      </c>
      <c r="AO32">
        <f t="shared" si="14"/>
        <v>1</v>
      </c>
      <c r="AP32">
        <f t="shared" si="15"/>
        <v>0</v>
      </c>
      <c r="AQ32">
        <f t="shared" si="16"/>
        <v>4</v>
      </c>
      <c r="AR32">
        <f t="shared" si="17"/>
        <v>4</v>
      </c>
      <c r="AS32">
        <f t="shared" si="18"/>
        <v>0</v>
      </c>
      <c r="AT32">
        <f t="shared" si="19"/>
        <v>1</v>
      </c>
      <c r="AU32">
        <f t="shared" si="20"/>
        <v>1</v>
      </c>
      <c r="AV32">
        <f t="shared" si="21"/>
        <v>1</v>
      </c>
      <c r="AW32">
        <f t="shared" si="22"/>
        <v>144</v>
      </c>
      <c r="AX32">
        <f t="shared" si="23"/>
        <v>121</v>
      </c>
      <c r="AY32">
        <f t="shared" si="24"/>
        <v>16</v>
      </c>
      <c r="AZ32">
        <f t="shared" si="25"/>
        <v>36</v>
      </c>
      <c r="BA32">
        <f t="shared" si="26"/>
        <v>4</v>
      </c>
      <c r="BB32">
        <f t="shared" si="27"/>
        <v>1</v>
      </c>
      <c r="BC32">
        <f t="shared" si="28"/>
        <v>1</v>
      </c>
    </row>
    <row r="33" spans="1:55" x14ac:dyDescent="0.25">
      <c r="A33" s="1">
        <v>42570</v>
      </c>
      <c r="B33">
        <f>' Chum hourly counts 2012'!B33*3</f>
        <v>0</v>
      </c>
      <c r="C33">
        <f>' Chum hourly counts 2012'!C33*3</f>
        <v>0</v>
      </c>
      <c r="D33">
        <f>' Chum hourly counts 2012'!D33*3</f>
        <v>0</v>
      </c>
      <c r="E33">
        <f>' Chum hourly counts 2012'!E33*3</f>
        <v>0</v>
      </c>
      <c r="F33">
        <f>' Chum hourly counts 2012'!F33*3</f>
        <v>0</v>
      </c>
      <c r="G33">
        <f>' Chum hourly counts 2012'!G33*3</f>
        <v>0</v>
      </c>
      <c r="H33">
        <f>' Chum hourly counts 2012'!H33*3</f>
        <v>0</v>
      </c>
      <c r="I33">
        <f>' Chum hourly counts 2012'!I33*3</f>
        <v>0</v>
      </c>
      <c r="J33">
        <f>' Chum hourly counts 2012'!J33*3</f>
        <v>0</v>
      </c>
      <c r="K33">
        <f>' Chum hourly counts 2012'!K33*3</f>
        <v>0</v>
      </c>
      <c r="L33">
        <f>' Chum hourly counts 2012'!L33*3</f>
        <v>3</v>
      </c>
      <c r="M33">
        <f>' Chum hourly counts 2012'!M33*3</f>
        <v>0</v>
      </c>
      <c r="N33">
        <f>' Chum hourly counts 2012'!N33*3</f>
        <v>0</v>
      </c>
      <c r="O33">
        <f>' Chum hourly counts 2012'!O33*3</f>
        <v>0</v>
      </c>
      <c r="P33">
        <f>' Chum hourly counts 2012'!P33*3</f>
        <v>0</v>
      </c>
      <c r="Q33">
        <f>' Chum hourly counts 2012'!Q33*3</f>
        <v>0</v>
      </c>
      <c r="R33">
        <f>' Chum hourly counts 2012'!R33*3</f>
        <v>0</v>
      </c>
      <c r="S33">
        <f>' Chum hourly counts 2012'!S33*3</f>
        <v>0</v>
      </c>
      <c r="T33">
        <f>' Chum hourly counts 2012'!T33*3</f>
        <v>60</v>
      </c>
      <c r="U33">
        <f>' Chum hourly counts 2012'!U33*3</f>
        <v>60</v>
      </c>
      <c r="V33">
        <f>' Chum hourly counts 2012'!V33*3</f>
        <v>3</v>
      </c>
      <c r="W33">
        <f>' Chum hourly counts 2012'!W33*3</f>
        <v>6</v>
      </c>
      <c r="X33">
        <f>' Chum hourly counts 2012'!X33*3</f>
        <v>15</v>
      </c>
      <c r="Y33">
        <f>' Chum hourly counts 2012'!Y33*3</f>
        <v>159</v>
      </c>
      <c r="Z33">
        <f t="shared" si="29"/>
        <v>306</v>
      </c>
      <c r="AB33">
        <f t="shared" si="3"/>
        <v>306</v>
      </c>
      <c r="AC33">
        <f t="shared" si="4"/>
        <v>9632.3478260869579</v>
      </c>
      <c r="AD33" s="69"/>
      <c r="AE33">
        <f t="shared" si="0"/>
        <v>24</v>
      </c>
      <c r="AF33">
        <f t="shared" si="5"/>
        <v>66.891304347826093</v>
      </c>
      <c r="AG33">
        <f t="shared" si="6"/>
        <v>0</v>
      </c>
      <c r="AH33">
        <f t="shared" si="7"/>
        <v>0</v>
      </c>
      <c r="AI33">
        <f t="shared" si="8"/>
        <v>0</v>
      </c>
      <c r="AJ33">
        <f t="shared" si="9"/>
        <v>0</v>
      </c>
      <c r="AK33">
        <f t="shared" si="10"/>
        <v>0</v>
      </c>
      <c r="AL33">
        <f t="shared" si="11"/>
        <v>0</v>
      </c>
      <c r="AM33">
        <f t="shared" si="12"/>
        <v>0</v>
      </c>
      <c r="AN33">
        <f t="shared" si="13"/>
        <v>0</v>
      </c>
      <c r="AO33">
        <f t="shared" si="14"/>
        <v>0</v>
      </c>
      <c r="AP33">
        <f t="shared" si="15"/>
        <v>1</v>
      </c>
      <c r="AQ33">
        <f t="shared" si="16"/>
        <v>1</v>
      </c>
      <c r="AR33">
        <f t="shared" si="17"/>
        <v>0</v>
      </c>
      <c r="AS33">
        <f t="shared" si="18"/>
        <v>0</v>
      </c>
      <c r="AT33">
        <f t="shared" si="19"/>
        <v>0</v>
      </c>
      <c r="AU33">
        <f t="shared" si="20"/>
        <v>0</v>
      </c>
      <c r="AV33">
        <f t="shared" si="21"/>
        <v>0</v>
      </c>
      <c r="AW33">
        <f t="shared" si="22"/>
        <v>0</v>
      </c>
      <c r="AX33">
        <f t="shared" si="23"/>
        <v>400</v>
      </c>
      <c r="AY33">
        <f t="shared" si="24"/>
        <v>0</v>
      </c>
      <c r="AZ33">
        <f t="shared" si="25"/>
        <v>361</v>
      </c>
      <c r="BA33">
        <f t="shared" si="26"/>
        <v>1</v>
      </c>
      <c r="BB33">
        <f t="shared" si="27"/>
        <v>9</v>
      </c>
      <c r="BC33">
        <f t="shared" si="28"/>
        <v>2304</v>
      </c>
    </row>
    <row r="34" spans="1:55" x14ac:dyDescent="0.25">
      <c r="A34" s="1">
        <v>42571</v>
      </c>
      <c r="B34">
        <f>' Chum hourly counts 2012'!B34*3</f>
        <v>42</v>
      </c>
      <c r="C34">
        <f>' Chum hourly counts 2012'!C34*3</f>
        <v>90</v>
      </c>
      <c r="D34">
        <f>' Chum hourly counts 2012'!D34*3</f>
        <v>12</v>
      </c>
      <c r="E34">
        <f>' Chum hourly counts 2012'!E34*3</f>
        <v>0</v>
      </c>
      <c r="F34">
        <f>' Chum hourly counts 2012'!F34*3</f>
        <v>0</v>
      </c>
      <c r="G34">
        <f>' Chum hourly counts 2012'!G34*3</f>
        <v>0</v>
      </c>
      <c r="H34">
        <f>' Chum hourly counts 2012'!H34*3</f>
        <v>0</v>
      </c>
      <c r="I34">
        <f>' Chum hourly counts 2012'!I34*3</f>
        <v>0</v>
      </c>
      <c r="J34">
        <f>' Chum hourly counts 2012'!J34*3</f>
        <v>0</v>
      </c>
      <c r="K34">
        <f>' Chum hourly counts 2012'!K34*3</f>
        <v>0</v>
      </c>
      <c r="L34">
        <f>' Chum hourly counts 2012'!L34*3</f>
        <v>0</v>
      </c>
      <c r="M34">
        <f>' Chum hourly counts 2012'!M34*3</f>
        <v>0</v>
      </c>
      <c r="N34">
        <f>' Chum hourly counts 2012'!N34*3</f>
        <v>0</v>
      </c>
      <c r="O34">
        <f>' Chum hourly counts 2012'!O34*3</f>
        <v>0</v>
      </c>
      <c r="P34">
        <f>' Chum hourly counts 2012'!P34*3</f>
        <v>0</v>
      </c>
      <c r="Q34">
        <f>' Chum hourly counts 2012'!Q34*3</f>
        <v>0</v>
      </c>
      <c r="R34">
        <f>' Chum hourly counts 2012'!R34*3</f>
        <v>3</v>
      </c>
      <c r="S34">
        <f>' Chum hourly counts 2012'!S34*3</f>
        <v>0</v>
      </c>
      <c r="T34">
        <f>' Chum hourly counts 2012'!T34*3</f>
        <v>0</v>
      </c>
      <c r="U34">
        <f>' Chum hourly counts 2012'!U34*3</f>
        <v>0</v>
      </c>
      <c r="V34">
        <f>' Chum hourly counts 2012'!V34*3</f>
        <v>0</v>
      </c>
      <c r="W34">
        <f>' Chum hourly counts 2012'!W34*3</f>
        <v>0</v>
      </c>
      <c r="X34">
        <f>' Chum hourly counts 2012'!X34*3</f>
        <v>6</v>
      </c>
      <c r="Y34">
        <f>' Chum hourly counts 2012'!Y34*3</f>
        <v>33</v>
      </c>
      <c r="Z34">
        <f t="shared" si="29"/>
        <v>186</v>
      </c>
      <c r="AB34">
        <f t="shared" si="3"/>
        <v>186</v>
      </c>
      <c r="AC34">
        <f t="shared" si="4"/>
        <v>3240.0000000000005</v>
      </c>
      <c r="AD34" s="69"/>
      <c r="AE34">
        <f t="shared" si="0"/>
        <v>24</v>
      </c>
      <c r="AF34">
        <f t="shared" si="5"/>
        <v>22.5</v>
      </c>
      <c r="AG34">
        <f t="shared" si="6"/>
        <v>256</v>
      </c>
      <c r="AH34">
        <f t="shared" si="7"/>
        <v>676</v>
      </c>
      <c r="AI34">
        <f t="shared" si="8"/>
        <v>16</v>
      </c>
      <c r="AJ34">
        <f t="shared" si="9"/>
        <v>0</v>
      </c>
      <c r="AK34">
        <f t="shared" si="10"/>
        <v>0</v>
      </c>
      <c r="AL34">
        <f t="shared" si="11"/>
        <v>0</v>
      </c>
      <c r="AM34">
        <f t="shared" si="12"/>
        <v>0</v>
      </c>
      <c r="AN34">
        <f t="shared" si="13"/>
        <v>0</v>
      </c>
      <c r="AO34">
        <f t="shared" si="14"/>
        <v>0</v>
      </c>
      <c r="AP34">
        <f t="shared" si="15"/>
        <v>0</v>
      </c>
      <c r="AQ34">
        <f t="shared" si="16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U34">
        <f t="shared" si="20"/>
        <v>0</v>
      </c>
      <c r="AV34">
        <f t="shared" si="21"/>
        <v>1</v>
      </c>
      <c r="AW34">
        <f t="shared" si="22"/>
        <v>1</v>
      </c>
      <c r="AX34">
        <f t="shared" si="23"/>
        <v>0</v>
      </c>
      <c r="AY34">
        <f t="shared" si="24"/>
        <v>0</v>
      </c>
      <c r="AZ34">
        <f t="shared" si="25"/>
        <v>0</v>
      </c>
      <c r="BA34">
        <f t="shared" si="26"/>
        <v>0</v>
      </c>
      <c r="BB34">
        <f t="shared" si="27"/>
        <v>4</v>
      </c>
      <c r="BC34">
        <f t="shared" si="28"/>
        <v>81</v>
      </c>
    </row>
    <row r="35" spans="1:55" x14ac:dyDescent="0.25">
      <c r="A35" s="1">
        <v>42572</v>
      </c>
      <c r="B35">
        <f>' Chum hourly counts 2012'!B35*3</f>
        <v>51</v>
      </c>
      <c r="C35">
        <f>' Chum hourly counts 2012'!C35*3</f>
        <v>33</v>
      </c>
      <c r="D35">
        <f>' Chum hourly counts 2012'!D35*3</f>
        <v>0</v>
      </c>
      <c r="E35">
        <f>' Chum hourly counts 2012'!E35*3</f>
        <v>0</v>
      </c>
      <c r="F35">
        <f>' Chum hourly counts 2012'!F35*3</f>
        <v>0</v>
      </c>
      <c r="G35">
        <f>' Chum hourly counts 2012'!G35*3</f>
        <v>0</v>
      </c>
      <c r="H35">
        <f>' Chum hourly counts 2012'!H35*3</f>
        <v>3</v>
      </c>
      <c r="I35">
        <f>' Chum hourly counts 2012'!I35*3</f>
        <v>3</v>
      </c>
      <c r="J35">
        <f>' Chum hourly counts 2012'!J35*3</f>
        <v>0</v>
      </c>
      <c r="K35">
        <f>' Chum hourly counts 2012'!K35*3</f>
        <v>0</v>
      </c>
      <c r="L35">
        <f>' Chum hourly counts 2012'!L35*3</f>
        <v>0</v>
      </c>
      <c r="M35">
        <f>' Chum hourly counts 2012'!M35*3</f>
        <v>0</v>
      </c>
      <c r="N35">
        <f>' Chum hourly counts 2012'!N35*3</f>
        <v>0</v>
      </c>
      <c r="O35">
        <f>' Chum hourly counts 2012'!O35*3</f>
        <v>0</v>
      </c>
      <c r="P35">
        <f>' Chum hourly counts 2012'!P35*3</f>
        <v>0</v>
      </c>
      <c r="Q35">
        <f>' Chum hourly counts 2012'!Q35*3</f>
        <v>0</v>
      </c>
      <c r="R35">
        <f>' Chum hourly counts 2012'!R35*3</f>
        <v>0</v>
      </c>
      <c r="S35">
        <f>' Chum hourly counts 2012'!S35*3</f>
        <v>0</v>
      </c>
      <c r="T35">
        <f>' Chum hourly counts 2012'!T35*3</f>
        <v>3</v>
      </c>
      <c r="U35">
        <f>' Chum hourly counts 2012'!U35*3</f>
        <v>0</v>
      </c>
      <c r="V35">
        <f>' Chum hourly counts 2012'!V35*3</f>
        <v>3</v>
      </c>
      <c r="W35">
        <f>' Chum hourly counts 2012'!W35*3</f>
        <v>0</v>
      </c>
      <c r="X35">
        <f>' Chum hourly counts 2012'!X35*3</f>
        <v>42</v>
      </c>
      <c r="Y35">
        <f>' Chum hourly counts 2012'!Y35*3</f>
        <v>24</v>
      </c>
      <c r="Z35">
        <f t="shared" si="29"/>
        <v>162</v>
      </c>
      <c r="AB35">
        <f t="shared" si="3"/>
        <v>162</v>
      </c>
      <c r="AC35">
        <f t="shared" si="4"/>
        <v>1236.521739130435</v>
      </c>
      <c r="AD35" s="69"/>
      <c r="AE35">
        <f t="shared" si="0"/>
        <v>24</v>
      </c>
      <c r="AF35">
        <f t="shared" si="5"/>
        <v>8.5869565217391308</v>
      </c>
      <c r="AG35">
        <f t="shared" si="6"/>
        <v>36</v>
      </c>
      <c r="AH35">
        <f t="shared" si="7"/>
        <v>121</v>
      </c>
      <c r="AI35">
        <f t="shared" si="8"/>
        <v>0</v>
      </c>
      <c r="AJ35">
        <f t="shared" si="9"/>
        <v>0</v>
      </c>
      <c r="AK35">
        <f t="shared" si="10"/>
        <v>0</v>
      </c>
      <c r="AL35">
        <f t="shared" si="11"/>
        <v>1</v>
      </c>
      <c r="AM35">
        <f t="shared" si="12"/>
        <v>0</v>
      </c>
      <c r="AN35">
        <f t="shared" si="13"/>
        <v>1</v>
      </c>
      <c r="AO35">
        <f t="shared" si="14"/>
        <v>0</v>
      </c>
      <c r="AP35">
        <f t="shared" si="15"/>
        <v>0</v>
      </c>
      <c r="AQ35">
        <f t="shared" si="16"/>
        <v>0</v>
      </c>
      <c r="AR35">
        <f t="shared" si="17"/>
        <v>0</v>
      </c>
      <c r="AS35">
        <f t="shared" si="18"/>
        <v>0</v>
      </c>
      <c r="AT35">
        <f t="shared" si="19"/>
        <v>0</v>
      </c>
      <c r="AU35">
        <f t="shared" si="20"/>
        <v>0</v>
      </c>
      <c r="AV35">
        <f t="shared" si="21"/>
        <v>0</v>
      </c>
      <c r="AW35">
        <f t="shared" si="22"/>
        <v>0</v>
      </c>
      <c r="AX35">
        <f t="shared" si="23"/>
        <v>1</v>
      </c>
      <c r="AY35">
        <f t="shared" si="24"/>
        <v>1</v>
      </c>
      <c r="AZ35">
        <f t="shared" si="25"/>
        <v>1</v>
      </c>
      <c r="BA35">
        <f t="shared" si="26"/>
        <v>1</v>
      </c>
      <c r="BB35">
        <f t="shared" si="27"/>
        <v>196</v>
      </c>
      <c r="BC35">
        <f t="shared" si="28"/>
        <v>36</v>
      </c>
    </row>
    <row r="36" spans="1:55" x14ac:dyDescent="0.25">
      <c r="A36" s="1">
        <v>42573</v>
      </c>
      <c r="B36">
        <f>' Chum hourly counts 2012'!B36*3</f>
        <v>18</v>
      </c>
      <c r="C36">
        <f>' Chum hourly counts 2012'!C36*3</f>
        <v>21</v>
      </c>
      <c r="D36">
        <f>' Chum hourly counts 2012'!D36*3</f>
        <v>18</v>
      </c>
      <c r="E36">
        <f>' Chum hourly counts 2012'!E36*3</f>
        <v>3</v>
      </c>
      <c r="F36">
        <f>' Chum hourly counts 2012'!F36*3</f>
        <v>0</v>
      </c>
      <c r="G36">
        <f>' Chum hourly counts 2012'!G36*3</f>
        <v>3</v>
      </c>
      <c r="H36">
        <f>' Chum hourly counts 2012'!H36*3</f>
        <v>12</v>
      </c>
      <c r="I36">
        <f>' Chum hourly counts 2012'!I36*3</f>
        <v>3</v>
      </c>
      <c r="J36">
        <f>' Chum hourly counts 2012'!J36*3</f>
        <v>0</v>
      </c>
      <c r="K36">
        <f>' Chum hourly counts 2012'!K36*3</f>
        <v>0</v>
      </c>
      <c r="L36">
        <f>' Chum hourly counts 2012'!L36*3</f>
        <v>0</v>
      </c>
      <c r="M36">
        <f>' Chum hourly counts 2012'!M36*3</f>
        <v>0</v>
      </c>
      <c r="N36">
        <f>' Chum hourly counts 2012'!N36*3</f>
        <v>0</v>
      </c>
      <c r="O36">
        <f>' Chum hourly counts 2012'!O36*3</f>
        <v>0</v>
      </c>
      <c r="P36">
        <f>' Chum hourly counts 2012'!P36*3</f>
        <v>0</v>
      </c>
      <c r="Q36">
        <f>' Chum hourly counts 2012'!Q36*3</f>
        <v>0</v>
      </c>
      <c r="R36">
        <f>' Chum hourly counts 2012'!R36*3</f>
        <v>0</v>
      </c>
      <c r="S36">
        <f>' Chum hourly counts 2012'!S36*3</f>
        <v>0</v>
      </c>
      <c r="T36">
        <f>' Chum hourly counts 2012'!T36*3</f>
        <v>6</v>
      </c>
      <c r="U36">
        <f>' Chum hourly counts 2012'!U36*3</f>
        <v>0</v>
      </c>
      <c r="V36">
        <f>' Chum hourly counts 2012'!V36*3</f>
        <v>0</v>
      </c>
      <c r="W36">
        <f>' Chum hourly counts 2012'!W36*3</f>
        <v>0</v>
      </c>
      <c r="X36">
        <f>' Chum hourly counts 2012'!X36*3</f>
        <v>0</v>
      </c>
      <c r="Y36">
        <f>' Chum hourly counts 2012'!Y36*3</f>
        <v>0</v>
      </c>
      <c r="Z36">
        <f t="shared" si="29"/>
        <v>84</v>
      </c>
      <c r="AB36">
        <f t="shared" si="3"/>
        <v>84</v>
      </c>
      <c r="AC36">
        <f t="shared" si="4"/>
        <v>175.304347826087</v>
      </c>
      <c r="AD36" s="69"/>
      <c r="AE36">
        <f t="shared" si="0"/>
        <v>24</v>
      </c>
      <c r="AF36">
        <f t="shared" si="5"/>
        <v>1.2173913043478262</v>
      </c>
      <c r="AG36">
        <f t="shared" si="6"/>
        <v>1</v>
      </c>
      <c r="AH36">
        <f t="shared" si="7"/>
        <v>1</v>
      </c>
      <c r="AI36">
        <f t="shared" si="8"/>
        <v>25</v>
      </c>
      <c r="AJ36">
        <f t="shared" si="9"/>
        <v>1</v>
      </c>
      <c r="AK36">
        <f t="shared" si="10"/>
        <v>1</v>
      </c>
      <c r="AL36">
        <f t="shared" si="11"/>
        <v>9</v>
      </c>
      <c r="AM36">
        <f t="shared" si="12"/>
        <v>9</v>
      </c>
      <c r="AN36">
        <f t="shared" si="13"/>
        <v>1</v>
      </c>
      <c r="AO36">
        <f t="shared" si="14"/>
        <v>0</v>
      </c>
      <c r="AP36">
        <f t="shared" si="15"/>
        <v>0</v>
      </c>
      <c r="AQ36">
        <f t="shared" si="16"/>
        <v>0</v>
      </c>
      <c r="AR36">
        <f t="shared" si="17"/>
        <v>0</v>
      </c>
      <c r="AS36">
        <f t="shared" si="18"/>
        <v>0</v>
      </c>
      <c r="AT36">
        <f t="shared" si="19"/>
        <v>0</v>
      </c>
      <c r="AU36">
        <f t="shared" si="20"/>
        <v>0</v>
      </c>
      <c r="AV36">
        <f t="shared" si="21"/>
        <v>0</v>
      </c>
      <c r="AW36">
        <f t="shared" si="22"/>
        <v>0</v>
      </c>
      <c r="AX36">
        <f t="shared" si="23"/>
        <v>4</v>
      </c>
      <c r="AY36">
        <f t="shared" si="24"/>
        <v>4</v>
      </c>
      <c r="AZ36">
        <f t="shared" si="25"/>
        <v>0</v>
      </c>
      <c r="BA36">
        <f t="shared" si="26"/>
        <v>0</v>
      </c>
      <c r="BB36">
        <f t="shared" si="27"/>
        <v>0</v>
      </c>
      <c r="BC36">
        <f t="shared" si="28"/>
        <v>0</v>
      </c>
    </row>
    <row r="37" spans="1:55" x14ac:dyDescent="0.25">
      <c r="A37" s="1">
        <v>42574</v>
      </c>
      <c r="B37">
        <f>' Chum hourly counts 2012'!B37*3</f>
        <v>3</v>
      </c>
      <c r="C37">
        <f>' Chum hourly counts 2012'!C37*3</f>
        <v>6</v>
      </c>
      <c r="D37">
        <f>' Chum hourly counts 2012'!D37*3</f>
        <v>0</v>
      </c>
      <c r="E37">
        <f>' Chum hourly counts 2012'!E37*3</f>
        <v>0</v>
      </c>
      <c r="F37">
        <f>' Chum hourly counts 2012'!F37*3</f>
        <v>3</v>
      </c>
      <c r="G37">
        <f>' Chum hourly counts 2012'!G37*3</f>
        <v>3</v>
      </c>
      <c r="H37">
        <f>' Chum hourly counts 2012'!H37*3</f>
        <v>6</v>
      </c>
      <c r="I37">
        <f>' Chum hourly counts 2012'!I37*3</f>
        <v>0</v>
      </c>
      <c r="J37">
        <f>' Chum hourly counts 2012'!J37*3</f>
        <v>0</v>
      </c>
      <c r="K37">
        <f>' Chum hourly counts 2012'!K37*3</f>
        <v>0</v>
      </c>
      <c r="L37">
        <f>' Chum hourly counts 2012'!L37*3</f>
        <v>0</v>
      </c>
      <c r="M37">
        <f>' Chum hourly counts 2012'!M37*3</f>
        <v>0</v>
      </c>
      <c r="N37">
        <f>' Chum hourly counts 2012'!N37*3</f>
        <v>0</v>
      </c>
      <c r="O37">
        <f>' Chum hourly counts 2012'!O37*3</f>
        <v>0</v>
      </c>
      <c r="P37">
        <f>' Chum hourly counts 2012'!P37*3</f>
        <v>0</v>
      </c>
      <c r="Q37">
        <f>' Chum hourly counts 2012'!Q37*3</f>
        <v>0</v>
      </c>
      <c r="R37">
        <f>' Chum hourly counts 2012'!R37*3</f>
        <v>3</v>
      </c>
      <c r="S37">
        <f>' Chum hourly counts 2012'!S37*3</f>
        <v>9</v>
      </c>
      <c r="T37">
        <f>' Chum hourly counts 2012'!T37*3</f>
        <v>15</v>
      </c>
      <c r="U37">
        <f>' Chum hourly counts 2012'!U37*3</f>
        <v>24</v>
      </c>
      <c r="V37">
        <f>' Chum hourly counts 2012'!V37*3</f>
        <v>12</v>
      </c>
      <c r="W37">
        <f>' Chum hourly counts 2012'!W37*3</f>
        <v>12</v>
      </c>
      <c r="X37">
        <f>' Chum hourly counts 2012'!X37*3</f>
        <v>51</v>
      </c>
      <c r="Y37">
        <f>' Chum hourly counts 2012'!Y37*3</f>
        <v>126</v>
      </c>
      <c r="Z37">
        <f t="shared" si="29"/>
        <v>273</v>
      </c>
      <c r="AB37">
        <f t="shared" si="3"/>
        <v>273</v>
      </c>
      <c r="AC37">
        <f t="shared" si="4"/>
        <v>2626.434782608696</v>
      </c>
      <c r="AD37" s="69"/>
      <c r="AE37">
        <f t="shared" si="0"/>
        <v>24</v>
      </c>
      <c r="AF37">
        <f t="shared" si="5"/>
        <v>18.239130434782609</v>
      </c>
      <c r="AG37">
        <f t="shared" si="6"/>
        <v>1</v>
      </c>
      <c r="AH37">
        <f t="shared" si="7"/>
        <v>4</v>
      </c>
      <c r="AI37">
        <f t="shared" si="8"/>
        <v>0</v>
      </c>
      <c r="AJ37">
        <f t="shared" si="9"/>
        <v>1</v>
      </c>
      <c r="AK37">
        <f t="shared" si="10"/>
        <v>0</v>
      </c>
      <c r="AL37">
        <f t="shared" si="11"/>
        <v>1</v>
      </c>
      <c r="AM37">
        <f t="shared" si="12"/>
        <v>4</v>
      </c>
      <c r="AN37">
        <f t="shared" si="13"/>
        <v>0</v>
      </c>
      <c r="AO37">
        <f t="shared" si="14"/>
        <v>0</v>
      </c>
      <c r="AP37">
        <f t="shared" si="15"/>
        <v>0</v>
      </c>
      <c r="AQ37">
        <f t="shared" si="16"/>
        <v>0</v>
      </c>
      <c r="AR37">
        <f t="shared" si="17"/>
        <v>0</v>
      </c>
      <c r="AS37">
        <f t="shared" si="18"/>
        <v>0</v>
      </c>
      <c r="AT37">
        <f t="shared" si="19"/>
        <v>0</v>
      </c>
      <c r="AU37">
        <f t="shared" si="20"/>
        <v>0</v>
      </c>
      <c r="AV37">
        <f t="shared" si="21"/>
        <v>1</v>
      </c>
      <c r="AW37">
        <f t="shared" si="22"/>
        <v>4</v>
      </c>
      <c r="AX37">
        <f t="shared" si="23"/>
        <v>4</v>
      </c>
      <c r="AY37">
        <f t="shared" si="24"/>
        <v>9</v>
      </c>
      <c r="AZ37">
        <f t="shared" si="25"/>
        <v>16</v>
      </c>
      <c r="BA37">
        <f t="shared" si="26"/>
        <v>0</v>
      </c>
      <c r="BB37">
        <f t="shared" si="27"/>
        <v>169</v>
      </c>
      <c r="BC37">
        <f t="shared" si="28"/>
        <v>625</v>
      </c>
    </row>
    <row r="38" spans="1:55" x14ac:dyDescent="0.25">
      <c r="A38" s="1">
        <v>42575</v>
      </c>
      <c r="B38">
        <f>' Chum hourly counts 2012'!B38*3</f>
        <v>12</v>
      </c>
      <c r="C38">
        <f>' Chum hourly counts 2012'!C38*3</f>
        <v>12</v>
      </c>
      <c r="D38">
        <f>' Chum hourly counts 2012'!D38*3</f>
        <v>0</v>
      </c>
      <c r="E38">
        <f>' Chum hourly counts 2012'!E38*3</f>
        <v>6</v>
      </c>
      <c r="F38">
        <f>' Chum hourly counts 2012'!F38*3</f>
        <v>0</v>
      </c>
      <c r="G38">
        <f>' Chum hourly counts 2012'!G38*3</f>
        <v>0</v>
      </c>
      <c r="H38">
        <f>' Chum hourly counts 2012'!H38*3</f>
        <v>0</v>
      </c>
      <c r="I38">
        <f>' Chum hourly counts 2012'!I38*3</f>
        <v>0</v>
      </c>
      <c r="J38">
        <f>' Chum hourly counts 2012'!J38*3</f>
        <v>0</v>
      </c>
      <c r="K38">
        <f>' Chum hourly counts 2012'!K38*3</f>
        <v>-6</v>
      </c>
      <c r="L38">
        <f>' Chum hourly counts 2012'!L38*3</f>
        <v>0</v>
      </c>
      <c r="M38">
        <f>' Chum hourly counts 2012'!M38*3</f>
        <v>0</v>
      </c>
      <c r="N38">
        <f>' Chum hourly counts 2012'!N38*3</f>
        <v>0</v>
      </c>
      <c r="O38">
        <f>' Chum hourly counts 2012'!O38*3</f>
        <v>0</v>
      </c>
      <c r="P38">
        <f>' Chum hourly counts 2012'!P38*3</f>
        <v>0</v>
      </c>
      <c r="Q38">
        <f>' Chum hourly counts 2012'!Q38*3</f>
        <v>0</v>
      </c>
      <c r="R38">
        <f>' Chum hourly counts 2012'!R38*3</f>
        <v>0</v>
      </c>
      <c r="S38">
        <f>' Chum hourly counts 2012'!S38*3</f>
        <v>0</v>
      </c>
      <c r="T38">
        <f>' Chum hourly counts 2012'!T38*3</f>
        <v>3</v>
      </c>
      <c r="U38">
        <f>' Chum hourly counts 2012'!U38*3</f>
        <v>6</v>
      </c>
      <c r="V38">
        <f>' Chum hourly counts 2012'!V38*3</f>
        <v>3</v>
      </c>
      <c r="W38">
        <f>' Chum hourly counts 2012'!W38*3</f>
        <v>0</v>
      </c>
      <c r="X38">
        <f>' Chum hourly counts 2012'!X38*3</f>
        <v>0</v>
      </c>
      <c r="Y38">
        <f>' Chum hourly counts 2012'!Y38*3</f>
        <v>-3</v>
      </c>
      <c r="Z38">
        <f t="shared" si="29"/>
        <v>33</v>
      </c>
      <c r="AB38">
        <f t="shared" si="3"/>
        <v>33</v>
      </c>
      <c r="AC38">
        <f t="shared" si="4"/>
        <v>115.82608695652176</v>
      </c>
      <c r="AD38" s="69"/>
      <c r="AE38">
        <f t="shared" si="0"/>
        <v>24</v>
      </c>
      <c r="AF38">
        <f t="shared" si="5"/>
        <v>0.80434782608695654</v>
      </c>
      <c r="AG38">
        <f t="shared" si="6"/>
        <v>0</v>
      </c>
      <c r="AH38">
        <f t="shared" si="7"/>
        <v>16</v>
      </c>
      <c r="AI38">
        <f t="shared" si="8"/>
        <v>4</v>
      </c>
      <c r="AJ38">
        <f t="shared" si="9"/>
        <v>4</v>
      </c>
      <c r="AK38">
        <f t="shared" si="10"/>
        <v>0</v>
      </c>
      <c r="AL38">
        <f t="shared" si="11"/>
        <v>0</v>
      </c>
      <c r="AM38">
        <f t="shared" si="12"/>
        <v>0</v>
      </c>
      <c r="AN38">
        <f t="shared" si="13"/>
        <v>0</v>
      </c>
      <c r="AO38">
        <f t="shared" si="14"/>
        <v>4</v>
      </c>
      <c r="AP38">
        <f t="shared" si="15"/>
        <v>4</v>
      </c>
      <c r="AQ38">
        <f t="shared" si="16"/>
        <v>0</v>
      </c>
      <c r="AR38">
        <f t="shared" si="17"/>
        <v>0</v>
      </c>
      <c r="AS38">
        <f t="shared" si="18"/>
        <v>0</v>
      </c>
      <c r="AT38">
        <f t="shared" si="19"/>
        <v>0</v>
      </c>
      <c r="AU38">
        <f t="shared" si="20"/>
        <v>0</v>
      </c>
      <c r="AV38">
        <f t="shared" si="21"/>
        <v>0</v>
      </c>
      <c r="AW38">
        <f t="shared" si="22"/>
        <v>0</v>
      </c>
      <c r="AX38">
        <f t="shared" si="23"/>
        <v>1</v>
      </c>
      <c r="AY38">
        <f t="shared" si="24"/>
        <v>1</v>
      </c>
      <c r="AZ38">
        <f t="shared" si="25"/>
        <v>1</v>
      </c>
      <c r="BA38">
        <f t="shared" si="26"/>
        <v>1</v>
      </c>
      <c r="BB38">
        <f t="shared" si="27"/>
        <v>0</v>
      </c>
      <c r="BC38">
        <f t="shared" si="28"/>
        <v>1</v>
      </c>
    </row>
    <row r="39" spans="1:55" x14ac:dyDescent="0.25">
      <c r="A39" s="1">
        <v>42576</v>
      </c>
      <c r="B39">
        <f>' Chum hourly counts 2012'!B39*3</f>
        <v>0</v>
      </c>
      <c r="C39">
        <f>' Chum hourly counts 2012'!C39*3</f>
        <v>0</v>
      </c>
      <c r="D39">
        <f>' Chum hourly counts 2012'!D39*3</f>
        <v>0</v>
      </c>
      <c r="E39">
        <f>' Chum hourly counts 2012'!E39*3</f>
        <v>-3</v>
      </c>
      <c r="F39">
        <f>' Chum hourly counts 2012'!F39*3</f>
        <v>0</v>
      </c>
      <c r="G39">
        <f>' Chum hourly counts 2012'!G39*3</f>
        <v>0</v>
      </c>
      <c r="H39">
        <f>' Chum hourly counts 2012'!H39*3</f>
        <v>3</v>
      </c>
      <c r="I39">
        <f>' Chum hourly counts 2012'!I39*3</f>
        <v>0</v>
      </c>
      <c r="J39">
        <f>' Chum hourly counts 2012'!J39*3</f>
        <v>0</v>
      </c>
      <c r="K39">
        <f>' Chum hourly counts 2012'!K39*3</f>
        <v>0</v>
      </c>
      <c r="L39">
        <f>' Chum hourly counts 2012'!L39*3</f>
        <v>0</v>
      </c>
      <c r="M39">
        <f>' Chum hourly counts 2012'!M39*3</f>
        <v>0</v>
      </c>
      <c r="N39">
        <f>' Chum hourly counts 2012'!N39*3</f>
        <v>0</v>
      </c>
      <c r="O39">
        <f>' Chum hourly counts 2012'!O39*3</f>
        <v>0</v>
      </c>
      <c r="P39">
        <f>' Chum hourly counts 2012'!P39*3</f>
        <v>0</v>
      </c>
      <c r="Q39">
        <f>' Chum hourly counts 2012'!Q39*3</f>
        <v>0</v>
      </c>
      <c r="R39">
        <f>' Chum hourly counts 2012'!R39*3</f>
        <v>0</v>
      </c>
      <c r="S39">
        <f>' Chum hourly counts 2012'!S39*3</f>
        <v>0</v>
      </c>
      <c r="T39">
        <f>' Chum hourly counts 2012'!T39*3</f>
        <v>0</v>
      </c>
      <c r="U39">
        <f>' Chum hourly counts 2012'!U39*3</f>
        <v>3</v>
      </c>
      <c r="V39">
        <f>' Chum hourly counts 2012'!V39*3</f>
        <v>0</v>
      </c>
      <c r="W39">
        <f>' Chum hourly counts 2012'!W39*3</f>
        <v>9</v>
      </c>
      <c r="X39">
        <f>' Chum hourly counts 2012'!X39*3</f>
        <v>9</v>
      </c>
      <c r="Y39">
        <f>' Chum hourly counts 2012'!Y39*3</f>
        <v>0</v>
      </c>
      <c r="Z39">
        <f t="shared" si="29"/>
        <v>21</v>
      </c>
      <c r="AB39">
        <f t="shared" si="3"/>
        <v>21</v>
      </c>
      <c r="AC39">
        <f t="shared" si="4"/>
        <v>75.130434782608702</v>
      </c>
      <c r="AD39" s="69"/>
      <c r="AE39">
        <f t="shared" si="0"/>
        <v>24</v>
      </c>
      <c r="AF39">
        <f t="shared" si="5"/>
        <v>0.52173913043478259</v>
      </c>
      <c r="AG39">
        <f t="shared" si="6"/>
        <v>0</v>
      </c>
      <c r="AH39">
        <f t="shared" si="7"/>
        <v>0</v>
      </c>
      <c r="AI39">
        <f t="shared" si="8"/>
        <v>1</v>
      </c>
      <c r="AJ39">
        <f t="shared" si="9"/>
        <v>1</v>
      </c>
      <c r="AK39">
        <f t="shared" si="10"/>
        <v>0</v>
      </c>
      <c r="AL39">
        <f t="shared" si="11"/>
        <v>1</v>
      </c>
      <c r="AM39">
        <f t="shared" si="12"/>
        <v>1</v>
      </c>
      <c r="AN39">
        <f t="shared" si="13"/>
        <v>0</v>
      </c>
      <c r="AO39">
        <f t="shared" si="14"/>
        <v>0</v>
      </c>
      <c r="AP39">
        <f t="shared" si="15"/>
        <v>0</v>
      </c>
      <c r="AQ39">
        <f t="shared" si="16"/>
        <v>0</v>
      </c>
      <c r="AR39">
        <f t="shared" si="17"/>
        <v>0</v>
      </c>
      <c r="AS39">
        <f t="shared" si="18"/>
        <v>0</v>
      </c>
      <c r="AT39">
        <f t="shared" si="19"/>
        <v>0</v>
      </c>
      <c r="AU39">
        <f t="shared" si="20"/>
        <v>0</v>
      </c>
      <c r="AV39">
        <f t="shared" si="21"/>
        <v>0</v>
      </c>
      <c r="AW39">
        <f t="shared" si="22"/>
        <v>0</v>
      </c>
      <c r="AX39">
        <f t="shared" si="23"/>
        <v>0</v>
      </c>
      <c r="AY39">
        <f t="shared" si="24"/>
        <v>1</v>
      </c>
      <c r="AZ39">
        <f t="shared" si="25"/>
        <v>1</v>
      </c>
      <c r="BA39">
        <f t="shared" si="26"/>
        <v>9</v>
      </c>
      <c r="BB39">
        <f t="shared" si="27"/>
        <v>0</v>
      </c>
      <c r="BC39">
        <f t="shared" si="28"/>
        <v>9</v>
      </c>
    </row>
    <row r="40" spans="1:55" x14ac:dyDescent="0.25">
      <c r="A40" s="1">
        <v>42577</v>
      </c>
      <c r="B40">
        <f>' Chum hourly counts 2012'!B40*3</f>
        <v>3</v>
      </c>
      <c r="C40">
        <f>' Chum hourly counts 2012'!C40*3</f>
        <v>3</v>
      </c>
      <c r="D40">
        <f>' Chum hourly counts 2012'!D40*3</f>
        <v>0</v>
      </c>
      <c r="E40">
        <f>' Chum hourly counts 2012'!E40*3</f>
        <v>0</v>
      </c>
      <c r="F40">
        <f>' Chum hourly counts 2012'!F40*3</f>
        <v>0</v>
      </c>
      <c r="G40">
        <f>' Chum hourly counts 2012'!G40*3</f>
        <v>0</v>
      </c>
      <c r="H40">
        <f>' Chum hourly counts 2012'!H40*3</f>
        <v>3</v>
      </c>
      <c r="I40">
        <f>' Chum hourly counts 2012'!I40*3</f>
        <v>12</v>
      </c>
      <c r="J40">
        <f>' Chum hourly counts 2012'!J40*3</f>
        <v>0</v>
      </c>
      <c r="K40">
        <f>' Chum hourly counts 2012'!K40*3</f>
        <v>0</v>
      </c>
      <c r="L40">
        <f>' Chum hourly counts 2012'!L40*3</f>
        <v>0</v>
      </c>
      <c r="M40">
        <f>' Chum hourly counts 2012'!M40*3</f>
        <v>0</v>
      </c>
      <c r="N40">
        <f>' Chum hourly counts 2012'!N40*3</f>
        <v>0</v>
      </c>
      <c r="O40">
        <f>' Chum hourly counts 2012'!O40*3</f>
        <v>0</v>
      </c>
      <c r="P40">
        <f>' Chum hourly counts 2012'!P40*3</f>
        <v>0</v>
      </c>
      <c r="Q40">
        <f>' Chum hourly counts 2012'!Q40*3</f>
        <v>0</v>
      </c>
      <c r="R40">
        <f>' Chum hourly counts 2012'!R40*3</f>
        <v>0</v>
      </c>
      <c r="S40">
        <f>' Chum hourly counts 2012'!S40*3</f>
        <v>0</v>
      </c>
      <c r="T40">
        <f>' Chum hourly counts 2012'!T40*3</f>
        <v>0</v>
      </c>
      <c r="U40">
        <f>' Chum hourly counts 2012'!U40*3</f>
        <v>3</v>
      </c>
      <c r="V40">
        <f>' Chum hourly counts 2012'!V40*3</f>
        <v>3</v>
      </c>
      <c r="W40">
        <f>' Chum hourly counts 2012'!W40*3</f>
        <v>3</v>
      </c>
      <c r="X40">
        <f>' Chum hourly counts 2012'!X40*3</f>
        <v>0</v>
      </c>
      <c r="Y40">
        <f>' Chum hourly counts 2012'!Y40*3</f>
        <v>0</v>
      </c>
      <c r="Z40">
        <f t="shared" si="29"/>
        <v>30</v>
      </c>
      <c r="AB40">
        <f t="shared" si="3"/>
        <v>30</v>
      </c>
      <c r="AC40">
        <f t="shared" si="4"/>
        <v>90.782608695652186</v>
      </c>
      <c r="AD40" s="69"/>
      <c r="AE40">
        <f t="shared" si="0"/>
        <v>24</v>
      </c>
      <c r="AF40">
        <f t="shared" si="5"/>
        <v>0.63043478260869568</v>
      </c>
      <c r="AG40">
        <f t="shared" si="6"/>
        <v>0</v>
      </c>
      <c r="AH40">
        <f t="shared" si="7"/>
        <v>1</v>
      </c>
      <c r="AI40">
        <f t="shared" si="8"/>
        <v>0</v>
      </c>
      <c r="AJ40">
        <f t="shared" si="9"/>
        <v>0</v>
      </c>
      <c r="AK40">
        <f t="shared" si="10"/>
        <v>0</v>
      </c>
      <c r="AL40">
        <f t="shared" si="11"/>
        <v>1</v>
      </c>
      <c r="AM40">
        <f t="shared" si="12"/>
        <v>9</v>
      </c>
      <c r="AN40">
        <f t="shared" si="13"/>
        <v>16</v>
      </c>
      <c r="AO40">
        <f t="shared" si="14"/>
        <v>0</v>
      </c>
      <c r="AP40">
        <f t="shared" si="15"/>
        <v>0</v>
      </c>
      <c r="AQ40">
        <f t="shared" si="16"/>
        <v>0</v>
      </c>
      <c r="AR40">
        <f t="shared" si="17"/>
        <v>0</v>
      </c>
      <c r="AS40">
        <f t="shared" si="18"/>
        <v>0</v>
      </c>
      <c r="AT40">
        <f t="shared" si="19"/>
        <v>0</v>
      </c>
      <c r="AU40">
        <f t="shared" si="20"/>
        <v>0</v>
      </c>
      <c r="AV40">
        <f t="shared" si="21"/>
        <v>0</v>
      </c>
      <c r="AW40">
        <f t="shared" si="22"/>
        <v>0</v>
      </c>
      <c r="AX40">
        <f t="shared" si="23"/>
        <v>0</v>
      </c>
      <c r="AY40">
        <f t="shared" si="24"/>
        <v>1</v>
      </c>
      <c r="AZ40">
        <f t="shared" si="25"/>
        <v>0</v>
      </c>
      <c r="BA40">
        <f t="shared" si="26"/>
        <v>0</v>
      </c>
      <c r="BB40">
        <f t="shared" si="27"/>
        <v>1</v>
      </c>
      <c r="BC40">
        <f t="shared" si="28"/>
        <v>0</v>
      </c>
    </row>
    <row r="41" spans="1:55" x14ac:dyDescent="0.25">
      <c r="A41" s="1">
        <v>42578</v>
      </c>
      <c r="B41">
        <f>' Chum hourly counts 2012'!B41*3</f>
        <v>6</v>
      </c>
      <c r="C41">
        <f>' Chum hourly counts 2012'!C41*3</f>
        <v>6</v>
      </c>
      <c r="D41">
        <f>' Chum hourly counts 2012'!D41*3</f>
        <v>0</v>
      </c>
      <c r="E41">
        <f>' Chum hourly counts 2012'!E41*3</f>
        <v>12</v>
      </c>
      <c r="F41">
        <f>' Chum hourly counts 2012'!F41*3</f>
        <v>0</v>
      </c>
      <c r="G41">
        <f>' Chum hourly counts 2012'!G41*3</f>
        <v>0</v>
      </c>
      <c r="H41">
        <f>' Chum hourly counts 2012'!H41*3</f>
        <v>0</v>
      </c>
      <c r="I41">
        <f>' Chum hourly counts 2012'!I41*3</f>
        <v>0</v>
      </c>
      <c r="J41">
        <f>' Chum hourly counts 2012'!J41*3</f>
        <v>0</v>
      </c>
      <c r="K41">
        <f>' Chum hourly counts 2012'!K41*3</f>
        <v>0</v>
      </c>
      <c r="L41">
        <f>' Chum hourly counts 2012'!L41*3</f>
        <v>0</v>
      </c>
      <c r="M41">
        <f>' Chum hourly counts 2012'!M41*3</f>
        <v>0</v>
      </c>
      <c r="N41">
        <f>' Chum hourly counts 2012'!N41*3</f>
        <v>0</v>
      </c>
      <c r="O41">
        <f>' Chum hourly counts 2012'!O41*3</f>
        <v>0</v>
      </c>
      <c r="P41">
        <f>' Chum hourly counts 2012'!P41*3</f>
        <v>0</v>
      </c>
      <c r="Q41">
        <f>' Chum hourly counts 2012'!Q41*3</f>
        <v>0</v>
      </c>
      <c r="R41">
        <f>' Chum hourly counts 2012'!R41*3</f>
        <v>0</v>
      </c>
      <c r="S41">
        <f>' Chum hourly counts 2012'!S41*3</f>
        <v>0</v>
      </c>
      <c r="T41">
        <f>' Chum hourly counts 2012'!T41*3</f>
        <v>-3</v>
      </c>
      <c r="U41">
        <f>' Chum hourly counts 2012'!U41*3</f>
        <v>0</v>
      </c>
      <c r="V41">
        <f>' Chum hourly counts 2012'!V41*3</f>
        <v>0</v>
      </c>
      <c r="W41">
        <f>' Chum hourly counts 2012'!W41*3</f>
        <v>0</v>
      </c>
      <c r="X41">
        <f>' Chum hourly counts 2012'!X41*3</f>
        <v>0</v>
      </c>
      <c r="Y41">
        <f>' Chum hourly counts 2012'!Y41*3</f>
        <v>3</v>
      </c>
      <c r="Z41">
        <f t="shared" si="29"/>
        <v>24</v>
      </c>
      <c r="AB41">
        <f t="shared" si="3"/>
        <v>24</v>
      </c>
      <c r="AC41">
        <f t="shared" si="4"/>
        <v>122.08695652173914</v>
      </c>
      <c r="AD41" s="69"/>
      <c r="AE41">
        <f t="shared" si="0"/>
        <v>24</v>
      </c>
      <c r="AF41">
        <f t="shared" si="5"/>
        <v>0.84782608695652173</v>
      </c>
      <c r="AG41">
        <f t="shared" si="6"/>
        <v>0</v>
      </c>
      <c r="AH41">
        <f t="shared" si="7"/>
        <v>4</v>
      </c>
      <c r="AI41">
        <f t="shared" si="8"/>
        <v>16</v>
      </c>
      <c r="AJ41">
        <f t="shared" si="9"/>
        <v>16</v>
      </c>
      <c r="AK41">
        <f t="shared" si="10"/>
        <v>0</v>
      </c>
      <c r="AL41">
        <f t="shared" si="11"/>
        <v>0</v>
      </c>
      <c r="AM41">
        <f t="shared" si="12"/>
        <v>0</v>
      </c>
      <c r="AN41">
        <f t="shared" si="13"/>
        <v>0</v>
      </c>
      <c r="AO41">
        <f t="shared" si="14"/>
        <v>0</v>
      </c>
      <c r="AP41">
        <f t="shared" si="15"/>
        <v>0</v>
      </c>
      <c r="AQ41">
        <f t="shared" si="16"/>
        <v>0</v>
      </c>
      <c r="AR41">
        <f t="shared" si="17"/>
        <v>0</v>
      </c>
      <c r="AS41">
        <f t="shared" si="18"/>
        <v>0</v>
      </c>
      <c r="AT41">
        <f t="shared" si="19"/>
        <v>0</v>
      </c>
      <c r="AU41">
        <f t="shared" si="20"/>
        <v>0</v>
      </c>
      <c r="AV41">
        <f t="shared" si="21"/>
        <v>0</v>
      </c>
      <c r="AW41">
        <f t="shared" si="22"/>
        <v>0</v>
      </c>
      <c r="AX41">
        <f t="shared" si="23"/>
        <v>1</v>
      </c>
      <c r="AY41">
        <f t="shared" si="24"/>
        <v>1</v>
      </c>
      <c r="AZ41">
        <f t="shared" si="25"/>
        <v>0</v>
      </c>
      <c r="BA41">
        <f t="shared" si="26"/>
        <v>0</v>
      </c>
      <c r="BB41">
        <f t="shared" si="27"/>
        <v>0</v>
      </c>
      <c r="BC41">
        <f t="shared" si="28"/>
        <v>1</v>
      </c>
    </row>
    <row r="42" spans="1:55" x14ac:dyDescent="0.25">
      <c r="A42" s="1">
        <v>42579</v>
      </c>
      <c r="B42">
        <f>' Chum hourly counts 2012'!B42*3</f>
        <v>3</v>
      </c>
      <c r="C42">
        <f>' Chum hourly counts 2012'!C42*3</f>
        <v>0</v>
      </c>
      <c r="D42">
        <f>' Chum hourly counts 2012'!D42*3</f>
        <v>0</v>
      </c>
      <c r="E42">
        <f>' Chum hourly counts 2012'!E42*3</f>
        <v>0</v>
      </c>
      <c r="F42">
        <f>' Chum hourly counts 2012'!F42*3</f>
        <v>0</v>
      </c>
      <c r="G42">
        <f>' Chum hourly counts 2012'!G42*3</f>
        <v>0</v>
      </c>
      <c r="H42">
        <f>' Chum hourly counts 2012'!H42*3</f>
        <v>-6</v>
      </c>
      <c r="I42">
        <f>' Chum hourly counts 2012'!I42*3</f>
        <v>0</v>
      </c>
      <c r="J42">
        <f>' Chum hourly counts 2012'!J42*3</f>
        <v>0</v>
      </c>
      <c r="K42">
        <f>' Chum hourly counts 2012'!K42*3</f>
        <v>0</v>
      </c>
      <c r="L42">
        <f>' Chum hourly counts 2012'!L42*3</f>
        <v>0</v>
      </c>
      <c r="M42">
        <f>' Chum hourly counts 2012'!M42*3</f>
        <v>0</v>
      </c>
      <c r="N42">
        <f>' Chum hourly counts 2012'!N42*3</f>
        <v>0</v>
      </c>
      <c r="O42">
        <f>' Chum hourly counts 2012'!O42*3</f>
        <v>0</v>
      </c>
      <c r="P42">
        <f>' Chum hourly counts 2012'!P42*3</f>
        <v>0</v>
      </c>
      <c r="Q42">
        <f>' Chum hourly counts 2012'!Q42*3</f>
        <v>0</v>
      </c>
      <c r="R42">
        <f>' Chum hourly counts 2012'!R42*3</f>
        <v>0</v>
      </c>
      <c r="S42">
        <f>' Chum hourly counts 2012'!S42*3</f>
        <v>0</v>
      </c>
      <c r="T42">
        <f>' Chum hourly counts 2012'!T42*3</f>
        <v>0</v>
      </c>
      <c r="U42">
        <f>' Chum hourly counts 2012'!U42*3</f>
        <v>0</v>
      </c>
      <c r="V42">
        <f>' Chum hourly counts 2012'!V42*3</f>
        <v>0</v>
      </c>
      <c r="W42">
        <f>' Chum hourly counts 2012'!W42*3</f>
        <v>3</v>
      </c>
      <c r="X42">
        <f>' Chum hourly counts 2012'!X42*3</f>
        <v>0</v>
      </c>
      <c r="Y42">
        <f>' Chum hourly counts 2012'!Y42*3</f>
        <v>3</v>
      </c>
      <c r="Z42">
        <f t="shared" si="29"/>
        <v>3</v>
      </c>
      <c r="AB42">
        <f t="shared" si="3"/>
        <v>3</v>
      </c>
      <c r="AC42">
        <f t="shared" si="4"/>
        <v>37.565217391304351</v>
      </c>
      <c r="AD42" s="69"/>
      <c r="AE42">
        <f t="shared" si="0"/>
        <v>24</v>
      </c>
      <c r="AF42">
        <f t="shared" si="5"/>
        <v>0.2608695652173913</v>
      </c>
      <c r="AG42">
        <f t="shared" si="6"/>
        <v>1</v>
      </c>
      <c r="AH42">
        <f t="shared" si="7"/>
        <v>0</v>
      </c>
      <c r="AI42">
        <f t="shared" si="8"/>
        <v>0</v>
      </c>
      <c r="AJ42">
        <f t="shared" si="9"/>
        <v>0</v>
      </c>
      <c r="AK42">
        <f t="shared" si="10"/>
        <v>0</v>
      </c>
      <c r="AL42">
        <f t="shared" si="11"/>
        <v>4</v>
      </c>
      <c r="AM42">
        <f t="shared" si="12"/>
        <v>4</v>
      </c>
      <c r="AN42">
        <f t="shared" si="13"/>
        <v>0</v>
      </c>
      <c r="AO42">
        <f t="shared" si="14"/>
        <v>0</v>
      </c>
      <c r="AP42">
        <f t="shared" si="15"/>
        <v>0</v>
      </c>
      <c r="AQ42">
        <f t="shared" si="16"/>
        <v>0</v>
      </c>
      <c r="AR42">
        <f t="shared" si="17"/>
        <v>0</v>
      </c>
      <c r="AS42">
        <f t="shared" si="18"/>
        <v>0</v>
      </c>
      <c r="AT42">
        <f t="shared" si="19"/>
        <v>0</v>
      </c>
      <c r="AU42">
        <f t="shared" si="20"/>
        <v>0</v>
      </c>
      <c r="AV42">
        <f t="shared" si="21"/>
        <v>0</v>
      </c>
      <c r="AW42">
        <f t="shared" si="22"/>
        <v>0</v>
      </c>
      <c r="AX42">
        <f t="shared" si="23"/>
        <v>0</v>
      </c>
      <c r="AY42">
        <f t="shared" si="24"/>
        <v>0</v>
      </c>
      <c r="AZ42">
        <f t="shared" si="25"/>
        <v>0</v>
      </c>
      <c r="BA42">
        <f t="shared" si="26"/>
        <v>1</v>
      </c>
      <c r="BB42">
        <f t="shared" si="27"/>
        <v>1</v>
      </c>
      <c r="BC42">
        <f t="shared" si="28"/>
        <v>1</v>
      </c>
    </row>
    <row r="43" spans="1:55" x14ac:dyDescent="0.25">
      <c r="A43" s="1">
        <v>42580</v>
      </c>
      <c r="B43">
        <f>' Chum hourly counts 2012'!B43*3</f>
        <v>6</v>
      </c>
      <c r="C43">
        <f>' Chum hourly counts 2012'!C43*3</f>
        <v>0</v>
      </c>
      <c r="D43">
        <f>' Chum hourly counts 2012'!D43*3</f>
        <v>0</v>
      </c>
      <c r="E43">
        <f>' Chum hourly counts 2012'!E43*3</f>
        <v>6</v>
      </c>
      <c r="F43">
        <f>' Chum hourly counts 2012'!F43*3</f>
        <v>0</v>
      </c>
      <c r="G43">
        <f>' Chum hourly counts 2012'!G43*3</f>
        <v>0</v>
      </c>
      <c r="H43">
        <f>' Chum hourly counts 2012'!H43*3</f>
        <v>0</v>
      </c>
      <c r="I43">
        <f>' Chum hourly counts 2012'!I43*3</f>
        <v>0</v>
      </c>
      <c r="J43">
        <f>' Chum hourly counts 2012'!J43*3</f>
        <v>0</v>
      </c>
      <c r="K43">
        <f>' Chum hourly counts 2012'!K43*3</f>
        <v>0</v>
      </c>
      <c r="L43">
        <f>' Chum hourly counts 2012'!L43*3</f>
        <v>0</v>
      </c>
      <c r="M43">
        <f>' Chum hourly counts 2012'!M43*3</f>
        <v>0</v>
      </c>
      <c r="N43">
        <f>' Chum hourly counts 2012'!N43*3</f>
        <v>0</v>
      </c>
      <c r="O43">
        <f>' Chum hourly counts 2012'!O43*3</f>
        <v>0</v>
      </c>
      <c r="P43">
        <f>' Chum hourly counts 2012'!P43*3</f>
        <v>0</v>
      </c>
      <c r="Q43">
        <f>' Chum hourly counts 2012'!Q43*3</f>
        <v>0</v>
      </c>
      <c r="R43">
        <f>' Chum hourly counts 2012'!R43*3</f>
        <v>0</v>
      </c>
      <c r="S43">
        <f>' Chum hourly counts 2012'!S43*3</f>
        <v>0</v>
      </c>
      <c r="T43">
        <f>' Chum hourly counts 2012'!T43*3</f>
        <v>0</v>
      </c>
      <c r="U43">
        <f>' Chum hourly counts 2012'!U43*3</f>
        <v>0</v>
      </c>
      <c r="V43">
        <f>' Chum hourly counts 2012'!V43*3</f>
        <v>0</v>
      </c>
      <c r="W43">
        <f>' Chum hourly counts 2012'!W43*3</f>
        <v>0</v>
      </c>
      <c r="X43">
        <f>' Chum hourly counts 2012'!X43*3</f>
        <v>0</v>
      </c>
      <c r="Y43">
        <f>' Chum hourly counts 2012'!Y43*3</f>
        <v>0</v>
      </c>
      <c r="Z43">
        <f t="shared" si="29"/>
        <v>12</v>
      </c>
      <c r="AB43">
        <f t="shared" si="3"/>
        <v>12</v>
      </c>
      <c r="AC43">
        <f t="shared" si="4"/>
        <v>37.565217391304351</v>
      </c>
      <c r="AD43" s="69"/>
      <c r="AE43">
        <f t="shared" si="0"/>
        <v>24</v>
      </c>
      <c r="AF43">
        <f t="shared" si="5"/>
        <v>0.2608695652173913</v>
      </c>
      <c r="AG43">
        <f t="shared" si="6"/>
        <v>4</v>
      </c>
      <c r="AH43">
        <f t="shared" si="7"/>
        <v>0</v>
      </c>
      <c r="AI43">
        <f t="shared" si="8"/>
        <v>4</v>
      </c>
      <c r="AJ43">
        <f t="shared" si="9"/>
        <v>4</v>
      </c>
      <c r="AK43">
        <f t="shared" si="10"/>
        <v>0</v>
      </c>
      <c r="AL43">
        <f t="shared" si="11"/>
        <v>0</v>
      </c>
      <c r="AM43">
        <f t="shared" si="12"/>
        <v>0</v>
      </c>
      <c r="AN43">
        <f t="shared" si="13"/>
        <v>0</v>
      </c>
      <c r="AO43">
        <f t="shared" si="14"/>
        <v>0</v>
      </c>
      <c r="AP43">
        <f t="shared" si="15"/>
        <v>0</v>
      </c>
      <c r="AQ43">
        <f t="shared" si="16"/>
        <v>0</v>
      </c>
      <c r="AR43">
        <f t="shared" si="17"/>
        <v>0</v>
      </c>
      <c r="AS43">
        <f t="shared" si="18"/>
        <v>0</v>
      </c>
      <c r="AT43">
        <f t="shared" si="19"/>
        <v>0</v>
      </c>
      <c r="AU43">
        <f t="shared" si="20"/>
        <v>0</v>
      </c>
      <c r="AV43">
        <f t="shared" si="21"/>
        <v>0</v>
      </c>
      <c r="AW43">
        <f t="shared" si="22"/>
        <v>0</v>
      </c>
      <c r="AX43">
        <f t="shared" si="23"/>
        <v>0</v>
      </c>
      <c r="AY43">
        <f t="shared" si="24"/>
        <v>0</v>
      </c>
      <c r="AZ43">
        <f t="shared" si="25"/>
        <v>0</v>
      </c>
      <c r="BA43">
        <f t="shared" si="26"/>
        <v>0</v>
      </c>
      <c r="BB43">
        <f t="shared" si="27"/>
        <v>0</v>
      </c>
      <c r="BC43">
        <f t="shared" si="28"/>
        <v>0</v>
      </c>
    </row>
    <row r="44" spans="1:55" x14ac:dyDescent="0.25">
      <c r="A44" s="1">
        <v>42581</v>
      </c>
      <c r="B44" s="1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1"/>
      <c r="Z44">
        <f>SUM(Z43,Z45)/2</f>
        <v>6</v>
      </c>
      <c r="AB44" s="7"/>
      <c r="AC44">
        <v>0</v>
      </c>
      <c r="AD44" s="69"/>
      <c r="AE44">
        <v>0</v>
      </c>
      <c r="AF44">
        <f t="shared" si="5"/>
        <v>0</v>
      </c>
      <c r="AG44">
        <f t="shared" si="6"/>
        <v>0</v>
      </c>
      <c r="AH44">
        <f t="shared" si="7"/>
        <v>0</v>
      </c>
      <c r="AI44">
        <f t="shared" si="8"/>
        <v>0</v>
      </c>
      <c r="AJ44">
        <f t="shared" si="9"/>
        <v>0</v>
      </c>
      <c r="AK44">
        <f t="shared" si="10"/>
        <v>0</v>
      </c>
      <c r="AL44">
        <f t="shared" si="11"/>
        <v>0</v>
      </c>
      <c r="AM44">
        <f t="shared" si="12"/>
        <v>0</v>
      </c>
      <c r="AN44">
        <f t="shared" si="13"/>
        <v>0</v>
      </c>
      <c r="AO44">
        <f t="shared" si="14"/>
        <v>0</v>
      </c>
      <c r="AP44">
        <f t="shared" si="15"/>
        <v>0</v>
      </c>
      <c r="AQ44">
        <f t="shared" si="16"/>
        <v>0</v>
      </c>
      <c r="AR44">
        <f t="shared" si="17"/>
        <v>0</v>
      </c>
      <c r="AS44">
        <f t="shared" si="18"/>
        <v>0</v>
      </c>
      <c r="AT44">
        <f t="shared" si="19"/>
        <v>0</v>
      </c>
      <c r="AU44">
        <f t="shared" si="20"/>
        <v>0</v>
      </c>
      <c r="AV44">
        <f t="shared" si="21"/>
        <v>0</v>
      </c>
      <c r="AW44">
        <f t="shared" si="22"/>
        <v>0</v>
      </c>
      <c r="AX44">
        <f t="shared" si="23"/>
        <v>0</v>
      </c>
      <c r="AY44">
        <f t="shared" si="24"/>
        <v>0</v>
      </c>
      <c r="AZ44">
        <f t="shared" si="25"/>
        <v>0</v>
      </c>
      <c r="BA44">
        <f t="shared" si="26"/>
        <v>0</v>
      </c>
      <c r="BB44">
        <f t="shared" si="27"/>
        <v>0</v>
      </c>
      <c r="BC44">
        <f t="shared" si="28"/>
        <v>0</v>
      </c>
    </row>
    <row r="45" spans="1:55" x14ac:dyDescent="0.25">
      <c r="A45" s="1">
        <v>42582</v>
      </c>
      <c r="B45">
        <f>' Chum hourly counts 2012'!B45*3</f>
        <v>0</v>
      </c>
      <c r="C45">
        <f>' Chum hourly counts 2012'!C45*3</f>
        <v>0</v>
      </c>
      <c r="D45">
        <f>' Chum hourly counts 2012'!D45*3</f>
        <v>0</v>
      </c>
      <c r="E45">
        <f>' Chum hourly counts 2012'!E45*3</f>
        <v>0</v>
      </c>
      <c r="F45">
        <f>' Chum hourly counts 2012'!F45*3</f>
        <v>0</v>
      </c>
      <c r="G45">
        <f>' Chum hourly counts 2012'!G45*3</f>
        <v>0</v>
      </c>
      <c r="H45">
        <f>' Chum hourly counts 2012'!H45*3</f>
        <v>0</v>
      </c>
      <c r="I45">
        <f>' Chum hourly counts 2012'!I45*3</f>
        <v>0</v>
      </c>
      <c r="J45">
        <f>' Chum hourly counts 2012'!J45*3</f>
        <v>0</v>
      </c>
      <c r="K45">
        <f>' Chum hourly counts 2012'!K45*3</f>
        <v>0</v>
      </c>
      <c r="L45">
        <f>' Chum hourly counts 2012'!L45*3</f>
        <v>0</v>
      </c>
      <c r="M45">
        <f>' Chum hourly counts 2012'!M45*3</f>
        <v>0</v>
      </c>
      <c r="N45">
        <f>' Chum hourly counts 2012'!N45*3</f>
        <v>0</v>
      </c>
      <c r="O45">
        <f>' Chum hourly counts 2012'!O45*3</f>
        <v>0</v>
      </c>
      <c r="P45">
        <f>' Chum hourly counts 2012'!P45*3</f>
        <v>0</v>
      </c>
      <c r="Q45">
        <f>' Chum hourly counts 2012'!Q45*3</f>
        <v>0</v>
      </c>
      <c r="R45">
        <f>' Chum hourly counts 2012'!R45*3</f>
        <v>0</v>
      </c>
      <c r="S45">
        <f>' Chum hourly counts 2012'!S45*3</f>
        <v>0</v>
      </c>
      <c r="T45">
        <f>' Chum hourly counts 2012'!T45*3</f>
        <v>0</v>
      </c>
      <c r="U45">
        <f>' Chum hourly counts 2012'!U45*3</f>
        <v>0</v>
      </c>
      <c r="V45">
        <f>' Chum hourly counts 2012'!V45*3</f>
        <v>0</v>
      </c>
      <c r="W45">
        <f>' Chum hourly counts 2012'!W45*3</f>
        <v>0</v>
      </c>
      <c r="X45">
        <f>' Chum hourly counts 2012'!X45*3</f>
        <v>0</v>
      </c>
      <c r="Y45">
        <f>' Chum hourly counts 2012'!Y45*3</f>
        <v>0</v>
      </c>
      <c r="Z45">
        <f t="shared" si="2"/>
        <v>0</v>
      </c>
      <c r="AB45">
        <f t="shared" si="3"/>
        <v>0</v>
      </c>
      <c r="AC45">
        <f t="shared" si="4"/>
        <v>0</v>
      </c>
      <c r="AD45" s="69"/>
      <c r="AE45">
        <f t="shared" si="0"/>
        <v>24</v>
      </c>
      <c r="AF45">
        <f t="shared" si="5"/>
        <v>0</v>
      </c>
      <c r="AG45">
        <f t="shared" si="6"/>
        <v>0</v>
      </c>
      <c r="AH45">
        <f t="shared" si="7"/>
        <v>0</v>
      </c>
      <c r="AI45">
        <f t="shared" si="8"/>
        <v>0</v>
      </c>
      <c r="AJ45">
        <f t="shared" si="9"/>
        <v>0</v>
      </c>
      <c r="AK45">
        <f t="shared" si="10"/>
        <v>0</v>
      </c>
      <c r="AL45">
        <f t="shared" si="11"/>
        <v>0</v>
      </c>
      <c r="AM45">
        <f t="shared" si="12"/>
        <v>0</v>
      </c>
      <c r="AN45">
        <f t="shared" si="13"/>
        <v>0</v>
      </c>
      <c r="AO45">
        <f t="shared" si="14"/>
        <v>0</v>
      </c>
      <c r="AP45">
        <f t="shared" si="15"/>
        <v>0</v>
      </c>
      <c r="AQ45">
        <f t="shared" si="16"/>
        <v>0</v>
      </c>
      <c r="AR45">
        <f t="shared" si="17"/>
        <v>0</v>
      </c>
      <c r="AS45">
        <f t="shared" si="18"/>
        <v>0</v>
      </c>
      <c r="AT45">
        <f t="shared" si="19"/>
        <v>0</v>
      </c>
      <c r="AU45">
        <f t="shared" si="20"/>
        <v>0</v>
      </c>
      <c r="AV45">
        <f t="shared" si="21"/>
        <v>0</v>
      </c>
      <c r="AW45">
        <f t="shared" si="22"/>
        <v>0</v>
      </c>
      <c r="AX45">
        <f t="shared" si="23"/>
        <v>0</v>
      </c>
      <c r="AY45">
        <f t="shared" si="24"/>
        <v>0</v>
      </c>
      <c r="AZ45">
        <f t="shared" si="25"/>
        <v>0</v>
      </c>
      <c r="BA45">
        <f t="shared" si="26"/>
        <v>0</v>
      </c>
      <c r="BB45">
        <f t="shared" si="27"/>
        <v>0</v>
      </c>
      <c r="BC45">
        <f t="shared" si="28"/>
        <v>0</v>
      </c>
    </row>
    <row r="46" spans="1:55" x14ac:dyDescent="0.25">
      <c r="A46" s="1">
        <v>42583</v>
      </c>
      <c r="B46">
        <f>' Chum hourly counts 2012'!B46*3</f>
        <v>0</v>
      </c>
      <c r="C46">
        <f>' Chum hourly counts 2012'!C46*3</f>
        <v>0</v>
      </c>
      <c r="D46">
        <f>' Chum hourly counts 2012'!D46*3</f>
        <v>0</v>
      </c>
      <c r="E46">
        <f>' Chum hourly counts 2012'!E46*3</f>
        <v>0</v>
      </c>
      <c r="F46">
        <f>' Chum hourly counts 2012'!F46*3</f>
        <v>0</v>
      </c>
      <c r="G46">
        <f>' Chum hourly counts 2012'!G46*3</f>
        <v>0</v>
      </c>
      <c r="H46">
        <f>' Chum hourly counts 2012'!H46*3</f>
        <v>0</v>
      </c>
      <c r="I46">
        <f>' Chum hourly counts 2012'!I46*3</f>
        <v>0</v>
      </c>
      <c r="J46">
        <f>' Chum hourly counts 2012'!J46*3</f>
        <v>0</v>
      </c>
      <c r="K46">
        <f>' Chum hourly counts 2012'!K46*3</f>
        <v>0</v>
      </c>
      <c r="L46">
        <f>' Chum hourly counts 2012'!L46*3</f>
        <v>0</v>
      </c>
      <c r="M46">
        <f>' Chum hourly counts 2012'!M46*3</f>
        <v>0</v>
      </c>
      <c r="N46">
        <f>' Chum hourly counts 2012'!N46*3</f>
        <v>0</v>
      </c>
      <c r="O46">
        <f>' Chum hourly counts 2012'!O46*3</f>
        <v>0</v>
      </c>
      <c r="P46">
        <f>' Chum hourly counts 2012'!P46*3</f>
        <v>0</v>
      </c>
      <c r="Q46">
        <f>' Chum hourly counts 2012'!Q46*3</f>
        <v>0</v>
      </c>
      <c r="R46">
        <f>' Chum hourly counts 2012'!R46*3</f>
        <v>0</v>
      </c>
      <c r="S46">
        <f>' Chum hourly counts 2012'!S46*3</f>
        <v>0</v>
      </c>
      <c r="T46">
        <f>' Chum hourly counts 2012'!T46*3</f>
        <v>0</v>
      </c>
      <c r="U46">
        <f>' Chum hourly counts 2012'!U46*3</f>
        <v>0</v>
      </c>
      <c r="V46">
        <f>' Chum hourly counts 2012'!V46*3</f>
        <v>0</v>
      </c>
      <c r="W46">
        <f>' Chum hourly counts 2012'!W46*3</f>
        <v>0</v>
      </c>
      <c r="X46">
        <f>' Chum hourly counts 2012'!X46*3</f>
        <v>0</v>
      </c>
      <c r="Y46">
        <f>' Chum hourly counts 2012'!Y46*3</f>
        <v>0</v>
      </c>
      <c r="Z46">
        <f t="shared" si="2"/>
        <v>0</v>
      </c>
      <c r="AB46">
        <f t="shared" si="3"/>
        <v>0</v>
      </c>
      <c r="AC46">
        <f t="shared" si="4"/>
        <v>0</v>
      </c>
      <c r="AD46" s="69"/>
      <c r="AE46">
        <f t="shared" si="0"/>
        <v>24</v>
      </c>
      <c r="AF46">
        <f t="shared" si="5"/>
        <v>0</v>
      </c>
      <c r="AG46">
        <f t="shared" si="6"/>
        <v>0</v>
      </c>
      <c r="AH46">
        <f t="shared" si="7"/>
        <v>0</v>
      </c>
      <c r="AI46">
        <f t="shared" si="8"/>
        <v>0</v>
      </c>
      <c r="AJ46">
        <f t="shared" si="9"/>
        <v>0</v>
      </c>
      <c r="AK46">
        <f t="shared" si="10"/>
        <v>0</v>
      </c>
      <c r="AL46">
        <f t="shared" si="11"/>
        <v>0</v>
      </c>
      <c r="AM46">
        <f t="shared" si="12"/>
        <v>0</v>
      </c>
      <c r="AN46">
        <f t="shared" si="13"/>
        <v>0</v>
      </c>
      <c r="AO46">
        <f t="shared" si="14"/>
        <v>0</v>
      </c>
      <c r="AP46">
        <f t="shared" si="15"/>
        <v>0</v>
      </c>
      <c r="AQ46">
        <f t="shared" si="16"/>
        <v>0</v>
      </c>
      <c r="AR46">
        <f t="shared" si="17"/>
        <v>0</v>
      </c>
      <c r="AS46">
        <f t="shared" si="18"/>
        <v>0</v>
      </c>
      <c r="AT46">
        <f t="shared" si="19"/>
        <v>0</v>
      </c>
      <c r="AU46">
        <f t="shared" si="20"/>
        <v>0</v>
      </c>
      <c r="AV46">
        <f t="shared" si="21"/>
        <v>0</v>
      </c>
      <c r="AW46">
        <f t="shared" si="22"/>
        <v>0</v>
      </c>
      <c r="AX46">
        <f t="shared" si="23"/>
        <v>0</v>
      </c>
      <c r="AY46">
        <f t="shared" si="24"/>
        <v>0</v>
      </c>
      <c r="AZ46">
        <f t="shared" si="25"/>
        <v>0</v>
      </c>
      <c r="BA46">
        <f t="shared" si="26"/>
        <v>0</v>
      </c>
      <c r="BB46">
        <f t="shared" si="27"/>
        <v>0</v>
      </c>
      <c r="BC46">
        <f t="shared" si="28"/>
        <v>0</v>
      </c>
    </row>
    <row r="47" spans="1:55" x14ac:dyDescent="0.25">
      <c r="A47" s="1">
        <v>42584</v>
      </c>
      <c r="B47">
        <f>' Chum hourly counts 2012'!B47*3</f>
        <v>0</v>
      </c>
      <c r="C47">
        <f>' Chum hourly counts 2012'!C47*3</f>
        <v>0</v>
      </c>
      <c r="D47">
        <f>' Chum hourly counts 2012'!D47*3</f>
        <v>0</v>
      </c>
      <c r="E47">
        <f>' Chum hourly counts 2012'!E47*3</f>
        <v>0</v>
      </c>
      <c r="F47">
        <f>' Chum hourly counts 2012'!F47*3</f>
        <v>0</v>
      </c>
      <c r="G47">
        <f>' Chum hourly counts 2012'!G47*3</f>
        <v>0</v>
      </c>
      <c r="H47">
        <f>' Chum hourly counts 2012'!H47*3</f>
        <v>0</v>
      </c>
      <c r="I47">
        <f>' Chum hourly counts 2012'!I47*3</f>
        <v>0</v>
      </c>
      <c r="J47">
        <f>' Chum hourly counts 2012'!J47*3</f>
        <v>0</v>
      </c>
      <c r="K47">
        <f>' Chum hourly counts 2012'!K47*3</f>
        <v>0</v>
      </c>
      <c r="L47">
        <f>' Chum hourly counts 2012'!L47*3</f>
        <v>0</v>
      </c>
      <c r="M47">
        <f>' Chum hourly counts 2012'!M47*3</f>
        <v>0</v>
      </c>
      <c r="N47">
        <f>' Chum hourly counts 2012'!N47*3</f>
        <v>0</v>
      </c>
      <c r="O47">
        <f>' Chum hourly counts 2012'!O47*3</f>
        <v>0</v>
      </c>
      <c r="P47">
        <f>' Chum hourly counts 2012'!P47*3</f>
        <v>0</v>
      </c>
      <c r="Q47">
        <f>' Chum hourly counts 2012'!Q47*3</f>
        <v>0</v>
      </c>
      <c r="R47" s="13"/>
      <c r="S47">
        <f>' Chum hourly counts 2012'!S47*3</f>
        <v>0</v>
      </c>
      <c r="T47">
        <f>' Chum hourly counts 2012'!T47*3</f>
        <v>0</v>
      </c>
      <c r="U47">
        <f>' Chum hourly counts 2012'!U47*3</f>
        <v>0</v>
      </c>
      <c r="V47">
        <f>' Chum hourly counts 2012'!V47*3</f>
        <v>0</v>
      </c>
      <c r="W47">
        <f>' Chum hourly counts 2012'!W47*3</f>
        <v>0</v>
      </c>
      <c r="X47">
        <f>' Chum hourly counts 2012'!X47*3</f>
        <v>0</v>
      </c>
      <c r="Y47">
        <f>' Chum hourly counts 2012'!Y47*3</f>
        <v>0</v>
      </c>
      <c r="Z47">
        <f t="shared" si="2"/>
        <v>0</v>
      </c>
      <c r="AB47" s="7">
        <f>ROUND(SUM(B47:Y47),0)</f>
        <v>0</v>
      </c>
      <c r="AC47">
        <f t="shared" si="4"/>
        <v>0</v>
      </c>
      <c r="AD47" s="69"/>
      <c r="AE47">
        <f>SUM(S65:Y65,B65:Q65)*24</f>
        <v>23.857758620689651</v>
      </c>
      <c r="AF47">
        <f t="shared" si="5"/>
        <v>0</v>
      </c>
      <c r="AG47">
        <f t="shared" si="6"/>
        <v>0</v>
      </c>
      <c r="AH47">
        <f t="shared" si="7"/>
        <v>0</v>
      </c>
      <c r="AI47">
        <f t="shared" si="8"/>
        <v>0</v>
      </c>
      <c r="AJ47">
        <f t="shared" si="9"/>
        <v>0</v>
      </c>
      <c r="AK47">
        <f t="shared" si="10"/>
        <v>0</v>
      </c>
      <c r="AL47">
        <f t="shared" si="11"/>
        <v>0</v>
      </c>
      <c r="AM47">
        <f t="shared" si="12"/>
        <v>0</v>
      </c>
      <c r="AN47">
        <f t="shared" si="13"/>
        <v>0</v>
      </c>
      <c r="AO47">
        <f t="shared" si="14"/>
        <v>0</v>
      </c>
      <c r="AP47">
        <f t="shared" si="15"/>
        <v>0</v>
      </c>
      <c r="AQ47">
        <f t="shared" si="16"/>
        <v>0</v>
      </c>
      <c r="AR47">
        <f t="shared" si="17"/>
        <v>0</v>
      </c>
      <c r="AS47">
        <f t="shared" si="18"/>
        <v>0</v>
      </c>
      <c r="AT47">
        <f t="shared" si="19"/>
        <v>0</v>
      </c>
      <c r="AU47">
        <f t="shared" si="20"/>
        <v>0</v>
      </c>
      <c r="AV47">
        <f t="shared" si="21"/>
        <v>0</v>
      </c>
      <c r="AW47">
        <f t="shared" si="22"/>
        <v>0</v>
      </c>
      <c r="AX47">
        <f t="shared" si="23"/>
        <v>0</v>
      </c>
      <c r="AY47">
        <f t="shared" si="24"/>
        <v>0</v>
      </c>
      <c r="AZ47">
        <f t="shared" si="25"/>
        <v>0</v>
      </c>
      <c r="BA47">
        <f t="shared" si="26"/>
        <v>0</v>
      </c>
      <c r="BB47">
        <f t="shared" si="27"/>
        <v>0</v>
      </c>
      <c r="BC47">
        <f t="shared" si="28"/>
        <v>0</v>
      </c>
    </row>
    <row r="48" spans="1:55" x14ac:dyDescent="0.25">
      <c r="A48" s="1">
        <v>42585</v>
      </c>
      <c r="B48">
        <f>' Chum hourly counts 2012'!B48*3</f>
        <v>0</v>
      </c>
      <c r="C48">
        <f>' Chum hourly counts 2012'!C48*3</f>
        <v>0</v>
      </c>
      <c r="D48">
        <f>' Chum hourly counts 2012'!D48*3</f>
        <v>0</v>
      </c>
      <c r="E48">
        <f>' Chum hourly counts 2012'!E48*3</f>
        <v>0</v>
      </c>
      <c r="F48">
        <f>' Chum hourly counts 2012'!F48*3</f>
        <v>0</v>
      </c>
      <c r="G48">
        <f>' Chum hourly counts 2012'!G48*3</f>
        <v>0</v>
      </c>
      <c r="H48">
        <f>' Chum hourly counts 2012'!H48*3</f>
        <v>3</v>
      </c>
      <c r="I48">
        <f>' Chum hourly counts 2012'!I48*3</f>
        <v>0</v>
      </c>
      <c r="J48">
        <f>' Chum hourly counts 2012'!J48*3</f>
        <v>0</v>
      </c>
      <c r="K48">
        <f>' Chum hourly counts 2012'!K48*3</f>
        <v>0</v>
      </c>
      <c r="L48">
        <f>' Chum hourly counts 2012'!L48*3</f>
        <v>0</v>
      </c>
      <c r="M48">
        <f>' Chum hourly counts 2012'!M48*3</f>
        <v>0</v>
      </c>
      <c r="N48">
        <f>' Chum hourly counts 2012'!N48*3</f>
        <v>0</v>
      </c>
      <c r="O48">
        <f>' Chum hourly counts 2012'!O48*3</f>
        <v>0</v>
      </c>
      <c r="P48">
        <f>' Chum hourly counts 2012'!P48*3</f>
        <v>0</v>
      </c>
      <c r="Q48">
        <f>' Chum hourly counts 2012'!Q48*3</f>
        <v>0</v>
      </c>
      <c r="R48">
        <f>' Chum hourly counts 2012'!R48*3</f>
        <v>3</v>
      </c>
      <c r="S48">
        <f>' Chum hourly counts 2012'!S48*3</f>
        <v>0</v>
      </c>
      <c r="T48">
        <f>' Chum hourly counts 2012'!T48*3</f>
        <v>0</v>
      </c>
      <c r="U48">
        <f>' Chum hourly counts 2012'!U48*3</f>
        <v>0</v>
      </c>
      <c r="V48">
        <f>' Chum hourly counts 2012'!V48*3</f>
        <v>0</v>
      </c>
      <c r="W48">
        <f>' Chum hourly counts 2012'!W48*3</f>
        <v>0</v>
      </c>
      <c r="X48">
        <f>' Chum hourly counts 2012'!X48*3</f>
        <v>0</v>
      </c>
      <c r="Y48">
        <f>' Chum hourly counts 2012'!Y48*3</f>
        <v>0</v>
      </c>
      <c r="Z48">
        <f t="shared" si="2"/>
        <v>6</v>
      </c>
      <c r="AB48">
        <f t="shared" si="3"/>
        <v>6</v>
      </c>
      <c r="AC48">
        <f t="shared" si="4"/>
        <v>12.521739130434785</v>
      </c>
      <c r="AD48" s="69"/>
      <c r="AE48">
        <f t="shared" si="0"/>
        <v>24</v>
      </c>
      <c r="AF48">
        <f t="shared" si="5"/>
        <v>8.6956521739130432E-2</v>
      </c>
      <c r="AG48">
        <f t="shared" si="6"/>
        <v>0</v>
      </c>
      <c r="AH48">
        <f t="shared" si="7"/>
        <v>0</v>
      </c>
      <c r="AI48">
        <f t="shared" si="8"/>
        <v>0</v>
      </c>
      <c r="AJ48">
        <f t="shared" si="9"/>
        <v>0</v>
      </c>
      <c r="AK48">
        <f t="shared" si="10"/>
        <v>0</v>
      </c>
      <c r="AL48">
        <f t="shared" si="11"/>
        <v>1</v>
      </c>
      <c r="AM48">
        <f t="shared" si="12"/>
        <v>1</v>
      </c>
      <c r="AN48">
        <f t="shared" si="13"/>
        <v>0</v>
      </c>
      <c r="AO48">
        <f t="shared" si="14"/>
        <v>0</v>
      </c>
      <c r="AP48">
        <f t="shared" si="15"/>
        <v>0</v>
      </c>
      <c r="AQ48">
        <f t="shared" si="16"/>
        <v>0</v>
      </c>
      <c r="AR48">
        <f t="shared" si="17"/>
        <v>0</v>
      </c>
      <c r="AS48">
        <f t="shared" si="18"/>
        <v>0</v>
      </c>
      <c r="AT48">
        <f t="shared" si="19"/>
        <v>0</v>
      </c>
      <c r="AU48">
        <f t="shared" si="20"/>
        <v>0</v>
      </c>
      <c r="AV48">
        <f t="shared" si="21"/>
        <v>1</v>
      </c>
      <c r="AW48">
        <f t="shared" si="22"/>
        <v>1</v>
      </c>
      <c r="AX48">
        <f t="shared" si="23"/>
        <v>0</v>
      </c>
      <c r="AY48">
        <f t="shared" si="24"/>
        <v>0</v>
      </c>
      <c r="AZ48">
        <f t="shared" si="25"/>
        <v>0</v>
      </c>
      <c r="BA48">
        <f t="shared" si="26"/>
        <v>0</v>
      </c>
      <c r="BB48">
        <f t="shared" si="27"/>
        <v>0</v>
      </c>
      <c r="BC48">
        <f t="shared" si="28"/>
        <v>0</v>
      </c>
    </row>
    <row r="49" spans="1:55" x14ac:dyDescent="0.25">
      <c r="A49" s="1">
        <v>42586</v>
      </c>
      <c r="B49">
        <f>' Chum hourly counts 2012'!B49*3</f>
        <v>0</v>
      </c>
      <c r="C49">
        <f>' Chum hourly counts 2012'!C49*3</f>
        <v>0</v>
      </c>
      <c r="D49">
        <f>' Chum hourly counts 2012'!D49*3</f>
        <v>0</v>
      </c>
      <c r="E49">
        <f>' Chum hourly counts 2012'!E49*3</f>
        <v>0</v>
      </c>
      <c r="F49">
        <f>' Chum hourly counts 2012'!F49*3</f>
        <v>0</v>
      </c>
      <c r="G49">
        <f>' Chum hourly counts 2012'!G49*3</f>
        <v>0</v>
      </c>
      <c r="H49">
        <f>' Chum hourly counts 2012'!H49*3</f>
        <v>0</v>
      </c>
      <c r="I49">
        <f>' Chum hourly counts 2012'!I49*3</f>
        <v>0</v>
      </c>
      <c r="J49">
        <f>' Chum hourly counts 2012'!J49*3</f>
        <v>0</v>
      </c>
      <c r="K49">
        <f>' Chum hourly counts 2012'!K49*3</f>
        <v>0</v>
      </c>
      <c r="L49">
        <f>' Chum hourly counts 2012'!L49*3</f>
        <v>0</v>
      </c>
      <c r="M49">
        <f>' Chum hourly counts 2012'!M49*3</f>
        <v>0</v>
      </c>
      <c r="N49">
        <f>' Chum hourly counts 2012'!N49*3</f>
        <v>0</v>
      </c>
      <c r="O49">
        <f>' Chum hourly counts 2012'!O49*3</f>
        <v>0</v>
      </c>
      <c r="P49">
        <f>' Chum hourly counts 2012'!P49*3</f>
        <v>0</v>
      </c>
      <c r="Q49">
        <f>' Chum hourly counts 2012'!Q49*3</f>
        <v>0</v>
      </c>
      <c r="R49">
        <f>' Chum hourly counts 2012'!R49*3</f>
        <v>0</v>
      </c>
      <c r="S49">
        <f>' Chum hourly counts 2012'!S49*3</f>
        <v>0</v>
      </c>
      <c r="T49">
        <f>' Chum hourly counts 2012'!T49*3</f>
        <v>0</v>
      </c>
      <c r="U49">
        <f>' Chum hourly counts 2012'!U49*3</f>
        <v>0</v>
      </c>
      <c r="V49">
        <f>' Chum hourly counts 2012'!V49*3</f>
        <v>0</v>
      </c>
      <c r="W49">
        <f>' Chum hourly counts 2012'!W49*3</f>
        <v>0</v>
      </c>
      <c r="X49">
        <f>' Chum hourly counts 2012'!X49*3</f>
        <v>0</v>
      </c>
      <c r="Y49">
        <f>' Chum hourly counts 2012'!Y49*3</f>
        <v>0</v>
      </c>
      <c r="Z49">
        <f t="shared" si="2"/>
        <v>0</v>
      </c>
      <c r="AB49">
        <f t="shared" si="3"/>
        <v>0</v>
      </c>
      <c r="AC49">
        <f t="shared" si="4"/>
        <v>0</v>
      </c>
      <c r="AD49" s="69"/>
      <c r="AE49">
        <f t="shared" si="0"/>
        <v>24</v>
      </c>
      <c r="AF49">
        <f t="shared" si="5"/>
        <v>0</v>
      </c>
      <c r="AG49">
        <f t="shared" si="6"/>
        <v>0</v>
      </c>
      <c r="AH49">
        <f t="shared" si="7"/>
        <v>0</v>
      </c>
      <c r="AI49">
        <f t="shared" si="8"/>
        <v>0</v>
      </c>
      <c r="AJ49">
        <f t="shared" si="9"/>
        <v>0</v>
      </c>
      <c r="AK49">
        <f t="shared" si="10"/>
        <v>0</v>
      </c>
      <c r="AL49">
        <f t="shared" si="11"/>
        <v>0</v>
      </c>
      <c r="AM49">
        <f t="shared" si="12"/>
        <v>0</v>
      </c>
      <c r="AN49">
        <f t="shared" si="13"/>
        <v>0</v>
      </c>
      <c r="AO49">
        <f t="shared" si="14"/>
        <v>0</v>
      </c>
      <c r="AP49">
        <f t="shared" si="15"/>
        <v>0</v>
      </c>
      <c r="AQ49">
        <f t="shared" si="16"/>
        <v>0</v>
      </c>
      <c r="AR49">
        <f t="shared" si="17"/>
        <v>0</v>
      </c>
      <c r="AS49">
        <f t="shared" si="18"/>
        <v>0</v>
      </c>
      <c r="AT49">
        <f t="shared" si="19"/>
        <v>0</v>
      </c>
      <c r="AU49">
        <f t="shared" si="20"/>
        <v>0</v>
      </c>
      <c r="AV49">
        <f t="shared" si="21"/>
        <v>0</v>
      </c>
      <c r="AW49">
        <f t="shared" si="22"/>
        <v>0</v>
      </c>
      <c r="AX49">
        <f t="shared" si="23"/>
        <v>0</v>
      </c>
      <c r="AY49">
        <f t="shared" si="24"/>
        <v>0</v>
      </c>
      <c r="AZ49">
        <f t="shared" si="25"/>
        <v>0</v>
      </c>
      <c r="BA49">
        <f t="shared" si="26"/>
        <v>0</v>
      </c>
      <c r="BB49">
        <f t="shared" si="27"/>
        <v>0</v>
      </c>
      <c r="BC49">
        <f t="shared" si="28"/>
        <v>0</v>
      </c>
    </row>
    <row r="50" spans="1:55" x14ac:dyDescent="0.25">
      <c r="A50" s="1">
        <v>42587</v>
      </c>
      <c r="B50">
        <f>' Chum hourly counts 2012'!B50*3</f>
        <v>0</v>
      </c>
      <c r="C50">
        <f>' Chum hourly counts 2012'!C50*3</f>
        <v>0</v>
      </c>
      <c r="D50">
        <f>' Chum hourly counts 2012'!D50*3</f>
        <v>0</v>
      </c>
      <c r="E50">
        <f>' Chum hourly counts 2012'!E50*3</f>
        <v>0</v>
      </c>
      <c r="F50">
        <f>' Chum hourly counts 2012'!F50*3</f>
        <v>0</v>
      </c>
      <c r="G50">
        <f>' Chum hourly counts 2012'!G50*3</f>
        <v>0</v>
      </c>
      <c r="H50">
        <f>' Chum hourly counts 2012'!H50*3</f>
        <v>0</v>
      </c>
      <c r="I50">
        <f>' Chum hourly counts 2012'!I50*3</f>
        <v>0</v>
      </c>
      <c r="J50">
        <f>' Chum hourly counts 2012'!J50*3</f>
        <v>0</v>
      </c>
      <c r="K50">
        <f>' Chum hourly counts 2012'!K50*3</f>
        <v>0</v>
      </c>
      <c r="L50">
        <f>' Chum hourly counts 2012'!L50*3</f>
        <v>0</v>
      </c>
      <c r="M50">
        <f>' Chum hourly counts 2012'!M50*3</f>
        <v>0</v>
      </c>
      <c r="N50">
        <f>' Chum hourly counts 2012'!N50*3</f>
        <v>0</v>
      </c>
      <c r="O50">
        <f>' Chum hourly counts 2012'!O50*3</f>
        <v>0</v>
      </c>
      <c r="P50">
        <f>' Chum hourly counts 2012'!P50*3</f>
        <v>0</v>
      </c>
      <c r="Q50">
        <f>' Chum hourly counts 2012'!Q50*3</f>
        <v>0</v>
      </c>
      <c r="R50">
        <f>' Chum hourly counts 2012'!R50*3</f>
        <v>3</v>
      </c>
      <c r="S50">
        <f>' Chum hourly counts 2012'!S50*3</f>
        <v>0</v>
      </c>
      <c r="T50">
        <f>' Chum hourly counts 2012'!T50*3</f>
        <v>0</v>
      </c>
      <c r="U50">
        <f>' Chum hourly counts 2012'!U50*3</f>
        <v>0</v>
      </c>
      <c r="V50">
        <f>' Chum hourly counts 2012'!V50*3</f>
        <v>0</v>
      </c>
      <c r="W50">
        <f>' Chum hourly counts 2012'!W50*3</f>
        <v>0</v>
      </c>
      <c r="X50">
        <f>' Chum hourly counts 2012'!X50*3</f>
        <v>0</v>
      </c>
      <c r="Y50">
        <f>' Chum hourly counts 2012'!Y50*3</f>
        <v>0</v>
      </c>
      <c r="Z50">
        <f t="shared" si="2"/>
        <v>3</v>
      </c>
      <c r="AB50">
        <f t="shared" si="3"/>
        <v>3</v>
      </c>
      <c r="AC50">
        <f t="shared" si="4"/>
        <v>6.2608695652173925</v>
      </c>
      <c r="AD50" s="69"/>
      <c r="AE50">
        <f t="shared" si="0"/>
        <v>24</v>
      </c>
      <c r="AF50">
        <f t="shared" si="5"/>
        <v>4.3478260869565216E-2</v>
      </c>
      <c r="AG50">
        <f t="shared" si="6"/>
        <v>0</v>
      </c>
      <c r="AH50">
        <f t="shared" si="7"/>
        <v>0</v>
      </c>
      <c r="AI50">
        <f t="shared" si="8"/>
        <v>0</v>
      </c>
      <c r="AJ50">
        <f t="shared" si="9"/>
        <v>0</v>
      </c>
      <c r="AK50">
        <f t="shared" si="10"/>
        <v>0</v>
      </c>
      <c r="AL50">
        <f t="shared" si="11"/>
        <v>0</v>
      </c>
      <c r="AM50">
        <f t="shared" si="12"/>
        <v>0</v>
      </c>
      <c r="AN50">
        <f t="shared" si="13"/>
        <v>0</v>
      </c>
      <c r="AO50">
        <f t="shared" si="14"/>
        <v>0</v>
      </c>
      <c r="AP50">
        <f t="shared" si="15"/>
        <v>0</v>
      </c>
      <c r="AQ50">
        <f t="shared" si="16"/>
        <v>0</v>
      </c>
      <c r="AR50">
        <f t="shared" si="17"/>
        <v>0</v>
      </c>
      <c r="AS50">
        <f t="shared" si="18"/>
        <v>0</v>
      </c>
      <c r="AT50">
        <f t="shared" si="19"/>
        <v>0</v>
      </c>
      <c r="AU50">
        <f t="shared" si="20"/>
        <v>0</v>
      </c>
      <c r="AV50">
        <f t="shared" si="21"/>
        <v>1</v>
      </c>
      <c r="AW50">
        <f t="shared" si="22"/>
        <v>1</v>
      </c>
      <c r="AX50">
        <f t="shared" si="23"/>
        <v>0</v>
      </c>
      <c r="AY50">
        <f t="shared" si="24"/>
        <v>0</v>
      </c>
      <c r="AZ50">
        <f t="shared" si="25"/>
        <v>0</v>
      </c>
      <c r="BA50">
        <f t="shared" si="26"/>
        <v>0</v>
      </c>
      <c r="BB50">
        <f t="shared" si="27"/>
        <v>0</v>
      </c>
      <c r="BC50">
        <f t="shared" si="28"/>
        <v>0</v>
      </c>
    </row>
    <row r="51" spans="1:55" x14ac:dyDescent="0.25">
      <c r="A51" s="1">
        <v>42588</v>
      </c>
      <c r="B51">
        <f>' Chum hourly counts 2012'!B51*3</f>
        <v>0</v>
      </c>
      <c r="C51">
        <f>' Chum hourly counts 2012'!C51*3</f>
        <v>0</v>
      </c>
      <c r="D51">
        <f>' Chum hourly counts 2012'!D51*3</f>
        <v>0</v>
      </c>
      <c r="E51">
        <f>' Chum hourly counts 2012'!E51*3</f>
        <v>0</v>
      </c>
      <c r="F51">
        <f>' Chum hourly counts 2012'!F51*3</f>
        <v>0</v>
      </c>
      <c r="G51">
        <f>' Chum hourly counts 2012'!G51*3</f>
        <v>0</v>
      </c>
      <c r="H51">
        <f>' Chum hourly counts 2012'!H51*3</f>
        <v>0</v>
      </c>
      <c r="I51">
        <f>' Chum hourly counts 2012'!I51*3</f>
        <v>0</v>
      </c>
      <c r="J51">
        <f>' Chum hourly counts 2012'!J51*3</f>
        <v>0</v>
      </c>
      <c r="K51">
        <f>' Chum hourly counts 2012'!K51*3</f>
        <v>0</v>
      </c>
      <c r="L51">
        <f>' Chum hourly counts 2012'!L51*3</f>
        <v>0</v>
      </c>
      <c r="M51">
        <f>' Chum hourly counts 2012'!M51*3</f>
        <v>0</v>
      </c>
      <c r="N51">
        <f>' Chum hourly counts 2012'!N51*3</f>
        <v>0</v>
      </c>
      <c r="O51">
        <f>' Chum hourly counts 2012'!O51*3</f>
        <v>0</v>
      </c>
      <c r="P51">
        <f>' Chum hourly counts 2012'!P51*3</f>
        <v>0</v>
      </c>
      <c r="Q51">
        <f>' Chum hourly counts 2012'!Q51*3</f>
        <v>0</v>
      </c>
      <c r="R51">
        <f>' Chum hourly counts 2012'!R51*3</f>
        <v>0</v>
      </c>
      <c r="S51">
        <f>' Chum hourly counts 2012'!S51*3</f>
        <v>0</v>
      </c>
      <c r="T51">
        <f>' Chum hourly counts 2012'!T51*3</f>
        <v>0</v>
      </c>
      <c r="U51">
        <f>' Chum hourly counts 2012'!U51*3</f>
        <v>0</v>
      </c>
      <c r="V51">
        <f>' Chum hourly counts 2012'!V51*3</f>
        <v>0</v>
      </c>
      <c r="W51">
        <f>' Chum hourly counts 2012'!W51*3</f>
        <v>0</v>
      </c>
      <c r="X51">
        <f>' Chum hourly counts 2012'!X51*3</f>
        <v>0</v>
      </c>
      <c r="Y51">
        <f>' Chum hourly counts 2012'!Y51*3</f>
        <v>0</v>
      </c>
      <c r="Z51">
        <f t="shared" si="2"/>
        <v>0</v>
      </c>
      <c r="AB51">
        <f t="shared" si="3"/>
        <v>0</v>
      </c>
      <c r="AC51">
        <f t="shared" si="4"/>
        <v>0</v>
      </c>
      <c r="AD51" s="69"/>
      <c r="AE51">
        <f t="shared" si="0"/>
        <v>24</v>
      </c>
      <c r="AF51">
        <f t="shared" si="5"/>
        <v>0</v>
      </c>
      <c r="AG51">
        <f t="shared" si="6"/>
        <v>0</v>
      </c>
      <c r="AH51">
        <f t="shared" si="7"/>
        <v>0</v>
      </c>
      <c r="AI51">
        <f t="shared" si="8"/>
        <v>0</v>
      </c>
      <c r="AJ51">
        <f t="shared" si="9"/>
        <v>0</v>
      </c>
      <c r="AK51">
        <f t="shared" si="10"/>
        <v>0</v>
      </c>
      <c r="AL51">
        <f t="shared" si="11"/>
        <v>0</v>
      </c>
      <c r="AM51">
        <f t="shared" si="12"/>
        <v>0</v>
      </c>
      <c r="AN51">
        <f t="shared" si="13"/>
        <v>0</v>
      </c>
      <c r="AO51">
        <f t="shared" si="14"/>
        <v>0</v>
      </c>
      <c r="AP51">
        <f t="shared" si="15"/>
        <v>0</v>
      </c>
      <c r="AQ51">
        <f t="shared" si="16"/>
        <v>0</v>
      </c>
      <c r="AR51">
        <f t="shared" si="17"/>
        <v>0</v>
      </c>
      <c r="AS51">
        <f t="shared" si="18"/>
        <v>0</v>
      </c>
      <c r="AT51">
        <f t="shared" si="19"/>
        <v>0</v>
      </c>
      <c r="AU51">
        <f t="shared" si="20"/>
        <v>0</v>
      </c>
      <c r="AV51">
        <f t="shared" si="21"/>
        <v>0</v>
      </c>
      <c r="AW51">
        <f t="shared" si="22"/>
        <v>0</v>
      </c>
      <c r="AX51">
        <f t="shared" si="23"/>
        <v>0</v>
      </c>
      <c r="AY51">
        <f t="shared" si="24"/>
        <v>0</v>
      </c>
      <c r="AZ51">
        <f t="shared" si="25"/>
        <v>0</v>
      </c>
      <c r="BA51">
        <f t="shared" si="26"/>
        <v>0</v>
      </c>
      <c r="BB51">
        <f t="shared" si="27"/>
        <v>0</v>
      </c>
      <c r="BC51">
        <f t="shared" si="28"/>
        <v>0</v>
      </c>
    </row>
    <row r="52" spans="1:55" x14ac:dyDescent="0.25">
      <c r="A52" s="1">
        <v>42589</v>
      </c>
      <c r="B52">
        <f>' Chum hourly counts 2012'!B52*3</f>
        <v>0</v>
      </c>
      <c r="C52">
        <f>' Chum hourly counts 2012'!C52*3</f>
        <v>3</v>
      </c>
      <c r="D52">
        <f>' Chum hourly counts 2012'!D52*3</f>
        <v>0</v>
      </c>
      <c r="E52">
        <f>' Chum hourly counts 2012'!E52*3</f>
        <v>0</v>
      </c>
      <c r="F52">
        <f>' Chum hourly counts 2012'!F52*3</f>
        <v>3</v>
      </c>
      <c r="G52">
        <f>' Chum hourly counts 2012'!G52*3</f>
        <v>0</v>
      </c>
      <c r="H52">
        <f>' Chum hourly counts 2012'!H52*3</f>
        <v>0</v>
      </c>
      <c r="I52">
        <f>' Chum hourly counts 2012'!I52*3</f>
        <v>0</v>
      </c>
      <c r="J52">
        <f>' Chum hourly counts 2012'!J52*3</f>
        <v>-3</v>
      </c>
      <c r="K52">
        <f>' Chum hourly counts 2012'!K52*3</f>
        <v>0</v>
      </c>
      <c r="L52">
        <f>' Chum hourly counts 2012'!L52*3</f>
        <v>0</v>
      </c>
      <c r="M52">
        <f>' Chum hourly counts 2012'!M52*3</f>
        <v>0</v>
      </c>
      <c r="N52">
        <f>' Chum hourly counts 2012'!N52*3</f>
        <v>0</v>
      </c>
      <c r="O52">
        <f>' Chum hourly counts 2012'!O52*3</f>
        <v>0</v>
      </c>
      <c r="P52">
        <f>' Chum hourly counts 2012'!P52*3</f>
        <v>0</v>
      </c>
      <c r="Q52">
        <f>' Chum hourly counts 2012'!Q52*3</f>
        <v>0</v>
      </c>
      <c r="R52">
        <f>' Chum hourly counts 2012'!R52*3</f>
        <v>0</v>
      </c>
      <c r="S52">
        <f>' Chum hourly counts 2012'!S52*3</f>
        <v>0</v>
      </c>
      <c r="T52">
        <f>' Chum hourly counts 2012'!T52*3</f>
        <v>0</v>
      </c>
      <c r="U52">
        <f>' Chum hourly counts 2012'!U52*3</f>
        <v>0</v>
      </c>
      <c r="V52">
        <f>' Chum hourly counts 2012'!V52*3</f>
        <v>0</v>
      </c>
      <c r="W52">
        <f>' Chum hourly counts 2012'!W52*3</f>
        <v>0</v>
      </c>
      <c r="X52">
        <f>' Chum hourly counts 2012'!X52*3</f>
        <v>0</v>
      </c>
      <c r="Y52">
        <f>' Chum hourly counts 2012'!Y52*3</f>
        <v>0</v>
      </c>
      <c r="Z52">
        <f t="shared" si="2"/>
        <v>3</v>
      </c>
      <c r="AB52">
        <f t="shared" si="3"/>
        <v>3</v>
      </c>
      <c r="AC52">
        <f t="shared" si="4"/>
        <v>18.782608695652176</v>
      </c>
      <c r="AD52" s="69"/>
      <c r="AE52">
        <f t="shared" si="0"/>
        <v>24</v>
      </c>
      <c r="AF52">
        <f t="shared" si="5"/>
        <v>0.13043478260869565</v>
      </c>
      <c r="AG52">
        <f t="shared" si="6"/>
        <v>1</v>
      </c>
      <c r="AH52">
        <f t="shared" si="7"/>
        <v>1</v>
      </c>
      <c r="AI52">
        <f t="shared" si="8"/>
        <v>0</v>
      </c>
      <c r="AJ52">
        <f t="shared" si="9"/>
        <v>1</v>
      </c>
      <c r="AK52">
        <f t="shared" si="10"/>
        <v>1</v>
      </c>
      <c r="AL52">
        <f t="shared" si="11"/>
        <v>0</v>
      </c>
      <c r="AM52">
        <f t="shared" si="12"/>
        <v>0</v>
      </c>
      <c r="AN52">
        <f t="shared" si="13"/>
        <v>1</v>
      </c>
      <c r="AO52">
        <f t="shared" si="14"/>
        <v>1</v>
      </c>
      <c r="AP52">
        <f t="shared" si="15"/>
        <v>0</v>
      </c>
      <c r="AQ52">
        <f t="shared" si="16"/>
        <v>0</v>
      </c>
      <c r="AR52">
        <f t="shared" si="17"/>
        <v>0</v>
      </c>
      <c r="AS52">
        <f t="shared" si="18"/>
        <v>0</v>
      </c>
      <c r="AT52">
        <f t="shared" si="19"/>
        <v>0</v>
      </c>
      <c r="AU52">
        <f t="shared" si="20"/>
        <v>0</v>
      </c>
      <c r="AV52">
        <f t="shared" si="21"/>
        <v>0</v>
      </c>
      <c r="AW52">
        <f t="shared" si="22"/>
        <v>0</v>
      </c>
      <c r="AX52">
        <f t="shared" si="23"/>
        <v>0</v>
      </c>
      <c r="AY52">
        <f t="shared" si="24"/>
        <v>0</v>
      </c>
      <c r="AZ52">
        <f t="shared" si="25"/>
        <v>0</v>
      </c>
      <c r="BA52">
        <f t="shared" si="26"/>
        <v>0</v>
      </c>
      <c r="BB52">
        <f t="shared" si="27"/>
        <v>0</v>
      </c>
      <c r="BC52">
        <f t="shared" si="28"/>
        <v>0</v>
      </c>
    </row>
    <row r="53" spans="1:55" x14ac:dyDescent="0.25">
      <c r="A53" s="1">
        <v>42590</v>
      </c>
      <c r="B53">
        <f>' Chum hourly counts 2012'!B53*3</f>
        <v>0</v>
      </c>
      <c r="C53">
        <f>' Chum hourly counts 2012'!C53*3</f>
        <v>3</v>
      </c>
      <c r="D53">
        <f>' Chum hourly counts 2012'!D53*3</f>
        <v>3</v>
      </c>
      <c r="E53">
        <f>' Chum hourly counts 2012'!E53*3</f>
        <v>0</v>
      </c>
      <c r="F53">
        <f>' Chum hourly counts 2012'!F53*3</f>
        <v>0</v>
      </c>
      <c r="G53">
        <f>' Chum hourly counts 2012'!G53*3</f>
        <v>0</v>
      </c>
      <c r="H53">
        <f>' Chum hourly counts 2012'!H53*3</f>
        <v>0</v>
      </c>
      <c r="I53">
        <f>' Chum hourly counts 2012'!I53*3</f>
        <v>0</v>
      </c>
      <c r="J53">
        <f>' Chum hourly counts 2012'!J53*3</f>
        <v>0</v>
      </c>
      <c r="K53">
        <f>' Chum hourly counts 2012'!K53*3</f>
        <v>0</v>
      </c>
      <c r="L53">
        <f>' Chum hourly counts 2012'!L53*3</f>
        <v>0</v>
      </c>
      <c r="M53">
        <f>' Chum hourly counts 2012'!M53*3</f>
        <v>0</v>
      </c>
      <c r="N53">
        <f>' Chum hourly counts 2012'!N53*3</f>
        <v>0</v>
      </c>
      <c r="O53">
        <f>' Chum hourly counts 2012'!O53*3</f>
        <v>0</v>
      </c>
      <c r="P53">
        <f>' Chum hourly counts 2012'!P53*3</f>
        <v>0</v>
      </c>
      <c r="Q53">
        <f>' Chum hourly counts 2012'!Q53*3</f>
        <v>3</v>
      </c>
      <c r="R53">
        <f>' Chum hourly counts 2012'!R53*3</f>
        <v>0</v>
      </c>
      <c r="S53">
        <f>' Chum hourly counts 2012'!S53*3</f>
        <v>0</v>
      </c>
      <c r="T53">
        <f>' Chum hourly counts 2012'!T53*3</f>
        <v>0</v>
      </c>
      <c r="U53">
        <f>' Chum hourly counts 2012'!U53*3</f>
        <v>0</v>
      </c>
      <c r="V53">
        <f>' Chum hourly counts 2012'!V53*3</f>
        <v>0</v>
      </c>
      <c r="W53">
        <f>' Chum hourly counts 2012'!W53*3</f>
        <v>0</v>
      </c>
      <c r="X53">
        <f>' Chum hourly counts 2012'!X53*3</f>
        <v>0</v>
      </c>
      <c r="Y53">
        <f>' Chum hourly counts 2012'!Y53*3</f>
        <v>0</v>
      </c>
      <c r="Z53">
        <f t="shared" si="2"/>
        <v>9</v>
      </c>
      <c r="AB53">
        <f t="shared" si="3"/>
        <v>9</v>
      </c>
      <c r="AC53">
        <f t="shared" si="4"/>
        <v>12.521739130434785</v>
      </c>
      <c r="AD53" s="69"/>
      <c r="AE53">
        <f t="shared" si="0"/>
        <v>24</v>
      </c>
      <c r="AF53">
        <f t="shared" si="5"/>
        <v>8.6956521739130432E-2</v>
      </c>
      <c r="AG53">
        <f t="shared" si="6"/>
        <v>1</v>
      </c>
      <c r="AH53">
        <f t="shared" si="7"/>
        <v>0</v>
      </c>
      <c r="AI53">
        <f t="shared" si="8"/>
        <v>1</v>
      </c>
      <c r="AJ53">
        <f t="shared" si="9"/>
        <v>0</v>
      </c>
      <c r="AK53">
        <f t="shared" si="10"/>
        <v>0</v>
      </c>
      <c r="AL53">
        <f t="shared" si="11"/>
        <v>0</v>
      </c>
      <c r="AM53">
        <f t="shared" si="12"/>
        <v>0</v>
      </c>
      <c r="AN53">
        <f t="shared" si="13"/>
        <v>0</v>
      </c>
      <c r="AO53">
        <f t="shared" si="14"/>
        <v>0</v>
      </c>
      <c r="AP53">
        <f t="shared" si="15"/>
        <v>0</v>
      </c>
      <c r="AQ53">
        <f t="shared" si="16"/>
        <v>0</v>
      </c>
      <c r="AR53">
        <f t="shared" si="17"/>
        <v>0</v>
      </c>
      <c r="AS53">
        <f t="shared" si="18"/>
        <v>0</v>
      </c>
      <c r="AT53">
        <f t="shared" si="19"/>
        <v>0</v>
      </c>
      <c r="AU53">
        <f t="shared" si="20"/>
        <v>1</v>
      </c>
      <c r="AV53">
        <f t="shared" si="21"/>
        <v>1</v>
      </c>
      <c r="AW53">
        <f t="shared" si="22"/>
        <v>0</v>
      </c>
      <c r="AX53">
        <f t="shared" si="23"/>
        <v>0</v>
      </c>
      <c r="AY53">
        <f t="shared" si="24"/>
        <v>0</v>
      </c>
      <c r="AZ53">
        <f t="shared" si="25"/>
        <v>0</v>
      </c>
      <c r="BA53">
        <f t="shared" si="26"/>
        <v>0</v>
      </c>
      <c r="BB53">
        <f t="shared" si="27"/>
        <v>0</v>
      </c>
      <c r="BC53">
        <f t="shared" si="28"/>
        <v>0</v>
      </c>
    </row>
    <row r="54" spans="1:55" x14ac:dyDescent="0.25">
      <c r="A54" s="1">
        <v>42591</v>
      </c>
      <c r="B54">
        <f>' Chum hourly counts 2012'!B54*3</f>
        <v>0</v>
      </c>
      <c r="C54">
        <f>' Chum hourly counts 2012'!C54*3</f>
        <v>0</v>
      </c>
      <c r="D54">
        <f>' Chum hourly counts 2012'!D54*3</f>
        <v>0</v>
      </c>
      <c r="E54">
        <f>' Chum hourly counts 2012'!E54*3</f>
        <v>0</v>
      </c>
      <c r="F54">
        <f>' Chum hourly counts 2012'!F54*3</f>
        <v>0</v>
      </c>
      <c r="G54">
        <f>' Chum hourly counts 2012'!G54*3</f>
        <v>0</v>
      </c>
      <c r="H54">
        <f>' Chum hourly counts 2012'!H54*3</f>
        <v>0</v>
      </c>
      <c r="I54">
        <f>' Chum hourly counts 2012'!I54*3</f>
        <v>0</v>
      </c>
      <c r="J54">
        <f>' Chum hourly counts 2012'!J54*3</f>
        <v>0</v>
      </c>
      <c r="K54">
        <f>' Chum hourly counts 2012'!K54*3</f>
        <v>0</v>
      </c>
      <c r="L54">
        <f>' Chum hourly counts 2012'!L54*3</f>
        <v>0</v>
      </c>
      <c r="M54">
        <f>' Chum hourly counts 2012'!M54*3</f>
        <v>0</v>
      </c>
      <c r="N54">
        <f>' Chum hourly counts 2012'!N54*3</f>
        <v>0</v>
      </c>
      <c r="O54">
        <f>' Chum hourly counts 2012'!O54*3</f>
        <v>0</v>
      </c>
      <c r="P54">
        <f>' Chum hourly counts 2012'!P54*3</f>
        <v>0</v>
      </c>
      <c r="Q54">
        <f>' Chum hourly counts 2012'!Q54*3</f>
        <v>0</v>
      </c>
      <c r="R54">
        <f>' Chum hourly counts 2012'!R54*3</f>
        <v>0</v>
      </c>
      <c r="S54">
        <f>' Chum hourly counts 2012'!S54*3</f>
        <v>0</v>
      </c>
      <c r="T54">
        <f>' Chum hourly counts 2012'!T54*3</f>
        <v>0</v>
      </c>
      <c r="U54">
        <f>' Chum hourly counts 2012'!U54*3</f>
        <v>0</v>
      </c>
      <c r="V54">
        <f>' Chum hourly counts 2012'!V54*3</f>
        <v>0</v>
      </c>
      <c r="W54">
        <f>' Chum hourly counts 2012'!W54*3</f>
        <v>0</v>
      </c>
      <c r="X54">
        <f>' Chum hourly counts 2012'!X54*3</f>
        <v>0</v>
      </c>
      <c r="Y54">
        <f>' Chum hourly counts 2012'!Y54*3</f>
        <v>0</v>
      </c>
      <c r="Z54">
        <f t="shared" si="2"/>
        <v>0</v>
      </c>
      <c r="AB54">
        <f t="shared" si="3"/>
        <v>0</v>
      </c>
      <c r="AC54">
        <f t="shared" si="4"/>
        <v>0</v>
      </c>
      <c r="AD54" s="69"/>
      <c r="AE54">
        <f t="shared" si="0"/>
        <v>24</v>
      </c>
      <c r="AF54">
        <f t="shared" si="5"/>
        <v>0</v>
      </c>
      <c r="AG54">
        <f t="shared" si="6"/>
        <v>0</v>
      </c>
      <c r="AH54">
        <f t="shared" si="7"/>
        <v>0</v>
      </c>
      <c r="AI54">
        <f t="shared" si="8"/>
        <v>0</v>
      </c>
      <c r="AJ54">
        <f t="shared" si="9"/>
        <v>0</v>
      </c>
      <c r="AK54">
        <f t="shared" si="10"/>
        <v>0</v>
      </c>
      <c r="AL54">
        <f t="shared" si="11"/>
        <v>0</v>
      </c>
      <c r="AM54">
        <f t="shared" si="12"/>
        <v>0</v>
      </c>
      <c r="AN54">
        <f t="shared" si="13"/>
        <v>0</v>
      </c>
      <c r="AO54">
        <f t="shared" si="14"/>
        <v>0</v>
      </c>
      <c r="AP54">
        <f t="shared" si="15"/>
        <v>0</v>
      </c>
      <c r="AQ54">
        <f t="shared" si="16"/>
        <v>0</v>
      </c>
      <c r="AR54">
        <f t="shared" si="17"/>
        <v>0</v>
      </c>
      <c r="AS54">
        <f t="shared" si="18"/>
        <v>0</v>
      </c>
      <c r="AT54">
        <f t="shared" si="19"/>
        <v>0</v>
      </c>
      <c r="AU54">
        <f t="shared" si="20"/>
        <v>0</v>
      </c>
      <c r="AV54">
        <f t="shared" si="21"/>
        <v>0</v>
      </c>
      <c r="AW54">
        <f t="shared" si="22"/>
        <v>0</v>
      </c>
      <c r="AX54">
        <f t="shared" si="23"/>
        <v>0</v>
      </c>
      <c r="AY54">
        <f t="shared" si="24"/>
        <v>0</v>
      </c>
      <c r="AZ54">
        <f t="shared" si="25"/>
        <v>0</v>
      </c>
      <c r="BA54">
        <f t="shared" si="26"/>
        <v>0</v>
      </c>
      <c r="BB54">
        <f t="shared" si="27"/>
        <v>0</v>
      </c>
      <c r="BC54">
        <f t="shared" si="28"/>
        <v>0</v>
      </c>
    </row>
    <row r="55" spans="1:55" x14ac:dyDescent="0.25">
      <c r="A55" s="1">
        <v>42592</v>
      </c>
      <c r="B55">
        <f>' Chum hourly counts 2012'!B55*3</f>
        <v>0</v>
      </c>
      <c r="C55">
        <f>' Chum hourly counts 2012'!C55*3</f>
        <v>0</v>
      </c>
      <c r="D55">
        <f>' Chum hourly counts 2012'!D55*3</f>
        <v>0</v>
      </c>
      <c r="E55">
        <f>' Chum hourly counts 2012'!E55*3</f>
        <v>0</v>
      </c>
      <c r="F55">
        <f>' Chum hourly counts 2012'!F55*3</f>
        <v>0</v>
      </c>
      <c r="G55">
        <f>' Chum hourly counts 2012'!G55*3</f>
        <v>0</v>
      </c>
      <c r="H55">
        <f>' Chum hourly counts 2012'!H55*3</f>
        <v>0</v>
      </c>
      <c r="I55">
        <f>' Chum hourly counts 2012'!I55*3</f>
        <v>0</v>
      </c>
      <c r="J55">
        <f>' Chum hourly counts 2012'!J55*3</f>
        <v>0</v>
      </c>
      <c r="K55">
        <f>' Chum hourly counts 2012'!K55*3</f>
        <v>0</v>
      </c>
      <c r="L55">
        <f>' Chum hourly counts 2012'!L55*3</f>
        <v>0</v>
      </c>
      <c r="M55">
        <f>' Chum hourly counts 2012'!M55*3</f>
        <v>0</v>
      </c>
      <c r="N55">
        <f>' Chum hourly counts 2012'!N55*3</f>
        <v>0</v>
      </c>
      <c r="O55">
        <f>' Chum hourly counts 2012'!O55*3</f>
        <v>0</v>
      </c>
      <c r="P55">
        <f>' Chum hourly counts 2012'!P55*3</f>
        <v>0</v>
      </c>
      <c r="Q55">
        <f>' Chum hourly counts 2012'!Q55*3</f>
        <v>0</v>
      </c>
      <c r="R55">
        <f>' Chum hourly counts 2012'!R55*3</f>
        <v>3</v>
      </c>
      <c r="S55">
        <f>' Chum hourly counts 2012'!S55*3</f>
        <v>0</v>
      </c>
      <c r="T55">
        <f>' Chum hourly counts 2012'!T55*3</f>
        <v>0</v>
      </c>
      <c r="U55">
        <f>' Chum hourly counts 2012'!U55*3</f>
        <v>0</v>
      </c>
      <c r="V55">
        <f>' Chum hourly counts 2012'!V55*3</f>
        <v>0</v>
      </c>
      <c r="W55">
        <f>' Chum hourly counts 2012'!W55*3</f>
        <v>0</v>
      </c>
      <c r="X55">
        <f>' Chum hourly counts 2012'!X55*3</f>
        <v>0</v>
      </c>
      <c r="Y55">
        <f>' Chum hourly counts 2012'!Y55*3</f>
        <v>0</v>
      </c>
      <c r="Z55">
        <f t="shared" si="2"/>
        <v>3</v>
      </c>
      <c r="AB55">
        <f t="shared" si="3"/>
        <v>3</v>
      </c>
      <c r="AC55">
        <f t="shared" si="4"/>
        <v>6.2608695652173925</v>
      </c>
      <c r="AD55" s="69"/>
      <c r="AE55">
        <f t="shared" si="0"/>
        <v>24</v>
      </c>
      <c r="AF55">
        <f t="shared" si="5"/>
        <v>4.3478260869565216E-2</v>
      </c>
      <c r="AG55">
        <f t="shared" si="6"/>
        <v>0</v>
      </c>
      <c r="AH55">
        <f t="shared" si="7"/>
        <v>0</v>
      </c>
      <c r="AI55">
        <f t="shared" si="8"/>
        <v>0</v>
      </c>
      <c r="AJ55">
        <f t="shared" si="9"/>
        <v>0</v>
      </c>
      <c r="AK55">
        <f t="shared" si="10"/>
        <v>0</v>
      </c>
      <c r="AL55">
        <f t="shared" si="11"/>
        <v>0</v>
      </c>
      <c r="AM55">
        <f t="shared" si="12"/>
        <v>0</v>
      </c>
      <c r="AN55">
        <f t="shared" si="13"/>
        <v>0</v>
      </c>
      <c r="AO55">
        <f t="shared" si="14"/>
        <v>0</v>
      </c>
      <c r="AP55">
        <f t="shared" si="15"/>
        <v>0</v>
      </c>
      <c r="AQ55">
        <f t="shared" si="16"/>
        <v>0</v>
      </c>
      <c r="AR55">
        <f t="shared" si="17"/>
        <v>0</v>
      </c>
      <c r="AS55">
        <f t="shared" si="18"/>
        <v>0</v>
      </c>
      <c r="AT55">
        <f t="shared" si="19"/>
        <v>0</v>
      </c>
      <c r="AU55">
        <f t="shared" si="20"/>
        <v>0</v>
      </c>
      <c r="AV55">
        <f t="shared" si="21"/>
        <v>1</v>
      </c>
      <c r="AW55">
        <f t="shared" si="22"/>
        <v>1</v>
      </c>
      <c r="AX55">
        <f t="shared" si="23"/>
        <v>0</v>
      </c>
      <c r="AY55">
        <f t="shared" si="24"/>
        <v>0</v>
      </c>
      <c r="AZ55">
        <f t="shared" si="25"/>
        <v>0</v>
      </c>
      <c r="BA55">
        <f t="shared" si="26"/>
        <v>0</v>
      </c>
      <c r="BB55">
        <f t="shared" si="27"/>
        <v>0</v>
      </c>
      <c r="BC55">
        <f t="shared" si="28"/>
        <v>0</v>
      </c>
    </row>
    <row r="56" spans="1:55" x14ac:dyDescent="0.25">
      <c r="A56" s="1">
        <v>42593</v>
      </c>
      <c r="B56">
        <f>' Chum hourly counts 2012'!B56*3</f>
        <v>0</v>
      </c>
      <c r="C56">
        <f>' Chum hourly counts 2012'!C56*3</f>
        <v>0</v>
      </c>
      <c r="D56">
        <f>' Chum hourly counts 2012'!D56*3</f>
        <v>0</v>
      </c>
      <c r="E56">
        <f>' Chum hourly counts 2012'!E56*3</f>
        <v>0</v>
      </c>
      <c r="F56">
        <f>' Chum hourly counts 2012'!F56*3</f>
        <v>0</v>
      </c>
      <c r="G56">
        <f>' Chum hourly counts 2012'!G56*3</f>
        <v>0</v>
      </c>
      <c r="H56">
        <f>' Chum hourly counts 2012'!H56*3</f>
        <v>0</v>
      </c>
      <c r="I56">
        <f>' Chum hourly counts 2012'!I56*3</f>
        <v>0</v>
      </c>
      <c r="J56">
        <f>' Chum hourly counts 2012'!J56*3</f>
        <v>0</v>
      </c>
      <c r="K56">
        <f>' Chum hourly counts 2012'!K56*3</f>
        <v>0</v>
      </c>
      <c r="L56">
        <f>' Chum hourly counts 2012'!L56*3</f>
        <v>0</v>
      </c>
      <c r="M56">
        <f>' Chum hourly counts 2012'!M56*3</f>
        <v>0</v>
      </c>
      <c r="N56">
        <f>' Chum hourly counts 2012'!N56*3</f>
        <v>0</v>
      </c>
      <c r="O56">
        <f>' Chum hourly counts 2012'!O56*3</f>
        <v>0</v>
      </c>
      <c r="P56">
        <f>' Chum hourly counts 2012'!P56*3</f>
        <v>0</v>
      </c>
      <c r="Q56">
        <f>' Chum hourly counts 2012'!Q56*3</f>
        <v>0</v>
      </c>
      <c r="R56">
        <f>' Chum hourly counts 2012'!R56*3</f>
        <v>0</v>
      </c>
      <c r="S56">
        <f>' Chum hourly counts 2012'!S56*3</f>
        <v>0</v>
      </c>
      <c r="T56">
        <f>' Chum hourly counts 2012'!T56*3</f>
        <v>0</v>
      </c>
      <c r="U56">
        <f>' Chum hourly counts 2012'!U56*3</f>
        <v>0</v>
      </c>
      <c r="V56">
        <f>' Chum hourly counts 2012'!V56*3</f>
        <v>0</v>
      </c>
      <c r="W56">
        <f>' Chum hourly counts 2012'!W56*3</f>
        <v>0</v>
      </c>
      <c r="X56">
        <f>' Chum hourly counts 2012'!X56*3</f>
        <v>0</v>
      </c>
      <c r="Y56">
        <f>' Chum hourly counts 2012'!Y56*3</f>
        <v>0</v>
      </c>
      <c r="Z56">
        <f t="shared" si="2"/>
        <v>0</v>
      </c>
      <c r="AB56">
        <f t="shared" si="3"/>
        <v>0</v>
      </c>
      <c r="AC56">
        <f t="shared" si="4"/>
        <v>0</v>
      </c>
      <c r="AD56" s="69"/>
      <c r="AE56">
        <f t="shared" si="0"/>
        <v>24</v>
      </c>
      <c r="AF56">
        <f t="shared" si="5"/>
        <v>0</v>
      </c>
      <c r="AG56">
        <f t="shared" si="6"/>
        <v>0</v>
      </c>
      <c r="AH56">
        <f t="shared" si="7"/>
        <v>0</v>
      </c>
      <c r="AI56">
        <f t="shared" si="8"/>
        <v>0</v>
      </c>
      <c r="AJ56">
        <f t="shared" si="9"/>
        <v>0</v>
      </c>
      <c r="AK56">
        <f t="shared" si="10"/>
        <v>0</v>
      </c>
      <c r="AL56">
        <f t="shared" si="11"/>
        <v>0</v>
      </c>
      <c r="AM56">
        <f t="shared" si="12"/>
        <v>0</v>
      </c>
      <c r="AN56">
        <f t="shared" si="13"/>
        <v>0</v>
      </c>
      <c r="AO56">
        <f t="shared" si="14"/>
        <v>0</v>
      </c>
      <c r="AP56">
        <f t="shared" si="15"/>
        <v>0</v>
      </c>
      <c r="AQ56">
        <f t="shared" si="16"/>
        <v>0</v>
      </c>
      <c r="AR56">
        <f t="shared" si="17"/>
        <v>0</v>
      </c>
      <c r="AS56">
        <f t="shared" si="18"/>
        <v>0</v>
      </c>
      <c r="AT56">
        <f t="shared" si="19"/>
        <v>0</v>
      </c>
      <c r="AU56">
        <f t="shared" si="20"/>
        <v>0</v>
      </c>
      <c r="AV56">
        <f t="shared" si="21"/>
        <v>0</v>
      </c>
      <c r="AW56">
        <f t="shared" si="22"/>
        <v>0</v>
      </c>
      <c r="AX56">
        <f t="shared" si="23"/>
        <v>0</v>
      </c>
      <c r="AY56">
        <f t="shared" si="24"/>
        <v>0</v>
      </c>
      <c r="AZ56">
        <f t="shared" si="25"/>
        <v>0</v>
      </c>
      <c r="BA56">
        <f t="shared" si="26"/>
        <v>0</v>
      </c>
      <c r="BB56">
        <f t="shared" si="27"/>
        <v>0</v>
      </c>
      <c r="BC56">
        <f t="shared" si="28"/>
        <v>0</v>
      </c>
    </row>
    <row r="57" spans="1:55" x14ac:dyDescent="0.25">
      <c r="A57" s="1">
        <v>42594</v>
      </c>
      <c r="B57">
        <f>' Chum hourly counts 2012'!B57*3</f>
        <v>0</v>
      </c>
      <c r="C57">
        <f>' Chum hourly counts 2012'!C57*3</f>
        <v>0</v>
      </c>
      <c r="D57">
        <f>' Chum hourly counts 2012'!D57*3</f>
        <v>0</v>
      </c>
      <c r="E57">
        <f>' Chum hourly counts 2012'!E57*3</f>
        <v>0</v>
      </c>
      <c r="F57">
        <f>' Chum hourly counts 2012'!F57*3</f>
        <v>0</v>
      </c>
      <c r="G57">
        <f>' Chum hourly counts 2012'!G57*3</f>
        <v>0</v>
      </c>
      <c r="H57">
        <f>' Chum hourly counts 2012'!H57*3</f>
        <v>0</v>
      </c>
      <c r="I57">
        <f>' Chum hourly counts 2012'!I57*3</f>
        <v>0</v>
      </c>
      <c r="J57">
        <f>' Chum hourly counts 2012'!J57*3</f>
        <v>0</v>
      </c>
      <c r="K57">
        <f>' Chum hourly counts 2012'!K57*3</f>
        <v>0</v>
      </c>
      <c r="L57">
        <f>' Chum hourly counts 2012'!L57*3</f>
        <v>0</v>
      </c>
      <c r="M57">
        <f>' Chum hourly counts 2012'!M57*3</f>
        <v>0</v>
      </c>
      <c r="N57">
        <f>' Chum hourly counts 2012'!N57*3</f>
        <v>0</v>
      </c>
      <c r="O57">
        <f>' Chum hourly counts 2012'!O57*3</f>
        <v>0</v>
      </c>
      <c r="P57">
        <f>' Chum hourly counts 2012'!P57*3</f>
        <v>0</v>
      </c>
      <c r="Q57">
        <f>' Chum hourly counts 2012'!Q57*3</f>
        <v>0</v>
      </c>
      <c r="R57">
        <f>' Chum hourly counts 2012'!R57*3</f>
        <v>0</v>
      </c>
      <c r="S57">
        <f>' Chum hourly counts 2012'!S57*3</f>
        <v>0</v>
      </c>
      <c r="T57">
        <f>' Chum hourly counts 2012'!T57*3</f>
        <v>0</v>
      </c>
      <c r="U57">
        <f>' Chum hourly counts 2012'!U57*3</f>
        <v>0</v>
      </c>
      <c r="V57">
        <f>' Chum hourly counts 2012'!V57*3</f>
        <v>0</v>
      </c>
      <c r="W57">
        <f>' Chum hourly counts 2012'!W57*3</f>
        <v>0</v>
      </c>
      <c r="X57">
        <f>' Chum hourly counts 2012'!X57*3</f>
        <v>0</v>
      </c>
      <c r="Y57">
        <f>' Chum hourly counts 2012'!Y57*3</f>
        <v>0</v>
      </c>
      <c r="Z57">
        <f t="shared" si="2"/>
        <v>0</v>
      </c>
      <c r="AB57">
        <f t="shared" si="3"/>
        <v>0</v>
      </c>
      <c r="AC57">
        <f t="shared" si="4"/>
        <v>0</v>
      </c>
      <c r="AD57" s="69"/>
      <c r="AE57">
        <f t="shared" si="0"/>
        <v>24</v>
      </c>
      <c r="AF57">
        <f t="shared" si="5"/>
        <v>0</v>
      </c>
      <c r="AG57">
        <f t="shared" si="6"/>
        <v>0</v>
      </c>
      <c r="AH57">
        <f t="shared" si="7"/>
        <v>0</v>
      </c>
      <c r="AI57">
        <f t="shared" si="8"/>
        <v>0</v>
      </c>
      <c r="AJ57">
        <f t="shared" si="9"/>
        <v>0</v>
      </c>
      <c r="AK57">
        <f t="shared" si="10"/>
        <v>0</v>
      </c>
      <c r="AL57">
        <f t="shared" si="11"/>
        <v>0</v>
      </c>
      <c r="AM57">
        <f t="shared" si="12"/>
        <v>0</v>
      </c>
      <c r="AN57">
        <f t="shared" si="13"/>
        <v>0</v>
      </c>
      <c r="AO57">
        <f t="shared" si="14"/>
        <v>0</v>
      </c>
      <c r="AP57">
        <f t="shared" si="15"/>
        <v>0</v>
      </c>
      <c r="AQ57">
        <f t="shared" si="16"/>
        <v>0</v>
      </c>
      <c r="AR57">
        <f t="shared" si="17"/>
        <v>0</v>
      </c>
      <c r="AS57">
        <f t="shared" si="18"/>
        <v>0</v>
      </c>
      <c r="AT57">
        <f t="shared" si="19"/>
        <v>0</v>
      </c>
      <c r="AU57">
        <f t="shared" si="20"/>
        <v>0</v>
      </c>
      <c r="AV57">
        <f t="shared" si="21"/>
        <v>0</v>
      </c>
      <c r="AW57">
        <f t="shared" si="22"/>
        <v>0</v>
      </c>
      <c r="AX57">
        <f t="shared" si="23"/>
        <v>0</v>
      </c>
      <c r="AY57">
        <f t="shared" si="24"/>
        <v>0</v>
      </c>
      <c r="AZ57">
        <f t="shared" si="25"/>
        <v>0</v>
      </c>
      <c r="BA57">
        <f t="shared" si="26"/>
        <v>0</v>
      </c>
      <c r="BB57">
        <f t="shared" si="27"/>
        <v>0</v>
      </c>
      <c r="BC57">
        <f t="shared" si="28"/>
        <v>0</v>
      </c>
    </row>
    <row r="58" spans="1:55" x14ac:dyDescent="0.25">
      <c r="A58" s="1">
        <v>42595</v>
      </c>
      <c r="B58">
        <f>' Chum hourly counts 2012'!B58*3</f>
        <v>0</v>
      </c>
      <c r="C58">
        <f>' Chum hourly counts 2012'!C58*3</f>
        <v>0</v>
      </c>
      <c r="D58">
        <f>' Chum hourly counts 2012'!D58*3</f>
        <v>0</v>
      </c>
      <c r="E58">
        <f>' Chum hourly counts 2012'!E58*3</f>
        <v>0</v>
      </c>
      <c r="F58">
        <f>' Chum hourly counts 2012'!F58*3</f>
        <v>0</v>
      </c>
      <c r="G58">
        <f>' Chum hourly counts 2012'!G58*3</f>
        <v>0</v>
      </c>
      <c r="H58">
        <f>' Chum hourly counts 2012'!H58*3</f>
        <v>0</v>
      </c>
      <c r="I58">
        <f>' Chum hourly counts 2012'!I58*3</f>
        <v>0</v>
      </c>
      <c r="J58">
        <f>' Chum hourly counts 2012'!J58*3</f>
        <v>3</v>
      </c>
      <c r="K58">
        <f>' Chum hourly counts 2012'!K58*3</f>
        <v>0</v>
      </c>
      <c r="L58">
        <f>' Chum hourly counts 2012'!L58*3</f>
        <v>0</v>
      </c>
      <c r="M58">
        <f>' Chum hourly counts 2012'!M58*3</f>
        <v>0</v>
      </c>
      <c r="N58">
        <f>' Chum hourly counts 2012'!N58*3</f>
        <v>0</v>
      </c>
      <c r="O58">
        <f>' Chum hourly counts 2012'!O58*3</f>
        <v>0</v>
      </c>
      <c r="P58">
        <f>' Chum hourly counts 2012'!P58*3</f>
        <v>0</v>
      </c>
      <c r="Q58">
        <f>' Chum hourly counts 2012'!Q58*3</f>
        <v>0</v>
      </c>
      <c r="R58">
        <f>' Chum hourly counts 2012'!R58*3</f>
        <v>0</v>
      </c>
      <c r="S58">
        <f>' Chum hourly counts 2012'!S58*3</f>
        <v>0</v>
      </c>
      <c r="T58">
        <f>' Chum hourly counts 2012'!T58*3</f>
        <v>0</v>
      </c>
      <c r="U58">
        <f>' Chum hourly counts 2012'!U58*3</f>
        <v>0</v>
      </c>
      <c r="V58">
        <f>' Chum hourly counts 2012'!V58*3</f>
        <v>0</v>
      </c>
      <c r="W58">
        <f>' Chum hourly counts 2012'!W58*3</f>
        <v>0</v>
      </c>
      <c r="X58">
        <f>' Chum hourly counts 2012'!X58*3</f>
        <v>0</v>
      </c>
      <c r="Y58">
        <f>' Chum hourly counts 2012'!Y58*3</f>
        <v>0</v>
      </c>
      <c r="Z58">
        <f t="shared" si="2"/>
        <v>3</v>
      </c>
      <c r="AB58">
        <f t="shared" si="3"/>
        <v>3</v>
      </c>
      <c r="AC58">
        <f t="shared" si="4"/>
        <v>6.2608695652173925</v>
      </c>
      <c r="AD58" s="69"/>
      <c r="AE58">
        <f t="shared" si="0"/>
        <v>24</v>
      </c>
      <c r="AF58">
        <f t="shared" si="5"/>
        <v>4.3478260869565216E-2</v>
      </c>
      <c r="AG58">
        <f t="shared" si="6"/>
        <v>0</v>
      </c>
      <c r="AH58">
        <f t="shared" si="7"/>
        <v>0</v>
      </c>
      <c r="AI58">
        <f t="shared" si="8"/>
        <v>0</v>
      </c>
      <c r="AJ58">
        <f t="shared" si="9"/>
        <v>0</v>
      </c>
      <c r="AK58">
        <f t="shared" si="10"/>
        <v>0</v>
      </c>
      <c r="AL58">
        <f t="shared" si="11"/>
        <v>0</v>
      </c>
      <c r="AM58">
        <f t="shared" si="12"/>
        <v>0</v>
      </c>
      <c r="AN58">
        <f t="shared" si="13"/>
        <v>1</v>
      </c>
      <c r="AO58">
        <f t="shared" si="14"/>
        <v>1</v>
      </c>
      <c r="AP58">
        <f t="shared" si="15"/>
        <v>0</v>
      </c>
      <c r="AQ58">
        <f t="shared" si="16"/>
        <v>0</v>
      </c>
      <c r="AR58">
        <f t="shared" si="17"/>
        <v>0</v>
      </c>
      <c r="AS58">
        <f t="shared" si="18"/>
        <v>0</v>
      </c>
      <c r="AT58">
        <f t="shared" si="19"/>
        <v>0</v>
      </c>
      <c r="AU58">
        <f t="shared" si="20"/>
        <v>0</v>
      </c>
      <c r="AV58">
        <f t="shared" si="21"/>
        <v>0</v>
      </c>
      <c r="AW58">
        <f t="shared" si="22"/>
        <v>0</v>
      </c>
      <c r="AX58">
        <f t="shared" si="23"/>
        <v>0</v>
      </c>
      <c r="AY58">
        <f t="shared" si="24"/>
        <v>0</v>
      </c>
      <c r="AZ58">
        <f t="shared" si="25"/>
        <v>0</v>
      </c>
      <c r="BA58">
        <f t="shared" si="26"/>
        <v>0</v>
      </c>
      <c r="BB58">
        <f t="shared" si="27"/>
        <v>0</v>
      </c>
      <c r="BC58">
        <f t="shared" si="28"/>
        <v>0</v>
      </c>
    </row>
    <row r="59" spans="1:55" x14ac:dyDescent="0.25">
      <c r="A59" s="1">
        <v>42596</v>
      </c>
      <c r="B59">
        <f>' Chum hourly counts 2012'!B59*3</f>
        <v>0</v>
      </c>
      <c r="C59">
        <f>' Chum hourly counts 2012'!C59*3</f>
        <v>0</v>
      </c>
      <c r="D59">
        <f>' Chum hourly counts 2012'!D59*3</f>
        <v>0</v>
      </c>
      <c r="E59">
        <f>' Chum hourly counts 2012'!E59*3</f>
        <v>0</v>
      </c>
      <c r="F59">
        <f>' Chum hourly counts 2012'!F59*3</f>
        <v>0</v>
      </c>
      <c r="G59">
        <f>' Chum hourly counts 2012'!G59*3</f>
        <v>0</v>
      </c>
      <c r="H59">
        <f>' Chum hourly counts 2012'!H59*3</f>
        <v>0</v>
      </c>
      <c r="I59">
        <f>' Chum hourly counts 2012'!I59*3</f>
        <v>0</v>
      </c>
      <c r="J59">
        <f>' Chum hourly counts 2012'!J59*3</f>
        <v>0</v>
      </c>
      <c r="K59">
        <f>' Chum hourly counts 2012'!K59*3</f>
        <v>0</v>
      </c>
      <c r="L59">
        <f>' Chum hourly counts 2012'!L59*3</f>
        <v>0</v>
      </c>
      <c r="M59">
        <f>' Chum hourly counts 2012'!M59*3</f>
        <v>0</v>
      </c>
      <c r="N59">
        <f>' Chum hourly counts 2012'!N59*3</f>
        <v>0</v>
      </c>
      <c r="O59">
        <f>' Chum hourly counts 2012'!O59*3</f>
        <v>0</v>
      </c>
      <c r="P59">
        <f>' Chum hourly counts 2012'!P59*3</f>
        <v>0</v>
      </c>
      <c r="Q59">
        <f>' Chum hourly counts 2012'!Q59*3</f>
        <v>0</v>
      </c>
      <c r="R59">
        <f>' Chum hourly counts 2012'!R59*3</f>
        <v>0</v>
      </c>
      <c r="S59">
        <f>' Chum hourly counts 2012'!S59*3</f>
        <v>0</v>
      </c>
      <c r="T59">
        <f>' Chum hourly counts 2012'!T59*3</f>
        <v>0</v>
      </c>
      <c r="U59">
        <f>' Chum hourly counts 2012'!U59*3</f>
        <v>0</v>
      </c>
      <c r="V59">
        <f>' Chum hourly counts 2012'!V59*3</f>
        <v>0</v>
      </c>
      <c r="W59">
        <f>' Chum hourly counts 2012'!W59*3</f>
        <v>0</v>
      </c>
      <c r="X59">
        <f>' Chum hourly counts 2012'!X59*3</f>
        <v>0</v>
      </c>
      <c r="Y59">
        <f>' Chum hourly counts 2012'!Y59*3</f>
        <v>0</v>
      </c>
      <c r="Z59">
        <f t="shared" si="2"/>
        <v>0</v>
      </c>
      <c r="AB59">
        <f t="shared" si="3"/>
        <v>0</v>
      </c>
      <c r="AC59">
        <f t="shared" si="4"/>
        <v>0</v>
      </c>
      <c r="AD59" s="69"/>
      <c r="AE59">
        <f t="shared" si="0"/>
        <v>24</v>
      </c>
      <c r="AF59">
        <f t="shared" si="5"/>
        <v>0</v>
      </c>
      <c r="AG59">
        <f t="shared" si="6"/>
        <v>0</v>
      </c>
      <c r="AH59">
        <f t="shared" si="7"/>
        <v>0</v>
      </c>
      <c r="AI59">
        <f t="shared" si="8"/>
        <v>0</v>
      </c>
      <c r="AJ59">
        <f t="shared" si="9"/>
        <v>0</v>
      </c>
      <c r="AK59">
        <f t="shared" si="10"/>
        <v>0</v>
      </c>
      <c r="AL59">
        <f t="shared" si="11"/>
        <v>0</v>
      </c>
      <c r="AM59">
        <f t="shared" si="12"/>
        <v>0</v>
      </c>
      <c r="AN59">
        <f t="shared" si="13"/>
        <v>0</v>
      </c>
      <c r="AO59">
        <f t="shared" si="14"/>
        <v>0</v>
      </c>
      <c r="AP59">
        <f t="shared" si="15"/>
        <v>0</v>
      </c>
      <c r="AQ59">
        <f t="shared" si="16"/>
        <v>0</v>
      </c>
      <c r="AR59">
        <f t="shared" si="17"/>
        <v>0</v>
      </c>
      <c r="AS59">
        <f t="shared" si="18"/>
        <v>0</v>
      </c>
      <c r="AT59">
        <f t="shared" si="19"/>
        <v>0</v>
      </c>
      <c r="AU59">
        <f t="shared" si="20"/>
        <v>0</v>
      </c>
      <c r="AV59">
        <f t="shared" si="21"/>
        <v>0</v>
      </c>
      <c r="AW59">
        <f t="shared" si="22"/>
        <v>0</v>
      </c>
      <c r="AX59">
        <f t="shared" si="23"/>
        <v>0</v>
      </c>
      <c r="AY59">
        <f t="shared" si="24"/>
        <v>0</v>
      </c>
      <c r="AZ59">
        <f t="shared" si="25"/>
        <v>0</v>
      </c>
      <c r="BA59">
        <f t="shared" si="26"/>
        <v>0</v>
      </c>
      <c r="BB59">
        <f t="shared" si="27"/>
        <v>0</v>
      </c>
      <c r="BC59">
        <f t="shared" si="28"/>
        <v>0</v>
      </c>
    </row>
    <row r="60" spans="1:55" x14ac:dyDescent="0.25">
      <c r="A60" s="1">
        <v>42597</v>
      </c>
      <c r="B60">
        <f>' Chum hourly counts 2012'!B60*3</f>
        <v>0</v>
      </c>
      <c r="C60">
        <f>' Chum hourly counts 2012'!C60*3</f>
        <v>0</v>
      </c>
      <c r="D60">
        <f>' Chum hourly counts 2012'!D60*3</f>
        <v>0</v>
      </c>
      <c r="E60">
        <f>' Chum hourly counts 2012'!E60*3</f>
        <v>0</v>
      </c>
      <c r="F60">
        <f>' Chum hourly counts 2012'!F60*3</f>
        <v>0</v>
      </c>
      <c r="G60">
        <f>' Chum hourly counts 2012'!G60*3</f>
        <v>0</v>
      </c>
      <c r="H60">
        <f>' Chum hourly counts 2012'!H60*3</f>
        <v>0</v>
      </c>
      <c r="I60">
        <f>' Chum hourly counts 2012'!I60*3</f>
        <v>0</v>
      </c>
      <c r="J60">
        <f>' Chum hourly counts 2012'!J60*3</f>
        <v>0</v>
      </c>
      <c r="K60">
        <f>' Chum hourly counts 2012'!K60*3</f>
        <v>0</v>
      </c>
      <c r="L60">
        <f>' Chum hourly counts 2012'!L60*3</f>
        <v>0</v>
      </c>
      <c r="M60">
        <f>' Chum hourly counts 2012'!M60*3</f>
        <v>0</v>
      </c>
      <c r="N60">
        <f>' Chum hourly counts 2012'!N60*3</f>
        <v>0</v>
      </c>
      <c r="O60">
        <f>' Chum hourly counts 2012'!O60*3</f>
        <v>0</v>
      </c>
      <c r="P60">
        <f>' Chum hourly counts 2012'!P60*3</f>
        <v>0</v>
      </c>
      <c r="Q60">
        <f>' Chum hourly counts 2012'!Q60*3</f>
        <v>0</v>
      </c>
      <c r="R60">
        <f>' Chum hourly counts 2012'!R60*3</f>
        <v>0</v>
      </c>
      <c r="S60">
        <f>' Chum hourly counts 2012'!S60*3</f>
        <v>0</v>
      </c>
      <c r="T60">
        <f>' Chum hourly counts 2012'!T60*3</f>
        <v>0</v>
      </c>
      <c r="U60">
        <f>' Chum hourly counts 2012'!U60*3</f>
        <v>0</v>
      </c>
      <c r="V60">
        <f>' Chum hourly counts 2012'!V60*3</f>
        <v>0</v>
      </c>
      <c r="W60">
        <f>' Chum hourly counts 2012'!W60*3</f>
        <v>0</v>
      </c>
      <c r="X60">
        <f>' Chum hourly counts 2012'!X60*3</f>
        <v>0</v>
      </c>
      <c r="Y60">
        <f>' Chum hourly counts 2012'!Y60*3</f>
        <v>0</v>
      </c>
      <c r="Z60">
        <f t="shared" si="2"/>
        <v>0</v>
      </c>
      <c r="AB60">
        <f t="shared" si="3"/>
        <v>0</v>
      </c>
      <c r="AC60">
        <f t="shared" si="4"/>
        <v>0</v>
      </c>
      <c r="AD60" s="69"/>
      <c r="AE60">
        <f t="shared" si="0"/>
        <v>24</v>
      </c>
      <c r="AF60">
        <f t="shared" si="5"/>
        <v>0</v>
      </c>
      <c r="AG60">
        <f t="shared" si="6"/>
        <v>0</v>
      </c>
      <c r="AH60">
        <f t="shared" si="7"/>
        <v>0</v>
      </c>
      <c r="AI60">
        <f t="shared" si="8"/>
        <v>0</v>
      </c>
      <c r="AJ60">
        <f t="shared" si="9"/>
        <v>0</v>
      </c>
      <c r="AK60">
        <f t="shared" si="10"/>
        <v>0</v>
      </c>
      <c r="AL60">
        <f t="shared" si="11"/>
        <v>0</v>
      </c>
      <c r="AM60">
        <f t="shared" si="12"/>
        <v>0</v>
      </c>
      <c r="AN60">
        <f t="shared" si="13"/>
        <v>0</v>
      </c>
      <c r="AO60">
        <f t="shared" si="14"/>
        <v>0</v>
      </c>
      <c r="AP60">
        <f t="shared" si="15"/>
        <v>0</v>
      </c>
      <c r="AQ60">
        <f t="shared" si="16"/>
        <v>0</v>
      </c>
      <c r="AR60">
        <f t="shared" si="17"/>
        <v>0</v>
      </c>
      <c r="AS60">
        <f t="shared" si="18"/>
        <v>0</v>
      </c>
      <c r="AT60">
        <f t="shared" si="19"/>
        <v>0</v>
      </c>
      <c r="AU60">
        <f t="shared" si="20"/>
        <v>0</v>
      </c>
      <c r="AV60">
        <f t="shared" si="21"/>
        <v>0</v>
      </c>
      <c r="AW60">
        <f t="shared" si="22"/>
        <v>0</v>
      </c>
      <c r="AX60">
        <f t="shared" si="23"/>
        <v>0</v>
      </c>
      <c r="AY60">
        <f t="shared" si="24"/>
        <v>0</v>
      </c>
      <c r="AZ60">
        <f t="shared" si="25"/>
        <v>0</v>
      </c>
      <c r="BA60">
        <f t="shared" si="26"/>
        <v>0</v>
      </c>
      <c r="BB60">
        <f t="shared" si="27"/>
        <v>0</v>
      </c>
      <c r="BC60">
        <f t="shared" si="28"/>
        <v>0</v>
      </c>
    </row>
    <row r="61" spans="1:55" x14ac:dyDescent="0.25">
      <c r="A61" s="1">
        <v>42598</v>
      </c>
      <c r="B61">
        <f>' Chum hourly counts 2012'!B61*3</f>
        <v>0</v>
      </c>
      <c r="C61">
        <f>' Chum hourly counts 2012'!C61*3</f>
        <v>0</v>
      </c>
      <c r="D61">
        <f>' Chum hourly counts 2012'!D61*3</f>
        <v>0</v>
      </c>
      <c r="E61">
        <f>' Chum hourly counts 2012'!E61*3</f>
        <v>0</v>
      </c>
      <c r="F61">
        <f>' Chum hourly counts 2012'!F61*3</f>
        <v>0</v>
      </c>
      <c r="G61">
        <f>' Chum hourly counts 2012'!G61*3</f>
        <v>0</v>
      </c>
      <c r="H61">
        <f>' Chum hourly counts 2012'!H61*3</f>
        <v>0</v>
      </c>
      <c r="I61">
        <f>' Chum hourly counts 2012'!I61*3</f>
        <v>0</v>
      </c>
      <c r="J61">
        <f>' Chum hourly counts 2012'!J61*3</f>
        <v>0</v>
      </c>
      <c r="K61">
        <f>' Chum hourly counts 2012'!K61*3</f>
        <v>0</v>
      </c>
      <c r="L61">
        <f>' Chum hourly counts 2012'!L61*3</f>
        <v>0</v>
      </c>
      <c r="M61">
        <f>' Chum hourly counts 2012'!M61*3</f>
        <v>0</v>
      </c>
      <c r="N61">
        <f>' Chum hourly counts 2012'!N61*3</f>
        <v>0</v>
      </c>
      <c r="O61">
        <f>' Chum hourly counts 2012'!O61*3</f>
        <v>0</v>
      </c>
      <c r="P61">
        <f>' Chum hourly counts 2012'!P61*3</f>
        <v>0</v>
      </c>
      <c r="Q61">
        <f>' Chum hourly counts 2012'!Q61*3</f>
        <v>0</v>
      </c>
      <c r="R61">
        <f>' Chum hourly counts 2012'!R61*3</f>
        <v>0</v>
      </c>
      <c r="S61">
        <f>' Chum hourly counts 2012'!S61*3</f>
        <v>0</v>
      </c>
      <c r="T61">
        <f>' Chum hourly counts 2012'!T61*3</f>
        <v>0</v>
      </c>
      <c r="U61">
        <f>' Chum hourly counts 2012'!U61*3</f>
        <v>0</v>
      </c>
      <c r="V61">
        <f>' Chum hourly counts 2012'!V61*3</f>
        <v>0</v>
      </c>
      <c r="W61">
        <f>' Chum hourly counts 2012'!W61*3</f>
        <v>0</v>
      </c>
      <c r="X61">
        <f>' Chum hourly counts 2012'!X61*3</f>
        <v>0</v>
      </c>
      <c r="Y61">
        <f>' Chum hourly counts 2012'!Y61*3</f>
        <v>0</v>
      </c>
      <c r="Z61">
        <f t="shared" si="2"/>
        <v>0</v>
      </c>
      <c r="AB61">
        <f t="shared" si="3"/>
        <v>0</v>
      </c>
      <c r="AC61">
        <f t="shared" si="4"/>
        <v>0</v>
      </c>
      <c r="AD61" s="69"/>
      <c r="AE61">
        <f t="shared" si="0"/>
        <v>24</v>
      </c>
      <c r="AF61">
        <f t="shared" si="5"/>
        <v>0</v>
      </c>
      <c r="AG61">
        <f t="shared" si="6"/>
        <v>0</v>
      </c>
      <c r="AH61">
        <f t="shared" si="7"/>
        <v>0</v>
      </c>
      <c r="AI61">
        <f t="shared" si="8"/>
        <v>0</v>
      </c>
      <c r="AJ61">
        <f t="shared" si="9"/>
        <v>0</v>
      </c>
      <c r="AK61">
        <f t="shared" si="10"/>
        <v>0</v>
      </c>
      <c r="AL61">
        <f t="shared" si="11"/>
        <v>0</v>
      </c>
      <c r="AM61">
        <f t="shared" si="12"/>
        <v>0</v>
      </c>
      <c r="AN61">
        <f t="shared" si="13"/>
        <v>0</v>
      </c>
      <c r="AO61">
        <f t="shared" si="14"/>
        <v>0</v>
      </c>
      <c r="AP61">
        <f t="shared" si="15"/>
        <v>0</v>
      </c>
      <c r="AQ61">
        <f t="shared" si="16"/>
        <v>0</v>
      </c>
      <c r="AR61">
        <f t="shared" si="17"/>
        <v>0</v>
      </c>
      <c r="AS61">
        <f t="shared" si="18"/>
        <v>0</v>
      </c>
      <c r="AT61">
        <f t="shared" si="19"/>
        <v>0</v>
      </c>
      <c r="AU61">
        <f t="shared" si="20"/>
        <v>0</v>
      </c>
      <c r="AV61">
        <f t="shared" si="21"/>
        <v>0</v>
      </c>
      <c r="AW61">
        <f t="shared" si="22"/>
        <v>0</v>
      </c>
      <c r="AX61">
        <f t="shared" si="23"/>
        <v>0</v>
      </c>
      <c r="AY61">
        <f t="shared" si="24"/>
        <v>0</v>
      </c>
      <c r="AZ61">
        <f t="shared" si="25"/>
        <v>0</v>
      </c>
      <c r="BA61">
        <f t="shared" si="26"/>
        <v>0</v>
      </c>
      <c r="BB61">
        <f t="shared" si="27"/>
        <v>0</v>
      </c>
      <c r="BC61">
        <f t="shared" si="28"/>
        <v>0</v>
      </c>
    </row>
    <row r="63" spans="1:55" x14ac:dyDescent="0.25"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M63" t="s">
        <v>14</v>
      </c>
      <c r="N63" t="s">
        <v>15</v>
      </c>
      <c r="O63" t="s">
        <v>16</v>
      </c>
      <c r="P63" t="s">
        <v>17</v>
      </c>
      <c r="Q63" t="s">
        <v>18</v>
      </c>
      <c r="R63" t="s">
        <v>19</v>
      </c>
      <c r="S63" t="s">
        <v>20</v>
      </c>
      <c r="T63" t="s">
        <v>21</v>
      </c>
      <c r="U63" t="s">
        <v>22</v>
      </c>
      <c r="V63" t="s">
        <v>23</v>
      </c>
      <c r="W63" t="s">
        <v>24</v>
      </c>
      <c r="X63" t="s">
        <v>25</v>
      </c>
      <c r="Y63" t="s">
        <v>26</v>
      </c>
    </row>
    <row r="64" spans="1:55" x14ac:dyDescent="0.25">
      <c r="B64" s="8">
        <f>SUM(B7:B43,B45:B61)</f>
        <v>1200</v>
      </c>
      <c r="C64" s="8">
        <f t="shared" ref="C64:Y64" si="30">SUM(C7:C43,C45:C61)</f>
        <v>1212</v>
      </c>
      <c r="D64" s="8">
        <f t="shared" si="30"/>
        <v>369</v>
      </c>
      <c r="E64" s="8">
        <f t="shared" si="30"/>
        <v>213</v>
      </c>
      <c r="F64">
        <f t="shared" si="30"/>
        <v>57</v>
      </c>
      <c r="G64">
        <f t="shared" si="30"/>
        <v>24</v>
      </c>
      <c r="H64">
        <f t="shared" si="30"/>
        <v>27</v>
      </c>
      <c r="I64">
        <f t="shared" si="30"/>
        <v>24</v>
      </c>
      <c r="J64">
        <f t="shared" si="30"/>
        <v>3</v>
      </c>
      <c r="K64">
        <f t="shared" si="30"/>
        <v>-6</v>
      </c>
      <c r="L64">
        <f t="shared" si="30"/>
        <v>-3</v>
      </c>
      <c r="M64">
        <f t="shared" si="30"/>
        <v>-9</v>
      </c>
      <c r="N64">
        <f t="shared" si="30"/>
        <v>0</v>
      </c>
      <c r="O64">
        <f t="shared" si="30"/>
        <v>-9</v>
      </c>
      <c r="P64">
        <f t="shared" si="30"/>
        <v>0</v>
      </c>
      <c r="Q64">
        <f t="shared" si="30"/>
        <v>3</v>
      </c>
      <c r="R64">
        <f>SUM(R48:R62,R45:R46,R32:R43,R7:R30)</f>
        <v>33</v>
      </c>
      <c r="S64">
        <f>SUM(S45:S61,S32:S43,S7:S30)</f>
        <v>75</v>
      </c>
      <c r="T64">
        <f t="shared" si="30"/>
        <v>186</v>
      </c>
      <c r="U64">
        <f t="shared" si="30"/>
        <v>162</v>
      </c>
      <c r="V64">
        <f t="shared" si="30"/>
        <v>159</v>
      </c>
      <c r="W64" s="8">
        <f t="shared" si="30"/>
        <v>258</v>
      </c>
      <c r="X64" s="8">
        <f t="shared" si="30"/>
        <v>600</v>
      </c>
      <c r="Y64" s="8">
        <f t="shared" si="30"/>
        <v>990</v>
      </c>
      <c r="Z64">
        <f>SUM(B64:Y64)</f>
        <v>5568</v>
      </c>
      <c r="AB64" t="s">
        <v>29</v>
      </c>
      <c r="AC64" t="s">
        <v>30</v>
      </c>
      <c r="AD64" t="s">
        <v>34</v>
      </c>
    </row>
    <row r="65" spans="2:30" x14ac:dyDescent="0.25">
      <c r="B65" s="9">
        <f>B64/$Z$64</f>
        <v>0.21551724137931033</v>
      </c>
      <c r="C65" s="9">
        <f t="shared" ref="C65:Y65" si="31">C64/$Z$64</f>
        <v>0.21767241379310345</v>
      </c>
      <c r="D65" s="9">
        <f t="shared" si="31"/>
        <v>6.6271551724137928E-2</v>
      </c>
      <c r="E65" s="9">
        <f t="shared" si="31"/>
        <v>3.8254310344827583E-2</v>
      </c>
      <c r="F65" s="6">
        <f t="shared" si="31"/>
        <v>1.0237068965517241E-2</v>
      </c>
      <c r="G65" s="6">
        <f t="shared" si="31"/>
        <v>4.3103448275862068E-3</v>
      </c>
      <c r="H65" s="6">
        <f t="shared" si="31"/>
        <v>4.8491379310344829E-3</v>
      </c>
      <c r="I65" s="6">
        <f t="shared" si="31"/>
        <v>4.3103448275862068E-3</v>
      </c>
      <c r="J65" s="6">
        <f t="shared" si="31"/>
        <v>5.3879310344827585E-4</v>
      </c>
      <c r="K65" s="6">
        <f t="shared" si="31"/>
        <v>-1.0775862068965517E-3</v>
      </c>
      <c r="L65" s="6">
        <f t="shared" si="31"/>
        <v>-5.3879310344827585E-4</v>
      </c>
      <c r="M65" s="6">
        <f t="shared" si="31"/>
        <v>-1.6163793103448276E-3</v>
      </c>
      <c r="N65" s="6">
        <f t="shared" si="31"/>
        <v>0</v>
      </c>
      <c r="O65" s="6">
        <f t="shared" si="31"/>
        <v>-1.6163793103448276E-3</v>
      </c>
      <c r="P65" s="6">
        <f t="shared" si="31"/>
        <v>0</v>
      </c>
      <c r="Q65" s="6">
        <f t="shared" si="31"/>
        <v>5.3879310344827585E-4</v>
      </c>
      <c r="R65" s="6">
        <f t="shared" si="31"/>
        <v>5.9267241379310342E-3</v>
      </c>
      <c r="S65" s="6">
        <f t="shared" si="31"/>
        <v>1.3469827586206896E-2</v>
      </c>
      <c r="T65" s="6">
        <f t="shared" si="31"/>
        <v>3.3405172413793101E-2</v>
      </c>
      <c r="U65" s="6">
        <f t="shared" si="31"/>
        <v>2.9094827586206896E-2</v>
      </c>
      <c r="V65" s="6">
        <f t="shared" si="31"/>
        <v>2.8556034482758622E-2</v>
      </c>
      <c r="W65" s="9">
        <f t="shared" si="31"/>
        <v>4.6336206896551727E-2</v>
      </c>
      <c r="X65" s="9">
        <f t="shared" si="31"/>
        <v>0.10775862068965517</v>
      </c>
      <c r="Y65" s="9">
        <f t="shared" si="31"/>
        <v>0.17780172413793102</v>
      </c>
      <c r="Z65">
        <f>SUM(B65:Y65)</f>
        <v>0.99999999999999989</v>
      </c>
      <c r="AB65">
        <f>SUM(AB7:AB61)</f>
        <v>5568</v>
      </c>
      <c r="AC65">
        <f>SUM(AC7:AC61)</f>
        <v>132230.84096359374</v>
      </c>
      <c r="AD65">
        <f>SQRT(AC65)</f>
        <v>363.63558814229629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1"/>
  <sheetViews>
    <sheetView topLeftCell="A13" zoomScale="80" zoomScaleNormal="80" workbookViewId="0">
      <selection activeCell="A39" sqref="A39:XFD39"/>
    </sheetView>
  </sheetViews>
  <sheetFormatPr defaultRowHeight="13.2" x14ac:dyDescent="0.25"/>
  <sheetData>
    <row r="1" spans="1:29" s="16" customFormat="1" ht="12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9" s="16" customFormat="1" ht="12.75" customHeight="1" thickBot="1" x14ac:dyDescent="0.3">
      <c r="A2" s="15"/>
      <c r="B2" s="17"/>
      <c r="C2" s="17"/>
      <c r="D2" s="17"/>
      <c r="E2" s="17"/>
      <c r="F2" s="17"/>
      <c r="G2" s="17"/>
      <c r="H2" s="17"/>
      <c r="I2" s="17"/>
      <c r="J2" s="15"/>
      <c r="K2" s="15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5"/>
      <c r="Z2" s="15"/>
      <c r="AA2" s="15"/>
      <c r="AB2" s="15"/>
    </row>
    <row r="3" spans="1:29" s="16" customFormat="1" ht="12.75" customHeight="1" thickTop="1" thickBot="1" x14ac:dyDescent="0.3">
      <c r="A3" s="19"/>
      <c r="B3" s="20"/>
      <c r="C3" s="21" t="s">
        <v>1</v>
      </c>
      <c r="D3" s="21"/>
      <c r="E3" s="21"/>
      <c r="F3" s="21"/>
      <c r="G3" s="21"/>
      <c r="H3" s="21"/>
      <c r="I3" s="22"/>
      <c r="J3" s="23"/>
      <c r="K3" s="15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5"/>
      <c r="Z3" s="15"/>
      <c r="AA3" s="15"/>
      <c r="AB3" s="15"/>
    </row>
    <row r="4" spans="1:29" s="16" customFormat="1" ht="12.75" customHeight="1" thickTop="1" x14ac:dyDescent="0.25">
      <c r="A4" s="24"/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6"/>
    </row>
    <row r="5" spans="1:29" s="16" customFormat="1" ht="12.75" customHeight="1" x14ac:dyDescent="0.25">
      <c r="A5" s="27" t="s">
        <v>2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  <c r="AA5" s="28"/>
      <c r="AB5" s="29"/>
      <c r="AC5" s="30"/>
    </row>
    <row r="6" spans="1:29" s="16" customFormat="1" ht="12.75" customHeight="1" x14ac:dyDescent="0.25">
      <c r="A6" s="31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71"/>
      <c r="AA6" s="28"/>
      <c r="AB6" s="29"/>
      <c r="AC6" s="30"/>
    </row>
    <row r="7" spans="1:29" x14ac:dyDescent="0.25">
      <c r="A7" s="70">
        <v>42544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9" x14ac:dyDescent="0.25">
      <c r="A8" s="70">
        <v>42545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9" x14ac:dyDescent="0.25">
      <c r="A9" s="70">
        <v>42546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9" x14ac:dyDescent="0.25">
      <c r="A10" s="70">
        <v>42547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9" x14ac:dyDescent="0.25">
      <c r="A11" s="70">
        <v>42548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9" x14ac:dyDescent="0.25">
      <c r="A12" s="70">
        <v>42549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9" x14ac:dyDescent="0.25">
      <c r="A13" s="70">
        <v>42550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9" x14ac:dyDescent="0.25">
      <c r="A14" s="70">
        <v>42551</v>
      </c>
      <c r="B14">
        <v>2</v>
      </c>
      <c r="C14">
        <v>7</v>
      </c>
      <c r="D14">
        <v>11</v>
      </c>
      <c r="E14">
        <v>2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7</v>
      </c>
      <c r="X14">
        <v>1</v>
      </c>
      <c r="Y14">
        <v>7</v>
      </c>
    </row>
    <row r="15" spans="1:29" x14ac:dyDescent="0.25">
      <c r="A15" s="70">
        <v>42552</v>
      </c>
      <c r="B15">
        <v>23</v>
      </c>
      <c r="C15">
        <v>11</v>
      </c>
      <c r="D15">
        <v>1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9" x14ac:dyDescent="0.25">
      <c r="A16" s="70">
        <v>42553</v>
      </c>
      <c r="B16">
        <v>16</v>
      </c>
      <c r="C16">
        <v>31</v>
      </c>
      <c r="D16">
        <v>17</v>
      </c>
      <c r="E16">
        <v>0</v>
      </c>
      <c r="F16">
        <v>1</v>
      </c>
      <c r="G16">
        <v>6</v>
      </c>
      <c r="H16">
        <v>1</v>
      </c>
      <c r="I16">
        <v>0</v>
      </c>
      <c r="J16">
        <v>1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</v>
      </c>
      <c r="X16">
        <v>32</v>
      </c>
      <c r="Y16">
        <v>8</v>
      </c>
    </row>
    <row r="17" spans="1:25" x14ac:dyDescent="0.25">
      <c r="A17" s="70">
        <v>42554</v>
      </c>
      <c r="B17">
        <v>0</v>
      </c>
      <c r="C17">
        <v>0</v>
      </c>
      <c r="D17">
        <v>1</v>
      </c>
      <c r="E17">
        <v>2</v>
      </c>
      <c r="F17">
        <v>5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9</v>
      </c>
      <c r="T17">
        <v>0</v>
      </c>
      <c r="U17">
        <v>0</v>
      </c>
      <c r="V17">
        <v>3</v>
      </c>
      <c r="W17">
        <v>3</v>
      </c>
      <c r="X17">
        <v>0</v>
      </c>
      <c r="Y17">
        <v>0</v>
      </c>
    </row>
    <row r="18" spans="1:25" x14ac:dyDescent="0.25">
      <c r="A18" s="70">
        <v>42555</v>
      </c>
      <c r="B18">
        <v>1</v>
      </c>
      <c r="C18">
        <v>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6</v>
      </c>
      <c r="W18">
        <v>0</v>
      </c>
      <c r="X18">
        <v>20</v>
      </c>
      <c r="Y18">
        <v>57</v>
      </c>
    </row>
    <row r="19" spans="1:25" x14ac:dyDescent="0.25">
      <c r="A19" s="70">
        <v>42556</v>
      </c>
      <c r="B19">
        <v>78</v>
      </c>
      <c r="C19">
        <v>451</v>
      </c>
      <c r="D19">
        <v>0</v>
      </c>
      <c r="E19">
        <v>13</v>
      </c>
      <c r="F19">
        <v>3</v>
      </c>
      <c r="G19">
        <v>2</v>
      </c>
      <c r="H19">
        <v>0</v>
      </c>
      <c r="I19">
        <v>6</v>
      </c>
      <c r="J19">
        <v>2</v>
      </c>
      <c r="K19">
        <v>4</v>
      </c>
      <c r="L19">
        <v>1</v>
      </c>
      <c r="M19">
        <v>0</v>
      </c>
      <c r="N19">
        <v>0</v>
      </c>
      <c r="O19">
        <v>2</v>
      </c>
      <c r="P19">
        <v>0</v>
      </c>
      <c r="Q19">
        <v>0</v>
      </c>
      <c r="R19">
        <v>2</v>
      </c>
      <c r="S19">
        <v>0</v>
      </c>
      <c r="T19">
        <v>2</v>
      </c>
      <c r="U19">
        <v>2</v>
      </c>
      <c r="V19">
        <v>4</v>
      </c>
      <c r="W19">
        <v>1</v>
      </c>
      <c r="X19">
        <v>2</v>
      </c>
      <c r="Y19">
        <v>0</v>
      </c>
    </row>
    <row r="20" spans="1:25" x14ac:dyDescent="0.25">
      <c r="A20" s="70">
        <v>42557</v>
      </c>
      <c r="B20">
        <v>8</v>
      </c>
      <c r="C20">
        <v>0</v>
      </c>
      <c r="D20">
        <v>1</v>
      </c>
      <c r="E20">
        <v>1</v>
      </c>
      <c r="F20">
        <v>4</v>
      </c>
      <c r="G20">
        <v>0</v>
      </c>
      <c r="H20">
        <v>0</v>
      </c>
      <c r="I20">
        <v>1</v>
      </c>
      <c r="J20">
        <v>0</v>
      </c>
      <c r="K20">
        <v>6</v>
      </c>
      <c r="L20">
        <v>2</v>
      </c>
      <c r="M20">
        <v>6</v>
      </c>
      <c r="N20">
        <v>0</v>
      </c>
      <c r="O20">
        <v>5</v>
      </c>
      <c r="P20">
        <v>0</v>
      </c>
      <c r="Q20">
        <v>4</v>
      </c>
      <c r="R20">
        <v>1</v>
      </c>
      <c r="S20">
        <v>0</v>
      </c>
      <c r="T20">
        <v>0</v>
      </c>
      <c r="U20">
        <v>1</v>
      </c>
      <c r="V20">
        <v>7</v>
      </c>
      <c r="W20">
        <v>17</v>
      </c>
      <c r="X20">
        <v>18</v>
      </c>
      <c r="Y20">
        <v>4</v>
      </c>
    </row>
    <row r="21" spans="1:25" x14ac:dyDescent="0.25">
      <c r="A21" s="70">
        <v>42558</v>
      </c>
      <c r="B21">
        <v>45</v>
      </c>
      <c r="C21">
        <v>119</v>
      </c>
      <c r="D21">
        <v>201</v>
      </c>
      <c r="E21">
        <v>199</v>
      </c>
      <c r="F21">
        <v>50</v>
      </c>
      <c r="G21">
        <v>26</v>
      </c>
      <c r="H21">
        <v>8</v>
      </c>
      <c r="I21">
        <v>1</v>
      </c>
      <c r="J21">
        <v>7</v>
      </c>
      <c r="K21">
        <v>3</v>
      </c>
      <c r="L21">
        <v>7</v>
      </c>
      <c r="M21">
        <v>2</v>
      </c>
      <c r="N21">
        <v>4</v>
      </c>
      <c r="O21">
        <v>1</v>
      </c>
      <c r="P21">
        <v>2</v>
      </c>
      <c r="Q21">
        <v>0</v>
      </c>
      <c r="R21">
        <v>0</v>
      </c>
      <c r="S21">
        <v>10</v>
      </c>
      <c r="T21">
        <v>12</v>
      </c>
      <c r="U21">
        <v>4</v>
      </c>
      <c r="V21">
        <v>34</v>
      </c>
      <c r="W21">
        <v>63</v>
      </c>
      <c r="X21">
        <v>71</v>
      </c>
      <c r="Y21">
        <v>192</v>
      </c>
    </row>
    <row r="22" spans="1:25" x14ac:dyDescent="0.25">
      <c r="A22" s="70">
        <v>42559</v>
      </c>
      <c r="B22">
        <v>2210</v>
      </c>
      <c r="C22">
        <v>2146</v>
      </c>
      <c r="D22">
        <v>936</v>
      </c>
      <c r="E22">
        <v>2017</v>
      </c>
      <c r="F22">
        <v>502</v>
      </c>
      <c r="G22">
        <v>27</v>
      </c>
      <c r="H22">
        <v>20</v>
      </c>
      <c r="I22">
        <v>8</v>
      </c>
      <c r="J22">
        <v>2</v>
      </c>
      <c r="K22">
        <v>5</v>
      </c>
      <c r="L22">
        <v>6</v>
      </c>
      <c r="M22">
        <v>3</v>
      </c>
      <c r="N22">
        <v>3</v>
      </c>
      <c r="O22">
        <v>2</v>
      </c>
      <c r="P22">
        <v>0</v>
      </c>
      <c r="Q22">
        <v>2</v>
      </c>
      <c r="R22">
        <v>1</v>
      </c>
      <c r="S22">
        <v>3</v>
      </c>
      <c r="T22">
        <v>11</v>
      </c>
      <c r="U22">
        <v>38</v>
      </c>
      <c r="V22">
        <v>93</v>
      </c>
      <c r="W22">
        <v>993</v>
      </c>
      <c r="X22">
        <v>2663</v>
      </c>
      <c r="Y22">
        <v>2988</v>
      </c>
    </row>
    <row r="23" spans="1:25" x14ac:dyDescent="0.25">
      <c r="A23" s="70">
        <v>42560</v>
      </c>
      <c r="B23">
        <v>3534</v>
      </c>
      <c r="C23">
        <v>1752</v>
      </c>
      <c r="D23">
        <v>574</v>
      </c>
      <c r="E23">
        <v>30</v>
      </c>
      <c r="F23">
        <v>16</v>
      </c>
      <c r="G23">
        <v>6</v>
      </c>
      <c r="H23">
        <v>3</v>
      </c>
      <c r="I23">
        <v>18</v>
      </c>
      <c r="J23">
        <v>7</v>
      </c>
      <c r="K23">
        <v>0</v>
      </c>
      <c r="L23">
        <v>0</v>
      </c>
      <c r="M23">
        <v>0</v>
      </c>
      <c r="N23">
        <v>19</v>
      </c>
      <c r="O23">
        <v>41</v>
      </c>
      <c r="P23">
        <v>34</v>
      </c>
      <c r="Q23">
        <v>5</v>
      </c>
      <c r="R23">
        <v>7</v>
      </c>
      <c r="S23">
        <v>5</v>
      </c>
      <c r="T23">
        <v>0</v>
      </c>
      <c r="U23">
        <v>6</v>
      </c>
      <c r="V23">
        <v>2</v>
      </c>
      <c r="W23">
        <v>3</v>
      </c>
      <c r="X23">
        <v>1</v>
      </c>
      <c r="Y23">
        <v>0</v>
      </c>
    </row>
    <row r="24" spans="1:25" x14ac:dyDescent="0.25">
      <c r="A24" s="70">
        <v>42561</v>
      </c>
      <c r="B24">
        <v>-265</v>
      </c>
      <c r="C24">
        <v>1157</v>
      </c>
      <c r="D24">
        <v>-28</v>
      </c>
      <c r="E24">
        <v>-117</v>
      </c>
      <c r="F24">
        <v>-176</v>
      </c>
      <c r="G24">
        <v>-158</v>
      </c>
      <c r="H24">
        <v>-105</v>
      </c>
      <c r="I24">
        <v>-105</v>
      </c>
      <c r="J24">
        <v>-46</v>
      </c>
      <c r="K24">
        <v>0</v>
      </c>
      <c r="L24">
        <v>0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v>45</v>
      </c>
      <c r="T24">
        <v>38</v>
      </c>
      <c r="U24">
        <v>4</v>
      </c>
      <c r="V24">
        <v>9</v>
      </c>
      <c r="W24">
        <v>13</v>
      </c>
      <c r="X24">
        <v>12</v>
      </c>
      <c r="Y24">
        <v>6</v>
      </c>
    </row>
    <row r="25" spans="1:25" x14ac:dyDescent="0.25">
      <c r="A25" s="70">
        <v>42562</v>
      </c>
      <c r="B25">
        <v>1965</v>
      </c>
      <c r="C25">
        <v>2471</v>
      </c>
      <c r="D25">
        <v>27</v>
      </c>
      <c r="E25">
        <v>-2</v>
      </c>
      <c r="F25">
        <v>-2</v>
      </c>
      <c r="G25">
        <v>0</v>
      </c>
      <c r="H25">
        <v>1</v>
      </c>
      <c r="I25">
        <v>7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5</v>
      </c>
      <c r="Q25">
        <v>0</v>
      </c>
      <c r="R25">
        <v>-193</v>
      </c>
      <c r="S25">
        <v>230</v>
      </c>
      <c r="T25">
        <v>336</v>
      </c>
      <c r="U25">
        <v>9</v>
      </c>
      <c r="V25">
        <v>94</v>
      </c>
      <c r="W25">
        <v>1020</v>
      </c>
      <c r="X25">
        <v>2791</v>
      </c>
      <c r="Y25">
        <v>2673</v>
      </c>
    </row>
    <row r="26" spans="1:25" x14ac:dyDescent="0.25">
      <c r="A26" s="70">
        <v>42563</v>
      </c>
      <c r="B26">
        <v>4350</v>
      </c>
      <c r="C26">
        <v>3580</v>
      </c>
      <c r="D26">
        <v>4600</v>
      </c>
      <c r="E26">
        <v>32</v>
      </c>
      <c r="F26">
        <v>7</v>
      </c>
      <c r="G26">
        <v>146</v>
      </c>
      <c r="H26">
        <v>230</v>
      </c>
      <c r="I26">
        <v>9</v>
      </c>
      <c r="J26">
        <v>0</v>
      </c>
      <c r="K26">
        <v>0</v>
      </c>
      <c r="L26">
        <v>0</v>
      </c>
      <c r="M26">
        <v>83</v>
      </c>
      <c r="N26">
        <v>393</v>
      </c>
      <c r="O26">
        <v>138</v>
      </c>
      <c r="P26">
        <v>349</v>
      </c>
      <c r="Q26">
        <v>27</v>
      </c>
      <c r="R26">
        <v>252</v>
      </c>
      <c r="S26">
        <v>372</v>
      </c>
      <c r="T26">
        <v>292</v>
      </c>
      <c r="U26">
        <v>407</v>
      </c>
      <c r="V26">
        <v>108</v>
      </c>
      <c r="W26">
        <v>400</v>
      </c>
      <c r="X26">
        <v>4253</v>
      </c>
      <c r="Y26">
        <v>3989</v>
      </c>
    </row>
    <row r="27" spans="1:25" x14ac:dyDescent="0.25">
      <c r="A27" s="70">
        <v>42564</v>
      </c>
      <c r="B27">
        <v>1334</v>
      </c>
      <c r="C27">
        <v>42</v>
      </c>
      <c r="D27">
        <v>1</v>
      </c>
      <c r="E27">
        <v>1</v>
      </c>
      <c r="F27">
        <v>0</v>
      </c>
      <c r="G27">
        <v>-13</v>
      </c>
      <c r="H27">
        <v>-39</v>
      </c>
      <c r="I27">
        <v>-23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6</v>
      </c>
      <c r="S27">
        <v>3</v>
      </c>
      <c r="T27">
        <v>8</v>
      </c>
      <c r="U27">
        <v>13</v>
      </c>
      <c r="V27">
        <v>17</v>
      </c>
      <c r="W27">
        <v>460</v>
      </c>
      <c r="X27">
        <v>63</v>
      </c>
      <c r="Y27">
        <v>-26</v>
      </c>
    </row>
    <row r="28" spans="1:25" x14ac:dyDescent="0.25">
      <c r="A28" s="70">
        <v>42565</v>
      </c>
      <c r="B28">
        <v>-122</v>
      </c>
      <c r="C28">
        <v>701</v>
      </c>
      <c r="D28">
        <v>9</v>
      </c>
      <c r="E28">
        <v>-40</v>
      </c>
      <c r="F28">
        <v>-9</v>
      </c>
      <c r="G28">
        <v>-4</v>
      </c>
      <c r="H28">
        <v>-28</v>
      </c>
      <c r="I28">
        <v>-50</v>
      </c>
      <c r="J28">
        <v>0</v>
      </c>
      <c r="K28">
        <v>-110</v>
      </c>
      <c r="L28">
        <v>-120</v>
      </c>
      <c r="M28">
        <v>-133</v>
      </c>
      <c r="N28">
        <v>-140</v>
      </c>
      <c r="O28">
        <v>-70</v>
      </c>
      <c r="P28">
        <v>-55</v>
      </c>
      <c r="Q28">
        <v>0</v>
      </c>
      <c r="R28">
        <v>16</v>
      </c>
      <c r="S28">
        <v>99</v>
      </c>
      <c r="T28">
        <v>1667</v>
      </c>
      <c r="U28">
        <v>625</v>
      </c>
      <c r="V28">
        <v>1583</v>
      </c>
      <c r="W28">
        <v>1803</v>
      </c>
      <c r="X28">
        <v>147</v>
      </c>
      <c r="Y28">
        <v>1294</v>
      </c>
    </row>
    <row r="29" spans="1:25" x14ac:dyDescent="0.25">
      <c r="A29" s="70">
        <v>42566</v>
      </c>
      <c r="B29">
        <v>151</v>
      </c>
      <c r="C29">
        <v>9</v>
      </c>
      <c r="D29">
        <v>51</v>
      </c>
      <c r="E29">
        <v>-18</v>
      </c>
      <c r="F29">
        <v>-5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5</v>
      </c>
      <c r="R29">
        <v>0</v>
      </c>
      <c r="S29">
        <v>0</v>
      </c>
      <c r="T29">
        <v>26</v>
      </c>
      <c r="U29">
        <v>9</v>
      </c>
      <c r="V29">
        <v>48</v>
      </c>
      <c r="W29">
        <v>243</v>
      </c>
      <c r="X29">
        <v>139</v>
      </c>
      <c r="Y29">
        <v>737</v>
      </c>
    </row>
    <row r="30" spans="1:25" x14ac:dyDescent="0.25">
      <c r="A30" s="70">
        <v>42567</v>
      </c>
      <c r="B30">
        <v>127</v>
      </c>
      <c r="C30">
        <v>1161</v>
      </c>
      <c r="D30">
        <v>22</v>
      </c>
      <c r="E30">
        <v>1</v>
      </c>
      <c r="F30">
        <v>2</v>
      </c>
      <c r="G30">
        <v>-6</v>
      </c>
      <c r="H30">
        <v>-4</v>
      </c>
      <c r="I30">
        <v>-13</v>
      </c>
      <c r="J30">
        <v>0</v>
      </c>
      <c r="K30">
        <v>0</v>
      </c>
      <c r="L30">
        <v>-40</v>
      </c>
      <c r="M30">
        <v>-3</v>
      </c>
      <c r="N30">
        <v>-5</v>
      </c>
      <c r="O30">
        <v>0</v>
      </c>
      <c r="P30">
        <v>0</v>
      </c>
      <c r="Q30">
        <v>-2</v>
      </c>
      <c r="R30">
        <v>8</v>
      </c>
      <c r="S30">
        <v>57</v>
      </c>
      <c r="T30">
        <v>92</v>
      </c>
      <c r="U30">
        <v>129</v>
      </c>
      <c r="V30">
        <v>1642</v>
      </c>
      <c r="W30">
        <v>749</v>
      </c>
      <c r="X30">
        <v>1440</v>
      </c>
      <c r="Y30">
        <v>243</v>
      </c>
    </row>
    <row r="31" spans="1:25" x14ac:dyDescent="0.25">
      <c r="A31" s="70">
        <v>42568</v>
      </c>
      <c r="B31">
        <v>-3</v>
      </c>
      <c r="C31">
        <v>-13</v>
      </c>
      <c r="D31">
        <v>-11</v>
      </c>
      <c r="E31">
        <v>-9</v>
      </c>
      <c r="F31">
        <v>-5</v>
      </c>
      <c r="G31">
        <v>-2</v>
      </c>
      <c r="H31">
        <v>-10</v>
      </c>
      <c r="I31">
        <v>-20</v>
      </c>
      <c r="J31">
        <v>-35</v>
      </c>
      <c r="K31">
        <v>-30</v>
      </c>
      <c r="L31">
        <v>-55</v>
      </c>
      <c r="M31">
        <v>-115</v>
      </c>
      <c r="N31">
        <v>-110</v>
      </c>
      <c r="O31">
        <v>-95</v>
      </c>
      <c r="P31">
        <v>-110</v>
      </c>
      <c r="Q31">
        <v>-62</v>
      </c>
      <c r="T31">
        <v>-33</v>
      </c>
      <c r="U31">
        <v>137</v>
      </c>
      <c r="V31">
        <v>32</v>
      </c>
      <c r="W31">
        <v>370</v>
      </c>
      <c r="X31">
        <v>-13</v>
      </c>
      <c r="Y31">
        <v>-50</v>
      </c>
    </row>
    <row r="32" spans="1:25" x14ac:dyDescent="0.25">
      <c r="A32" s="70">
        <v>42569</v>
      </c>
      <c r="B32">
        <v>-20</v>
      </c>
      <c r="C32">
        <v>-19</v>
      </c>
      <c r="D32">
        <v>-75</v>
      </c>
      <c r="E32">
        <v>-32</v>
      </c>
      <c r="F32">
        <v>-15</v>
      </c>
      <c r="G32">
        <v>-20</v>
      </c>
      <c r="H32">
        <v>-12</v>
      </c>
      <c r="I32">
        <v>3</v>
      </c>
      <c r="J32">
        <v>527</v>
      </c>
      <c r="K32">
        <v>246</v>
      </c>
      <c r="L32">
        <v>-35</v>
      </c>
      <c r="M32">
        <v>-296</v>
      </c>
      <c r="N32">
        <v>-118</v>
      </c>
      <c r="O32">
        <v>0</v>
      </c>
      <c r="P32">
        <v>-15</v>
      </c>
      <c r="Q32">
        <v>33</v>
      </c>
      <c r="R32">
        <v>857</v>
      </c>
      <c r="S32">
        <v>768</v>
      </c>
      <c r="T32">
        <v>138</v>
      </c>
      <c r="U32">
        <v>265</v>
      </c>
      <c r="V32">
        <v>138</v>
      </c>
      <c r="W32">
        <v>93</v>
      </c>
      <c r="X32">
        <v>120</v>
      </c>
      <c r="Y32">
        <v>52</v>
      </c>
    </row>
    <row r="33" spans="1:25" x14ac:dyDescent="0.25">
      <c r="A33" s="70">
        <v>42570</v>
      </c>
      <c r="B33">
        <v>44</v>
      </c>
      <c r="C33">
        <v>81</v>
      </c>
      <c r="D33">
        <v>4</v>
      </c>
      <c r="E33">
        <v>-8</v>
      </c>
      <c r="F33">
        <v>1</v>
      </c>
      <c r="G33">
        <v>37</v>
      </c>
      <c r="H33">
        <v>56</v>
      </c>
      <c r="I33">
        <v>75</v>
      </c>
      <c r="J33">
        <v>10</v>
      </c>
      <c r="K33">
        <v>10</v>
      </c>
      <c r="L33">
        <v>15</v>
      </c>
      <c r="M33">
        <v>11</v>
      </c>
      <c r="N33">
        <v>0</v>
      </c>
      <c r="O33">
        <v>0</v>
      </c>
      <c r="P33">
        <v>0</v>
      </c>
      <c r="Q33">
        <v>0</v>
      </c>
      <c r="R33">
        <v>30</v>
      </c>
      <c r="S33">
        <v>17</v>
      </c>
      <c r="T33">
        <v>574</v>
      </c>
      <c r="U33">
        <v>927</v>
      </c>
      <c r="V33">
        <v>127</v>
      </c>
      <c r="W33">
        <v>57</v>
      </c>
      <c r="X33">
        <v>308</v>
      </c>
      <c r="Y33">
        <v>2183</v>
      </c>
    </row>
    <row r="34" spans="1:25" x14ac:dyDescent="0.25">
      <c r="A34" s="70">
        <v>42571</v>
      </c>
      <c r="B34">
        <v>1305</v>
      </c>
      <c r="C34">
        <v>2865</v>
      </c>
      <c r="D34">
        <v>371</v>
      </c>
      <c r="E34">
        <v>30</v>
      </c>
      <c r="F34">
        <v>7</v>
      </c>
      <c r="G34">
        <v>28</v>
      </c>
      <c r="H34">
        <v>184</v>
      </c>
      <c r="I34">
        <v>14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11</v>
      </c>
      <c r="R34">
        <v>17</v>
      </c>
      <c r="S34">
        <v>11</v>
      </c>
      <c r="T34">
        <v>7</v>
      </c>
      <c r="U34">
        <v>89</v>
      </c>
      <c r="V34">
        <v>154</v>
      </c>
      <c r="W34">
        <v>238</v>
      </c>
      <c r="X34">
        <v>424</v>
      </c>
      <c r="Y34">
        <v>975</v>
      </c>
    </row>
    <row r="35" spans="1:25" x14ac:dyDescent="0.25">
      <c r="A35" s="70">
        <v>42572</v>
      </c>
      <c r="B35">
        <v>4440</v>
      </c>
      <c r="C35">
        <v>542</v>
      </c>
      <c r="D35">
        <v>41</v>
      </c>
      <c r="E35">
        <v>4</v>
      </c>
      <c r="F35">
        <v>6</v>
      </c>
      <c r="G35">
        <v>44</v>
      </c>
      <c r="H35">
        <v>153</v>
      </c>
      <c r="I35">
        <v>24</v>
      </c>
      <c r="J35">
        <v>7</v>
      </c>
      <c r="K35">
        <v>11</v>
      </c>
      <c r="L35">
        <v>0</v>
      </c>
      <c r="M35">
        <v>0</v>
      </c>
      <c r="N35">
        <v>0</v>
      </c>
      <c r="O35">
        <v>0</v>
      </c>
      <c r="P35">
        <v>0</v>
      </c>
      <c r="Q35">
        <v>-20</v>
      </c>
      <c r="R35">
        <v>8</v>
      </c>
      <c r="S35">
        <v>2</v>
      </c>
      <c r="T35">
        <v>104</v>
      </c>
      <c r="U35">
        <v>125</v>
      </c>
      <c r="V35">
        <v>176</v>
      </c>
      <c r="W35">
        <v>363</v>
      </c>
      <c r="X35">
        <v>1733</v>
      </c>
      <c r="Y35">
        <v>2932</v>
      </c>
    </row>
    <row r="36" spans="1:25" x14ac:dyDescent="0.25">
      <c r="A36" s="70">
        <v>42573</v>
      </c>
      <c r="B36">
        <v>2319</v>
      </c>
      <c r="C36">
        <v>1703</v>
      </c>
      <c r="D36">
        <v>341</v>
      </c>
      <c r="E36">
        <v>30</v>
      </c>
      <c r="F36">
        <v>12</v>
      </c>
      <c r="G36">
        <v>317</v>
      </c>
      <c r="H36">
        <v>1472</v>
      </c>
      <c r="I36">
        <v>265</v>
      </c>
      <c r="J36">
        <v>752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22</v>
      </c>
      <c r="R36">
        <v>29</v>
      </c>
      <c r="S36">
        <v>23</v>
      </c>
      <c r="T36">
        <v>1271</v>
      </c>
      <c r="U36">
        <v>427</v>
      </c>
      <c r="V36">
        <v>53</v>
      </c>
      <c r="W36">
        <v>81</v>
      </c>
      <c r="X36">
        <v>64</v>
      </c>
      <c r="Y36">
        <v>82</v>
      </c>
    </row>
    <row r="37" spans="1:25" x14ac:dyDescent="0.25">
      <c r="A37" s="70">
        <v>42574</v>
      </c>
      <c r="B37">
        <v>133</v>
      </c>
      <c r="C37">
        <v>168</v>
      </c>
      <c r="D37">
        <v>56</v>
      </c>
      <c r="E37">
        <v>19</v>
      </c>
      <c r="F37">
        <v>15</v>
      </c>
      <c r="G37">
        <v>294</v>
      </c>
      <c r="H37">
        <v>428</v>
      </c>
      <c r="I37">
        <v>64</v>
      </c>
      <c r="J37">
        <v>45</v>
      </c>
      <c r="K37">
        <v>20</v>
      </c>
      <c r="L37">
        <v>25</v>
      </c>
      <c r="M37">
        <v>75</v>
      </c>
      <c r="N37">
        <v>50</v>
      </c>
      <c r="O37">
        <v>60</v>
      </c>
      <c r="P37">
        <v>14</v>
      </c>
      <c r="Q37">
        <v>81</v>
      </c>
      <c r="R37">
        <v>16</v>
      </c>
      <c r="S37">
        <v>525</v>
      </c>
      <c r="T37">
        <v>590</v>
      </c>
      <c r="U37">
        <v>1804</v>
      </c>
      <c r="V37">
        <v>350</v>
      </c>
      <c r="W37">
        <v>623</v>
      </c>
      <c r="X37">
        <v>2340</v>
      </c>
      <c r="Y37">
        <v>3208</v>
      </c>
    </row>
    <row r="38" spans="1:25" x14ac:dyDescent="0.25">
      <c r="A38" s="70">
        <v>42575</v>
      </c>
      <c r="B38">
        <v>1876</v>
      </c>
      <c r="C38">
        <v>558</v>
      </c>
      <c r="D38">
        <v>2</v>
      </c>
      <c r="E38">
        <v>9</v>
      </c>
      <c r="F38">
        <v>2</v>
      </c>
      <c r="G38">
        <v>4</v>
      </c>
      <c r="H38">
        <v>13</v>
      </c>
      <c r="I38">
        <v>327</v>
      </c>
      <c r="J38">
        <v>7</v>
      </c>
      <c r="K38">
        <v>-201</v>
      </c>
      <c r="L38">
        <v>0</v>
      </c>
      <c r="M38">
        <v>0</v>
      </c>
      <c r="N38">
        <v>0</v>
      </c>
      <c r="O38">
        <v>0</v>
      </c>
      <c r="P38">
        <v>-63</v>
      </c>
      <c r="Q38">
        <v>180</v>
      </c>
      <c r="R38">
        <v>215</v>
      </c>
      <c r="S38">
        <v>10</v>
      </c>
      <c r="T38">
        <v>20</v>
      </c>
      <c r="U38">
        <v>816</v>
      </c>
      <c r="V38">
        <v>20</v>
      </c>
      <c r="W38">
        <v>456</v>
      </c>
      <c r="X38">
        <v>-22</v>
      </c>
      <c r="Y38">
        <v>-25</v>
      </c>
    </row>
    <row r="39" spans="1:25" x14ac:dyDescent="0.25">
      <c r="A39" s="70">
        <v>42576</v>
      </c>
      <c r="B39">
        <v>-89</v>
      </c>
      <c r="C39">
        <v>-63</v>
      </c>
      <c r="D39">
        <v>-2</v>
      </c>
      <c r="E39">
        <v>-4</v>
      </c>
      <c r="F39">
        <v>-1</v>
      </c>
      <c r="G39">
        <v>1</v>
      </c>
      <c r="H39">
        <v>-71</v>
      </c>
      <c r="I39">
        <v>-58</v>
      </c>
      <c r="J39">
        <v>-10</v>
      </c>
      <c r="K39">
        <v>-5</v>
      </c>
      <c r="L39">
        <v>0</v>
      </c>
      <c r="M39">
        <v>0</v>
      </c>
      <c r="N39">
        <v>9</v>
      </c>
      <c r="O39">
        <v>6</v>
      </c>
      <c r="P39">
        <v>5</v>
      </c>
      <c r="Q39">
        <v>0</v>
      </c>
      <c r="R39">
        <v>4</v>
      </c>
      <c r="S39">
        <v>9</v>
      </c>
      <c r="T39">
        <v>53</v>
      </c>
      <c r="U39">
        <v>26</v>
      </c>
      <c r="V39">
        <v>113</v>
      </c>
      <c r="W39">
        <v>217</v>
      </c>
      <c r="X39">
        <v>334</v>
      </c>
      <c r="Y39">
        <v>106</v>
      </c>
    </row>
    <row r="40" spans="1:25" x14ac:dyDescent="0.25">
      <c r="A40" s="70">
        <v>42577</v>
      </c>
      <c r="B40">
        <v>363</v>
      </c>
      <c r="C40">
        <v>29</v>
      </c>
      <c r="D40">
        <v>4</v>
      </c>
      <c r="E40">
        <v>15</v>
      </c>
      <c r="F40">
        <v>21</v>
      </c>
      <c r="G40">
        <v>9</v>
      </c>
      <c r="H40">
        <v>265</v>
      </c>
      <c r="I40">
        <v>407</v>
      </c>
      <c r="J40">
        <v>20</v>
      </c>
      <c r="K40">
        <v>7</v>
      </c>
      <c r="L40">
        <v>4</v>
      </c>
      <c r="M40">
        <v>2</v>
      </c>
      <c r="N40">
        <v>0</v>
      </c>
      <c r="O40">
        <v>0</v>
      </c>
      <c r="P40">
        <v>5</v>
      </c>
      <c r="Q40">
        <v>12</v>
      </c>
      <c r="R40">
        <v>58</v>
      </c>
      <c r="S40">
        <v>59</v>
      </c>
      <c r="T40">
        <v>106</v>
      </c>
      <c r="U40">
        <v>163</v>
      </c>
      <c r="V40">
        <v>138</v>
      </c>
      <c r="W40">
        <v>137</v>
      </c>
      <c r="X40">
        <v>214</v>
      </c>
      <c r="Y40">
        <v>131</v>
      </c>
    </row>
    <row r="41" spans="1:25" x14ac:dyDescent="0.25">
      <c r="A41" s="70">
        <v>42578</v>
      </c>
      <c r="B41">
        <v>217</v>
      </c>
      <c r="C41">
        <v>121</v>
      </c>
      <c r="D41">
        <v>4</v>
      </c>
      <c r="E41">
        <v>145</v>
      </c>
      <c r="F41">
        <v>19</v>
      </c>
      <c r="G41">
        <v>44</v>
      </c>
      <c r="H41">
        <v>187</v>
      </c>
      <c r="I41">
        <v>171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</v>
      </c>
      <c r="S41">
        <v>8</v>
      </c>
      <c r="T41">
        <v>21</v>
      </c>
      <c r="U41">
        <v>6</v>
      </c>
      <c r="V41">
        <v>6</v>
      </c>
      <c r="W41">
        <v>12</v>
      </c>
      <c r="X41">
        <v>30</v>
      </c>
      <c r="Y41">
        <v>127</v>
      </c>
    </row>
    <row r="42" spans="1:25" x14ac:dyDescent="0.25">
      <c r="A42" s="70">
        <v>42579</v>
      </c>
      <c r="B42">
        <v>5</v>
      </c>
      <c r="C42">
        <v>6</v>
      </c>
      <c r="D42">
        <v>1</v>
      </c>
      <c r="E42">
        <v>14</v>
      </c>
      <c r="F42">
        <v>2</v>
      </c>
      <c r="G42">
        <v>23</v>
      </c>
      <c r="H42">
        <v>256</v>
      </c>
      <c r="I42">
        <v>1</v>
      </c>
      <c r="J42">
        <v>-1</v>
      </c>
      <c r="K42">
        <v>0</v>
      </c>
      <c r="L42">
        <v>0</v>
      </c>
      <c r="M42">
        <v>0</v>
      </c>
      <c r="N42">
        <v>0</v>
      </c>
      <c r="O42">
        <v>1</v>
      </c>
      <c r="P42">
        <v>11</v>
      </c>
      <c r="Q42">
        <v>8</v>
      </c>
      <c r="R42">
        <v>6</v>
      </c>
      <c r="S42">
        <v>32</v>
      </c>
      <c r="T42">
        <v>46</v>
      </c>
      <c r="U42">
        <v>131</v>
      </c>
      <c r="V42">
        <v>163</v>
      </c>
      <c r="W42">
        <v>57</v>
      </c>
      <c r="X42">
        <v>108</v>
      </c>
      <c r="Y42">
        <v>277</v>
      </c>
    </row>
    <row r="43" spans="1:25" x14ac:dyDescent="0.25">
      <c r="A43" s="70">
        <v>42580</v>
      </c>
      <c r="B43">
        <v>115</v>
      </c>
      <c r="C43">
        <v>20</v>
      </c>
      <c r="D43">
        <v>45</v>
      </c>
      <c r="E43">
        <v>42</v>
      </c>
      <c r="F43">
        <v>6</v>
      </c>
      <c r="G43">
        <v>150</v>
      </c>
      <c r="H43">
        <v>43</v>
      </c>
      <c r="I43">
        <v>91</v>
      </c>
      <c r="J43">
        <v>9</v>
      </c>
      <c r="K43">
        <v>2</v>
      </c>
      <c r="L43">
        <v>3</v>
      </c>
      <c r="M43">
        <v>0</v>
      </c>
      <c r="N43">
        <v>0</v>
      </c>
      <c r="O43">
        <v>0</v>
      </c>
      <c r="P43">
        <v>1</v>
      </c>
      <c r="Q43">
        <v>2</v>
      </c>
      <c r="R43">
        <v>6</v>
      </c>
      <c r="S43">
        <v>2</v>
      </c>
      <c r="T43">
        <v>4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 s="70">
        <v>42581</v>
      </c>
    </row>
    <row r="45" spans="1:25" x14ac:dyDescent="0.25">
      <c r="A45" s="70">
        <v>42582</v>
      </c>
      <c r="B45">
        <v>4</v>
      </c>
      <c r="C45">
        <v>5</v>
      </c>
      <c r="D45">
        <v>1</v>
      </c>
      <c r="E45">
        <v>4</v>
      </c>
      <c r="F45">
        <v>0</v>
      </c>
      <c r="G45">
        <v>0</v>
      </c>
      <c r="H45">
        <v>2</v>
      </c>
      <c r="I45">
        <v>2</v>
      </c>
      <c r="J45">
        <v>0</v>
      </c>
      <c r="K45">
        <v>8</v>
      </c>
      <c r="L45">
        <v>2</v>
      </c>
      <c r="M45">
        <v>1</v>
      </c>
      <c r="N45">
        <v>0</v>
      </c>
      <c r="O45">
        <v>0</v>
      </c>
      <c r="P45">
        <v>0</v>
      </c>
      <c r="Q45">
        <v>5</v>
      </c>
      <c r="R45">
        <v>3</v>
      </c>
      <c r="S45">
        <v>3</v>
      </c>
      <c r="T45">
        <v>21</v>
      </c>
      <c r="U45">
        <v>30</v>
      </c>
      <c r="V45">
        <v>41</v>
      </c>
      <c r="W45">
        <v>55</v>
      </c>
      <c r="X45">
        <v>10</v>
      </c>
      <c r="Y45">
        <v>3</v>
      </c>
    </row>
    <row r="46" spans="1:25" x14ac:dyDescent="0.25">
      <c r="A46" s="70">
        <v>42583</v>
      </c>
      <c r="B46">
        <v>15</v>
      </c>
      <c r="C46">
        <v>13</v>
      </c>
      <c r="D46">
        <v>55</v>
      </c>
      <c r="E46">
        <v>13</v>
      </c>
      <c r="F46">
        <v>7</v>
      </c>
      <c r="G46">
        <v>4</v>
      </c>
      <c r="H46">
        <v>7</v>
      </c>
      <c r="I46">
        <v>0</v>
      </c>
      <c r="J46">
        <v>1</v>
      </c>
      <c r="K46">
        <v>0</v>
      </c>
      <c r="L46">
        <v>3</v>
      </c>
      <c r="M46">
        <v>3</v>
      </c>
      <c r="N46">
        <v>2</v>
      </c>
      <c r="O46">
        <v>1</v>
      </c>
      <c r="P46">
        <v>1</v>
      </c>
      <c r="Q46">
        <v>0</v>
      </c>
      <c r="R46">
        <v>3</v>
      </c>
      <c r="S46">
        <v>10</v>
      </c>
      <c r="T46">
        <v>44</v>
      </c>
      <c r="U46">
        <v>42</v>
      </c>
      <c r="V46">
        <v>43</v>
      </c>
      <c r="W46">
        <v>51</v>
      </c>
      <c r="X46">
        <v>15</v>
      </c>
      <c r="Y46">
        <v>11</v>
      </c>
    </row>
    <row r="47" spans="1:25" x14ac:dyDescent="0.25">
      <c r="A47" s="70">
        <v>42584</v>
      </c>
      <c r="B47">
        <v>10</v>
      </c>
      <c r="C47">
        <v>-1</v>
      </c>
      <c r="D47">
        <v>1</v>
      </c>
      <c r="E47">
        <v>3</v>
      </c>
      <c r="F47">
        <v>1</v>
      </c>
      <c r="G47">
        <v>5</v>
      </c>
      <c r="H47">
        <v>10</v>
      </c>
      <c r="I47">
        <v>5</v>
      </c>
      <c r="J47">
        <v>1</v>
      </c>
      <c r="K47">
        <v>0</v>
      </c>
      <c r="L47">
        <v>2</v>
      </c>
      <c r="M47">
        <v>0</v>
      </c>
      <c r="N47">
        <v>1</v>
      </c>
      <c r="O47">
        <v>1</v>
      </c>
      <c r="P47">
        <v>12</v>
      </c>
      <c r="Q47">
        <v>4</v>
      </c>
      <c r="S47">
        <v>23</v>
      </c>
      <c r="T47">
        <v>25</v>
      </c>
      <c r="U47">
        <v>26</v>
      </c>
      <c r="V47">
        <v>83</v>
      </c>
      <c r="W47">
        <v>60</v>
      </c>
      <c r="X47">
        <v>43</v>
      </c>
      <c r="Y47">
        <v>18</v>
      </c>
    </row>
    <row r="48" spans="1:25" x14ac:dyDescent="0.25">
      <c r="A48" s="70">
        <v>42585</v>
      </c>
      <c r="B48">
        <v>5</v>
      </c>
      <c r="C48">
        <v>10</v>
      </c>
      <c r="D48">
        <v>51</v>
      </c>
      <c r="E48">
        <v>20</v>
      </c>
      <c r="F48">
        <v>11</v>
      </c>
      <c r="G48">
        <v>3</v>
      </c>
      <c r="H48">
        <v>6</v>
      </c>
      <c r="I48">
        <v>0</v>
      </c>
      <c r="J48">
        <v>6</v>
      </c>
      <c r="K48">
        <v>8</v>
      </c>
      <c r="L48">
        <v>4</v>
      </c>
      <c r="M48">
        <v>4</v>
      </c>
      <c r="N48">
        <v>0</v>
      </c>
      <c r="O48">
        <v>3</v>
      </c>
      <c r="P48">
        <v>1</v>
      </c>
      <c r="Q48">
        <v>0</v>
      </c>
      <c r="R48">
        <v>6</v>
      </c>
      <c r="S48">
        <v>12</v>
      </c>
      <c r="T48">
        <v>8</v>
      </c>
      <c r="U48">
        <v>45</v>
      </c>
      <c r="V48">
        <v>12</v>
      </c>
      <c r="W48">
        <v>15</v>
      </c>
      <c r="X48">
        <v>3</v>
      </c>
      <c r="Y48">
        <v>2</v>
      </c>
    </row>
    <row r="49" spans="1:25" x14ac:dyDescent="0.25">
      <c r="A49" s="70">
        <v>42586</v>
      </c>
      <c r="B49">
        <v>0</v>
      </c>
      <c r="C49">
        <v>2</v>
      </c>
      <c r="D49">
        <v>5</v>
      </c>
      <c r="E49">
        <v>14</v>
      </c>
      <c r="F49">
        <v>4</v>
      </c>
      <c r="G49">
        <v>2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4</v>
      </c>
      <c r="T49">
        <v>2</v>
      </c>
      <c r="U49">
        <v>10</v>
      </c>
      <c r="V49">
        <v>20</v>
      </c>
      <c r="W49">
        <v>19</v>
      </c>
      <c r="X49">
        <v>34</v>
      </c>
      <c r="Y49">
        <v>42</v>
      </c>
    </row>
    <row r="50" spans="1:25" x14ac:dyDescent="0.25">
      <c r="A50" s="70">
        <v>42587</v>
      </c>
      <c r="B50">
        <v>10</v>
      </c>
      <c r="C50">
        <v>6</v>
      </c>
      <c r="D50">
        <v>14</v>
      </c>
      <c r="E50">
        <v>11</v>
      </c>
      <c r="F50">
        <v>2</v>
      </c>
      <c r="G50">
        <v>0</v>
      </c>
      <c r="H50">
        <v>9</v>
      </c>
      <c r="I50">
        <v>5</v>
      </c>
      <c r="J50">
        <v>1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6</v>
      </c>
      <c r="S50">
        <v>5</v>
      </c>
      <c r="T50">
        <v>21</v>
      </c>
      <c r="U50">
        <v>0</v>
      </c>
      <c r="V50">
        <v>3</v>
      </c>
      <c r="W50">
        <v>5</v>
      </c>
      <c r="X50">
        <v>0</v>
      </c>
      <c r="Y50">
        <v>3</v>
      </c>
    </row>
    <row r="51" spans="1:25" x14ac:dyDescent="0.25">
      <c r="A51" s="70">
        <v>42588</v>
      </c>
      <c r="B51">
        <v>0</v>
      </c>
      <c r="C51">
        <v>7</v>
      </c>
      <c r="D51">
        <v>5</v>
      </c>
      <c r="E51">
        <v>9</v>
      </c>
      <c r="F51">
        <v>7</v>
      </c>
      <c r="G51">
        <v>2</v>
      </c>
      <c r="H51">
        <v>1</v>
      </c>
      <c r="I51">
        <v>1</v>
      </c>
      <c r="J51">
        <v>-1</v>
      </c>
      <c r="K51">
        <v>0</v>
      </c>
      <c r="L51">
        <v>0</v>
      </c>
      <c r="M51">
        <v>-2</v>
      </c>
      <c r="N51">
        <v>0</v>
      </c>
      <c r="O51">
        <v>0</v>
      </c>
      <c r="P51">
        <v>0</v>
      </c>
      <c r="Q51">
        <v>-1</v>
      </c>
      <c r="R51">
        <v>2</v>
      </c>
      <c r="S51">
        <v>1</v>
      </c>
      <c r="T51">
        <v>0</v>
      </c>
      <c r="U51">
        <v>3</v>
      </c>
      <c r="V51">
        <v>3</v>
      </c>
      <c r="W51">
        <v>2</v>
      </c>
      <c r="X51">
        <v>4</v>
      </c>
      <c r="Y51">
        <v>1</v>
      </c>
    </row>
    <row r="52" spans="1:25" x14ac:dyDescent="0.25">
      <c r="A52" s="70">
        <v>42589</v>
      </c>
      <c r="B52">
        <v>0</v>
      </c>
      <c r="C52">
        <v>7</v>
      </c>
      <c r="D52">
        <v>1</v>
      </c>
      <c r="E52">
        <v>8</v>
      </c>
      <c r="F52">
        <v>4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-1</v>
      </c>
      <c r="R52">
        <v>5</v>
      </c>
      <c r="S52">
        <v>5</v>
      </c>
      <c r="T52">
        <v>2</v>
      </c>
      <c r="U52">
        <v>3</v>
      </c>
      <c r="V52">
        <v>2</v>
      </c>
      <c r="W52">
        <v>1</v>
      </c>
      <c r="X52">
        <v>2</v>
      </c>
      <c r="Y52">
        <v>2</v>
      </c>
    </row>
    <row r="53" spans="1:25" x14ac:dyDescent="0.25">
      <c r="A53" s="70">
        <v>42590</v>
      </c>
      <c r="B53">
        <v>4</v>
      </c>
      <c r="C53">
        <v>16</v>
      </c>
      <c r="D53">
        <v>26</v>
      </c>
      <c r="E53">
        <v>49</v>
      </c>
      <c r="F53">
        <v>24</v>
      </c>
      <c r="G53">
        <v>3</v>
      </c>
      <c r="H53">
        <v>1</v>
      </c>
      <c r="I53">
        <v>0</v>
      </c>
      <c r="J53">
        <v>0</v>
      </c>
      <c r="K53">
        <v>0</v>
      </c>
      <c r="L53">
        <v>-1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2</v>
      </c>
      <c r="U53">
        <v>4</v>
      </c>
      <c r="V53">
        <v>0</v>
      </c>
      <c r="W53">
        <v>12</v>
      </c>
      <c r="X53">
        <v>4</v>
      </c>
      <c r="Y53">
        <v>5</v>
      </c>
    </row>
    <row r="54" spans="1:25" x14ac:dyDescent="0.25">
      <c r="A54" s="70">
        <v>42591</v>
      </c>
      <c r="B54">
        <v>-1</v>
      </c>
      <c r="C54">
        <v>3</v>
      </c>
      <c r="D54">
        <v>8</v>
      </c>
      <c r="E54">
        <v>2</v>
      </c>
      <c r="F54">
        <v>1</v>
      </c>
      <c r="G54">
        <v>-1</v>
      </c>
      <c r="H54">
        <v>0</v>
      </c>
      <c r="I54">
        <v>1</v>
      </c>
      <c r="J54">
        <v>-1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</v>
      </c>
      <c r="S54">
        <v>2</v>
      </c>
      <c r="T54">
        <v>3</v>
      </c>
      <c r="U54">
        <v>2</v>
      </c>
      <c r="V54">
        <v>2</v>
      </c>
      <c r="W54">
        <v>3</v>
      </c>
      <c r="X54">
        <v>2</v>
      </c>
      <c r="Y54">
        <v>2</v>
      </c>
    </row>
    <row r="55" spans="1:25" x14ac:dyDescent="0.25">
      <c r="A55" s="70">
        <v>42592</v>
      </c>
      <c r="B55">
        <v>3</v>
      </c>
      <c r="C55">
        <v>8</v>
      </c>
      <c r="D55">
        <v>6</v>
      </c>
      <c r="E55">
        <v>5</v>
      </c>
      <c r="F55">
        <v>11</v>
      </c>
      <c r="G55">
        <v>4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</v>
      </c>
      <c r="S55">
        <v>1</v>
      </c>
      <c r="T55">
        <v>1</v>
      </c>
      <c r="U55">
        <v>4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 s="70">
        <v>42593</v>
      </c>
      <c r="B56">
        <v>1</v>
      </c>
      <c r="C56">
        <v>8</v>
      </c>
      <c r="D56">
        <v>2</v>
      </c>
      <c r="E56">
        <v>7</v>
      </c>
      <c r="F56">
        <v>2</v>
      </c>
      <c r="G56">
        <v>0</v>
      </c>
      <c r="H56">
        <v>1</v>
      </c>
      <c r="I56">
        <v>0</v>
      </c>
      <c r="J56">
        <v>3</v>
      </c>
      <c r="K56">
        <v>0</v>
      </c>
      <c r="L56">
        <v>0</v>
      </c>
      <c r="M56">
        <v>0</v>
      </c>
      <c r="N56">
        <v>6</v>
      </c>
      <c r="O56">
        <v>2</v>
      </c>
      <c r="P56">
        <v>2</v>
      </c>
      <c r="Q56">
        <v>1</v>
      </c>
      <c r="R56">
        <v>3</v>
      </c>
      <c r="S56">
        <v>4</v>
      </c>
      <c r="T56">
        <v>3</v>
      </c>
      <c r="U56">
        <v>0</v>
      </c>
      <c r="V56">
        <v>1</v>
      </c>
      <c r="W56">
        <v>0</v>
      </c>
      <c r="X56">
        <v>2</v>
      </c>
      <c r="Y56">
        <v>0</v>
      </c>
    </row>
    <row r="57" spans="1:25" x14ac:dyDescent="0.25">
      <c r="A57" s="70">
        <v>42594</v>
      </c>
      <c r="B57">
        <v>2</v>
      </c>
      <c r="C57">
        <v>4</v>
      </c>
      <c r="D57">
        <v>3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2</v>
      </c>
      <c r="V57">
        <v>0</v>
      </c>
      <c r="W57">
        <v>0</v>
      </c>
      <c r="X57">
        <v>2</v>
      </c>
      <c r="Y57">
        <v>2</v>
      </c>
    </row>
    <row r="58" spans="1:25" x14ac:dyDescent="0.25">
      <c r="A58" s="70">
        <v>42595</v>
      </c>
      <c r="B58">
        <v>2</v>
      </c>
      <c r="C58">
        <v>1</v>
      </c>
      <c r="D58">
        <v>4</v>
      </c>
      <c r="E58">
        <v>4</v>
      </c>
      <c r="F58">
        <v>2</v>
      </c>
      <c r="G58">
        <v>0</v>
      </c>
      <c r="H58">
        <v>2</v>
      </c>
      <c r="I58">
        <v>2</v>
      </c>
      <c r="J58">
        <v>1</v>
      </c>
      <c r="K58">
        <v>0</v>
      </c>
      <c r="L58">
        <v>0</v>
      </c>
      <c r="M58">
        <v>0</v>
      </c>
      <c r="N58">
        <v>3</v>
      </c>
      <c r="O58">
        <v>3</v>
      </c>
      <c r="P58">
        <v>2</v>
      </c>
      <c r="Q58">
        <v>0</v>
      </c>
      <c r="R58">
        <v>1</v>
      </c>
      <c r="S58">
        <v>4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 s="70">
        <v>42596</v>
      </c>
      <c r="B59">
        <v>1</v>
      </c>
      <c r="C59">
        <v>0</v>
      </c>
      <c r="D59">
        <v>1</v>
      </c>
      <c r="E59">
        <v>1</v>
      </c>
      <c r="F59">
        <v>2</v>
      </c>
      <c r="G59">
        <v>0</v>
      </c>
      <c r="H59">
        <v>0</v>
      </c>
      <c r="I59">
        <v>4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</row>
    <row r="60" spans="1:25" x14ac:dyDescent="0.25">
      <c r="A60" s="70">
        <v>42597</v>
      </c>
      <c r="B60">
        <v>4</v>
      </c>
      <c r="C60">
        <v>0</v>
      </c>
      <c r="D60">
        <v>1</v>
      </c>
      <c r="E60">
        <v>4</v>
      </c>
      <c r="F60">
        <v>3</v>
      </c>
      <c r="G60">
        <v>1</v>
      </c>
      <c r="H60">
        <v>0</v>
      </c>
      <c r="I60">
        <v>2</v>
      </c>
      <c r="J60">
        <v>4</v>
      </c>
      <c r="K60">
        <v>3</v>
      </c>
      <c r="L60">
        <v>1</v>
      </c>
      <c r="M60">
        <v>1</v>
      </c>
      <c r="N60">
        <v>0</v>
      </c>
      <c r="O60">
        <v>0</v>
      </c>
      <c r="P60">
        <v>2</v>
      </c>
      <c r="Q60">
        <v>0</v>
      </c>
      <c r="R60">
        <v>0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</row>
    <row r="61" spans="1:25" x14ac:dyDescent="0.25">
      <c r="A61" s="70">
        <v>42598</v>
      </c>
      <c r="B61">
        <v>0</v>
      </c>
      <c r="C61">
        <v>0</v>
      </c>
      <c r="D61">
        <v>2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65"/>
  <sheetViews>
    <sheetView topLeftCell="A4" zoomScale="80" zoomScaleNormal="80" workbookViewId="0">
      <selection activeCell="AB47" sqref="AB47"/>
    </sheetView>
  </sheetViews>
  <sheetFormatPr defaultRowHeight="13.2" x14ac:dyDescent="0.25"/>
  <cols>
    <col min="2" max="24" width="8.77734375" customWidth="1"/>
    <col min="28" max="28" width="11.109375" bestFit="1" customWidth="1"/>
    <col min="29" max="29" width="10" bestFit="1" customWidth="1"/>
  </cols>
  <sheetData>
    <row r="1" spans="1:55" x14ac:dyDescent="0.25">
      <c r="A1" s="1" t="s">
        <v>0</v>
      </c>
      <c r="AE1">
        <v>24</v>
      </c>
    </row>
    <row r="2" spans="1:55" x14ac:dyDescent="0.25">
      <c r="A2" s="1"/>
    </row>
    <row r="3" spans="1:55" x14ac:dyDescent="0.25">
      <c r="A3" s="1"/>
      <c r="C3" s="2" t="s">
        <v>1</v>
      </c>
      <c r="D3" s="3"/>
      <c r="E3" s="3"/>
      <c r="F3" s="4"/>
    </row>
    <row r="4" spans="1:55" x14ac:dyDescent="0.25">
      <c r="A4" s="1"/>
    </row>
    <row r="5" spans="1:55" x14ac:dyDescent="0.25">
      <c r="A5" s="1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29</v>
      </c>
      <c r="AC5" t="s">
        <v>33</v>
      </c>
      <c r="AG5" t="s">
        <v>28</v>
      </c>
      <c r="AH5" t="s">
        <v>28</v>
      </c>
      <c r="AI5" t="s">
        <v>28</v>
      </c>
      <c r="AJ5" t="s">
        <v>28</v>
      </c>
      <c r="AK5" t="s">
        <v>28</v>
      </c>
      <c r="AL5" t="s">
        <v>28</v>
      </c>
      <c r="AM5" t="s">
        <v>28</v>
      </c>
      <c r="AN5" t="s">
        <v>28</v>
      </c>
      <c r="AO5" t="s">
        <v>28</v>
      </c>
      <c r="AP5" t="s">
        <v>28</v>
      </c>
      <c r="AQ5" t="s">
        <v>28</v>
      </c>
      <c r="AR5" t="s">
        <v>28</v>
      </c>
      <c r="AS5" t="s">
        <v>28</v>
      </c>
      <c r="AT5" t="s">
        <v>28</v>
      </c>
      <c r="AU5" t="s">
        <v>28</v>
      </c>
      <c r="AV5" t="s">
        <v>28</v>
      </c>
      <c r="AW5" t="s">
        <v>28</v>
      </c>
      <c r="AX5" t="s">
        <v>28</v>
      </c>
      <c r="AY5" t="s">
        <v>28</v>
      </c>
      <c r="AZ5" t="s">
        <v>28</v>
      </c>
      <c r="BA5" t="s">
        <v>28</v>
      </c>
      <c r="BB5" t="s">
        <v>28</v>
      </c>
      <c r="BC5" t="s">
        <v>28</v>
      </c>
    </row>
    <row r="6" spans="1:55" x14ac:dyDescent="0.25">
      <c r="A6" s="1"/>
      <c r="AE6" t="s">
        <v>31</v>
      </c>
      <c r="AF6" t="s">
        <v>28</v>
      </c>
      <c r="AG6" t="s">
        <v>4</v>
      </c>
      <c r="AH6" t="s">
        <v>5</v>
      </c>
      <c r="AI6" t="s">
        <v>6</v>
      </c>
      <c r="AJ6" t="s">
        <v>7</v>
      </c>
      <c r="AK6" t="s">
        <v>8</v>
      </c>
      <c r="AL6" t="s">
        <v>9</v>
      </c>
      <c r="AM6" t="s">
        <v>10</v>
      </c>
      <c r="AN6" t="s">
        <v>11</v>
      </c>
      <c r="AO6" t="s">
        <v>12</v>
      </c>
      <c r="AP6" t="s">
        <v>13</v>
      </c>
      <c r="AQ6" t="s">
        <v>14</v>
      </c>
      <c r="AR6" t="s">
        <v>15</v>
      </c>
      <c r="AS6" t="s">
        <v>16</v>
      </c>
      <c r="AT6" t="s">
        <v>17</v>
      </c>
      <c r="AU6" t="s">
        <v>18</v>
      </c>
      <c r="AV6" t="s">
        <v>19</v>
      </c>
      <c r="AW6" t="s">
        <v>20</v>
      </c>
      <c r="AX6" t="s">
        <v>21</v>
      </c>
      <c r="AY6" t="s">
        <v>22</v>
      </c>
      <c r="AZ6" t="s">
        <v>23</v>
      </c>
      <c r="BA6" t="s">
        <v>24</v>
      </c>
      <c r="BB6" t="s">
        <v>25</v>
      </c>
      <c r="BC6" t="s">
        <v>26</v>
      </c>
    </row>
    <row r="7" spans="1:55" x14ac:dyDescent="0.25">
      <c r="A7" s="1">
        <v>42544</v>
      </c>
      <c r="B7">
        <f>'Pink hourly counts 2012'!B7*3</f>
        <v>0</v>
      </c>
      <c r="C7">
        <f>'Pink hourly counts 2012'!C7*3</f>
        <v>0</v>
      </c>
      <c r="D7">
        <f>'Pink hourly counts 2012'!D7*3</f>
        <v>0</v>
      </c>
      <c r="E7">
        <f>'Pink hourly counts 2012'!E7*3</f>
        <v>0</v>
      </c>
      <c r="F7">
        <f>'Pink hourly counts 2012'!F7*3</f>
        <v>0</v>
      </c>
      <c r="G7">
        <f>'Pink hourly counts 2012'!G7*3</f>
        <v>0</v>
      </c>
      <c r="H7">
        <f>'Pink hourly counts 2012'!H7*3</f>
        <v>0</v>
      </c>
      <c r="I7">
        <f>'Pink hourly counts 2012'!I7*3</f>
        <v>0</v>
      </c>
      <c r="J7">
        <f>'Pink hourly counts 2012'!J7*3</f>
        <v>0</v>
      </c>
      <c r="K7">
        <f>'Pink hourly counts 2012'!K7*3</f>
        <v>0</v>
      </c>
      <c r="L7">
        <f>'Pink hourly counts 2012'!L7*3</f>
        <v>0</v>
      </c>
      <c r="M7">
        <f>'Pink hourly counts 2012'!M7*3</f>
        <v>0</v>
      </c>
      <c r="N7">
        <f>'Pink hourly counts 2012'!N7*3</f>
        <v>0</v>
      </c>
      <c r="O7">
        <f>'Pink hourly counts 2012'!O7*3</f>
        <v>0</v>
      </c>
      <c r="P7">
        <f>'Pink hourly counts 2012'!P7*3</f>
        <v>0</v>
      </c>
      <c r="Q7">
        <f>'Pink hourly counts 2012'!Q7*3</f>
        <v>0</v>
      </c>
      <c r="R7">
        <f>'Pink hourly counts 2012'!R7*3</f>
        <v>0</v>
      </c>
      <c r="S7">
        <f>'Pink hourly counts 2012'!S7*3</f>
        <v>0</v>
      </c>
      <c r="T7">
        <f>'Pink hourly counts 2012'!T7*3</f>
        <v>0</v>
      </c>
      <c r="U7">
        <f>'Pink hourly counts 2012'!U7*3</f>
        <v>0</v>
      </c>
      <c r="V7">
        <f>'Pink hourly counts 2012'!V7*3</f>
        <v>0</v>
      </c>
      <c r="W7">
        <f>'Pink hourly counts 2012'!W7*3</f>
        <v>0</v>
      </c>
      <c r="X7">
        <f>'Pink hourly counts 2012'!X7*3</f>
        <v>0</v>
      </c>
      <c r="Y7">
        <f>'Pink hourly counts 2012'!Y7*3</f>
        <v>0</v>
      </c>
      <c r="Z7" s="5">
        <f t="shared" ref="Z7:Z30" si="0">SUM(B7:Y7)</f>
        <v>0</v>
      </c>
      <c r="AB7">
        <f>SUM(B7:Y7)</f>
        <v>0</v>
      </c>
      <c r="AC7">
        <f>(1-AE7/72)*72^2*(AF7/AE7)</f>
        <v>0</v>
      </c>
      <c r="AD7" s="69"/>
      <c r="AE7">
        <f t="shared" ref="AE7:AE61" si="1">$AE$1</f>
        <v>24</v>
      </c>
      <c r="AF7">
        <f>SUM(AG7:BC7)/(2*(AE7-1))</f>
        <v>0</v>
      </c>
      <c r="AG7">
        <f>(B7/3-C7/3)^2</f>
        <v>0</v>
      </c>
      <c r="AH7">
        <f t="shared" ref="AH7:BC18" si="2">(C7/3-D7/3)^2</f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</row>
    <row r="8" spans="1:55" x14ac:dyDescent="0.25">
      <c r="A8" s="1">
        <v>42545</v>
      </c>
      <c r="B8">
        <f>'Pink hourly counts 2012'!B8*3</f>
        <v>0</v>
      </c>
      <c r="C8">
        <f>'Pink hourly counts 2012'!C8*3</f>
        <v>0</v>
      </c>
      <c r="D8">
        <f>'Pink hourly counts 2012'!D8*3</f>
        <v>0</v>
      </c>
      <c r="E8">
        <f>'Pink hourly counts 2012'!E8*3</f>
        <v>0</v>
      </c>
      <c r="F8">
        <f>'Pink hourly counts 2012'!F8*3</f>
        <v>0</v>
      </c>
      <c r="G8">
        <f>'Pink hourly counts 2012'!G8*3</f>
        <v>0</v>
      </c>
      <c r="H8">
        <f>'Pink hourly counts 2012'!H8*3</f>
        <v>0</v>
      </c>
      <c r="I8">
        <f>'Pink hourly counts 2012'!I8*3</f>
        <v>0</v>
      </c>
      <c r="J8">
        <f>'Pink hourly counts 2012'!J8*3</f>
        <v>0</v>
      </c>
      <c r="K8">
        <f>'Pink hourly counts 2012'!K8*3</f>
        <v>0</v>
      </c>
      <c r="L8">
        <f>'Pink hourly counts 2012'!L8*3</f>
        <v>0</v>
      </c>
      <c r="M8">
        <f>'Pink hourly counts 2012'!M8*3</f>
        <v>0</v>
      </c>
      <c r="N8">
        <f>'Pink hourly counts 2012'!N8*3</f>
        <v>0</v>
      </c>
      <c r="O8">
        <f>'Pink hourly counts 2012'!O8*3</f>
        <v>0</v>
      </c>
      <c r="P8">
        <f>'Pink hourly counts 2012'!P8*3</f>
        <v>0</v>
      </c>
      <c r="Q8">
        <f>'Pink hourly counts 2012'!Q8*3</f>
        <v>0</v>
      </c>
      <c r="R8">
        <f>'Pink hourly counts 2012'!R8*3</f>
        <v>0</v>
      </c>
      <c r="S8">
        <f>'Pink hourly counts 2012'!S8*3</f>
        <v>0</v>
      </c>
      <c r="T8">
        <f>'Pink hourly counts 2012'!T8*3</f>
        <v>0</v>
      </c>
      <c r="U8">
        <f>'Pink hourly counts 2012'!U8*3</f>
        <v>0</v>
      </c>
      <c r="V8">
        <f>'Pink hourly counts 2012'!V8*3</f>
        <v>0</v>
      </c>
      <c r="W8">
        <f>'Pink hourly counts 2012'!W8*3</f>
        <v>0</v>
      </c>
      <c r="X8">
        <f>'Pink hourly counts 2012'!X8*3</f>
        <v>0</v>
      </c>
      <c r="Y8">
        <f>'Pink hourly counts 2012'!Y8*3</f>
        <v>0</v>
      </c>
      <c r="Z8" s="5">
        <f t="shared" si="0"/>
        <v>0</v>
      </c>
      <c r="AB8">
        <f t="shared" ref="AB8:AB61" si="3">SUM(B8:Y8)</f>
        <v>0</v>
      </c>
      <c r="AC8">
        <f t="shared" ref="AC8:AC61" si="4">(1-AE8/72)*72^2*(AF8/AE8)</f>
        <v>0</v>
      </c>
      <c r="AD8" s="69"/>
      <c r="AE8">
        <f t="shared" si="1"/>
        <v>24</v>
      </c>
      <c r="AF8">
        <f t="shared" ref="AF8:AF61" si="5">SUM(AG8:BC8)/(2*(AE8-1))</f>
        <v>0</v>
      </c>
      <c r="AG8">
        <f t="shared" ref="AG8:AT36" si="6">(B8/3-C8/3)^2</f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</row>
    <row r="9" spans="1:55" x14ac:dyDescent="0.25">
      <c r="A9" s="1">
        <v>42546</v>
      </c>
      <c r="B9">
        <f>'Pink hourly counts 2012'!B9*3</f>
        <v>0</v>
      </c>
      <c r="C9">
        <f>'Pink hourly counts 2012'!C9*3</f>
        <v>0</v>
      </c>
      <c r="D9">
        <f>'Pink hourly counts 2012'!D9*3</f>
        <v>0</v>
      </c>
      <c r="E9">
        <f>'Pink hourly counts 2012'!E9*3</f>
        <v>0</v>
      </c>
      <c r="F9">
        <f>'Pink hourly counts 2012'!F9*3</f>
        <v>0</v>
      </c>
      <c r="G9">
        <f>'Pink hourly counts 2012'!G9*3</f>
        <v>0</v>
      </c>
      <c r="H9">
        <f>'Pink hourly counts 2012'!H9*3</f>
        <v>0</v>
      </c>
      <c r="I9">
        <f>'Pink hourly counts 2012'!I9*3</f>
        <v>0</v>
      </c>
      <c r="J9">
        <f>'Pink hourly counts 2012'!J9*3</f>
        <v>0</v>
      </c>
      <c r="K9">
        <f>'Pink hourly counts 2012'!K9*3</f>
        <v>0</v>
      </c>
      <c r="L9">
        <f>'Pink hourly counts 2012'!L9*3</f>
        <v>0</v>
      </c>
      <c r="M9">
        <f>'Pink hourly counts 2012'!M9*3</f>
        <v>0</v>
      </c>
      <c r="N9">
        <f>'Pink hourly counts 2012'!N9*3</f>
        <v>0</v>
      </c>
      <c r="O9">
        <f>'Pink hourly counts 2012'!O9*3</f>
        <v>0</v>
      </c>
      <c r="P9">
        <f>'Pink hourly counts 2012'!P9*3</f>
        <v>0</v>
      </c>
      <c r="Q9">
        <f>'Pink hourly counts 2012'!Q9*3</f>
        <v>0</v>
      </c>
      <c r="R9">
        <f>'Pink hourly counts 2012'!R9*3</f>
        <v>0</v>
      </c>
      <c r="S9">
        <f>'Pink hourly counts 2012'!S9*3</f>
        <v>0</v>
      </c>
      <c r="T9">
        <f>'Pink hourly counts 2012'!T9*3</f>
        <v>0</v>
      </c>
      <c r="U9">
        <f>'Pink hourly counts 2012'!U9*3</f>
        <v>0</v>
      </c>
      <c r="V9">
        <f>'Pink hourly counts 2012'!V9*3</f>
        <v>0</v>
      </c>
      <c r="W9">
        <f>'Pink hourly counts 2012'!W9*3</f>
        <v>0</v>
      </c>
      <c r="X9">
        <f>'Pink hourly counts 2012'!X9*3</f>
        <v>0</v>
      </c>
      <c r="Y9">
        <f>'Pink hourly counts 2012'!Y9*3</f>
        <v>0</v>
      </c>
      <c r="Z9" s="5">
        <f t="shared" si="0"/>
        <v>0</v>
      </c>
      <c r="AB9">
        <f t="shared" si="3"/>
        <v>0</v>
      </c>
      <c r="AC9">
        <f t="shared" si="4"/>
        <v>0</v>
      </c>
      <c r="AD9" s="69"/>
      <c r="AE9">
        <f t="shared" si="1"/>
        <v>24</v>
      </c>
      <c r="AF9">
        <f t="shared" si="5"/>
        <v>0</v>
      </c>
      <c r="AG9">
        <f t="shared" si="6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</row>
    <row r="10" spans="1:55" x14ac:dyDescent="0.25">
      <c r="A10" s="1">
        <v>42547</v>
      </c>
      <c r="B10">
        <f>'Pink hourly counts 2012'!B10*3</f>
        <v>0</v>
      </c>
      <c r="C10">
        <f>'Pink hourly counts 2012'!C10*3</f>
        <v>0</v>
      </c>
      <c r="D10">
        <f>'Pink hourly counts 2012'!D10*3</f>
        <v>0</v>
      </c>
      <c r="E10">
        <f>'Pink hourly counts 2012'!E10*3</f>
        <v>0</v>
      </c>
      <c r="F10">
        <f>'Pink hourly counts 2012'!F10*3</f>
        <v>0</v>
      </c>
      <c r="G10">
        <f>'Pink hourly counts 2012'!G10*3</f>
        <v>0</v>
      </c>
      <c r="H10">
        <f>'Pink hourly counts 2012'!H10*3</f>
        <v>0</v>
      </c>
      <c r="I10">
        <f>'Pink hourly counts 2012'!I10*3</f>
        <v>0</v>
      </c>
      <c r="J10">
        <f>'Pink hourly counts 2012'!J10*3</f>
        <v>0</v>
      </c>
      <c r="K10">
        <f>'Pink hourly counts 2012'!K10*3</f>
        <v>0</v>
      </c>
      <c r="L10">
        <f>'Pink hourly counts 2012'!L10*3</f>
        <v>0</v>
      </c>
      <c r="M10">
        <f>'Pink hourly counts 2012'!M10*3</f>
        <v>0</v>
      </c>
      <c r="N10">
        <f>'Pink hourly counts 2012'!N10*3</f>
        <v>0</v>
      </c>
      <c r="O10">
        <f>'Pink hourly counts 2012'!O10*3</f>
        <v>0</v>
      </c>
      <c r="P10">
        <f>'Pink hourly counts 2012'!P10*3</f>
        <v>0</v>
      </c>
      <c r="Q10">
        <f>'Pink hourly counts 2012'!Q10*3</f>
        <v>0</v>
      </c>
      <c r="R10">
        <f>'Pink hourly counts 2012'!R10*3</f>
        <v>0</v>
      </c>
      <c r="S10">
        <f>'Pink hourly counts 2012'!S10*3</f>
        <v>0</v>
      </c>
      <c r="T10">
        <f>'Pink hourly counts 2012'!T10*3</f>
        <v>0</v>
      </c>
      <c r="U10">
        <f>'Pink hourly counts 2012'!U10*3</f>
        <v>0</v>
      </c>
      <c r="V10">
        <f>'Pink hourly counts 2012'!V10*3</f>
        <v>0</v>
      </c>
      <c r="W10">
        <f>'Pink hourly counts 2012'!W10*3</f>
        <v>0</v>
      </c>
      <c r="X10">
        <f>'Pink hourly counts 2012'!X10*3</f>
        <v>0</v>
      </c>
      <c r="Y10">
        <f>'Pink hourly counts 2012'!Y10*3</f>
        <v>0</v>
      </c>
      <c r="Z10" s="5">
        <f t="shared" si="0"/>
        <v>0</v>
      </c>
      <c r="AB10">
        <f t="shared" si="3"/>
        <v>0</v>
      </c>
      <c r="AC10">
        <f t="shared" si="4"/>
        <v>0</v>
      </c>
      <c r="AD10" s="69"/>
      <c r="AE10">
        <f t="shared" si="1"/>
        <v>24</v>
      </c>
      <c r="AF10">
        <f t="shared" si="5"/>
        <v>0</v>
      </c>
      <c r="AG10">
        <f t="shared" si="6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0</v>
      </c>
    </row>
    <row r="11" spans="1:55" x14ac:dyDescent="0.25">
      <c r="A11" s="1">
        <v>42548</v>
      </c>
      <c r="B11">
        <f>'Pink hourly counts 2012'!B11*3</f>
        <v>0</v>
      </c>
      <c r="C11">
        <f>'Pink hourly counts 2012'!C11*3</f>
        <v>0</v>
      </c>
      <c r="D11">
        <f>'Pink hourly counts 2012'!D11*3</f>
        <v>0</v>
      </c>
      <c r="E11">
        <f>'Pink hourly counts 2012'!E11*3</f>
        <v>0</v>
      </c>
      <c r="F11">
        <f>'Pink hourly counts 2012'!F11*3</f>
        <v>0</v>
      </c>
      <c r="G11">
        <f>'Pink hourly counts 2012'!G11*3</f>
        <v>0</v>
      </c>
      <c r="H11">
        <f>'Pink hourly counts 2012'!H11*3</f>
        <v>0</v>
      </c>
      <c r="I11">
        <f>'Pink hourly counts 2012'!I11*3</f>
        <v>0</v>
      </c>
      <c r="J11">
        <f>'Pink hourly counts 2012'!J11*3</f>
        <v>0</v>
      </c>
      <c r="K11">
        <f>'Pink hourly counts 2012'!K11*3</f>
        <v>0</v>
      </c>
      <c r="L11">
        <f>'Pink hourly counts 2012'!L11*3</f>
        <v>0</v>
      </c>
      <c r="M11">
        <f>'Pink hourly counts 2012'!M11*3</f>
        <v>0</v>
      </c>
      <c r="N11">
        <f>'Pink hourly counts 2012'!N11*3</f>
        <v>0</v>
      </c>
      <c r="O11">
        <f>'Pink hourly counts 2012'!O11*3</f>
        <v>0</v>
      </c>
      <c r="P11">
        <f>'Pink hourly counts 2012'!P11*3</f>
        <v>0</v>
      </c>
      <c r="Q11">
        <f>'Pink hourly counts 2012'!Q11*3</f>
        <v>0</v>
      </c>
      <c r="R11">
        <f>'Pink hourly counts 2012'!R11*3</f>
        <v>0</v>
      </c>
      <c r="S11">
        <f>'Pink hourly counts 2012'!S11*3</f>
        <v>0</v>
      </c>
      <c r="T11">
        <f>'Pink hourly counts 2012'!T11*3</f>
        <v>0</v>
      </c>
      <c r="U11">
        <f>'Pink hourly counts 2012'!U11*3</f>
        <v>0</v>
      </c>
      <c r="V11">
        <f>'Pink hourly counts 2012'!V11*3</f>
        <v>0</v>
      </c>
      <c r="W11">
        <f>'Pink hourly counts 2012'!W11*3</f>
        <v>0</v>
      </c>
      <c r="X11">
        <f>'Pink hourly counts 2012'!X11*3</f>
        <v>0</v>
      </c>
      <c r="Y11">
        <f>'Pink hourly counts 2012'!Y11*3</f>
        <v>0</v>
      </c>
      <c r="Z11" s="5">
        <f t="shared" si="0"/>
        <v>0</v>
      </c>
      <c r="AB11">
        <f t="shared" si="3"/>
        <v>0</v>
      </c>
      <c r="AC11">
        <f t="shared" si="4"/>
        <v>0</v>
      </c>
      <c r="AD11" s="69"/>
      <c r="AE11">
        <f t="shared" si="1"/>
        <v>24</v>
      </c>
      <c r="AF11">
        <f t="shared" si="5"/>
        <v>0</v>
      </c>
      <c r="AG11">
        <f t="shared" si="6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</row>
    <row r="12" spans="1:55" x14ac:dyDescent="0.25">
      <c r="A12" s="1">
        <v>42549</v>
      </c>
      <c r="B12">
        <f>'Pink hourly counts 2012'!B12*3</f>
        <v>6</v>
      </c>
      <c r="C12">
        <f>'Pink hourly counts 2012'!C12*3</f>
        <v>3</v>
      </c>
      <c r="D12">
        <f>'Pink hourly counts 2012'!D12*3</f>
        <v>0</v>
      </c>
      <c r="E12">
        <f>'Pink hourly counts 2012'!E12*3</f>
        <v>0</v>
      </c>
      <c r="F12">
        <f>'Pink hourly counts 2012'!F12*3</f>
        <v>0</v>
      </c>
      <c r="G12">
        <f>'Pink hourly counts 2012'!G12*3</f>
        <v>0</v>
      </c>
      <c r="H12">
        <f>'Pink hourly counts 2012'!H12*3</f>
        <v>0</v>
      </c>
      <c r="I12">
        <f>'Pink hourly counts 2012'!I12*3</f>
        <v>0</v>
      </c>
      <c r="J12">
        <f>'Pink hourly counts 2012'!J12*3</f>
        <v>0</v>
      </c>
      <c r="K12">
        <f>'Pink hourly counts 2012'!K12*3</f>
        <v>0</v>
      </c>
      <c r="L12">
        <f>'Pink hourly counts 2012'!L12*3</f>
        <v>0</v>
      </c>
      <c r="M12">
        <f>'Pink hourly counts 2012'!M12*3</f>
        <v>0</v>
      </c>
      <c r="N12">
        <f>'Pink hourly counts 2012'!N12*3</f>
        <v>0</v>
      </c>
      <c r="O12">
        <f>'Pink hourly counts 2012'!O12*3</f>
        <v>0</v>
      </c>
      <c r="P12">
        <f>'Pink hourly counts 2012'!P12*3</f>
        <v>0</v>
      </c>
      <c r="Q12">
        <f>'Pink hourly counts 2012'!Q12*3</f>
        <v>0</v>
      </c>
      <c r="R12">
        <f>'Pink hourly counts 2012'!R12*3</f>
        <v>0</v>
      </c>
      <c r="S12">
        <f>'Pink hourly counts 2012'!S12*3</f>
        <v>0</v>
      </c>
      <c r="T12">
        <f>'Pink hourly counts 2012'!T12*3</f>
        <v>0</v>
      </c>
      <c r="U12">
        <f>'Pink hourly counts 2012'!U12*3</f>
        <v>0</v>
      </c>
      <c r="V12">
        <f>'Pink hourly counts 2012'!V12*3</f>
        <v>0</v>
      </c>
      <c r="W12">
        <f>'Pink hourly counts 2012'!W12*3</f>
        <v>0</v>
      </c>
      <c r="X12">
        <f>'Pink hourly counts 2012'!X12*3</f>
        <v>0</v>
      </c>
      <c r="Y12">
        <f>'Pink hourly counts 2012'!Y12*3</f>
        <v>0</v>
      </c>
      <c r="Z12" s="5">
        <f t="shared" si="0"/>
        <v>9</v>
      </c>
      <c r="AB12">
        <f t="shared" si="3"/>
        <v>9</v>
      </c>
      <c r="AC12">
        <f t="shared" si="4"/>
        <v>6.2608695652173925</v>
      </c>
      <c r="AD12" s="69"/>
      <c r="AE12">
        <f t="shared" si="1"/>
        <v>24</v>
      </c>
      <c r="AF12">
        <f t="shared" si="5"/>
        <v>4.3478260869565216E-2</v>
      </c>
      <c r="AG12">
        <f t="shared" si="6"/>
        <v>1</v>
      </c>
      <c r="AH12">
        <f t="shared" si="2"/>
        <v>1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0</v>
      </c>
      <c r="BB12">
        <f t="shared" si="2"/>
        <v>0</v>
      </c>
      <c r="BC12">
        <f t="shared" si="2"/>
        <v>0</v>
      </c>
    </row>
    <row r="13" spans="1:55" x14ac:dyDescent="0.25">
      <c r="A13" s="1">
        <v>42550</v>
      </c>
      <c r="B13">
        <f>'Pink hourly counts 2012'!B13*3</f>
        <v>0</v>
      </c>
      <c r="C13">
        <f>'Pink hourly counts 2012'!C13*3</f>
        <v>0</v>
      </c>
      <c r="D13">
        <f>'Pink hourly counts 2012'!D13*3</f>
        <v>0</v>
      </c>
      <c r="E13">
        <f>'Pink hourly counts 2012'!E13*3</f>
        <v>0</v>
      </c>
      <c r="F13">
        <f>'Pink hourly counts 2012'!F13*3</f>
        <v>6</v>
      </c>
      <c r="G13">
        <f>'Pink hourly counts 2012'!G13*3</f>
        <v>0</v>
      </c>
      <c r="H13">
        <f>'Pink hourly counts 2012'!H13*3</f>
        <v>0</v>
      </c>
      <c r="I13">
        <f>'Pink hourly counts 2012'!I13*3</f>
        <v>0</v>
      </c>
      <c r="J13">
        <f>'Pink hourly counts 2012'!J13*3</f>
        <v>0</v>
      </c>
      <c r="K13">
        <f>'Pink hourly counts 2012'!K13*3</f>
        <v>0</v>
      </c>
      <c r="L13">
        <f>'Pink hourly counts 2012'!L13*3</f>
        <v>0</v>
      </c>
      <c r="M13">
        <f>'Pink hourly counts 2012'!M13*3</f>
        <v>0</v>
      </c>
      <c r="N13">
        <f>'Pink hourly counts 2012'!N13*3</f>
        <v>3</v>
      </c>
      <c r="O13">
        <f>'Pink hourly counts 2012'!O13*3</f>
        <v>0</v>
      </c>
      <c r="P13">
        <f>'Pink hourly counts 2012'!P13*3</f>
        <v>0</v>
      </c>
      <c r="Q13">
        <f>'Pink hourly counts 2012'!Q13*3</f>
        <v>0</v>
      </c>
      <c r="R13">
        <f>'Pink hourly counts 2012'!R13*3</f>
        <v>0</v>
      </c>
      <c r="S13">
        <f>'Pink hourly counts 2012'!S13*3</f>
        <v>0</v>
      </c>
      <c r="T13">
        <f>'Pink hourly counts 2012'!T13*3</f>
        <v>0</v>
      </c>
      <c r="U13">
        <f>'Pink hourly counts 2012'!U13*3</f>
        <v>0</v>
      </c>
      <c r="V13">
        <f>'Pink hourly counts 2012'!V13*3</f>
        <v>0</v>
      </c>
      <c r="W13">
        <f>'Pink hourly counts 2012'!W13*3</f>
        <v>0</v>
      </c>
      <c r="X13">
        <f>'Pink hourly counts 2012'!X13*3</f>
        <v>0</v>
      </c>
      <c r="Y13">
        <f>'Pink hourly counts 2012'!Y13*3</f>
        <v>0</v>
      </c>
      <c r="Z13" s="5">
        <f t="shared" si="0"/>
        <v>9</v>
      </c>
      <c r="AB13">
        <f t="shared" si="3"/>
        <v>9</v>
      </c>
      <c r="AC13">
        <f t="shared" si="4"/>
        <v>31.304347826086961</v>
      </c>
      <c r="AD13" s="69"/>
      <c r="AE13">
        <f t="shared" si="1"/>
        <v>24</v>
      </c>
      <c r="AF13">
        <f t="shared" si="5"/>
        <v>0.21739130434782608</v>
      </c>
      <c r="AG13">
        <f t="shared" si="6"/>
        <v>0</v>
      </c>
      <c r="AH13">
        <f t="shared" si="2"/>
        <v>0</v>
      </c>
      <c r="AI13">
        <f t="shared" si="2"/>
        <v>0</v>
      </c>
      <c r="AJ13">
        <f t="shared" si="2"/>
        <v>4</v>
      </c>
      <c r="AK13">
        <f t="shared" si="2"/>
        <v>4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1</v>
      </c>
      <c r="AS13">
        <f t="shared" si="2"/>
        <v>1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  <c r="AY13">
        <f t="shared" si="2"/>
        <v>0</v>
      </c>
      <c r="AZ13">
        <f t="shared" si="2"/>
        <v>0</v>
      </c>
      <c r="BA13">
        <f t="shared" si="2"/>
        <v>0</v>
      </c>
      <c r="BB13">
        <f t="shared" si="2"/>
        <v>0</v>
      </c>
      <c r="BC13">
        <f t="shared" si="2"/>
        <v>0</v>
      </c>
    </row>
    <row r="14" spans="1:55" x14ac:dyDescent="0.25">
      <c r="A14" s="1">
        <v>42551</v>
      </c>
      <c r="B14">
        <f>'Pink hourly counts 2012'!B14*3</f>
        <v>6</v>
      </c>
      <c r="C14">
        <f>'Pink hourly counts 2012'!C14*3</f>
        <v>21</v>
      </c>
      <c r="D14">
        <f>'Pink hourly counts 2012'!D14*3</f>
        <v>33</v>
      </c>
      <c r="E14">
        <f>'Pink hourly counts 2012'!E14*3</f>
        <v>6</v>
      </c>
      <c r="F14">
        <f>'Pink hourly counts 2012'!F14*3</f>
        <v>0</v>
      </c>
      <c r="G14">
        <f>'Pink hourly counts 2012'!G14*3</f>
        <v>0</v>
      </c>
      <c r="H14">
        <f>'Pink hourly counts 2012'!H14*3</f>
        <v>6</v>
      </c>
      <c r="I14">
        <f>'Pink hourly counts 2012'!I14*3</f>
        <v>0</v>
      </c>
      <c r="J14">
        <f>'Pink hourly counts 2012'!J14*3</f>
        <v>0</v>
      </c>
      <c r="K14">
        <f>'Pink hourly counts 2012'!K14*3</f>
        <v>0</v>
      </c>
      <c r="L14">
        <f>'Pink hourly counts 2012'!L14*3</f>
        <v>6</v>
      </c>
      <c r="M14">
        <f>'Pink hourly counts 2012'!M14*3</f>
        <v>0</v>
      </c>
      <c r="N14">
        <f>'Pink hourly counts 2012'!N14*3</f>
        <v>0</v>
      </c>
      <c r="O14">
        <f>'Pink hourly counts 2012'!O14*3</f>
        <v>0</v>
      </c>
      <c r="P14">
        <f>'Pink hourly counts 2012'!P14*3</f>
        <v>6</v>
      </c>
      <c r="Q14">
        <f>'Pink hourly counts 2012'!Q14*3</f>
        <v>0</v>
      </c>
      <c r="R14">
        <f>'Pink hourly counts 2012'!R14*3</f>
        <v>0</v>
      </c>
      <c r="S14">
        <f>'Pink hourly counts 2012'!S14*3</f>
        <v>0</v>
      </c>
      <c r="T14">
        <f>'Pink hourly counts 2012'!T14*3</f>
        <v>0</v>
      </c>
      <c r="U14">
        <f>'Pink hourly counts 2012'!U14*3</f>
        <v>6</v>
      </c>
      <c r="V14">
        <f>'Pink hourly counts 2012'!V14*3</f>
        <v>0</v>
      </c>
      <c r="W14">
        <f>'Pink hourly counts 2012'!W14*3</f>
        <v>21</v>
      </c>
      <c r="X14">
        <f>'Pink hourly counts 2012'!X14*3</f>
        <v>3</v>
      </c>
      <c r="Y14">
        <f>'Pink hourly counts 2012'!Y14*3</f>
        <v>21</v>
      </c>
      <c r="Z14" s="5">
        <f t="shared" si="0"/>
        <v>135</v>
      </c>
      <c r="AB14">
        <f t="shared" si="3"/>
        <v>135</v>
      </c>
      <c r="AC14">
        <f t="shared" si="4"/>
        <v>873.39130434782624</v>
      </c>
      <c r="AD14" s="69"/>
      <c r="AE14">
        <f t="shared" si="1"/>
        <v>24</v>
      </c>
      <c r="AF14">
        <f t="shared" si="5"/>
        <v>6.0652173913043477</v>
      </c>
      <c r="AG14">
        <f t="shared" si="6"/>
        <v>25</v>
      </c>
      <c r="AH14">
        <f t="shared" si="2"/>
        <v>16</v>
      </c>
      <c r="AI14">
        <f t="shared" si="2"/>
        <v>81</v>
      </c>
      <c r="AJ14">
        <f t="shared" si="2"/>
        <v>4</v>
      </c>
      <c r="AK14">
        <f t="shared" si="2"/>
        <v>0</v>
      </c>
      <c r="AL14">
        <f t="shared" si="2"/>
        <v>4</v>
      </c>
      <c r="AM14">
        <f t="shared" si="2"/>
        <v>4</v>
      </c>
      <c r="AN14">
        <f t="shared" si="2"/>
        <v>0</v>
      </c>
      <c r="AO14">
        <f t="shared" si="2"/>
        <v>0</v>
      </c>
      <c r="AP14">
        <f t="shared" si="2"/>
        <v>4</v>
      </c>
      <c r="AQ14">
        <f t="shared" si="2"/>
        <v>4</v>
      </c>
      <c r="AR14">
        <f t="shared" si="2"/>
        <v>0</v>
      </c>
      <c r="AS14">
        <f t="shared" si="2"/>
        <v>0</v>
      </c>
      <c r="AT14">
        <f t="shared" si="2"/>
        <v>4</v>
      </c>
      <c r="AU14">
        <f t="shared" si="2"/>
        <v>4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2"/>
        <v>4</v>
      </c>
      <c r="AZ14">
        <f t="shared" si="2"/>
        <v>4</v>
      </c>
      <c r="BA14">
        <f t="shared" si="2"/>
        <v>49</v>
      </c>
      <c r="BB14">
        <f t="shared" si="2"/>
        <v>36</v>
      </c>
      <c r="BC14">
        <f t="shared" si="2"/>
        <v>36</v>
      </c>
    </row>
    <row r="15" spans="1:55" x14ac:dyDescent="0.25">
      <c r="A15" s="1">
        <v>42552</v>
      </c>
      <c r="B15">
        <f>'Pink hourly counts 2012'!B15*3</f>
        <v>69</v>
      </c>
      <c r="C15">
        <f>'Pink hourly counts 2012'!C15*3</f>
        <v>33</v>
      </c>
      <c r="D15">
        <f>'Pink hourly counts 2012'!D15*3</f>
        <v>3</v>
      </c>
      <c r="E15">
        <f>'Pink hourly counts 2012'!E15*3</f>
        <v>0</v>
      </c>
      <c r="F15">
        <f>'Pink hourly counts 2012'!F15*3</f>
        <v>6</v>
      </c>
      <c r="G15">
        <f>'Pink hourly counts 2012'!G15*3</f>
        <v>0</v>
      </c>
      <c r="H15">
        <f>'Pink hourly counts 2012'!H15*3</f>
        <v>0</v>
      </c>
      <c r="I15">
        <f>'Pink hourly counts 2012'!I15*3</f>
        <v>0</v>
      </c>
      <c r="J15">
        <f>'Pink hourly counts 2012'!J15*3</f>
        <v>0</v>
      </c>
      <c r="K15">
        <f>'Pink hourly counts 2012'!K15*3</f>
        <v>0</v>
      </c>
      <c r="L15">
        <f>'Pink hourly counts 2012'!L15*3</f>
        <v>0</v>
      </c>
      <c r="M15">
        <f>'Pink hourly counts 2012'!M15*3</f>
        <v>0</v>
      </c>
      <c r="N15">
        <f>'Pink hourly counts 2012'!N15*3</f>
        <v>0</v>
      </c>
      <c r="O15">
        <f>'Pink hourly counts 2012'!O15*3</f>
        <v>0</v>
      </c>
      <c r="P15">
        <f>'Pink hourly counts 2012'!P15*3</f>
        <v>0</v>
      </c>
      <c r="Q15">
        <f>'Pink hourly counts 2012'!Q15*3</f>
        <v>0</v>
      </c>
      <c r="R15">
        <f>'Pink hourly counts 2012'!R15*3</f>
        <v>0</v>
      </c>
      <c r="S15">
        <f>'Pink hourly counts 2012'!S15*3</f>
        <v>0</v>
      </c>
      <c r="T15">
        <f>'Pink hourly counts 2012'!T15*3</f>
        <v>0</v>
      </c>
      <c r="U15">
        <f>'Pink hourly counts 2012'!U15*3</f>
        <v>0</v>
      </c>
      <c r="V15">
        <f>'Pink hourly counts 2012'!V15*3</f>
        <v>0</v>
      </c>
      <c r="W15">
        <f>'Pink hourly counts 2012'!W15*3</f>
        <v>0</v>
      </c>
      <c r="X15">
        <f>'Pink hourly counts 2012'!X15*3</f>
        <v>0</v>
      </c>
      <c r="Y15">
        <f>'Pink hourly counts 2012'!Y15*3</f>
        <v>0</v>
      </c>
      <c r="Z15" s="5">
        <f t="shared" si="0"/>
        <v>111</v>
      </c>
      <c r="AB15">
        <f t="shared" si="3"/>
        <v>111</v>
      </c>
      <c r="AC15">
        <f t="shared" si="4"/>
        <v>792.00000000000011</v>
      </c>
      <c r="AD15" s="69"/>
      <c r="AE15">
        <f t="shared" si="1"/>
        <v>24</v>
      </c>
      <c r="AF15">
        <f t="shared" si="5"/>
        <v>5.5</v>
      </c>
      <c r="AG15">
        <f t="shared" si="6"/>
        <v>144</v>
      </c>
      <c r="AH15">
        <f t="shared" si="2"/>
        <v>100</v>
      </c>
      <c r="AI15">
        <f t="shared" si="2"/>
        <v>1</v>
      </c>
      <c r="AJ15">
        <f t="shared" si="2"/>
        <v>4</v>
      </c>
      <c r="AK15">
        <f t="shared" si="2"/>
        <v>4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0</v>
      </c>
    </row>
    <row r="16" spans="1:55" x14ac:dyDescent="0.25">
      <c r="A16" s="1">
        <v>42553</v>
      </c>
      <c r="B16">
        <f>'Pink hourly counts 2012'!B16*3</f>
        <v>48</v>
      </c>
      <c r="C16">
        <f>'Pink hourly counts 2012'!C16*3</f>
        <v>93</v>
      </c>
      <c r="D16">
        <f>'Pink hourly counts 2012'!D16*3</f>
        <v>51</v>
      </c>
      <c r="E16">
        <f>'Pink hourly counts 2012'!E16*3</f>
        <v>0</v>
      </c>
      <c r="F16">
        <f>'Pink hourly counts 2012'!F16*3</f>
        <v>3</v>
      </c>
      <c r="G16">
        <f>'Pink hourly counts 2012'!G16*3</f>
        <v>18</v>
      </c>
      <c r="H16">
        <f>'Pink hourly counts 2012'!H16*3</f>
        <v>3</v>
      </c>
      <c r="I16">
        <f>'Pink hourly counts 2012'!I16*3</f>
        <v>0</v>
      </c>
      <c r="J16">
        <f>'Pink hourly counts 2012'!J16*3</f>
        <v>3</v>
      </c>
      <c r="K16">
        <f>'Pink hourly counts 2012'!K16*3</f>
        <v>0</v>
      </c>
      <c r="L16">
        <f>'Pink hourly counts 2012'!L16*3</f>
        <v>0</v>
      </c>
      <c r="M16">
        <f>'Pink hourly counts 2012'!M16*3</f>
        <v>9</v>
      </c>
      <c r="N16">
        <f>'Pink hourly counts 2012'!N16*3</f>
        <v>0</v>
      </c>
      <c r="O16">
        <f>'Pink hourly counts 2012'!O16*3</f>
        <v>0</v>
      </c>
      <c r="P16">
        <f>'Pink hourly counts 2012'!P16*3</f>
        <v>0</v>
      </c>
      <c r="Q16">
        <f>'Pink hourly counts 2012'!Q16*3</f>
        <v>0</v>
      </c>
      <c r="R16">
        <f>'Pink hourly counts 2012'!R16*3</f>
        <v>0</v>
      </c>
      <c r="S16">
        <f>'Pink hourly counts 2012'!S16*3</f>
        <v>0</v>
      </c>
      <c r="T16">
        <f>'Pink hourly counts 2012'!T16*3</f>
        <v>0</v>
      </c>
      <c r="U16">
        <f>'Pink hourly counts 2012'!U16*3</f>
        <v>0</v>
      </c>
      <c r="V16">
        <f>'Pink hourly counts 2012'!V16*3</f>
        <v>0</v>
      </c>
      <c r="W16">
        <f>'Pink hourly counts 2012'!W16*3</f>
        <v>6</v>
      </c>
      <c r="X16">
        <f>'Pink hourly counts 2012'!X16*3</f>
        <v>96</v>
      </c>
      <c r="Y16">
        <f>'Pink hourly counts 2012'!Y16*3</f>
        <v>24</v>
      </c>
      <c r="Z16" s="5">
        <f t="shared" si="0"/>
        <v>354</v>
      </c>
      <c r="AB16">
        <f t="shared" si="3"/>
        <v>354</v>
      </c>
      <c r="AC16">
        <f t="shared" si="4"/>
        <v>7081.04347826087</v>
      </c>
      <c r="AD16" s="69"/>
      <c r="AE16">
        <f t="shared" si="1"/>
        <v>24</v>
      </c>
      <c r="AF16">
        <f t="shared" si="5"/>
        <v>49.173913043478258</v>
      </c>
      <c r="AG16">
        <f t="shared" si="6"/>
        <v>225</v>
      </c>
      <c r="AH16">
        <f t="shared" si="2"/>
        <v>196</v>
      </c>
      <c r="AI16">
        <f t="shared" si="2"/>
        <v>289</v>
      </c>
      <c r="AJ16">
        <f t="shared" si="2"/>
        <v>1</v>
      </c>
      <c r="AK16">
        <f t="shared" si="2"/>
        <v>25</v>
      </c>
      <c r="AL16">
        <f t="shared" si="2"/>
        <v>25</v>
      </c>
      <c r="AM16">
        <f t="shared" si="2"/>
        <v>1</v>
      </c>
      <c r="AN16">
        <f t="shared" si="2"/>
        <v>1</v>
      </c>
      <c r="AO16">
        <f t="shared" si="2"/>
        <v>1</v>
      </c>
      <c r="AP16">
        <f t="shared" si="2"/>
        <v>0</v>
      </c>
      <c r="AQ16">
        <f t="shared" si="2"/>
        <v>9</v>
      </c>
      <c r="AR16">
        <f t="shared" si="2"/>
        <v>9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f t="shared" si="2"/>
        <v>0</v>
      </c>
      <c r="BA16">
        <f t="shared" si="2"/>
        <v>4</v>
      </c>
      <c r="BB16">
        <f t="shared" si="2"/>
        <v>900</v>
      </c>
      <c r="BC16">
        <f t="shared" si="2"/>
        <v>576</v>
      </c>
    </row>
    <row r="17" spans="1:55" x14ac:dyDescent="0.25">
      <c r="A17" s="1">
        <v>42554</v>
      </c>
      <c r="B17">
        <f>'Pink hourly counts 2012'!B17*3</f>
        <v>0</v>
      </c>
      <c r="C17">
        <f>'Pink hourly counts 2012'!C17*3</f>
        <v>0</v>
      </c>
      <c r="D17">
        <f>'Pink hourly counts 2012'!D17*3</f>
        <v>3</v>
      </c>
      <c r="E17">
        <f>'Pink hourly counts 2012'!E17*3</f>
        <v>6</v>
      </c>
      <c r="F17">
        <f>'Pink hourly counts 2012'!F17*3</f>
        <v>15</v>
      </c>
      <c r="G17">
        <f>'Pink hourly counts 2012'!G17*3</f>
        <v>18</v>
      </c>
      <c r="H17">
        <f>'Pink hourly counts 2012'!H17*3</f>
        <v>0</v>
      </c>
      <c r="I17">
        <f>'Pink hourly counts 2012'!I17*3</f>
        <v>0</v>
      </c>
      <c r="J17">
        <f>'Pink hourly counts 2012'!J17*3</f>
        <v>0</v>
      </c>
      <c r="K17">
        <f>'Pink hourly counts 2012'!K17*3</f>
        <v>0</v>
      </c>
      <c r="L17">
        <f>'Pink hourly counts 2012'!L17*3</f>
        <v>0</v>
      </c>
      <c r="M17">
        <f>'Pink hourly counts 2012'!M17*3</f>
        <v>0</v>
      </c>
      <c r="N17">
        <f>'Pink hourly counts 2012'!N17*3</f>
        <v>0</v>
      </c>
      <c r="O17">
        <f>'Pink hourly counts 2012'!O17*3</f>
        <v>6</v>
      </c>
      <c r="P17">
        <f>'Pink hourly counts 2012'!P17*3</f>
        <v>0</v>
      </c>
      <c r="Q17">
        <f>'Pink hourly counts 2012'!Q17*3</f>
        <v>0</v>
      </c>
      <c r="R17">
        <f>'Pink hourly counts 2012'!R17*3</f>
        <v>0</v>
      </c>
      <c r="S17">
        <f>'Pink hourly counts 2012'!S17*3</f>
        <v>27</v>
      </c>
      <c r="T17">
        <f>'Pink hourly counts 2012'!T17*3</f>
        <v>0</v>
      </c>
      <c r="U17">
        <f>'Pink hourly counts 2012'!U17*3</f>
        <v>0</v>
      </c>
      <c r="V17">
        <f>'Pink hourly counts 2012'!V17*3</f>
        <v>9</v>
      </c>
      <c r="W17">
        <f>'Pink hourly counts 2012'!W17*3</f>
        <v>9</v>
      </c>
      <c r="X17">
        <f>'Pink hourly counts 2012'!X17*3</f>
        <v>0</v>
      </c>
      <c r="Y17">
        <f>'Pink hourly counts 2012'!Y17*3</f>
        <v>0</v>
      </c>
      <c r="Z17" s="5">
        <f t="shared" si="0"/>
        <v>93</v>
      </c>
      <c r="AB17">
        <f t="shared" si="3"/>
        <v>93</v>
      </c>
      <c r="AC17">
        <f t="shared" si="4"/>
        <v>738.78260869565224</v>
      </c>
      <c r="AD17" s="69"/>
      <c r="AE17">
        <f t="shared" si="1"/>
        <v>24</v>
      </c>
      <c r="AF17">
        <f t="shared" si="5"/>
        <v>5.1304347826086953</v>
      </c>
      <c r="AG17">
        <f t="shared" si="6"/>
        <v>0</v>
      </c>
      <c r="AH17">
        <f t="shared" si="2"/>
        <v>1</v>
      </c>
      <c r="AI17">
        <f t="shared" si="2"/>
        <v>1</v>
      </c>
      <c r="AJ17">
        <f t="shared" si="2"/>
        <v>9</v>
      </c>
      <c r="AK17">
        <f t="shared" si="2"/>
        <v>1</v>
      </c>
      <c r="AL17">
        <f t="shared" si="2"/>
        <v>36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4</v>
      </c>
      <c r="AT17">
        <f t="shared" si="2"/>
        <v>4</v>
      </c>
      <c r="AU17">
        <f t="shared" si="2"/>
        <v>0</v>
      </c>
      <c r="AV17">
        <f t="shared" si="2"/>
        <v>0</v>
      </c>
      <c r="AW17">
        <f t="shared" si="2"/>
        <v>81</v>
      </c>
      <c r="AX17">
        <f t="shared" si="2"/>
        <v>81</v>
      </c>
      <c r="AY17">
        <f t="shared" si="2"/>
        <v>0</v>
      </c>
      <c r="AZ17">
        <f t="shared" si="2"/>
        <v>9</v>
      </c>
      <c r="BA17">
        <f t="shared" si="2"/>
        <v>0</v>
      </c>
      <c r="BB17">
        <f t="shared" si="2"/>
        <v>9</v>
      </c>
      <c r="BC17">
        <f t="shared" si="2"/>
        <v>0</v>
      </c>
    </row>
    <row r="18" spans="1:55" x14ac:dyDescent="0.25">
      <c r="A18" s="1">
        <v>42555</v>
      </c>
      <c r="B18">
        <f>'Pink hourly counts 2012'!B18*3</f>
        <v>3</v>
      </c>
      <c r="C18">
        <f>'Pink hourly counts 2012'!C18*3</f>
        <v>6</v>
      </c>
      <c r="D18">
        <f>'Pink hourly counts 2012'!D18*3</f>
        <v>3</v>
      </c>
      <c r="E18">
        <f>'Pink hourly counts 2012'!E18*3</f>
        <v>0</v>
      </c>
      <c r="F18">
        <f>'Pink hourly counts 2012'!F18*3</f>
        <v>0</v>
      </c>
      <c r="G18">
        <f>'Pink hourly counts 2012'!G18*3</f>
        <v>0</v>
      </c>
      <c r="H18">
        <f>'Pink hourly counts 2012'!H18*3</f>
        <v>0</v>
      </c>
      <c r="I18">
        <f>'Pink hourly counts 2012'!I18*3</f>
        <v>0</v>
      </c>
      <c r="J18">
        <f>'Pink hourly counts 2012'!J18*3</f>
        <v>0</v>
      </c>
      <c r="K18">
        <f>'Pink hourly counts 2012'!K18*3</f>
        <v>3</v>
      </c>
      <c r="L18">
        <f>'Pink hourly counts 2012'!L18*3</f>
        <v>0</v>
      </c>
      <c r="M18">
        <f>'Pink hourly counts 2012'!M18*3</f>
        <v>3</v>
      </c>
      <c r="N18">
        <f>'Pink hourly counts 2012'!N18*3</f>
        <v>3</v>
      </c>
      <c r="O18">
        <f>'Pink hourly counts 2012'!O18*3</f>
        <v>0</v>
      </c>
      <c r="P18">
        <f>'Pink hourly counts 2012'!P18*3</f>
        <v>0</v>
      </c>
      <c r="Q18">
        <f>'Pink hourly counts 2012'!Q18*3</f>
        <v>0</v>
      </c>
      <c r="R18">
        <f>'Pink hourly counts 2012'!R18*3</f>
        <v>0</v>
      </c>
      <c r="S18">
        <f>'Pink hourly counts 2012'!S18*3</f>
        <v>0</v>
      </c>
      <c r="T18">
        <f>'Pink hourly counts 2012'!T18*3</f>
        <v>0</v>
      </c>
      <c r="U18">
        <f>'Pink hourly counts 2012'!U18*3</f>
        <v>0</v>
      </c>
      <c r="V18">
        <f>'Pink hourly counts 2012'!V18*3</f>
        <v>18</v>
      </c>
      <c r="W18">
        <f>'Pink hourly counts 2012'!W18*3</f>
        <v>0</v>
      </c>
      <c r="X18">
        <f>'Pink hourly counts 2012'!X18*3</f>
        <v>60</v>
      </c>
      <c r="Y18">
        <f>'Pink hourly counts 2012'!Y18*3</f>
        <v>171</v>
      </c>
      <c r="Z18" s="5">
        <f t="shared" si="0"/>
        <v>270</v>
      </c>
      <c r="AB18">
        <f t="shared" si="3"/>
        <v>270</v>
      </c>
      <c r="AC18">
        <f t="shared" si="4"/>
        <v>5785.04347826087</v>
      </c>
      <c r="AD18" s="69"/>
      <c r="AE18">
        <f t="shared" si="1"/>
        <v>24</v>
      </c>
      <c r="AF18">
        <f t="shared" si="5"/>
        <v>40.173913043478258</v>
      </c>
      <c r="AG18">
        <f t="shared" si="6"/>
        <v>1</v>
      </c>
      <c r="AH18">
        <f t="shared" si="2"/>
        <v>1</v>
      </c>
      <c r="AI18">
        <f t="shared" si="2"/>
        <v>1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1</v>
      </c>
      <c r="AP18">
        <f t="shared" si="2"/>
        <v>1</v>
      </c>
      <c r="AQ18">
        <f t="shared" si="2"/>
        <v>1</v>
      </c>
      <c r="AR18">
        <f t="shared" si="2"/>
        <v>0</v>
      </c>
      <c r="AS18">
        <f t="shared" si="2"/>
        <v>1</v>
      </c>
      <c r="AT18">
        <f t="shared" si="2"/>
        <v>0</v>
      </c>
      <c r="AU18">
        <f t="shared" ref="AU18:BC46" si="7">(P18/3-Q18/3)^2</f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36</v>
      </c>
      <c r="BA18">
        <f t="shared" si="7"/>
        <v>36</v>
      </c>
      <c r="BB18">
        <f t="shared" si="7"/>
        <v>400</v>
      </c>
      <c r="BC18">
        <f t="shared" si="7"/>
        <v>1369</v>
      </c>
    </row>
    <row r="19" spans="1:55" x14ac:dyDescent="0.25">
      <c r="A19" s="1">
        <v>42556</v>
      </c>
      <c r="B19">
        <f>'Pink hourly counts 2012'!B19*3</f>
        <v>234</v>
      </c>
      <c r="C19">
        <f>'Pink hourly counts 2012'!C19*3</f>
        <v>1353</v>
      </c>
      <c r="D19">
        <f>'Pink hourly counts 2012'!D19*3</f>
        <v>0</v>
      </c>
      <c r="E19">
        <f>'Pink hourly counts 2012'!E19*3</f>
        <v>39</v>
      </c>
      <c r="F19">
        <f>'Pink hourly counts 2012'!F19*3</f>
        <v>9</v>
      </c>
      <c r="G19">
        <f>'Pink hourly counts 2012'!G19*3</f>
        <v>6</v>
      </c>
      <c r="H19">
        <f>'Pink hourly counts 2012'!H19*3</f>
        <v>0</v>
      </c>
      <c r="I19">
        <f>'Pink hourly counts 2012'!I19*3</f>
        <v>18</v>
      </c>
      <c r="J19">
        <f>'Pink hourly counts 2012'!J19*3</f>
        <v>6</v>
      </c>
      <c r="K19">
        <f>'Pink hourly counts 2012'!K19*3</f>
        <v>12</v>
      </c>
      <c r="L19">
        <f>'Pink hourly counts 2012'!L19*3</f>
        <v>3</v>
      </c>
      <c r="M19">
        <f>'Pink hourly counts 2012'!M19*3</f>
        <v>0</v>
      </c>
      <c r="N19">
        <f>'Pink hourly counts 2012'!N19*3</f>
        <v>0</v>
      </c>
      <c r="O19">
        <f>'Pink hourly counts 2012'!O19*3</f>
        <v>6</v>
      </c>
      <c r="P19">
        <f>'Pink hourly counts 2012'!P19*3</f>
        <v>0</v>
      </c>
      <c r="Q19">
        <f>'Pink hourly counts 2012'!Q19*3</f>
        <v>0</v>
      </c>
      <c r="R19">
        <f>'Pink hourly counts 2012'!R19*3</f>
        <v>6</v>
      </c>
      <c r="S19">
        <f>'Pink hourly counts 2012'!S19*3</f>
        <v>0</v>
      </c>
      <c r="T19">
        <f>'Pink hourly counts 2012'!T19*3</f>
        <v>6</v>
      </c>
      <c r="U19">
        <f>'Pink hourly counts 2012'!U19*3</f>
        <v>6</v>
      </c>
      <c r="V19">
        <f>'Pink hourly counts 2012'!V19*3</f>
        <v>12</v>
      </c>
      <c r="W19">
        <f>'Pink hourly counts 2012'!W19*3</f>
        <v>3</v>
      </c>
      <c r="X19">
        <f>'Pink hourly counts 2012'!X19*3</f>
        <v>6</v>
      </c>
      <c r="Y19">
        <f>'Pink hourly counts 2012'!Y19*3</f>
        <v>0</v>
      </c>
      <c r="Z19" s="5">
        <f t="shared" si="0"/>
        <v>1725</v>
      </c>
      <c r="AB19">
        <f t="shared" si="3"/>
        <v>1725</v>
      </c>
      <c r="AC19">
        <f t="shared" si="4"/>
        <v>1073451.1304347827</v>
      </c>
      <c r="AD19" s="69"/>
      <c r="AE19">
        <f t="shared" si="1"/>
        <v>24</v>
      </c>
      <c r="AF19">
        <f t="shared" si="5"/>
        <v>7454.521739130435</v>
      </c>
      <c r="AG19">
        <f t="shared" si="6"/>
        <v>139129</v>
      </c>
      <c r="AH19">
        <f t="shared" si="6"/>
        <v>203401</v>
      </c>
      <c r="AI19">
        <f t="shared" si="6"/>
        <v>169</v>
      </c>
      <c r="AJ19">
        <f t="shared" si="6"/>
        <v>100</v>
      </c>
      <c r="AK19">
        <f t="shared" si="6"/>
        <v>1</v>
      </c>
      <c r="AL19">
        <f t="shared" si="6"/>
        <v>4</v>
      </c>
      <c r="AM19">
        <f t="shared" si="6"/>
        <v>36</v>
      </c>
      <c r="AN19">
        <f t="shared" si="6"/>
        <v>16</v>
      </c>
      <c r="AO19">
        <f t="shared" si="6"/>
        <v>4</v>
      </c>
      <c r="AP19">
        <f t="shared" si="6"/>
        <v>9</v>
      </c>
      <c r="AQ19">
        <f t="shared" si="6"/>
        <v>1</v>
      </c>
      <c r="AR19">
        <f t="shared" si="6"/>
        <v>0</v>
      </c>
      <c r="AS19">
        <f t="shared" si="6"/>
        <v>4</v>
      </c>
      <c r="AT19">
        <f t="shared" si="6"/>
        <v>4</v>
      </c>
      <c r="AU19">
        <f t="shared" si="7"/>
        <v>0</v>
      </c>
      <c r="AV19">
        <f t="shared" si="7"/>
        <v>4</v>
      </c>
      <c r="AW19">
        <f t="shared" si="7"/>
        <v>4</v>
      </c>
      <c r="AX19">
        <f t="shared" si="7"/>
        <v>4</v>
      </c>
      <c r="AY19">
        <f t="shared" si="7"/>
        <v>0</v>
      </c>
      <c r="AZ19">
        <f t="shared" si="7"/>
        <v>4</v>
      </c>
      <c r="BA19">
        <f t="shared" si="7"/>
        <v>9</v>
      </c>
      <c r="BB19">
        <f t="shared" si="7"/>
        <v>1</v>
      </c>
      <c r="BC19">
        <f t="shared" si="7"/>
        <v>4</v>
      </c>
    </row>
    <row r="20" spans="1:55" x14ac:dyDescent="0.25">
      <c r="A20" s="1">
        <v>42557</v>
      </c>
      <c r="B20">
        <f>'Pink hourly counts 2012'!B20*3</f>
        <v>24</v>
      </c>
      <c r="C20">
        <f>'Pink hourly counts 2012'!C20*3</f>
        <v>0</v>
      </c>
      <c r="D20">
        <f>'Pink hourly counts 2012'!D20*3</f>
        <v>3</v>
      </c>
      <c r="E20">
        <f>'Pink hourly counts 2012'!E20*3</f>
        <v>3</v>
      </c>
      <c r="F20">
        <f>'Pink hourly counts 2012'!F20*3</f>
        <v>12</v>
      </c>
      <c r="G20">
        <f>'Pink hourly counts 2012'!G20*3</f>
        <v>0</v>
      </c>
      <c r="H20">
        <f>'Pink hourly counts 2012'!H20*3</f>
        <v>0</v>
      </c>
      <c r="I20">
        <f>'Pink hourly counts 2012'!I20*3</f>
        <v>3</v>
      </c>
      <c r="J20">
        <f>'Pink hourly counts 2012'!J20*3</f>
        <v>0</v>
      </c>
      <c r="K20">
        <f>'Pink hourly counts 2012'!K20*3</f>
        <v>18</v>
      </c>
      <c r="L20">
        <f>'Pink hourly counts 2012'!L20*3</f>
        <v>6</v>
      </c>
      <c r="M20">
        <f>'Pink hourly counts 2012'!M20*3</f>
        <v>18</v>
      </c>
      <c r="N20">
        <f>'Pink hourly counts 2012'!N20*3</f>
        <v>0</v>
      </c>
      <c r="O20">
        <f>'Pink hourly counts 2012'!O20*3</f>
        <v>15</v>
      </c>
      <c r="P20">
        <f>'Pink hourly counts 2012'!P20*3</f>
        <v>0</v>
      </c>
      <c r="Q20">
        <f>'Pink hourly counts 2012'!Q20*3</f>
        <v>12</v>
      </c>
      <c r="R20">
        <f>'Pink hourly counts 2012'!R20*3</f>
        <v>3</v>
      </c>
      <c r="S20">
        <f>'Pink hourly counts 2012'!S20*3</f>
        <v>0</v>
      </c>
      <c r="T20">
        <f>'Pink hourly counts 2012'!T20*3</f>
        <v>0</v>
      </c>
      <c r="U20">
        <f>'Pink hourly counts 2012'!U20*3</f>
        <v>3</v>
      </c>
      <c r="V20">
        <f>'Pink hourly counts 2012'!V20*3</f>
        <v>21</v>
      </c>
      <c r="W20">
        <f>'Pink hourly counts 2012'!W20*3</f>
        <v>51</v>
      </c>
      <c r="X20">
        <f>'Pink hourly counts 2012'!X20*3</f>
        <v>54</v>
      </c>
      <c r="Y20">
        <f>'Pink hourly counts 2012'!Y20*3</f>
        <v>12</v>
      </c>
      <c r="Z20" s="5">
        <f t="shared" si="0"/>
        <v>258</v>
      </c>
      <c r="AB20">
        <f t="shared" si="3"/>
        <v>258</v>
      </c>
      <c r="AC20">
        <f t="shared" si="4"/>
        <v>1897.0434782608697</v>
      </c>
      <c r="AD20" s="69"/>
      <c r="AE20">
        <f t="shared" si="1"/>
        <v>24</v>
      </c>
      <c r="AF20">
        <f t="shared" si="5"/>
        <v>13.173913043478262</v>
      </c>
      <c r="AG20">
        <f t="shared" si="6"/>
        <v>64</v>
      </c>
      <c r="AH20">
        <f t="shared" si="6"/>
        <v>1</v>
      </c>
      <c r="AI20">
        <f t="shared" si="6"/>
        <v>0</v>
      </c>
      <c r="AJ20">
        <f t="shared" si="6"/>
        <v>9</v>
      </c>
      <c r="AK20">
        <f t="shared" si="6"/>
        <v>16</v>
      </c>
      <c r="AL20">
        <f t="shared" si="6"/>
        <v>0</v>
      </c>
      <c r="AM20">
        <f t="shared" si="6"/>
        <v>1</v>
      </c>
      <c r="AN20">
        <f t="shared" si="6"/>
        <v>1</v>
      </c>
      <c r="AO20">
        <f t="shared" si="6"/>
        <v>36</v>
      </c>
      <c r="AP20">
        <f t="shared" si="6"/>
        <v>16</v>
      </c>
      <c r="AQ20">
        <f t="shared" si="6"/>
        <v>16</v>
      </c>
      <c r="AR20">
        <f t="shared" si="6"/>
        <v>36</v>
      </c>
      <c r="AS20">
        <f t="shared" si="6"/>
        <v>25</v>
      </c>
      <c r="AT20">
        <f t="shared" si="6"/>
        <v>25</v>
      </c>
      <c r="AU20">
        <f t="shared" si="7"/>
        <v>16</v>
      </c>
      <c r="AV20">
        <f t="shared" si="7"/>
        <v>9</v>
      </c>
      <c r="AW20">
        <f t="shared" si="7"/>
        <v>1</v>
      </c>
      <c r="AX20">
        <f t="shared" si="7"/>
        <v>0</v>
      </c>
      <c r="AY20">
        <f t="shared" si="7"/>
        <v>1</v>
      </c>
      <c r="AZ20">
        <f t="shared" si="7"/>
        <v>36</v>
      </c>
      <c r="BA20">
        <f t="shared" si="7"/>
        <v>100</v>
      </c>
      <c r="BB20">
        <f t="shared" si="7"/>
        <v>1</v>
      </c>
      <c r="BC20">
        <f t="shared" si="7"/>
        <v>196</v>
      </c>
    </row>
    <row r="21" spans="1:55" x14ac:dyDescent="0.25">
      <c r="A21" s="1">
        <v>42558</v>
      </c>
      <c r="B21">
        <f>'Pink hourly counts 2012'!B21*3</f>
        <v>135</v>
      </c>
      <c r="C21">
        <f>'Pink hourly counts 2012'!C21*3</f>
        <v>357</v>
      </c>
      <c r="D21">
        <f>'Pink hourly counts 2012'!D21*3</f>
        <v>603</v>
      </c>
      <c r="E21">
        <f>'Pink hourly counts 2012'!E21*3</f>
        <v>597</v>
      </c>
      <c r="F21">
        <f>'Pink hourly counts 2012'!F21*3</f>
        <v>150</v>
      </c>
      <c r="G21">
        <f>'Pink hourly counts 2012'!G21*3</f>
        <v>78</v>
      </c>
      <c r="H21">
        <f>'Pink hourly counts 2012'!H21*3</f>
        <v>24</v>
      </c>
      <c r="I21">
        <f>'Pink hourly counts 2012'!I21*3</f>
        <v>3</v>
      </c>
      <c r="J21">
        <f>'Pink hourly counts 2012'!J21*3</f>
        <v>21</v>
      </c>
      <c r="K21">
        <f>'Pink hourly counts 2012'!K21*3</f>
        <v>9</v>
      </c>
      <c r="L21">
        <f>'Pink hourly counts 2012'!L21*3</f>
        <v>21</v>
      </c>
      <c r="M21">
        <f>'Pink hourly counts 2012'!M21*3</f>
        <v>6</v>
      </c>
      <c r="N21">
        <f>'Pink hourly counts 2012'!N21*3</f>
        <v>12</v>
      </c>
      <c r="O21">
        <f>'Pink hourly counts 2012'!O21*3</f>
        <v>3</v>
      </c>
      <c r="P21">
        <f>'Pink hourly counts 2012'!P21*3</f>
        <v>6</v>
      </c>
      <c r="Q21">
        <f>'Pink hourly counts 2012'!Q21*3</f>
        <v>0</v>
      </c>
      <c r="R21">
        <f>'Pink hourly counts 2012'!R21*3</f>
        <v>0</v>
      </c>
      <c r="S21">
        <f>'Pink hourly counts 2012'!S21*3</f>
        <v>30</v>
      </c>
      <c r="T21">
        <f>'Pink hourly counts 2012'!T21*3</f>
        <v>36</v>
      </c>
      <c r="U21">
        <f>'Pink hourly counts 2012'!U21*3</f>
        <v>12</v>
      </c>
      <c r="V21">
        <f>'Pink hourly counts 2012'!V21*3</f>
        <v>102</v>
      </c>
      <c r="W21">
        <f>'Pink hourly counts 2012'!W21*3</f>
        <v>189</v>
      </c>
      <c r="X21">
        <f>'Pink hourly counts 2012'!X21*3</f>
        <v>213</v>
      </c>
      <c r="Y21">
        <f>'Pink hourly counts 2012'!Y21*3</f>
        <v>576</v>
      </c>
      <c r="Z21" s="5">
        <f t="shared" si="0"/>
        <v>3183</v>
      </c>
      <c r="AB21">
        <f t="shared" si="3"/>
        <v>3183</v>
      </c>
      <c r="AC21">
        <f t="shared" si="4"/>
        <v>163029.91304347827</v>
      </c>
      <c r="AD21" s="69"/>
      <c r="AE21">
        <f t="shared" si="1"/>
        <v>24</v>
      </c>
      <c r="AF21">
        <f t="shared" si="5"/>
        <v>1132.1521739130435</v>
      </c>
      <c r="AG21">
        <f t="shared" si="6"/>
        <v>5476</v>
      </c>
      <c r="AH21">
        <f t="shared" si="6"/>
        <v>6724</v>
      </c>
      <c r="AI21">
        <f t="shared" si="6"/>
        <v>4</v>
      </c>
      <c r="AJ21">
        <f t="shared" si="6"/>
        <v>22201</v>
      </c>
      <c r="AK21">
        <f t="shared" si="6"/>
        <v>576</v>
      </c>
      <c r="AL21">
        <f t="shared" si="6"/>
        <v>324</v>
      </c>
      <c r="AM21">
        <f t="shared" si="6"/>
        <v>49</v>
      </c>
      <c r="AN21">
        <f t="shared" si="6"/>
        <v>36</v>
      </c>
      <c r="AO21">
        <f t="shared" si="6"/>
        <v>16</v>
      </c>
      <c r="AP21">
        <f t="shared" si="6"/>
        <v>16</v>
      </c>
      <c r="AQ21">
        <f t="shared" si="6"/>
        <v>25</v>
      </c>
      <c r="AR21">
        <f t="shared" si="6"/>
        <v>4</v>
      </c>
      <c r="AS21">
        <f t="shared" si="6"/>
        <v>9</v>
      </c>
      <c r="AT21">
        <f t="shared" si="6"/>
        <v>1</v>
      </c>
      <c r="AU21">
        <f t="shared" si="7"/>
        <v>4</v>
      </c>
      <c r="AV21">
        <f t="shared" si="7"/>
        <v>0</v>
      </c>
      <c r="AW21">
        <f t="shared" si="7"/>
        <v>100</v>
      </c>
      <c r="AX21">
        <f t="shared" si="7"/>
        <v>4</v>
      </c>
      <c r="AY21">
        <f t="shared" si="7"/>
        <v>64</v>
      </c>
      <c r="AZ21">
        <f t="shared" si="7"/>
        <v>900</v>
      </c>
      <c r="BA21">
        <f t="shared" si="7"/>
        <v>841</v>
      </c>
      <c r="BB21">
        <f t="shared" si="7"/>
        <v>64</v>
      </c>
      <c r="BC21">
        <f t="shared" si="7"/>
        <v>14641</v>
      </c>
    </row>
    <row r="22" spans="1:55" x14ac:dyDescent="0.25">
      <c r="A22" s="1">
        <v>42559</v>
      </c>
      <c r="B22">
        <f>'Pink hourly counts 2012'!B22*3</f>
        <v>6630</v>
      </c>
      <c r="C22">
        <f>'Pink hourly counts 2012'!C22*3</f>
        <v>6438</v>
      </c>
      <c r="D22">
        <f>'Pink hourly counts 2012'!D22*3</f>
        <v>2808</v>
      </c>
      <c r="E22">
        <f>'Pink hourly counts 2012'!E22*3</f>
        <v>6051</v>
      </c>
      <c r="F22">
        <f>'Pink hourly counts 2012'!F22*3</f>
        <v>1506</v>
      </c>
      <c r="G22">
        <f>'Pink hourly counts 2012'!G22*3</f>
        <v>81</v>
      </c>
      <c r="H22">
        <f>'Pink hourly counts 2012'!H22*3</f>
        <v>60</v>
      </c>
      <c r="I22">
        <f>'Pink hourly counts 2012'!I22*3</f>
        <v>24</v>
      </c>
      <c r="J22">
        <f>'Pink hourly counts 2012'!J22*3</f>
        <v>6</v>
      </c>
      <c r="K22">
        <f>'Pink hourly counts 2012'!K22*3</f>
        <v>15</v>
      </c>
      <c r="L22">
        <f>'Pink hourly counts 2012'!L22*3</f>
        <v>18</v>
      </c>
      <c r="M22">
        <f>'Pink hourly counts 2012'!M22*3</f>
        <v>9</v>
      </c>
      <c r="N22">
        <f>'Pink hourly counts 2012'!N22*3</f>
        <v>9</v>
      </c>
      <c r="O22">
        <f>'Pink hourly counts 2012'!O22*3</f>
        <v>6</v>
      </c>
      <c r="P22">
        <f>'Pink hourly counts 2012'!P22*3</f>
        <v>0</v>
      </c>
      <c r="Q22">
        <f>'Pink hourly counts 2012'!Q22*3</f>
        <v>6</v>
      </c>
      <c r="R22">
        <f>'Pink hourly counts 2012'!R22*3</f>
        <v>3</v>
      </c>
      <c r="S22">
        <f>'Pink hourly counts 2012'!S22*3</f>
        <v>9</v>
      </c>
      <c r="T22">
        <f>'Pink hourly counts 2012'!T22*3</f>
        <v>33</v>
      </c>
      <c r="U22">
        <f>'Pink hourly counts 2012'!U22*3</f>
        <v>114</v>
      </c>
      <c r="V22">
        <f>'Pink hourly counts 2012'!V22*3</f>
        <v>279</v>
      </c>
      <c r="W22">
        <f>'Pink hourly counts 2012'!W22*3</f>
        <v>2979</v>
      </c>
      <c r="X22">
        <f>'Pink hourly counts 2012'!X22*3</f>
        <v>7989</v>
      </c>
      <c r="Y22">
        <f>'Pink hourly counts 2012'!Y22*3</f>
        <v>8964</v>
      </c>
      <c r="Z22" s="5">
        <f t="shared" si="0"/>
        <v>44037</v>
      </c>
      <c r="AB22">
        <f t="shared" si="3"/>
        <v>44037</v>
      </c>
      <c r="AC22">
        <f t="shared" si="4"/>
        <v>27755098.434782613</v>
      </c>
      <c r="AD22" s="69"/>
      <c r="AE22">
        <f t="shared" si="1"/>
        <v>24</v>
      </c>
      <c r="AF22">
        <f t="shared" si="5"/>
        <v>192743.73913043478</v>
      </c>
      <c r="AG22">
        <f t="shared" si="6"/>
        <v>4096</v>
      </c>
      <c r="AH22">
        <f t="shared" si="6"/>
        <v>1464100</v>
      </c>
      <c r="AI22">
        <f t="shared" si="6"/>
        <v>1168561</v>
      </c>
      <c r="AJ22">
        <f t="shared" si="6"/>
        <v>2295225</v>
      </c>
      <c r="AK22">
        <f t="shared" si="6"/>
        <v>225625</v>
      </c>
      <c r="AL22">
        <f t="shared" si="6"/>
        <v>49</v>
      </c>
      <c r="AM22">
        <f t="shared" si="6"/>
        <v>144</v>
      </c>
      <c r="AN22">
        <f t="shared" si="6"/>
        <v>36</v>
      </c>
      <c r="AO22">
        <f t="shared" si="6"/>
        <v>9</v>
      </c>
      <c r="AP22">
        <f t="shared" si="6"/>
        <v>1</v>
      </c>
      <c r="AQ22">
        <f t="shared" si="6"/>
        <v>9</v>
      </c>
      <c r="AR22">
        <f t="shared" si="6"/>
        <v>0</v>
      </c>
      <c r="AS22">
        <f t="shared" si="6"/>
        <v>1</v>
      </c>
      <c r="AT22">
        <f t="shared" si="6"/>
        <v>4</v>
      </c>
      <c r="AU22">
        <f t="shared" si="7"/>
        <v>4</v>
      </c>
      <c r="AV22">
        <f t="shared" si="7"/>
        <v>1</v>
      </c>
      <c r="AW22">
        <f t="shared" si="7"/>
        <v>4</v>
      </c>
      <c r="AX22">
        <f t="shared" si="7"/>
        <v>64</v>
      </c>
      <c r="AY22">
        <f t="shared" si="7"/>
        <v>729</v>
      </c>
      <c r="AZ22">
        <f t="shared" si="7"/>
        <v>3025</v>
      </c>
      <c r="BA22">
        <f t="shared" si="7"/>
        <v>810000</v>
      </c>
      <c r="BB22">
        <f t="shared" si="7"/>
        <v>2788900</v>
      </c>
      <c r="BC22">
        <f t="shared" si="7"/>
        <v>105625</v>
      </c>
    </row>
    <row r="23" spans="1:55" x14ac:dyDescent="0.25">
      <c r="A23" s="1">
        <v>42560</v>
      </c>
      <c r="B23">
        <f>'Pink hourly counts 2012'!B23*3</f>
        <v>10602</v>
      </c>
      <c r="C23">
        <f>'Pink hourly counts 2012'!C23*3</f>
        <v>5256</v>
      </c>
      <c r="D23">
        <f>'Pink hourly counts 2012'!D23*3</f>
        <v>1722</v>
      </c>
      <c r="E23">
        <f>'Pink hourly counts 2012'!E23*3</f>
        <v>90</v>
      </c>
      <c r="F23">
        <f>'Pink hourly counts 2012'!F23*3</f>
        <v>48</v>
      </c>
      <c r="G23">
        <f>'Pink hourly counts 2012'!G23*3</f>
        <v>18</v>
      </c>
      <c r="H23">
        <f>'Pink hourly counts 2012'!H23*3</f>
        <v>9</v>
      </c>
      <c r="I23">
        <f>'Pink hourly counts 2012'!I23*3</f>
        <v>54</v>
      </c>
      <c r="J23">
        <f>'Pink hourly counts 2012'!J23*3</f>
        <v>21</v>
      </c>
      <c r="K23">
        <f>'Pink hourly counts 2012'!K23*3</f>
        <v>0</v>
      </c>
      <c r="L23">
        <f>'Pink hourly counts 2012'!L23*3</f>
        <v>0</v>
      </c>
      <c r="M23">
        <f>'Pink hourly counts 2012'!M23*3</f>
        <v>0</v>
      </c>
      <c r="N23">
        <f>'Pink hourly counts 2012'!N23*3</f>
        <v>57</v>
      </c>
      <c r="O23">
        <f>'Pink hourly counts 2012'!O23*3</f>
        <v>123</v>
      </c>
      <c r="P23">
        <f>'Pink hourly counts 2012'!P23*3</f>
        <v>102</v>
      </c>
      <c r="Q23">
        <f>'Pink hourly counts 2012'!Q23*3</f>
        <v>15</v>
      </c>
      <c r="R23">
        <f>'Pink hourly counts 2012'!R23*3</f>
        <v>21</v>
      </c>
      <c r="S23">
        <f>'Pink hourly counts 2012'!S23*3</f>
        <v>15</v>
      </c>
      <c r="T23">
        <f>'Pink hourly counts 2012'!T23*3</f>
        <v>0</v>
      </c>
      <c r="U23">
        <f>'Pink hourly counts 2012'!U23*3</f>
        <v>18</v>
      </c>
      <c r="V23">
        <f>'Pink hourly counts 2012'!V23*3</f>
        <v>6</v>
      </c>
      <c r="W23">
        <f>'Pink hourly counts 2012'!W23*3</f>
        <v>9</v>
      </c>
      <c r="X23">
        <f>'Pink hourly counts 2012'!X23*3</f>
        <v>3</v>
      </c>
      <c r="Y23">
        <f>'Pink hourly counts 2012'!Y23*3</f>
        <v>0</v>
      </c>
      <c r="Z23" s="5">
        <f t="shared" si="0"/>
        <v>18189</v>
      </c>
      <c r="AB23">
        <f t="shared" si="3"/>
        <v>18189</v>
      </c>
      <c r="AC23">
        <f t="shared" si="4"/>
        <v>15219140.869565221</v>
      </c>
      <c r="AD23" s="69"/>
      <c r="AE23">
        <f t="shared" si="1"/>
        <v>24</v>
      </c>
      <c r="AF23">
        <f t="shared" si="5"/>
        <v>105688.47826086957</v>
      </c>
      <c r="AG23">
        <f t="shared" si="6"/>
        <v>3175524</v>
      </c>
      <c r="AH23">
        <f t="shared" si="6"/>
        <v>1387684</v>
      </c>
      <c r="AI23">
        <f t="shared" si="6"/>
        <v>295936</v>
      </c>
      <c r="AJ23">
        <f t="shared" si="6"/>
        <v>196</v>
      </c>
      <c r="AK23">
        <f t="shared" si="6"/>
        <v>100</v>
      </c>
      <c r="AL23">
        <f t="shared" si="6"/>
        <v>9</v>
      </c>
      <c r="AM23">
        <f t="shared" si="6"/>
        <v>225</v>
      </c>
      <c r="AN23">
        <f t="shared" si="6"/>
        <v>121</v>
      </c>
      <c r="AO23">
        <f t="shared" si="6"/>
        <v>49</v>
      </c>
      <c r="AP23">
        <f t="shared" si="6"/>
        <v>0</v>
      </c>
      <c r="AQ23">
        <f t="shared" si="6"/>
        <v>0</v>
      </c>
      <c r="AR23">
        <f t="shared" si="6"/>
        <v>361</v>
      </c>
      <c r="AS23">
        <f t="shared" si="6"/>
        <v>484</v>
      </c>
      <c r="AT23">
        <f t="shared" si="6"/>
        <v>49</v>
      </c>
      <c r="AU23">
        <f t="shared" si="7"/>
        <v>841</v>
      </c>
      <c r="AV23">
        <f t="shared" si="7"/>
        <v>4</v>
      </c>
      <c r="AW23">
        <f t="shared" si="7"/>
        <v>4</v>
      </c>
      <c r="AX23">
        <f t="shared" si="7"/>
        <v>25</v>
      </c>
      <c r="AY23">
        <f t="shared" si="7"/>
        <v>36</v>
      </c>
      <c r="AZ23">
        <f t="shared" si="7"/>
        <v>16</v>
      </c>
      <c r="BA23">
        <f t="shared" si="7"/>
        <v>1</v>
      </c>
      <c r="BB23">
        <f t="shared" si="7"/>
        <v>4</v>
      </c>
      <c r="BC23">
        <f t="shared" si="7"/>
        <v>1</v>
      </c>
    </row>
    <row r="24" spans="1:55" x14ac:dyDescent="0.25">
      <c r="A24" s="1">
        <v>42561</v>
      </c>
      <c r="B24">
        <f>'Pink hourly counts 2012'!B24*3</f>
        <v>-795</v>
      </c>
      <c r="C24">
        <f>'Pink hourly counts 2012'!C24*3</f>
        <v>3471</v>
      </c>
      <c r="D24">
        <f>'Pink hourly counts 2012'!D24*3</f>
        <v>-84</v>
      </c>
      <c r="E24">
        <f>'Pink hourly counts 2012'!E24*3</f>
        <v>-351</v>
      </c>
      <c r="F24">
        <f>'Pink hourly counts 2012'!F24*3</f>
        <v>-528</v>
      </c>
      <c r="G24">
        <f>'Pink hourly counts 2012'!G24*3</f>
        <v>-474</v>
      </c>
      <c r="H24">
        <f>'Pink hourly counts 2012'!H24*3</f>
        <v>-315</v>
      </c>
      <c r="I24">
        <f>'Pink hourly counts 2012'!I24*3</f>
        <v>-315</v>
      </c>
      <c r="J24">
        <f>'Pink hourly counts 2012'!J24*3</f>
        <v>-138</v>
      </c>
      <c r="K24">
        <f>'Pink hourly counts 2012'!K24*3</f>
        <v>0</v>
      </c>
      <c r="L24">
        <f>'Pink hourly counts 2012'!L24*3</f>
        <v>0</v>
      </c>
      <c r="M24">
        <f>'Pink hourly counts 2012'!M24*3</f>
        <v>9</v>
      </c>
      <c r="N24">
        <f>'Pink hourly counts 2012'!N24*3</f>
        <v>0</v>
      </c>
      <c r="O24">
        <f>'Pink hourly counts 2012'!O24*3</f>
        <v>0</v>
      </c>
      <c r="P24">
        <f>'Pink hourly counts 2012'!P24*3</f>
        <v>0</v>
      </c>
      <c r="Q24">
        <f>'Pink hourly counts 2012'!Q24*3</f>
        <v>0</v>
      </c>
      <c r="R24">
        <f>'Pink hourly counts 2012'!R24*3</f>
        <v>0</v>
      </c>
      <c r="S24">
        <f>'Pink hourly counts 2012'!S24*3</f>
        <v>135</v>
      </c>
      <c r="T24">
        <f>'Pink hourly counts 2012'!T24*3</f>
        <v>114</v>
      </c>
      <c r="U24">
        <f>'Pink hourly counts 2012'!U24*3</f>
        <v>12</v>
      </c>
      <c r="V24">
        <f>'Pink hourly counts 2012'!V24*3</f>
        <v>27</v>
      </c>
      <c r="W24">
        <f>'Pink hourly counts 2012'!W24*3</f>
        <v>39</v>
      </c>
      <c r="X24">
        <f>'Pink hourly counts 2012'!X24*3</f>
        <v>36</v>
      </c>
      <c r="Y24">
        <f>'Pink hourly counts 2012'!Y24*3</f>
        <v>18</v>
      </c>
      <c r="Z24" s="5">
        <f t="shared" si="0"/>
        <v>861</v>
      </c>
      <c r="AB24" s="74">
        <f t="shared" si="3"/>
        <v>861</v>
      </c>
      <c r="AC24" s="74">
        <f t="shared" si="4"/>
        <v>10799270.608695652</v>
      </c>
      <c r="AD24" s="69"/>
      <c r="AE24">
        <f t="shared" si="1"/>
        <v>24</v>
      </c>
      <c r="AF24">
        <f t="shared" si="5"/>
        <v>74994.934782608689</v>
      </c>
      <c r="AG24">
        <f t="shared" si="6"/>
        <v>2022084</v>
      </c>
      <c r="AH24">
        <f t="shared" si="6"/>
        <v>1404225</v>
      </c>
      <c r="AI24">
        <f t="shared" si="6"/>
        <v>7921</v>
      </c>
      <c r="AJ24">
        <f t="shared" si="6"/>
        <v>3481</v>
      </c>
      <c r="AK24">
        <f t="shared" si="6"/>
        <v>324</v>
      </c>
      <c r="AL24">
        <f t="shared" si="6"/>
        <v>2809</v>
      </c>
      <c r="AM24">
        <f t="shared" si="6"/>
        <v>0</v>
      </c>
      <c r="AN24">
        <f t="shared" si="6"/>
        <v>3481</v>
      </c>
      <c r="AO24">
        <f t="shared" si="6"/>
        <v>2116</v>
      </c>
      <c r="AP24">
        <f t="shared" si="6"/>
        <v>0</v>
      </c>
      <c r="AQ24">
        <f t="shared" si="6"/>
        <v>9</v>
      </c>
      <c r="AR24">
        <f t="shared" si="6"/>
        <v>9</v>
      </c>
      <c r="AS24">
        <f t="shared" si="6"/>
        <v>0</v>
      </c>
      <c r="AT24">
        <f t="shared" si="6"/>
        <v>0</v>
      </c>
      <c r="AU24">
        <f t="shared" si="7"/>
        <v>0</v>
      </c>
      <c r="AV24">
        <f t="shared" si="7"/>
        <v>0</v>
      </c>
      <c r="AW24">
        <f t="shared" si="7"/>
        <v>2025</v>
      </c>
      <c r="AX24">
        <f t="shared" si="7"/>
        <v>49</v>
      </c>
      <c r="AY24">
        <f t="shared" si="7"/>
        <v>1156</v>
      </c>
      <c r="AZ24">
        <f t="shared" si="7"/>
        <v>25</v>
      </c>
      <c r="BA24">
        <f t="shared" si="7"/>
        <v>16</v>
      </c>
      <c r="BB24">
        <f t="shared" si="7"/>
        <v>1</v>
      </c>
      <c r="BC24">
        <f t="shared" si="7"/>
        <v>36</v>
      </c>
    </row>
    <row r="25" spans="1:55" x14ac:dyDescent="0.25">
      <c r="A25" s="1">
        <v>42562</v>
      </c>
      <c r="B25">
        <f>'Pink hourly counts 2012'!B25*3</f>
        <v>5895</v>
      </c>
      <c r="C25">
        <f>'Pink hourly counts 2012'!C25*3</f>
        <v>7413</v>
      </c>
      <c r="D25">
        <f>'Pink hourly counts 2012'!D25*3</f>
        <v>81</v>
      </c>
      <c r="E25">
        <f>'Pink hourly counts 2012'!E25*3</f>
        <v>-6</v>
      </c>
      <c r="F25">
        <f>'Pink hourly counts 2012'!F25*3</f>
        <v>-6</v>
      </c>
      <c r="G25">
        <f>'Pink hourly counts 2012'!G25*3</f>
        <v>0</v>
      </c>
      <c r="H25">
        <f>'Pink hourly counts 2012'!H25*3</f>
        <v>3</v>
      </c>
      <c r="I25">
        <f>'Pink hourly counts 2012'!I25*3</f>
        <v>21</v>
      </c>
      <c r="J25">
        <f>'Pink hourly counts 2012'!J25*3</f>
        <v>0</v>
      </c>
      <c r="K25">
        <f>'Pink hourly counts 2012'!K25*3</f>
        <v>0</v>
      </c>
      <c r="L25">
        <f>'Pink hourly counts 2012'!L25*3</f>
        <v>6</v>
      </c>
      <c r="M25">
        <f>'Pink hourly counts 2012'!M25*3</f>
        <v>0</v>
      </c>
      <c r="N25">
        <f>'Pink hourly counts 2012'!N25*3</f>
        <v>0</v>
      </c>
      <c r="O25">
        <f>'Pink hourly counts 2012'!O25*3</f>
        <v>0</v>
      </c>
      <c r="P25">
        <f>'Pink hourly counts 2012'!P25*3</f>
        <v>15</v>
      </c>
      <c r="Q25">
        <f>'Pink hourly counts 2012'!Q25*3</f>
        <v>0</v>
      </c>
      <c r="R25">
        <f>'Pink hourly counts 2012'!R25*3</f>
        <v>-579</v>
      </c>
      <c r="S25">
        <f>'Pink hourly counts 2012'!S25*3</f>
        <v>690</v>
      </c>
      <c r="T25">
        <f>'Pink hourly counts 2012'!T25*3</f>
        <v>1008</v>
      </c>
      <c r="U25">
        <f>'Pink hourly counts 2012'!U25*3</f>
        <v>27</v>
      </c>
      <c r="V25">
        <f>'Pink hourly counts 2012'!V25*3</f>
        <v>282</v>
      </c>
      <c r="W25">
        <f>'Pink hourly counts 2012'!W25*3</f>
        <v>3060</v>
      </c>
      <c r="X25">
        <f>'Pink hourly counts 2012'!X25*3</f>
        <v>8373</v>
      </c>
      <c r="Y25">
        <f>'Pink hourly counts 2012'!Y25*3</f>
        <v>8019</v>
      </c>
      <c r="Z25" s="5">
        <f t="shared" si="0"/>
        <v>34302</v>
      </c>
      <c r="AB25" s="74">
        <f t="shared" si="3"/>
        <v>34302</v>
      </c>
      <c r="AC25" s="74">
        <f t="shared" si="4"/>
        <v>33118653.91304348</v>
      </c>
      <c r="AD25" s="73"/>
      <c r="AE25">
        <f t="shared" si="1"/>
        <v>24</v>
      </c>
      <c r="AF25">
        <f t="shared" si="5"/>
        <v>229990.65217391305</v>
      </c>
      <c r="AG25">
        <f t="shared" si="6"/>
        <v>256036</v>
      </c>
      <c r="AH25">
        <f t="shared" si="6"/>
        <v>5973136</v>
      </c>
      <c r="AI25">
        <f t="shared" si="6"/>
        <v>841</v>
      </c>
      <c r="AJ25">
        <f t="shared" si="6"/>
        <v>0</v>
      </c>
      <c r="AK25">
        <f t="shared" si="6"/>
        <v>4</v>
      </c>
      <c r="AL25">
        <f t="shared" si="6"/>
        <v>1</v>
      </c>
      <c r="AM25">
        <f t="shared" si="6"/>
        <v>36</v>
      </c>
      <c r="AN25">
        <f t="shared" si="6"/>
        <v>49</v>
      </c>
      <c r="AO25">
        <f t="shared" si="6"/>
        <v>0</v>
      </c>
      <c r="AP25">
        <f t="shared" si="6"/>
        <v>4</v>
      </c>
      <c r="AQ25">
        <f t="shared" si="6"/>
        <v>4</v>
      </c>
      <c r="AR25">
        <f t="shared" si="6"/>
        <v>0</v>
      </c>
      <c r="AS25">
        <f t="shared" si="6"/>
        <v>0</v>
      </c>
      <c r="AT25">
        <f t="shared" si="6"/>
        <v>25</v>
      </c>
      <c r="AU25">
        <f t="shared" si="7"/>
        <v>25</v>
      </c>
      <c r="AV25">
        <f t="shared" si="7"/>
        <v>37249</v>
      </c>
      <c r="AW25">
        <f t="shared" si="7"/>
        <v>178929</v>
      </c>
      <c r="AX25">
        <f t="shared" si="7"/>
        <v>11236</v>
      </c>
      <c r="AY25">
        <f t="shared" si="7"/>
        <v>106929</v>
      </c>
      <c r="AZ25">
        <f t="shared" si="7"/>
        <v>7225</v>
      </c>
      <c r="BA25">
        <f t="shared" si="7"/>
        <v>857476</v>
      </c>
      <c r="BB25">
        <f t="shared" si="7"/>
        <v>3136441</v>
      </c>
      <c r="BC25">
        <f t="shared" si="7"/>
        <v>13924</v>
      </c>
    </row>
    <row r="26" spans="1:55" x14ac:dyDescent="0.25">
      <c r="A26" s="1">
        <v>42563</v>
      </c>
      <c r="B26">
        <f>'Pink hourly counts 2012'!B26*3</f>
        <v>13050</v>
      </c>
      <c r="C26">
        <f>'Pink hourly counts 2012'!C26*3</f>
        <v>10740</v>
      </c>
      <c r="D26">
        <f>'Pink hourly counts 2012'!D26*3</f>
        <v>13800</v>
      </c>
      <c r="E26">
        <f>'Pink hourly counts 2012'!E26*3</f>
        <v>96</v>
      </c>
      <c r="F26">
        <f>'Pink hourly counts 2012'!F26*3</f>
        <v>21</v>
      </c>
      <c r="G26">
        <f>'Pink hourly counts 2012'!G26*3</f>
        <v>438</v>
      </c>
      <c r="H26">
        <f>'Pink hourly counts 2012'!H26*3</f>
        <v>690</v>
      </c>
      <c r="I26">
        <f>'Pink hourly counts 2012'!I26*3</f>
        <v>27</v>
      </c>
      <c r="J26">
        <f>'Pink hourly counts 2012'!J26*3</f>
        <v>0</v>
      </c>
      <c r="K26">
        <f>'Pink hourly counts 2012'!K26*3</f>
        <v>0</v>
      </c>
      <c r="L26">
        <f>'Pink hourly counts 2012'!L26*3</f>
        <v>0</v>
      </c>
      <c r="M26">
        <f>'Pink hourly counts 2012'!M26*3</f>
        <v>249</v>
      </c>
      <c r="N26">
        <f>'Pink hourly counts 2012'!N26*3</f>
        <v>1179</v>
      </c>
      <c r="O26">
        <f>'Pink hourly counts 2012'!O26*3</f>
        <v>414</v>
      </c>
      <c r="P26">
        <f>'Pink hourly counts 2012'!P26*3</f>
        <v>1047</v>
      </c>
      <c r="Q26">
        <f>'Pink hourly counts 2012'!Q26*3</f>
        <v>81</v>
      </c>
      <c r="R26">
        <f>'Pink hourly counts 2012'!R26*3</f>
        <v>756</v>
      </c>
      <c r="S26">
        <f>'Pink hourly counts 2012'!S26*3</f>
        <v>1116</v>
      </c>
      <c r="T26">
        <f>'Pink hourly counts 2012'!T26*3</f>
        <v>876</v>
      </c>
      <c r="U26">
        <f>'Pink hourly counts 2012'!U26*3</f>
        <v>1221</v>
      </c>
      <c r="V26">
        <f>'Pink hourly counts 2012'!V26*3</f>
        <v>324</v>
      </c>
      <c r="W26">
        <f>'Pink hourly counts 2012'!W26*3</f>
        <v>1200</v>
      </c>
      <c r="X26">
        <f>'Pink hourly counts 2012'!X26*3</f>
        <v>12759</v>
      </c>
      <c r="Y26">
        <f>'Pink hourly counts 2012'!Y26*3</f>
        <v>11967</v>
      </c>
      <c r="Z26" s="5">
        <f t="shared" si="0"/>
        <v>72051</v>
      </c>
      <c r="AB26" s="74">
        <f t="shared" si="3"/>
        <v>72051</v>
      </c>
      <c r="AC26" s="74">
        <f t="shared" si="4"/>
        <v>119165281.04347827</v>
      </c>
      <c r="AD26" s="69"/>
      <c r="AE26">
        <f t="shared" si="1"/>
        <v>24</v>
      </c>
      <c r="AF26">
        <f t="shared" si="5"/>
        <v>827536.67391304346</v>
      </c>
      <c r="AG26">
        <f t="shared" si="6"/>
        <v>592900</v>
      </c>
      <c r="AH26">
        <f t="shared" si="6"/>
        <v>1040400</v>
      </c>
      <c r="AI26">
        <f t="shared" si="6"/>
        <v>20866624</v>
      </c>
      <c r="AJ26">
        <f t="shared" si="6"/>
        <v>625</v>
      </c>
      <c r="AK26">
        <f t="shared" si="6"/>
        <v>19321</v>
      </c>
      <c r="AL26">
        <f t="shared" si="6"/>
        <v>7056</v>
      </c>
      <c r="AM26">
        <f t="shared" si="6"/>
        <v>48841</v>
      </c>
      <c r="AN26">
        <f t="shared" si="6"/>
        <v>81</v>
      </c>
      <c r="AO26">
        <f t="shared" si="6"/>
        <v>0</v>
      </c>
      <c r="AP26">
        <f t="shared" si="6"/>
        <v>0</v>
      </c>
      <c r="AQ26">
        <f t="shared" si="6"/>
        <v>6889</v>
      </c>
      <c r="AR26">
        <f t="shared" si="6"/>
        <v>96100</v>
      </c>
      <c r="AS26">
        <f t="shared" si="6"/>
        <v>65025</v>
      </c>
      <c r="AT26">
        <f t="shared" si="6"/>
        <v>44521</v>
      </c>
      <c r="AU26">
        <f t="shared" si="7"/>
        <v>103684</v>
      </c>
      <c r="AV26">
        <f t="shared" si="7"/>
        <v>50625</v>
      </c>
      <c r="AW26">
        <f t="shared" si="7"/>
        <v>14400</v>
      </c>
      <c r="AX26">
        <f t="shared" si="7"/>
        <v>6400</v>
      </c>
      <c r="AY26">
        <f t="shared" si="7"/>
        <v>13225</v>
      </c>
      <c r="AZ26">
        <f t="shared" si="7"/>
        <v>89401</v>
      </c>
      <c r="BA26">
        <f t="shared" si="7"/>
        <v>85264</v>
      </c>
      <c r="BB26">
        <f t="shared" si="7"/>
        <v>14845609</v>
      </c>
      <c r="BC26">
        <f t="shared" si="7"/>
        <v>69696</v>
      </c>
    </row>
    <row r="27" spans="1:55" x14ac:dyDescent="0.25">
      <c r="A27" s="1">
        <v>42564</v>
      </c>
      <c r="B27">
        <f>'Pink hourly counts 2012'!B27*3</f>
        <v>4002</v>
      </c>
      <c r="C27">
        <f>'Pink hourly counts 2012'!C27*3</f>
        <v>126</v>
      </c>
      <c r="D27">
        <f>'Pink hourly counts 2012'!D27*3</f>
        <v>3</v>
      </c>
      <c r="E27">
        <f>'Pink hourly counts 2012'!E27*3</f>
        <v>3</v>
      </c>
      <c r="F27">
        <f>'Pink hourly counts 2012'!F27*3</f>
        <v>0</v>
      </c>
      <c r="G27">
        <f>'Pink hourly counts 2012'!G27*3</f>
        <v>-39</v>
      </c>
      <c r="H27">
        <f>'Pink hourly counts 2012'!H27*3</f>
        <v>-117</v>
      </c>
      <c r="I27">
        <f>'Pink hourly counts 2012'!I27*3</f>
        <v>-69</v>
      </c>
      <c r="J27">
        <f>'Pink hourly counts 2012'!J27*3</f>
        <v>0</v>
      </c>
      <c r="K27">
        <f>'Pink hourly counts 2012'!K27*3</f>
        <v>0</v>
      </c>
      <c r="L27">
        <f>'Pink hourly counts 2012'!L27*3</f>
        <v>0</v>
      </c>
      <c r="M27">
        <f>'Pink hourly counts 2012'!M27*3</f>
        <v>0</v>
      </c>
      <c r="N27">
        <f>'Pink hourly counts 2012'!N27*3</f>
        <v>0</v>
      </c>
      <c r="O27">
        <f>'Pink hourly counts 2012'!O27*3</f>
        <v>0</v>
      </c>
      <c r="P27">
        <f>'Pink hourly counts 2012'!P27*3</f>
        <v>0</v>
      </c>
      <c r="Q27">
        <f>'Pink hourly counts 2012'!Q27*3</f>
        <v>0</v>
      </c>
      <c r="R27">
        <f>'Pink hourly counts 2012'!R27*3</f>
        <v>18</v>
      </c>
      <c r="S27">
        <f>'Pink hourly counts 2012'!S27*3</f>
        <v>9</v>
      </c>
      <c r="T27">
        <f>'Pink hourly counts 2012'!T27*3</f>
        <v>24</v>
      </c>
      <c r="U27">
        <f>'Pink hourly counts 2012'!U27*3</f>
        <v>39</v>
      </c>
      <c r="V27">
        <f>'Pink hourly counts 2012'!V27*3</f>
        <v>51</v>
      </c>
      <c r="W27">
        <f>'Pink hourly counts 2012'!W27*3</f>
        <v>1380</v>
      </c>
      <c r="X27">
        <f>'Pink hourly counts 2012'!X27*3</f>
        <v>189</v>
      </c>
      <c r="Y27">
        <f>'Pink hourly counts 2012'!Y27*3</f>
        <v>-78</v>
      </c>
      <c r="Z27" s="5">
        <f t="shared" si="0"/>
        <v>5541</v>
      </c>
      <c r="AB27" s="74">
        <f t="shared" si="3"/>
        <v>5541</v>
      </c>
      <c r="AC27" s="74">
        <f t="shared" si="4"/>
        <v>6368763.1304347832</v>
      </c>
      <c r="AD27" s="69"/>
      <c r="AE27">
        <f t="shared" si="1"/>
        <v>24</v>
      </c>
      <c r="AF27">
        <f t="shared" si="5"/>
        <v>44227.521739130432</v>
      </c>
      <c r="AG27">
        <f t="shared" si="6"/>
        <v>1669264</v>
      </c>
      <c r="AH27">
        <f t="shared" si="6"/>
        <v>1681</v>
      </c>
      <c r="AI27">
        <f t="shared" si="6"/>
        <v>0</v>
      </c>
      <c r="AJ27">
        <f t="shared" si="6"/>
        <v>1</v>
      </c>
      <c r="AK27">
        <f t="shared" si="6"/>
        <v>169</v>
      </c>
      <c r="AL27">
        <f t="shared" si="6"/>
        <v>676</v>
      </c>
      <c r="AM27">
        <f t="shared" si="6"/>
        <v>256</v>
      </c>
      <c r="AN27">
        <f t="shared" si="6"/>
        <v>529</v>
      </c>
      <c r="AO27">
        <f t="shared" si="6"/>
        <v>0</v>
      </c>
      <c r="AP27">
        <f t="shared" si="6"/>
        <v>0</v>
      </c>
      <c r="AQ27">
        <f t="shared" si="6"/>
        <v>0</v>
      </c>
      <c r="AR27">
        <f t="shared" si="6"/>
        <v>0</v>
      </c>
      <c r="AS27">
        <f t="shared" si="6"/>
        <v>0</v>
      </c>
      <c r="AT27">
        <f t="shared" si="6"/>
        <v>0</v>
      </c>
      <c r="AU27">
        <f t="shared" si="7"/>
        <v>0</v>
      </c>
      <c r="AV27">
        <f t="shared" si="7"/>
        <v>36</v>
      </c>
      <c r="AW27">
        <f t="shared" si="7"/>
        <v>9</v>
      </c>
      <c r="AX27">
        <f t="shared" si="7"/>
        <v>25</v>
      </c>
      <c r="AY27">
        <f t="shared" si="7"/>
        <v>25</v>
      </c>
      <c r="AZ27">
        <f t="shared" si="7"/>
        <v>16</v>
      </c>
      <c r="BA27">
        <f t="shared" si="7"/>
        <v>196249</v>
      </c>
      <c r="BB27">
        <f t="shared" si="7"/>
        <v>157609</v>
      </c>
      <c r="BC27">
        <f t="shared" si="7"/>
        <v>7921</v>
      </c>
    </row>
    <row r="28" spans="1:55" x14ac:dyDescent="0.25">
      <c r="A28" s="1">
        <v>42565</v>
      </c>
      <c r="B28">
        <f>'Pink hourly counts 2012'!B28*3</f>
        <v>-366</v>
      </c>
      <c r="C28">
        <f>'Pink hourly counts 2012'!C28*3</f>
        <v>2103</v>
      </c>
      <c r="D28">
        <f>'Pink hourly counts 2012'!D28*3</f>
        <v>27</v>
      </c>
      <c r="E28">
        <f>'Pink hourly counts 2012'!E28*3</f>
        <v>-120</v>
      </c>
      <c r="F28">
        <f>'Pink hourly counts 2012'!F28*3</f>
        <v>-27</v>
      </c>
      <c r="G28">
        <f>'Pink hourly counts 2012'!G28*3</f>
        <v>-12</v>
      </c>
      <c r="H28">
        <f>'Pink hourly counts 2012'!H28*3</f>
        <v>-84</v>
      </c>
      <c r="I28">
        <f>'Pink hourly counts 2012'!I28*3</f>
        <v>-150</v>
      </c>
      <c r="J28">
        <f>'Pink hourly counts 2012'!J28*3</f>
        <v>0</v>
      </c>
      <c r="K28">
        <f>'Pink hourly counts 2012'!K28*3</f>
        <v>-330</v>
      </c>
      <c r="L28">
        <f>'Pink hourly counts 2012'!L28*3</f>
        <v>-360</v>
      </c>
      <c r="M28">
        <f>'Pink hourly counts 2012'!M28*3</f>
        <v>-399</v>
      </c>
      <c r="N28">
        <f>'Pink hourly counts 2012'!N28*3</f>
        <v>-420</v>
      </c>
      <c r="O28">
        <f>'Pink hourly counts 2012'!O28*3</f>
        <v>-210</v>
      </c>
      <c r="P28">
        <f>'Pink hourly counts 2012'!P28*3</f>
        <v>-165</v>
      </c>
      <c r="Q28">
        <f>'Pink hourly counts 2012'!Q28*3</f>
        <v>0</v>
      </c>
      <c r="R28">
        <f>'Pink hourly counts 2012'!R28*3</f>
        <v>48</v>
      </c>
      <c r="S28">
        <f>'Pink hourly counts 2012'!S28*3</f>
        <v>297</v>
      </c>
      <c r="T28">
        <f>'Pink hourly counts 2012'!T28*3</f>
        <v>5001</v>
      </c>
      <c r="U28">
        <f>'Pink hourly counts 2012'!U28*3</f>
        <v>1875</v>
      </c>
      <c r="V28">
        <f>'Pink hourly counts 2012'!V28*3</f>
        <v>4749</v>
      </c>
      <c r="W28">
        <f>'Pink hourly counts 2012'!W28*3</f>
        <v>5409</v>
      </c>
      <c r="X28">
        <f>'Pink hourly counts 2012'!X28*3</f>
        <v>441</v>
      </c>
      <c r="Y28">
        <f>'Pink hourly counts 2012'!Y28*3</f>
        <v>3882</v>
      </c>
      <c r="Z28" s="5">
        <f t="shared" si="0"/>
        <v>21189</v>
      </c>
      <c r="AB28" s="74">
        <f t="shared" si="3"/>
        <v>21189</v>
      </c>
      <c r="AC28" s="74">
        <f t="shared" si="4"/>
        <v>30551008.695652179</v>
      </c>
      <c r="AD28" s="69"/>
      <c r="AE28">
        <f t="shared" si="1"/>
        <v>24</v>
      </c>
      <c r="AF28">
        <f t="shared" si="5"/>
        <v>212159.78260869565</v>
      </c>
      <c r="AG28">
        <f t="shared" si="6"/>
        <v>677329</v>
      </c>
      <c r="AH28">
        <f t="shared" si="6"/>
        <v>478864</v>
      </c>
      <c r="AI28">
        <f t="shared" si="6"/>
        <v>2401</v>
      </c>
      <c r="AJ28">
        <f t="shared" si="6"/>
        <v>961</v>
      </c>
      <c r="AK28">
        <f t="shared" si="6"/>
        <v>25</v>
      </c>
      <c r="AL28">
        <f t="shared" si="6"/>
        <v>576</v>
      </c>
      <c r="AM28">
        <f t="shared" si="6"/>
        <v>484</v>
      </c>
      <c r="AN28">
        <f t="shared" si="6"/>
        <v>2500</v>
      </c>
      <c r="AO28">
        <f t="shared" si="6"/>
        <v>12100</v>
      </c>
      <c r="AP28">
        <f t="shared" si="6"/>
        <v>100</v>
      </c>
      <c r="AQ28">
        <f t="shared" si="6"/>
        <v>169</v>
      </c>
      <c r="AR28">
        <f t="shared" si="6"/>
        <v>49</v>
      </c>
      <c r="AS28">
        <f t="shared" si="6"/>
        <v>4900</v>
      </c>
      <c r="AT28">
        <f t="shared" si="6"/>
        <v>225</v>
      </c>
      <c r="AU28">
        <f t="shared" si="7"/>
        <v>3025</v>
      </c>
      <c r="AV28">
        <f t="shared" si="7"/>
        <v>256</v>
      </c>
      <c r="AW28">
        <f t="shared" si="7"/>
        <v>6889</v>
      </c>
      <c r="AX28">
        <f t="shared" si="7"/>
        <v>2458624</v>
      </c>
      <c r="AY28">
        <f t="shared" si="7"/>
        <v>1085764</v>
      </c>
      <c r="AZ28">
        <f t="shared" si="7"/>
        <v>917764</v>
      </c>
      <c r="BA28">
        <f t="shared" si="7"/>
        <v>48400</v>
      </c>
      <c r="BB28">
        <f t="shared" si="7"/>
        <v>2742336</v>
      </c>
      <c r="BC28">
        <f t="shared" si="7"/>
        <v>1315609</v>
      </c>
    </row>
    <row r="29" spans="1:55" x14ac:dyDescent="0.25">
      <c r="A29" s="1">
        <v>42566</v>
      </c>
      <c r="B29">
        <f>'Pink hourly counts 2012'!B29*3</f>
        <v>453</v>
      </c>
      <c r="C29">
        <f>'Pink hourly counts 2012'!C29*3</f>
        <v>27</v>
      </c>
      <c r="D29">
        <f>'Pink hourly counts 2012'!D29*3</f>
        <v>153</v>
      </c>
      <c r="E29">
        <f>'Pink hourly counts 2012'!E29*3</f>
        <v>-54</v>
      </c>
      <c r="F29">
        <f>'Pink hourly counts 2012'!F29*3</f>
        <v>-15</v>
      </c>
      <c r="G29">
        <f>'Pink hourly counts 2012'!G29*3</f>
        <v>3</v>
      </c>
      <c r="H29">
        <f>'Pink hourly counts 2012'!H29*3</f>
        <v>0</v>
      </c>
      <c r="I29">
        <f>'Pink hourly counts 2012'!I29*3</f>
        <v>0</v>
      </c>
      <c r="J29">
        <f>'Pink hourly counts 2012'!J29*3</f>
        <v>0</v>
      </c>
      <c r="K29">
        <f>'Pink hourly counts 2012'!K29*3</f>
        <v>0</v>
      </c>
      <c r="L29">
        <f>'Pink hourly counts 2012'!L29*3</f>
        <v>0</v>
      </c>
      <c r="M29">
        <f>'Pink hourly counts 2012'!M29*3</f>
        <v>0</v>
      </c>
      <c r="N29">
        <f>'Pink hourly counts 2012'!N29*3</f>
        <v>0</v>
      </c>
      <c r="O29">
        <f>'Pink hourly counts 2012'!O29*3</f>
        <v>0</v>
      </c>
      <c r="P29">
        <f>'Pink hourly counts 2012'!P29*3</f>
        <v>0</v>
      </c>
      <c r="Q29">
        <f>'Pink hourly counts 2012'!Q29*3</f>
        <v>15</v>
      </c>
      <c r="R29">
        <f>'Pink hourly counts 2012'!R29*3</f>
        <v>0</v>
      </c>
      <c r="S29">
        <f>'Pink hourly counts 2012'!S29*3</f>
        <v>0</v>
      </c>
      <c r="T29">
        <f>'Pink hourly counts 2012'!T29*3</f>
        <v>78</v>
      </c>
      <c r="U29">
        <f>'Pink hourly counts 2012'!U29*3</f>
        <v>27</v>
      </c>
      <c r="V29">
        <f>'Pink hourly counts 2012'!V29*3</f>
        <v>144</v>
      </c>
      <c r="W29">
        <f>'Pink hourly counts 2012'!W29*3</f>
        <v>729</v>
      </c>
      <c r="X29">
        <f>'Pink hourly counts 2012'!X29*3</f>
        <v>417</v>
      </c>
      <c r="Y29">
        <f>'Pink hourly counts 2012'!Y29*3</f>
        <v>2211</v>
      </c>
      <c r="Z29" s="5">
        <f t="shared" si="0"/>
        <v>4188</v>
      </c>
      <c r="AB29" s="74">
        <f t="shared" si="3"/>
        <v>4188</v>
      </c>
      <c r="AC29" s="74">
        <f t="shared" si="4"/>
        <v>1364481.3913043479</v>
      </c>
      <c r="AD29" s="69"/>
      <c r="AE29">
        <f t="shared" si="1"/>
        <v>24</v>
      </c>
      <c r="AF29">
        <f t="shared" si="5"/>
        <v>9475.565217391304</v>
      </c>
      <c r="AG29">
        <f t="shared" si="6"/>
        <v>20164</v>
      </c>
      <c r="AH29">
        <f t="shared" si="6"/>
        <v>1764</v>
      </c>
      <c r="AI29">
        <f t="shared" si="6"/>
        <v>4761</v>
      </c>
      <c r="AJ29">
        <f t="shared" si="6"/>
        <v>169</v>
      </c>
      <c r="AK29">
        <f t="shared" si="6"/>
        <v>36</v>
      </c>
      <c r="AL29">
        <f t="shared" si="6"/>
        <v>1</v>
      </c>
      <c r="AM29">
        <f t="shared" si="6"/>
        <v>0</v>
      </c>
      <c r="AN29">
        <f t="shared" si="6"/>
        <v>0</v>
      </c>
      <c r="AO29">
        <f t="shared" si="6"/>
        <v>0</v>
      </c>
      <c r="AP29">
        <f t="shared" si="6"/>
        <v>0</v>
      </c>
      <c r="AQ29">
        <f t="shared" si="6"/>
        <v>0</v>
      </c>
      <c r="AR29">
        <f t="shared" si="6"/>
        <v>0</v>
      </c>
      <c r="AS29">
        <f t="shared" si="6"/>
        <v>0</v>
      </c>
      <c r="AT29">
        <f t="shared" si="6"/>
        <v>0</v>
      </c>
      <c r="AU29">
        <f t="shared" si="7"/>
        <v>25</v>
      </c>
      <c r="AV29">
        <f t="shared" si="7"/>
        <v>25</v>
      </c>
      <c r="AW29">
        <f t="shared" si="7"/>
        <v>0</v>
      </c>
      <c r="AX29">
        <f t="shared" si="7"/>
        <v>676</v>
      </c>
      <c r="AY29">
        <f t="shared" si="7"/>
        <v>289</v>
      </c>
      <c r="AZ29">
        <f t="shared" si="7"/>
        <v>1521</v>
      </c>
      <c r="BA29">
        <f t="shared" si="7"/>
        <v>38025</v>
      </c>
      <c r="BB29">
        <f t="shared" si="7"/>
        <v>10816</v>
      </c>
      <c r="BC29">
        <f t="shared" si="7"/>
        <v>357604</v>
      </c>
    </row>
    <row r="30" spans="1:55" x14ac:dyDescent="0.25">
      <c r="A30" s="1">
        <v>42567</v>
      </c>
      <c r="B30">
        <f>'Pink hourly counts 2012'!B30*3</f>
        <v>381</v>
      </c>
      <c r="C30">
        <f>'Pink hourly counts 2012'!C30*3</f>
        <v>3483</v>
      </c>
      <c r="D30">
        <f>'Pink hourly counts 2012'!D30*3</f>
        <v>66</v>
      </c>
      <c r="E30">
        <f>'Pink hourly counts 2012'!E30*3</f>
        <v>3</v>
      </c>
      <c r="F30">
        <f>'Pink hourly counts 2012'!F30*3</f>
        <v>6</v>
      </c>
      <c r="G30">
        <f>'Pink hourly counts 2012'!G30*3</f>
        <v>-18</v>
      </c>
      <c r="H30">
        <f>'Pink hourly counts 2012'!H30*3</f>
        <v>-12</v>
      </c>
      <c r="I30">
        <f>'Pink hourly counts 2012'!I30*3</f>
        <v>-39</v>
      </c>
      <c r="J30">
        <f>'Pink hourly counts 2012'!J30*3</f>
        <v>0</v>
      </c>
      <c r="K30">
        <f>'Pink hourly counts 2012'!K30*3</f>
        <v>0</v>
      </c>
      <c r="L30">
        <f>'Pink hourly counts 2012'!L30*3</f>
        <v>-120</v>
      </c>
      <c r="M30">
        <f>'Pink hourly counts 2012'!M30*3</f>
        <v>-9</v>
      </c>
      <c r="N30">
        <f>'Pink hourly counts 2012'!N30*3</f>
        <v>-15</v>
      </c>
      <c r="O30">
        <f>'Pink hourly counts 2012'!O30*3</f>
        <v>0</v>
      </c>
      <c r="P30">
        <f>'Pink hourly counts 2012'!P30*3</f>
        <v>0</v>
      </c>
      <c r="Q30">
        <f>'Pink hourly counts 2012'!Q30*3</f>
        <v>-6</v>
      </c>
      <c r="R30">
        <f>'Pink hourly counts 2012'!R30*3</f>
        <v>24</v>
      </c>
      <c r="S30">
        <f>'Pink hourly counts 2012'!S30*3</f>
        <v>171</v>
      </c>
      <c r="T30">
        <f>'Pink hourly counts 2012'!T30*3</f>
        <v>276</v>
      </c>
      <c r="U30">
        <f>'Pink hourly counts 2012'!U30*3</f>
        <v>387</v>
      </c>
      <c r="V30">
        <f>'Pink hourly counts 2012'!V30*3</f>
        <v>4926</v>
      </c>
      <c r="W30">
        <f>'Pink hourly counts 2012'!W30*3</f>
        <v>2247</v>
      </c>
      <c r="X30">
        <f>'Pink hourly counts 2012'!X30*3</f>
        <v>4320</v>
      </c>
      <c r="Y30">
        <f>'Pink hourly counts 2012'!Y30*3</f>
        <v>729</v>
      </c>
      <c r="Z30" s="5">
        <f t="shared" si="0"/>
        <v>16800</v>
      </c>
      <c r="AB30" s="74">
        <f t="shared" si="3"/>
        <v>16800</v>
      </c>
      <c r="AC30" s="74">
        <f t="shared" si="4"/>
        <v>23078322.782608699</v>
      </c>
      <c r="AD30" s="69"/>
      <c r="AE30">
        <f t="shared" si="1"/>
        <v>24</v>
      </c>
      <c r="AF30">
        <f t="shared" si="5"/>
        <v>160266.13043478262</v>
      </c>
      <c r="AG30">
        <f t="shared" si="6"/>
        <v>1069156</v>
      </c>
      <c r="AH30">
        <f t="shared" si="6"/>
        <v>1297321</v>
      </c>
      <c r="AI30">
        <f t="shared" si="6"/>
        <v>441</v>
      </c>
      <c r="AJ30">
        <f t="shared" si="6"/>
        <v>1</v>
      </c>
      <c r="AK30">
        <f t="shared" si="6"/>
        <v>64</v>
      </c>
      <c r="AL30">
        <f t="shared" si="6"/>
        <v>4</v>
      </c>
      <c r="AM30">
        <f t="shared" si="6"/>
        <v>81</v>
      </c>
      <c r="AN30">
        <f t="shared" si="6"/>
        <v>169</v>
      </c>
      <c r="AO30">
        <f t="shared" si="6"/>
        <v>0</v>
      </c>
      <c r="AP30">
        <f t="shared" si="6"/>
        <v>1600</v>
      </c>
      <c r="AQ30">
        <f t="shared" si="6"/>
        <v>1369</v>
      </c>
      <c r="AR30">
        <f t="shared" si="6"/>
        <v>4</v>
      </c>
      <c r="AS30">
        <f t="shared" si="6"/>
        <v>25</v>
      </c>
      <c r="AT30">
        <f t="shared" si="6"/>
        <v>0</v>
      </c>
      <c r="AU30">
        <f t="shared" si="7"/>
        <v>4</v>
      </c>
      <c r="AV30">
        <f t="shared" si="7"/>
        <v>100</v>
      </c>
      <c r="AW30">
        <f t="shared" si="7"/>
        <v>2401</v>
      </c>
      <c r="AX30">
        <f t="shared" si="7"/>
        <v>1225</v>
      </c>
      <c r="AY30">
        <f t="shared" si="7"/>
        <v>1369</v>
      </c>
      <c r="AZ30">
        <f t="shared" si="7"/>
        <v>2289169</v>
      </c>
      <c r="BA30">
        <f t="shared" si="7"/>
        <v>797449</v>
      </c>
      <c r="BB30">
        <f t="shared" si="7"/>
        <v>477481</v>
      </c>
      <c r="BC30">
        <f t="shared" si="7"/>
        <v>1432809</v>
      </c>
    </row>
    <row r="31" spans="1:55" x14ac:dyDescent="0.25">
      <c r="A31" s="1">
        <v>42568</v>
      </c>
      <c r="B31">
        <f>'Pink hourly counts 2012'!B31*3</f>
        <v>-9</v>
      </c>
      <c r="C31">
        <f>'Pink hourly counts 2012'!C31*3</f>
        <v>-39</v>
      </c>
      <c r="D31">
        <f>'Pink hourly counts 2012'!D31*3</f>
        <v>-33</v>
      </c>
      <c r="E31">
        <f>'Pink hourly counts 2012'!E31*3</f>
        <v>-27</v>
      </c>
      <c r="F31">
        <f>'Pink hourly counts 2012'!F31*3</f>
        <v>-15</v>
      </c>
      <c r="G31">
        <f>'Pink hourly counts 2012'!G31*3</f>
        <v>-6</v>
      </c>
      <c r="H31">
        <f>'Pink hourly counts 2012'!H31*3</f>
        <v>-30</v>
      </c>
      <c r="I31">
        <f>'Pink hourly counts 2012'!I31*3</f>
        <v>-60</v>
      </c>
      <c r="J31">
        <f>'Pink hourly counts 2012'!J31*3</f>
        <v>-105</v>
      </c>
      <c r="K31">
        <f>'Pink hourly counts 2012'!K31*3</f>
        <v>-90</v>
      </c>
      <c r="L31">
        <f>'Pink hourly counts 2012'!L31*3</f>
        <v>-165</v>
      </c>
      <c r="M31">
        <f>'Pink hourly counts 2012'!M31*3</f>
        <v>-345</v>
      </c>
      <c r="N31">
        <f>'Pink hourly counts 2012'!N31*3</f>
        <v>-330</v>
      </c>
      <c r="O31">
        <f>'Pink hourly counts 2012'!O31*3</f>
        <v>-285</v>
      </c>
      <c r="P31">
        <f>'Pink hourly counts 2012'!P31*3</f>
        <v>-330</v>
      </c>
      <c r="Q31">
        <f>'Pink hourly counts 2012'!Q31*3</f>
        <v>-186</v>
      </c>
      <c r="R31" s="10">
        <f>SUM($B$31:$Q$31,$T$31:$Y$31)*R65/SUM($B$65:$Q$65,$T$65:$Y$65)</f>
        <v>-7.9536874295577604</v>
      </c>
      <c r="S31" s="11">
        <f>SUM($B$31:$Q$31,$T$31:$Y$31)*S65/SUM($B$65:$Q$65,$T$65:$Y$65)</f>
        <v>-13.595655634985064</v>
      </c>
      <c r="T31">
        <f>'Pink hourly counts 2012'!T31*3</f>
        <v>-99</v>
      </c>
      <c r="U31">
        <f>'Pink hourly counts 2012'!U31*3</f>
        <v>411</v>
      </c>
      <c r="V31">
        <f>'Pink hourly counts 2012'!V31*3</f>
        <v>96</v>
      </c>
      <c r="W31">
        <f>'Pink hourly counts 2012'!W31*3</f>
        <v>1110</v>
      </c>
      <c r="X31">
        <f>'Pink hourly counts 2012'!X31*3</f>
        <v>-39</v>
      </c>
      <c r="Y31">
        <f>'Pink hourly counts 2012'!Y31*3</f>
        <v>-150</v>
      </c>
      <c r="Z31" s="7">
        <f t="shared" ref="Z31:Z61" si="8">SUM(B31:Y31)</f>
        <v>-747.54934306454288</v>
      </c>
      <c r="AB31" s="74">
        <f>ROUND(SUM(B31:Y31),0)</f>
        <v>-748</v>
      </c>
      <c r="AC31" s="74">
        <f t="shared" si="4"/>
        <v>1058947.8217281511</v>
      </c>
      <c r="AD31" s="69"/>
      <c r="AE31">
        <f>AE1*SUM(B65:Q65,T65:Y65)</f>
        <v>23.308160406604259</v>
      </c>
      <c r="AF31">
        <f t="shared" si="5"/>
        <v>7040.3440109761805</v>
      </c>
      <c r="AG31">
        <f t="shared" si="6"/>
        <v>100</v>
      </c>
      <c r="AH31">
        <f t="shared" si="6"/>
        <v>4</v>
      </c>
      <c r="AI31">
        <f t="shared" si="6"/>
        <v>4</v>
      </c>
      <c r="AJ31">
        <f t="shared" si="6"/>
        <v>16</v>
      </c>
      <c r="AK31">
        <f t="shared" si="6"/>
        <v>9</v>
      </c>
      <c r="AL31">
        <f t="shared" si="6"/>
        <v>64</v>
      </c>
      <c r="AM31">
        <f t="shared" si="6"/>
        <v>100</v>
      </c>
      <c r="AN31">
        <f t="shared" si="6"/>
        <v>225</v>
      </c>
      <c r="AO31">
        <f t="shared" si="6"/>
        <v>25</v>
      </c>
      <c r="AP31">
        <f t="shared" si="6"/>
        <v>625</v>
      </c>
      <c r="AQ31">
        <f t="shared" si="6"/>
        <v>3600</v>
      </c>
      <c r="AR31">
        <f t="shared" si="6"/>
        <v>25</v>
      </c>
      <c r="AS31">
        <f t="shared" si="6"/>
        <v>225</v>
      </c>
      <c r="AT31">
        <f t="shared" si="6"/>
        <v>225</v>
      </c>
      <c r="AU31">
        <f t="shared" si="7"/>
        <v>2304</v>
      </c>
      <c r="AV31">
        <f t="shared" si="7"/>
        <v>3522.2766022146238</v>
      </c>
      <c r="AW31">
        <f t="shared" si="7"/>
        <v>3.5368672478947318</v>
      </c>
      <c r="AX31">
        <f t="shared" si="7"/>
        <v>810.43355960200654</v>
      </c>
      <c r="AY31">
        <f t="shared" si="7"/>
        <v>28900</v>
      </c>
      <c r="AZ31">
        <f t="shared" si="7"/>
        <v>11025</v>
      </c>
      <c r="BA31">
        <f t="shared" si="7"/>
        <v>114244</v>
      </c>
      <c r="BB31">
        <f t="shared" si="7"/>
        <v>146689</v>
      </c>
      <c r="BC31">
        <f t="shared" si="7"/>
        <v>1369</v>
      </c>
    </row>
    <row r="32" spans="1:55" x14ac:dyDescent="0.25">
      <c r="A32" s="1">
        <v>42569</v>
      </c>
      <c r="B32">
        <f>'Pink hourly counts 2012'!B32*3</f>
        <v>-60</v>
      </c>
      <c r="C32">
        <f>'Pink hourly counts 2012'!C32*3</f>
        <v>-57</v>
      </c>
      <c r="D32">
        <f>'Pink hourly counts 2012'!D32*3</f>
        <v>-225</v>
      </c>
      <c r="E32">
        <f>'Pink hourly counts 2012'!E32*3</f>
        <v>-96</v>
      </c>
      <c r="F32">
        <f>'Pink hourly counts 2012'!F32*3</f>
        <v>-45</v>
      </c>
      <c r="G32">
        <f>'Pink hourly counts 2012'!G32*3</f>
        <v>-60</v>
      </c>
      <c r="H32">
        <f>'Pink hourly counts 2012'!H32*3</f>
        <v>-36</v>
      </c>
      <c r="I32">
        <f>'Pink hourly counts 2012'!I32*3</f>
        <v>9</v>
      </c>
      <c r="J32">
        <f>'Pink hourly counts 2012'!J32*3</f>
        <v>1581</v>
      </c>
      <c r="K32">
        <f>'Pink hourly counts 2012'!K32*3</f>
        <v>738</v>
      </c>
      <c r="L32">
        <f>'Pink hourly counts 2012'!L32*3</f>
        <v>-105</v>
      </c>
      <c r="M32">
        <f>'Pink hourly counts 2012'!M32*3</f>
        <v>-888</v>
      </c>
      <c r="N32">
        <f>'Pink hourly counts 2012'!N32*3</f>
        <v>-354</v>
      </c>
      <c r="O32">
        <f>'Pink hourly counts 2012'!O32*3</f>
        <v>0</v>
      </c>
      <c r="P32">
        <f>'Pink hourly counts 2012'!P32*3</f>
        <v>-45</v>
      </c>
      <c r="Q32">
        <f>'Pink hourly counts 2012'!Q32*3</f>
        <v>99</v>
      </c>
      <c r="R32">
        <f>'Pink hourly counts 2012'!R32*3</f>
        <v>2571</v>
      </c>
      <c r="S32">
        <f>'Pink hourly counts 2012'!S32*3</f>
        <v>2304</v>
      </c>
      <c r="T32">
        <f>'Pink hourly counts 2012'!T32*3</f>
        <v>414</v>
      </c>
      <c r="U32">
        <f>'Pink hourly counts 2012'!U32*3</f>
        <v>795</v>
      </c>
      <c r="V32">
        <f>'Pink hourly counts 2012'!V32*3</f>
        <v>414</v>
      </c>
      <c r="W32">
        <f>'Pink hourly counts 2012'!W32*3</f>
        <v>279</v>
      </c>
      <c r="X32">
        <f>'Pink hourly counts 2012'!X32*3</f>
        <v>360</v>
      </c>
      <c r="Y32">
        <f>'Pink hourly counts 2012'!Y32*3</f>
        <v>156</v>
      </c>
      <c r="Z32">
        <f t="shared" si="8"/>
        <v>7749</v>
      </c>
      <c r="AB32" s="74">
        <f t="shared" si="3"/>
        <v>7749</v>
      </c>
      <c r="AC32" s="74">
        <f t="shared" si="4"/>
        <v>5252174.6086956523</v>
      </c>
      <c r="AD32" s="69"/>
      <c r="AE32">
        <f t="shared" si="1"/>
        <v>24</v>
      </c>
      <c r="AF32">
        <f t="shared" si="5"/>
        <v>36473.434782608696</v>
      </c>
      <c r="AG32">
        <f t="shared" si="6"/>
        <v>1</v>
      </c>
      <c r="AH32">
        <f t="shared" si="6"/>
        <v>3136</v>
      </c>
      <c r="AI32">
        <f t="shared" si="6"/>
        <v>1849</v>
      </c>
      <c r="AJ32">
        <f t="shared" si="6"/>
        <v>289</v>
      </c>
      <c r="AK32">
        <f t="shared" si="6"/>
        <v>25</v>
      </c>
      <c r="AL32">
        <f t="shared" si="6"/>
        <v>64</v>
      </c>
      <c r="AM32">
        <f t="shared" si="6"/>
        <v>225</v>
      </c>
      <c r="AN32">
        <f t="shared" si="6"/>
        <v>274576</v>
      </c>
      <c r="AO32">
        <f t="shared" si="6"/>
        <v>78961</v>
      </c>
      <c r="AP32">
        <f t="shared" si="6"/>
        <v>78961</v>
      </c>
      <c r="AQ32">
        <f t="shared" si="6"/>
        <v>68121</v>
      </c>
      <c r="AR32">
        <f t="shared" si="6"/>
        <v>31684</v>
      </c>
      <c r="AS32">
        <f t="shared" si="6"/>
        <v>13924</v>
      </c>
      <c r="AT32">
        <f t="shared" si="6"/>
        <v>225</v>
      </c>
      <c r="AU32">
        <f t="shared" si="7"/>
        <v>2304</v>
      </c>
      <c r="AV32">
        <f t="shared" si="7"/>
        <v>678976</v>
      </c>
      <c r="AW32">
        <f t="shared" si="7"/>
        <v>7921</v>
      </c>
      <c r="AX32">
        <f t="shared" si="7"/>
        <v>396900</v>
      </c>
      <c r="AY32">
        <f t="shared" si="7"/>
        <v>16129</v>
      </c>
      <c r="AZ32">
        <f t="shared" si="7"/>
        <v>16129</v>
      </c>
      <c r="BA32">
        <f t="shared" si="7"/>
        <v>2025</v>
      </c>
      <c r="BB32">
        <f t="shared" si="7"/>
        <v>729</v>
      </c>
      <c r="BC32">
        <f t="shared" si="7"/>
        <v>4624</v>
      </c>
    </row>
    <row r="33" spans="1:55" x14ac:dyDescent="0.25">
      <c r="A33" s="1">
        <v>42570</v>
      </c>
      <c r="B33">
        <f>'Pink hourly counts 2012'!B33*3</f>
        <v>132</v>
      </c>
      <c r="C33">
        <f>'Pink hourly counts 2012'!C33*3</f>
        <v>243</v>
      </c>
      <c r="D33">
        <f>'Pink hourly counts 2012'!D33*3</f>
        <v>12</v>
      </c>
      <c r="E33">
        <f>'Pink hourly counts 2012'!E33*3</f>
        <v>-24</v>
      </c>
      <c r="F33">
        <f>'Pink hourly counts 2012'!F33*3</f>
        <v>3</v>
      </c>
      <c r="G33">
        <f>'Pink hourly counts 2012'!G33*3</f>
        <v>111</v>
      </c>
      <c r="H33">
        <f>'Pink hourly counts 2012'!H33*3</f>
        <v>168</v>
      </c>
      <c r="I33">
        <f>'Pink hourly counts 2012'!I33*3</f>
        <v>225</v>
      </c>
      <c r="J33">
        <f>'Pink hourly counts 2012'!J33*3</f>
        <v>30</v>
      </c>
      <c r="K33">
        <f>'Pink hourly counts 2012'!K33*3</f>
        <v>30</v>
      </c>
      <c r="L33">
        <f>'Pink hourly counts 2012'!L33*3</f>
        <v>45</v>
      </c>
      <c r="M33">
        <f>'Pink hourly counts 2012'!M33*3</f>
        <v>33</v>
      </c>
      <c r="N33">
        <f>'Pink hourly counts 2012'!N33*3</f>
        <v>0</v>
      </c>
      <c r="O33">
        <f>'Pink hourly counts 2012'!O33*3</f>
        <v>0</v>
      </c>
      <c r="P33">
        <f>'Pink hourly counts 2012'!P33*3</f>
        <v>0</v>
      </c>
      <c r="Q33">
        <f>'Pink hourly counts 2012'!Q33*3</f>
        <v>0</v>
      </c>
      <c r="R33">
        <f>'Pink hourly counts 2012'!R33*3</f>
        <v>90</v>
      </c>
      <c r="S33">
        <f>'Pink hourly counts 2012'!S33*3</f>
        <v>51</v>
      </c>
      <c r="T33">
        <f>'Pink hourly counts 2012'!T33*3</f>
        <v>1722</v>
      </c>
      <c r="U33">
        <f>'Pink hourly counts 2012'!U33*3</f>
        <v>2781</v>
      </c>
      <c r="V33">
        <f>'Pink hourly counts 2012'!V33*3</f>
        <v>381</v>
      </c>
      <c r="W33">
        <f>'Pink hourly counts 2012'!W33*3</f>
        <v>171</v>
      </c>
      <c r="X33">
        <f>'Pink hourly counts 2012'!X33*3</f>
        <v>924</v>
      </c>
      <c r="Y33">
        <f>'Pink hourly counts 2012'!Y33*3</f>
        <v>6549</v>
      </c>
      <c r="Z33">
        <f t="shared" si="8"/>
        <v>13677</v>
      </c>
      <c r="AB33" s="74">
        <f t="shared" si="3"/>
        <v>13677</v>
      </c>
      <c r="AC33" s="74">
        <f t="shared" si="4"/>
        <v>14629714.434782611</v>
      </c>
      <c r="AD33" s="69"/>
      <c r="AE33">
        <f t="shared" si="1"/>
        <v>24</v>
      </c>
      <c r="AF33">
        <f t="shared" si="5"/>
        <v>101595.23913043478</v>
      </c>
      <c r="AG33">
        <f t="shared" si="6"/>
        <v>1369</v>
      </c>
      <c r="AH33">
        <f t="shared" si="6"/>
        <v>5929</v>
      </c>
      <c r="AI33">
        <f t="shared" si="6"/>
        <v>144</v>
      </c>
      <c r="AJ33">
        <f t="shared" si="6"/>
        <v>81</v>
      </c>
      <c r="AK33">
        <f t="shared" si="6"/>
        <v>1296</v>
      </c>
      <c r="AL33">
        <f t="shared" si="6"/>
        <v>361</v>
      </c>
      <c r="AM33">
        <f t="shared" si="6"/>
        <v>361</v>
      </c>
      <c r="AN33">
        <f t="shared" si="6"/>
        <v>4225</v>
      </c>
      <c r="AO33">
        <f t="shared" si="6"/>
        <v>0</v>
      </c>
      <c r="AP33">
        <f t="shared" si="6"/>
        <v>25</v>
      </c>
      <c r="AQ33">
        <f t="shared" si="6"/>
        <v>16</v>
      </c>
      <c r="AR33">
        <f t="shared" si="6"/>
        <v>121</v>
      </c>
      <c r="AS33">
        <f t="shared" si="6"/>
        <v>0</v>
      </c>
      <c r="AT33">
        <f t="shared" si="6"/>
        <v>0</v>
      </c>
      <c r="AU33">
        <f t="shared" si="7"/>
        <v>0</v>
      </c>
      <c r="AV33">
        <f t="shared" si="7"/>
        <v>900</v>
      </c>
      <c r="AW33">
        <f t="shared" si="7"/>
        <v>169</v>
      </c>
      <c r="AX33">
        <f t="shared" si="7"/>
        <v>310249</v>
      </c>
      <c r="AY33">
        <f t="shared" si="7"/>
        <v>124609</v>
      </c>
      <c r="AZ33">
        <f t="shared" si="7"/>
        <v>640000</v>
      </c>
      <c r="BA33">
        <f t="shared" si="7"/>
        <v>4900</v>
      </c>
      <c r="BB33">
        <f t="shared" si="7"/>
        <v>63001</v>
      </c>
      <c r="BC33">
        <f t="shared" si="7"/>
        <v>3515625</v>
      </c>
    </row>
    <row r="34" spans="1:55" x14ac:dyDescent="0.25">
      <c r="A34" s="1">
        <v>42571</v>
      </c>
      <c r="B34">
        <f>'Pink hourly counts 2012'!B34*3</f>
        <v>3915</v>
      </c>
      <c r="C34">
        <f>'Pink hourly counts 2012'!C34*3</f>
        <v>8595</v>
      </c>
      <c r="D34">
        <f>'Pink hourly counts 2012'!D34*3</f>
        <v>1113</v>
      </c>
      <c r="E34">
        <f>'Pink hourly counts 2012'!E34*3</f>
        <v>90</v>
      </c>
      <c r="F34">
        <f>'Pink hourly counts 2012'!F34*3</f>
        <v>21</v>
      </c>
      <c r="G34">
        <f>'Pink hourly counts 2012'!G34*3</f>
        <v>84</v>
      </c>
      <c r="H34">
        <f>'Pink hourly counts 2012'!H34*3</f>
        <v>552</v>
      </c>
      <c r="I34">
        <f>'Pink hourly counts 2012'!I34*3</f>
        <v>42</v>
      </c>
      <c r="J34">
        <f>'Pink hourly counts 2012'!J34*3</f>
        <v>6</v>
      </c>
      <c r="K34">
        <f>'Pink hourly counts 2012'!K34*3</f>
        <v>0</v>
      </c>
      <c r="L34">
        <f>'Pink hourly counts 2012'!L34*3</f>
        <v>0</v>
      </c>
      <c r="M34">
        <f>'Pink hourly counts 2012'!M34*3</f>
        <v>0</v>
      </c>
      <c r="N34">
        <f>'Pink hourly counts 2012'!N34*3</f>
        <v>0</v>
      </c>
      <c r="O34">
        <f>'Pink hourly counts 2012'!O34*3</f>
        <v>0</v>
      </c>
      <c r="P34">
        <f>'Pink hourly counts 2012'!P34*3</f>
        <v>0</v>
      </c>
      <c r="Q34">
        <f>'Pink hourly counts 2012'!Q34*3</f>
        <v>33</v>
      </c>
      <c r="R34">
        <f>'Pink hourly counts 2012'!R34*3</f>
        <v>51</v>
      </c>
      <c r="S34">
        <f>'Pink hourly counts 2012'!S34*3</f>
        <v>33</v>
      </c>
      <c r="T34">
        <f>'Pink hourly counts 2012'!T34*3</f>
        <v>21</v>
      </c>
      <c r="U34">
        <f>'Pink hourly counts 2012'!U34*3</f>
        <v>267</v>
      </c>
      <c r="V34">
        <f>'Pink hourly counts 2012'!V34*3</f>
        <v>462</v>
      </c>
      <c r="W34">
        <f>'Pink hourly counts 2012'!W34*3</f>
        <v>714</v>
      </c>
      <c r="X34">
        <f>'Pink hourly counts 2012'!X34*3</f>
        <v>1272</v>
      </c>
      <c r="Y34">
        <f>'Pink hourly counts 2012'!Y34*3</f>
        <v>2925</v>
      </c>
      <c r="Z34">
        <f t="shared" si="8"/>
        <v>20196</v>
      </c>
      <c r="AB34" s="74">
        <f t="shared" si="3"/>
        <v>20196</v>
      </c>
      <c r="AC34" s="74">
        <f t="shared" si="4"/>
        <v>28739526.26086957</v>
      </c>
      <c r="AD34" s="69"/>
      <c r="AE34">
        <f t="shared" si="1"/>
        <v>24</v>
      </c>
      <c r="AF34">
        <f t="shared" si="5"/>
        <v>199580.04347826086</v>
      </c>
      <c r="AG34">
        <f t="shared" si="6"/>
        <v>2433600</v>
      </c>
      <c r="AH34">
        <f t="shared" si="6"/>
        <v>6220036</v>
      </c>
      <c r="AI34">
        <f t="shared" si="6"/>
        <v>116281</v>
      </c>
      <c r="AJ34">
        <f t="shared" si="6"/>
        <v>529</v>
      </c>
      <c r="AK34">
        <f t="shared" si="6"/>
        <v>441</v>
      </c>
      <c r="AL34">
        <f t="shared" si="6"/>
        <v>24336</v>
      </c>
      <c r="AM34">
        <f t="shared" si="6"/>
        <v>28900</v>
      </c>
      <c r="AN34">
        <f t="shared" si="6"/>
        <v>144</v>
      </c>
      <c r="AO34">
        <f t="shared" si="6"/>
        <v>4</v>
      </c>
      <c r="AP34">
        <f t="shared" si="6"/>
        <v>0</v>
      </c>
      <c r="AQ34">
        <f t="shared" si="6"/>
        <v>0</v>
      </c>
      <c r="AR34">
        <f t="shared" si="6"/>
        <v>0</v>
      </c>
      <c r="AS34">
        <f t="shared" si="6"/>
        <v>0</v>
      </c>
      <c r="AT34">
        <f t="shared" si="6"/>
        <v>0</v>
      </c>
      <c r="AU34">
        <f t="shared" si="7"/>
        <v>121</v>
      </c>
      <c r="AV34">
        <f t="shared" si="7"/>
        <v>36</v>
      </c>
      <c r="AW34">
        <f t="shared" si="7"/>
        <v>36</v>
      </c>
      <c r="AX34">
        <f t="shared" si="7"/>
        <v>16</v>
      </c>
      <c r="AY34">
        <f t="shared" si="7"/>
        <v>6724</v>
      </c>
      <c r="AZ34">
        <f t="shared" si="7"/>
        <v>4225</v>
      </c>
      <c r="BA34">
        <f t="shared" si="7"/>
        <v>7056</v>
      </c>
      <c r="BB34">
        <f t="shared" si="7"/>
        <v>34596</v>
      </c>
      <c r="BC34">
        <f t="shared" si="7"/>
        <v>303601</v>
      </c>
    </row>
    <row r="35" spans="1:55" x14ac:dyDescent="0.25">
      <c r="A35" s="1">
        <v>42572</v>
      </c>
      <c r="B35">
        <f>'Pink hourly counts 2012'!B35*3</f>
        <v>13320</v>
      </c>
      <c r="C35">
        <f>'Pink hourly counts 2012'!C35*3</f>
        <v>1626</v>
      </c>
      <c r="D35">
        <f>'Pink hourly counts 2012'!D35*3</f>
        <v>123</v>
      </c>
      <c r="E35">
        <f>'Pink hourly counts 2012'!E35*3</f>
        <v>12</v>
      </c>
      <c r="F35">
        <f>'Pink hourly counts 2012'!F35*3</f>
        <v>18</v>
      </c>
      <c r="G35">
        <f>'Pink hourly counts 2012'!G35*3</f>
        <v>132</v>
      </c>
      <c r="H35">
        <f>'Pink hourly counts 2012'!H35*3</f>
        <v>459</v>
      </c>
      <c r="I35">
        <f>'Pink hourly counts 2012'!I35*3</f>
        <v>72</v>
      </c>
      <c r="J35">
        <f>'Pink hourly counts 2012'!J35*3</f>
        <v>21</v>
      </c>
      <c r="K35">
        <f>'Pink hourly counts 2012'!K35*3</f>
        <v>33</v>
      </c>
      <c r="L35">
        <f>'Pink hourly counts 2012'!L35*3</f>
        <v>0</v>
      </c>
      <c r="M35">
        <f>'Pink hourly counts 2012'!M35*3</f>
        <v>0</v>
      </c>
      <c r="N35">
        <f>'Pink hourly counts 2012'!N35*3</f>
        <v>0</v>
      </c>
      <c r="O35">
        <f>'Pink hourly counts 2012'!O35*3</f>
        <v>0</v>
      </c>
      <c r="P35">
        <f>'Pink hourly counts 2012'!P35*3</f>
        <v>0</v>
      </c>
      <c r="Q35">
        <f>'Pink hourly counts 2012'!Q35*3</f>
        <v>-60</v>
      </c>
      <c r="R35">
        <f>'Pink hourly counts 2012'!R35*3</f>
        <v>24</v>
      </c>
      <c r="S35">
        <f>'Pink hourly counts 2012'!S35*3</f>
        <v>6</v>
      </c>
      <c r="T35">
        <f>'Pink hourly counts 2012'!T35*3</f>
        <v>312</v>
      </c>
      <c r="U35">
        <f>'Pink hourly counts 2012'!U35*3</f>
        <v>375</v>
      </c>
      <c r="V35">
        <f>'Pink hourly counts 2012'!V35*3</f>
        <v>528</v>
      </c>
      <c r="W35">
        <f>'Pink hourly counts 2012'!W35*3</f>
        <v>1089</v>
      </c>
      <c r="X35">
        <f>'Pink hourly counts 2012'!X35*3</f>
        <v>5199</v>
      </c>
      <c r="Y35">
        <f>'Pink hourly counts 2012'!Y35*3</f>
        <v>8796</v>
      </c>
      <c r="Z35">
        <f t="shared" si="8"/>
        <v>32085</v>
      </c>
      <c r="AB35" s="74">
        <f t="shared" si="3"/>
        <v>32085</v>
      </c>
      <c r="AC35" s="74">
        <f t="shared" si="4"/>
        <v>58981479.652173921</v>
      </c>
      <c r="AD35" s="69"/>
      <c r="AE35">
        <f t="shared" si="1"/>
        <v>24</v>
      </c>
      <c r="AF35">
        <f t="shared" si="5"/>
        <v>409593.60869565216</v>
      </c>
      <c r="AG35">
        <f t="shared" si="6"/>
        <v>15194404</v>
      </c>
      <c r="AH35">
        <f t="shared" si="6"/>
        <v>251001</v>
      </c>
      <c r="AI35">
        <f t="shared" si="6"/>
        <v>1369</v>
      </c>
      <c r="AJ35">
        <f t="shared" si="6"/>
        <v>4</v>
      </c>
      <c r="AK35">
        <f t="shared" si="6"/>
        <v>1444</v>
      </c>
      <c r="AL35">
        <f t="shared" si="6"/>
        <v>11881</v>
      </c>
      <c r="AM35">
        <f t="shared" si="6"/>
        <v>16641</v>
      </c>
      <c r="AN35">
        <f t="shared" si="6"/>
        <v>289</v>
      </c>
      <c r="AO35">
        <f t="shared" si="6"/>
        <v>16</v>
      </c>
      <c r="AP35">
        <f t="shared" si="6"/>
        <v>121</v>
      </c>
      <c r="AQ35">
        <f t="shared" si="6"/>
        <v>0</v>
      </c>
      <c r="AR35">
        <f t="shared" si="6"/>
        <v>0</v>
      </c>
      <c r="AS35">
        <f t="shared" si="6"/>
        <v>0</v>
      </c>
      <c r="AT35">
        <f t="shared" si="6"/>
        <v>0</v>
      </c>
      <c r="AU35">
        <f t="shared" si="7"/>
        <v>400</v>
      </c>
      <c r="AV35">
        <f t="shared" si="7"/>
        <v>784</v>
      </c>
      <c r="AW35">
        <f t="shared" si="7"/>
        <v>36</v>
      </c>
      <c r="AX35">
        <f t="shared" si="7"/>
        <v>10404</v>
      </c>
      <c r="AY35">
        <f t="shared" si="7"/>
        <v>441</v>
      </c>
      <c r="AZ35">
        <f t="shared" si="7"/>
        <v>2601</v>
      </c>
      <c r="BA35">
        <f t="shared" si="7"/>
        <v>34969</v>
      </c>
      <c r="BB35">
        <f t="shared" si="7"/>
        <v>1876900</v>
      </c>
      <c r="BC35">
        <f t="shared" si="7"/>
        <v>1437601</v>
      </c>
    </row>
    <row r="36" spans="1:55" x14ac:dyDescent="0.25">
      <c r="A36" s="1">
        <v>42573</v>
      </c>
      <c r="B36">
        <f>'Pink hourly counts 2012'!B36*3</f>
        <v>6957</v>
      </c>
      <c r="C36">
        <f>'Pink hourly counts 2012'!C36*3</f>
        <v>5109</v>
      </c>
      <c r="D36">
        <f>'Pink hourly counts 2012'!D36*3</f>
        <v>1023</v>
      </c>
      <c r="E36">
        <f>'Pink hourly counts 2012'!E36*3</f>
        <v>90</v>
      </c>
      <c r="F36">
        <f>'Pink hourly counts 2012'!F36*3</f>
        <v>36</v>
      </c>
      <c r="G36">
        <f>'Pink hourly counts 2012'!G36*3</f>
        <v>951</v>
      </c>
      <c r="H36">
        <f>'Pink hourly counts 2012'!H36*3</f>
        <v>4416</v>
      </c>
      <c r="I36">
        <f>'Pink hourly counts 2012'!I36*3</f>
        <v>795</v>
      </c>
      <c r="J36">
        <f>'Pink hourly counts 2012'!J36*3</f>
        <v>2256</v>
      </c>
      <c r="K36">
        <f>'Pink hourly counts 2012'!K36*3</f>
        <v>12</v>
      </c>
      <c r="L36">
        <f>'Pink hourly counts 2012'!L36*3</f>
        <v>0</v>
      </c>
      <c r="M36">
        <f>'Pink hourly counts 2012'!M36*3</f>
        <v>0</v>
      </c>
      <c r="N36">
        <f>'Pink hourly counts 2012'!N36*3</f>
        <v>0</v>
      </c>
      <c r="O36">
        <f>'Pink hourly counts 2012'!O36*3</f>
        <v>0</v>
      </c>
      <c r="P36">
        <f>'Pink hourly counts 2012'!P36*3</f>
        <v>0</v>
      </c>
      <c r="Q36">
        <f>'Pink hourly counts 2012'!Q36*3</f>
        <v>66</v>
      </c>
      <c r="R36">
        <f>'Pink hourly counts 2012'!R36*3</f>
        <v>87</v>
      </c>
      <c r="S36">
        <f>'Pink hourly counts 2012'!S36*3</f>
        <v>69</v>
      </c>
      <c r="T36">
        <f>'Pink hourly counts 2012'!T36*3</f>
        <v>3813</v>
      </c>
      <c r="U36">
        <f>'Pink hourly counts 2012'!U36*3</f>
        <v>1281</v>
      </c>
      <c r="V36">
        <f>'Pink hourly counts 2012'!V36*3</f>
        <v>159</v>
      </c>
      <c r="W36">
        <f>'Pink hourly counts 2012'!W36*3</f>
        <v>243</v>
      </c>
      <c r="X36">
        <f>'Pink hourly counts 2012'!X36*3</f>
        <v>192</v>
      </c>
      <c r="Y36">
        <f>'Pink hourly counts 2012'!Y36*3</f>
        <v>246</v>
      </c>
      <c r="Z36">
        <f t="shared" si="8"/>
        <v>27801</v>
      </c>
      <c r="AB36" s="74">
        <f t="shared" si="3"/>
        <v>27801</v>
      </c>
      <c r="AC36" s="74">
        <f t="shared" si="4"/>
        <v>26370203.478260875</v>
      </c>
      <c r="AD36" s="69"/>
      <c r="AE36">
        <f t="shared" si="1"/>
        <v>24</v>
      </c>
      <c r="AF36">
        <f t="shared" si="5"/>
        <v>183126.41304347827</v>
      </c>
      <c r="AG36">
        <f t="shared" si="6"/>
        <v>379456</v>
      </c>
      <c r="AH36">
        <f t="shared" si="6"/>
        <v>1855044</v>
      </c>
      <c r="AI36">
        <f t="shared" si="6"/>
        <v>96721</v>
      </c>
      <c r="AJ36">
        <f t="shared" si="6"/>
        <v>324</v>
      </c>
      <c r="AK36">
        <f t="shared" si="6"/>
        <v>93025</v>
      </c>
      <c r="AL36">
        <f t="shared" si="6"/>
        <v>1334025</v>
      </c>
      <c r="AM36">
        <f t="shared" ref="AM36:AW61" si="9">(H36/3-I36/3)^2</f>
        <v>1456849</v>
      </c>
      <c r="AN36">
        <f t="shared" si="9"/>
        <v>237169</v>
      </c>
      <c r="AO36">
        <f t="shared" si="9"/>
        <v>559504</v>
      </c>
      <c r="AP36">
        <f t="shared" si="9"/>
        <v>16</v>
      </c>
      <c r="AQ36">
        <f t="shared" si="9"/>
        <v>0</v>
      </c>
      <c r="AR36">
        <f t="shared" si="9"/>
        <v>0</v>
      </c>
      <c r="AS36">
        <f t="shared" si="9"/>
        <v>0</v>
      </c>
      <c r="AT36">
        <f t="shared" si="9"/>
        <v>0</v>
      </c>
      <c r="AU36">
        <f t="shared" si="7"/>
        <v>484</v>
      </c>
      <c r="AV36">
        <f t="shared" si="7"/>
        <v>49</v>
      </c>
      <c r="AW36">
        <f t="shared" si="7"/>
        <v>36</v>
      </c>
      <c r="AX36">
        <f t="shared" si="7"/>
        <v>1557504</v>
      </c>
      <c r="AY36">
        <f t="shared" si="7"/>
        <v>712336</v>
      </c>
      <c r="AZ36">
        <f t="shared" si="7"/>
        <v>139876</v>
      </c>
      <c r="BA36">
        <f t="shared" si="7"/>
        <v>784</v>
      </c>
      <c r="BB36">
        <f t="shared" si="7"/>
        <v>289</v>
      </c>
      <c r="BC36">
        <f t="shared" si="7"/>
        <v>324</v>
      </c>
    </row>
    <row r="37" spans="1:55" x14ac:dyDescent="0.25">
      <c r="A37" s="1">
        <v>42574</v>
      </c>
      <c r="B37">
        <f>'Pink hourly counts 2012'!B37*3</f>
        <v>399</v>
      </c>
      <c r="C37">
        <f>'Pink hourly counts 2012'!C37*3</f>
        <v>504</v>
      </c>
      <c r="D37">
        <f>'Pink hourly counts 2012'!D37*3</f>
        <v>168</v>
      </c>
      <c r="E37">
        <f>'Pink hourly counts 2012'!E37*3</f>
        <v>57</v>
      </c>
      <c r="F37">
        <f>'Pink hourly counts 2012'!F37*3</f>
        <v>45</v>
      </c>
      <c r="G37">
        <f>'Pink hourly counts 2012'!G37*3</f>
        <v>882</v>
      </c>
      <c r="H37">
        <f>'Pink hourly counts 2012'!H37*3</f>
        <v>1284</v>
      </c>
      <c r="I37">
        <f>'Pink hourly counts 2012'!I37*3</f>
        <v>192</v>
      </c>
      <c r="J37">
        <f>'Pink hourly counts 2012'!J37*3</f>
        <v>135</v>
      </c>
      <c r="K37">
        <f>'Pink hourly counts 2012'!K37*3</f>
        <v>60</v>
      </c>
      <c r="L37">
        <f>'Pink hourly counts 2012'!L37*3</f>
        <v>75</v>
      </c>
      <c r="M37">
        <f>'Pink hourly counts 2012'!M37*3</f>
        <v>225</v>
      </c>
      <c r="N37">
        <f>'Pink hourly counts 2012'!N37*3</f>
        <v>150</v>
      </c>
      <c r="O37">
        <f>'Pink hourly counts 2012'!O37*3</f>
        <v>180</v>
      </c>
      <c r="P37">
        <f>'Pink hourly counts 2012'!P37*3</f>
        <v>42</v>
      </c>
      <c r="Q37">
        <f>'Pink hourly counts 2012'!Q37*3</f>
        <v>243</v>
      </c>
      <c r="R37">
        <f>'Pink hourly counts 2012'!R37*3</f>
        <v>48</v>
      </c>
      <c r="S37">
        <f>'Pink hourly counts 2012'!S37*3</f>
        <v>1575</v>
      </c>
      <c r="T37">
        <f>'Pink hourly counts 2012'!T37*3</f>
        <v>1770</v>
      </c>
      <c r="U37">
        <f>'Pink hourly counts 2012'!U37*3</f>
        <v>5412</v>
      </c>
      <c r="V37">
        <f>'Pink hourly counts 2012'!V37*3</f>
        <v>1050</v>
      </c>
      <c r="W37">
        <f>'Pink hourly counts 2012'!W37*3</f>
        <v>1869</v>
      </c>
      <c r="X37">
        <f>'Pink hourly counts 2012'!X37*3</f>
        <v>7020</v>
      </c>
      <c r="Y37">
        <f>'Pink hourly counts 2012'!Y37*3</f>
        <v>9624</v>
      </c>
      <c r="Z37">
        <f t="shared" si="8"/>
        <v>33009</v>
      </c>
      <c r="AB37" s="74">
        <f t="shared" si="3"/>
        <v>33009</v>
      </c>
      <c r="AC37" s="74">
        <f t="shared" si="4"/>
        <v>24685898.086956523</v>
      </c>
      <c r="AD37" s="73"/>
      <c r="AE37">
        <f t="shared" si="1"/>
        <v>24</v>
      </c>
      <c r="AF37">
        <f t="shared" si="5"/>
        <v>171429.84782608695</v>
      </c>
      <c r="AG37">
        <f t="shared" ref="AG37:AL61" si="10">(B37/3-C37/3)^2</f>
        <v>1225</v>
      </c>
      <c r="AH37">
        <f t="shared" si="10"/>
        <v>12544</v>
      </c>
      <c r="AI37">
        <f t="shared" si="10"/>
        <v>1369</v>
      </c>
      <c r="AJ37">
        <f t="shared" si="10"/>
        <v>16</v>
      </c>
      <c r="AK37">
        <f t="shared" si="10"/>
        <v>77841</v>
      </c>
      <c r="AL37">
        <f t="shared" si="10"/>
        <v>17956</v>
      </c>
      <c r="AM37">
        <f t="shared" si="9"/>
        <v>132496</v>
      </c>
      <c r="AN37">
        <f t="shared" si="9"/>
        <v>361</v>
      </c>
      <c r="AO37">
        <f t="shared" si="9"/>
        <v>625</v>
      </c>
      <c r="AP37">
        <f t="shared" si="9"/>
        <v>25</v>
      </c>
      <c r="AQ37">
        <f t="shared" si="9"/>
        <v>2500</v>
      </c>
      <c r="AR37">
        <f t="shared" si="9"/>
        <v>625</v>
      </c>
      <c r="AS37">
        <f t="shared" si="9"/>
        <v>100</v>
      </c>
      <c r="AT37">
        <f t="shared" si="9"/>
        <v>2116</v>
      </c>
      <c r="AU37">
        <f t="shared" si="7"/>
        <v>4489</v>
      </c>
      <c r="AV37">
        <f t="shared" si="7"/>
        <v>4225</v>
      </c>
      <c r="AW37">
        <f t="shared" si="7"/>
        <v>259081</v>
      </c>
      <c r="AX37">
        <f t="shared" si="7"/>
        <v>4225</v>
      </c>
      <c r="AY37">
        <f t="shared" si="7"/>
        <v>1473796</v>
      </c>
      <c r="AZ37">
        <f t="shared" si="7"/>
        <v>2114116</v>
      </c>
      <c r="BA37">
        <f t="shared" si="7"/>
        <v>74529</v>
      </c>
      <c r="BB37">
        <f t="shared" si="7"/>
        <v>2948089</v>
      </c>
      <c r="BC37">
        <f t="shared" si="7"/>
        <v>753424</v>
      </c>
    </row>
    <row r="38" spans="1:55" x14ac:dyDescent="0.25">
      <c r="A38" s="1">
        <v>42575</v>
      </c>
      <c r="B38">
        <f>'Pink hourly counts 2012'!B38*3</f>
        <v>5628</v>
      </c>
      <c r="C38">
        <f>'Pink hourly counts 2012'!C38*3</f>
        <v>1674</v>
      </c>
      <c r="D38">
        <f>'Pink hourly counts 2012'!D38*3</f>
        <v>6</v>
      </c>
      <c r="E38">
        <f>'Pink hourly counts 2012'!E38*3</f>
        <v>27</v>
      </c>
      <c r="F38">
        <f>'Pink hourly counts 2012'!F38*3</f>
        <v>6</v>
      </c>
      <c r="G38">
        <f>'Pink hourly counts 2012'!G38*3</f>
        <v>12</v>
      </c>
      <c r="H38">
        <f>'Pink hourly counts 2012'!H38*3</f>
        <v>39</v>
      </c>
      <c r="I38">
        <f>'Pink hourly counts 2012'!I38*3</f>
        <v>981</v>
      </c>
      <c r="J38">
        <f>'Pink hourly counts 2012'!J38*3</f>
        <v>21</v>
      </c>
      <c r="K38">
        <f>'Pink hourly counts 2012'!K38*3</f>
        <v>-603</v>
      </c>
      <c r="L38">
        <f>'Pink hourly counts 2012'!L38*3</f>
        <v>0</v>
      </c>
      <c r="M38">
        <f>'Pink hourly counts 2012'!M38*3</f>
        <v>0</v>
      </c>
      <c r="N38">
        <f>'Pink hourly counts 2012'!N38*3</f>
        <v>0</v>
      </c>
      <c r="O38">
        <f>'Pink hourly counts 2012'!O38*3</f>
        <v>0</v>
      </c>
      <c r="P38">
        <f>'Pink hourly counts 2012'!P38*3</f>
        <v>-189</v>
      </c>
      <c r="Q38">
        <f>'Pink hourly counts 2012'!Q38*3</f>
        <v>540</v>
      </c>
      <c r="R38">
        <f>'Pink hourly counts 2012'!R38*3</f>
        <v>645</v>
      </c>
      <c r="S38">
        <f>'Pink hourly counts 2012'!S38*3</f>
        <v>30</v>
      </c>
      <c r="T38">
        <f>'Pink hourly counts 2012'!T38*3</f>
        <v>60</v>
      </c>
      <c r="U38">
        <f>'Pink hourly counts 2012'!U38*3</f>
        <v>2448</v>
      </c>
      <c r="V38">
        <f>'Pink hourly counts 2012'!V38*3</f>
        <v>60</v>
      </c>
      <c r="W38">
        <f>'Pink hourly counts 2012'!W38*3</f>
        <v>1368</v>
      </c>
      <c r="X38">
        <f>'Pink hourly counts 2012'!X38*3</f>
        <v>-66</v>
      </c>
      <c r="Y38">
        <f>'Pink hourly counts 2012'!Y38*3</f>
        <v>-75</v>
      </c>
      <c r="Z38">
        <f t="shared" si="8"/>
        <v>12612</v>
      </c>
      <c r="AB38" s="74">
        <f t="shared" si="3"/>
        <v>12612</v>
      </c>
      <c r="AC38" s="74">
        <f t="shared" si="4"/>
        <v>12907699.826086957</v>
      </c>
      <c r="AD38" s="69"/>
      <c r="AE38">
        <f t="shared" si="1"/>
        <v>24</v>
      </c>
      <c r="AF38">
        <f t="shared" si="5"/>
        <v>89636.804347826081</v>
      </c>
      <c r="AG38">
        <f t="shared" si="10"/>
        <v>1737124</v>
      </c>
      <c r="AH38">
        <f t="shared" si="10"/>
        <v>309136</v>
      </c>
      <c r="AI38">
        <f t="shared" si="10"/>
        <v>49</v>
      </c>
      <c r="AJ38">
        <f t="shared" si="10"/>
        <v>49</v>
      </c>
      <c r="AK38">
        <f t="shared" si="10"/>
        <v>4</v>
      </c>
      <c r="AL38">
        <f t="shared" si="10"/>
        <v>81</v>
      </c>
      <c r="AM38">
        <f t="shared" si="9"/>
        <v>98596</v>
      </c>
      <c r="AN38">
        <f t="shared" si="9"/>
        <v>102400</v>
      </c>
      <c r="AO38">
        <f t="shared" si="9"/>
        <v>43264</v>
      </c>
      <c r="AP38">
        <f t="shared" si="9"/>
        <v>40401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3969</v>
      </c>
      <c r="AU38">
        <f t="shared" si="7"/>
        <v>59049</v>
      </c>
      <c r="AV38">
        <f t="shared" si="7"/>
        <v>1225</v>
      </c>
      <c r="AW38">
        <f t="shared" si="7"/>
        <v>42025</v>
      </c>
      <c r="AX38">
        <f t="shared" si="7"/>
        <v>100</v>
      </c>
      <c r="AY38">
        <f t="shared" si="7"/>
        <v>633616</v>
      </c>
      <c r="AZ38">
        <f t="shared" si="7"/>
        <v>633616</v>
      </c>
      <c r="BA38">
        <f t="shared" si="7"/>
        <v>190096</v>
      </c>
      <c r="BB38">
        <f t="shared" si="7"/>
        <v>228484</v>
      </c>
      <c r="BC38">
        <f t="shared" si="7"/>
        <v>9</v>
      </c>
    </row>
    <row r="39" spans="1:55" x14ac:dyDescent="0.25">
      <c r="A39" s="1">
        <v>42576</v>
      </c>
      <c r="B39">
        <f>'Pink hourly counts 2012'!B39*3</f>
        <v>-267</v>
      </c>
      <c r="C39">
        <f>'Pink hourly counts 2012'!C39*3</f>
        <v>-189</v>
      </c>
      <c r="D39">
        <f>'Pink hourly counts 2012'!D39*3</f>
        <v>-6</v>
      </c>
      <c r="E39">
        <f>'Pink hourly counts 2012'!E39*3</f>
        <v>-12</v>
      </c>
      <c r="F39">
        <f>'Pink hourly counts 2012'!F39*3</f>
        <v>-3</v>
      </c>
      <c r="G39">
        <f>'Pink hourly counts 2012'!G39*3</f>
        <v>3</v>
      </c>
      <c r="H39">
        <f>'Pink hourly counts 2012'!H39*3</f>
        <v>-213</v>
      </c>
      <c r="I39">
        <f>'Pink hourly counts 2012'!I39*3</f>
        <v>-174</v>
      </c>
      <c r="J39">
        <f>'Pink hourly counts 2012'!J39*3</f>
        <v>-30</v>
      </c>
      <c r="K39">
        <f>'Pink hourly counts 2012'!K39*3</f>
        <v>-15</v>
      </c>
      <c r="L39">
        <f>'Pink hourly counts 2012'!L39*3</f>
        <v>0</v>
      </c>
      <c r="M39">
        <f>'Pink hourly counts 2012'!M39*3</f>
        <v>0</v>
      </c>
      <c r="N39">
        <f>'Pink hourly counts 2012'!N39*3</f>
        <v>27</v>
      </c>
      <c r="O39">
        <f>'Pink hourly counts 2012'!O39*3</f>
        <v>18</v>
      </c>
      <c r="P39">
        <f>'Pink hourly counts 2012'!P39*3</f>
        <v>15</v>
      </c>
      <c r="Q39">
        <f>'Pink hourly counts 2012'!Q39*3</f>
        <v>0</v>
      </c>
      <c r="R39">
        <f>'Pink hourly counts 2012'!R39*3</f>
        <v>12</v>
      </c>
      <c r="S39">
        <f>'Pink hourly counts 2012'!S39*3</f>
        <v>27</v>
      </c>
      <c r="T39">
        <f>'Pink hourly counts 2012'!T39*3</f>
        <v>159</v>
      </c>
      <c r="U39">
        <f>'Pink hourly counts 2012'!U39*3</f>
        <v>78</v>
      </c>
      <c r="V39">
        <f>'Pink hourly counts 2012'!V39*3</f>
        <v>339</v>
      </c>
      <c r="W39">
        <f>'Pink hourly counts 2012'!W39*3</f>
        <v>651</v>
      </c>
      <c r="X39">
        <f>'Pink hourly counts 2012'!X39*3</f>
        <v>1002</v>
      </c>
      <c r="Y39">
        <f>'Pink hourly counts 2012'!Y39*3</f>
        <v>318</v>
      </c>
      <c r="Z39">
        <f t="shared" si="8"/>
        <v>1740</v>
      </c>
      <c r="AB39" s="74">
        <f t="shared" si="3"/>
        <v>1740</v>
      </c>
      <c r="AC39" s="74">
        <f t="shared" si="4"/>
        <v>309916.17391304352</v>
      </c>
      <c r="AD39" s="69"/>
      <c r="AE39">
        <f t="shared" si="1"/>
        <v>24</v>
      </c>
      <c r="AF39">
        <f t="shared" si="5"/>
        <v>2152.195652173913</v>
      </c>
      <c r="AG39">
        <f t="shared" si="10"/>
        <v>676</v>
      </c>
      <c r="AH39">
        <f t="shared" si="10"/>
        <v>3721</v>
      </c>
      <c r="AI39">
        <f t="shared" si="10"/>
        <v>4</v>
      </c>
      <c r="AJ39">
        <f t="shared" si="10"/>
        <v>9</v>
      </c>
      <c r="AK39">
        <f t="shared" si="10"/>
        <v>4</v>
      </c>
      <c r="AL39">
        <f t="shared" si="10"/>
        <v>5184</v>
      </c>
      <c r="AM39">
        <f t="shared" si="9"/>
        <v>169</v>
      </c>
      <c r="AN39">
        <f t="shared" si="9"/>
        <v>2304</v>
      </c>
      <c r="AO39">
        <f t="shared" si="9"/>
        <v>25</v>
      </c>
      <c r="AP39">
        <f t="shared" si="9"/>
        <v>25</v>
      </c>
      <c r="AQ39">
        <f t="shared" si="9"/>
        <v>0</v>
      </c>
      <c r="AR39">
        <f t="shared" si="9"/>
        <v>81</v>
      </c>
      <c r="AS39">
        <f t="shared" si="9"/>
        <v>9</v>
      </c>
      <c r="AT39">
        <f t="shared" si="9"/>
        <v>1</v>
      </c>
      <c r="AU39">
        <f t="shared" si="7"/>
        <v>25</v>
      </c>
      <c r="AV39">
        <f t="shared" si="7"/>
        <v>16</v>
      </c>
      <c r="AW39">
        <f t="shared" si="7"/>
        <v>25</v>
      </c>
      <c r="AX39">
        <f t="shared" si="7"/>
        <v>1936</v>
      </c>
      <c r="AY39">
        <f t="shared" si="7"/>
        <v>729</v>
      </c>
      <c r="AZ39">
        <f t="shared" si="7"/>
        <v>7569</v>
      </c>
      <c r="BA39">
        <f t="shared" si="7"/>
        <v>10816</v>
      </c>
      <c r="BB39">
        <f t="shared" si="7"/>
        <v>13689</v>
      </c>
      <c r="BC39">
        <f t="shared" si="7"/>
        <v>51984</v>
      </c>
    </row>
    <row r="40" spans="1:55" x14ac:dyDescent="0.25">
      <c r="A40" s="1">
        <v>42577</v>
      </c>
      <c r="B40">
        <f>'Pink hourly counts 2012'!B40*3</f>
        <v>1089</v>
      </c>
      <c r="C40">
        <f>'Pink hourly counts 2012'!C40*3</f>
        <v>87</v>
      </c>
      <c r="D40">
        <f>'Pink hourly counts 2012'!D40*3</f>
        <v>12</v>
      </c>
      <c r="E40">
        <f>'Pink hourly counts 2012'!E40*3</f>
        <v>45</v>
      </c>
      <c r="F40">
        <f>'Pink hourly counts 2012'!F40*3</f>
        <v>63</v>
      </c>
      <c r="G40">
        <f>'Pink hourly counts 2012'!G40*3</f>
        <v>27</v>
      </c>
      <c r="H40">
        <f>'Pink hourly counts 2012'!H40*3</f>
        <v>795</v>
      </c>
      <c r="I40">
        <f>'Pink hourly counts 2012'!I40*3</f>
        <v>1221</v>
      </c>
      <c r="J40">
        <f>'Pink hourly counts 2012'!J40*3</f>
        <v>60</v>
      </c>
      <c r="K40">
        <f>'Pink hourly counts 2012'!K40*3</f>
        <v>21</v>
      </c>
      <c r="L40">
        <f>'Pink hourly counts 2012'!L40*3</f>
        <v>12</v>
      </c>
      <c r="M40">
        <f>'Pink hourly counts 2012'!M40*3</f>
        <v>6</v>
      </c>
      <c r="N40">
        <f>'Pink hourly counts 2012'!N40*3</f>
        <v>0</v>
      </c>
      <c r="O40">
        <f>'Pink hourly counts 2012'!O40*3</f>
        <v>0</v>
      </c>
      <c r="P40">
        <f>'Pink hourly counts 2012'!P40*3</f>
        <v>15</v>
      </c>
      <c r="Q40">
        <f>'Pink hourly counts 2012'!Q40*3</f>
        <v>36</v>
      </c>
      <c r="R40">
        <f>'Pink hourly counts 2012'!R40*3</f>
        <v>174</v>
      </c>
      <c r="S40">
        <f>'Pink hourly counts 2012'!S40*3</f>
        <v>177</v>
      </c>
      <c r="T40">
        <f>'Pink hourly counts 2012'!T40*3</f>
        <v>318</v>
      </c>
      <c r="U40">
        <f>'Pink hourly counts 2012'!U40*3</f>
        <v>489</v>
      </c>
      <c r="V40">
        <f>'Pink hourly counts 2012'!V40*3</f>
        <v>414</v>
      </c>
      <c r="W40">
        <f>'Pink hourly counts 2012'!W40*3</f>
        <v>411</v>
      </c>
      <c r="X40">
        <f>'Pink hourly counts 2012'!X40*3</f>
        <v>642</v>
      </c>
      <c r="Y40">
        <f>'Pink hourly counts 2012'!Y40*3</f>
        <v>393</v>
      </c>
      <c r="Z40">
        <f t="shared" si="8"/>
        <v>6507</v>
      </c>
      <c r="AB40" s="74">
        <f t="shared" si="3"/>
        <v>6507</v>
      </c>
      <c r="AC40" s="74">
        <f t="shared" si="4"/>
        <v>1155850.4347826089</v>
      </c>
      <c r="AD40" s="69"/>
      <c r="AE40">
        <f t="shared" si="1"/>
        <v>24</v>
      </c>
      <c r="AF40">
        <f t="shared" si="5"/>
        <v>8026.739130434783</v>
      </c>
      <c r="AG40">
        <f t="shared" si="10"/>
        <v>111556</v>
      </c>
      <c r="AH40">
        <f t="shared" si="10"/>
        <v>625</v>
      </c>
      <c r="AI40">
        <f t="shared" si="10"/>
        <v>121</v>
      </c>
      <c r="AJ40">
        <f t="shared" si="10"/>
        <v>36</v>
      </c>
      <c r="AK40">
        <f t="shared" si="10"/>
        <v>144</v>
      </c>
      <c r="AL40">
        <f t="shared" si="10"/>
        <v>65536</v>
      </c>
      <c r="AM40">
        <f t="shared" si="9"/>
        <v>20164</v>
      </c>
      <c r="AN40">
        <f t="shared" si="9"/>
        <v>149769</v>
      </c>
      <c r="AO40">
        <f t="shared" si="9"/>
        <v>169</v>
      </c>
      <c r="AP40">
        <f t="shared" si="9"/>
        <v>9</v>
      </c>
      <c r="AQ40">
        <f t="shared" si="9"/>
        <v>4</v>
      </c>
      <c r="AR40">
        <f t="shared" si="9"/>
        <v>4</v>
      </c>
      <c r="AS40">
        <f t="shared" si="9"/>
        <v>0</v>
      </c>
      <c r="AT40">
        <f t="shared" si="9"/>
        <v>25</v>
      </c>
      <c r="AU40">
        <f t="shared" si="7"/>
        <v>49</v>
      </c>
      <c r="AV40">
        <f t="shared" si="7"/>
        <v>2116</v>
      </c>
      <c r="AW40">
        <f t="shared" si="7"/>
        <v>1</v>
      </c>
      <c r="AX40">
        <f t="shared" si="7"/>
        <v>2209</v>
      </c>
      <c r="AY40">
        <f t="shared" si="7"/>
        <v>3249</v>
      </c>
      <c r="AZ40">
        <f t="shared" si="7"/>
        <v>625</v>
      </c>
      <c r="BA40">
        <f t="shared" si="7"/>
        <v>1</v>
      </c>
      <c r="BB40">
        <f t="shared" si="7"/>
        <v>5929</v>
      </c>
      <c r="BC40">
        <f t="shared" si="7"/>
        <v>6889</v>
      </c>
    </row>
    <row r="41" spans="1:55" x14ac:dyDescent="0.25">
      <c r="A41" s="1">
        <v>42578</v>
      </c>
      <c r="B41">
        <f>'Pink hourly counts 2012'!B41*3</f>
        <v>651</v>
      </c>
      <c r="C41">
        <f>'Pink hourly counts 2012'!C41*3</f>
        <v>363</v>
      </c>
      <c r="D41">
        <f>'Pink hourly counts 2012'!D41*3</f>
        <v>12</v>
      </c>
      <c r="E41">
        <f>'Pink hourly counts 2012'!E41*3</f>
        <v>435</v>
      </c>
      <c r="F41">
        <f>'Pink hourly counts 2012'!F41*3</f>
        <v>57</v>
      </c>
      <c r="G41">
        <f>'Pink hourly counts 2012'!G41*3</f>
        <v>132</v>
      </c>
      <c r="H41">
        <f>'Pink hourly counts 2012'!H41*3</f>
        <v>561</v>
      </c>
      <c r="I41">
        <f>'Pink hourly counts 2012'!I41*3</f>
        <v>513</v>
      </c>
      <c r="J41">
        <f>'Pink hourly counts 2012'!J41*3</f>
        <v>6</v>
      </c>
      <c r="K41">
        <f>'Pink hourly counts 2012'!K41*3</f>
        <v>0</v>
      </c>
      <c r="L41">
        <f>'Pink hourly counts 2012'!L41*3</f>
        <v>0</v>
      </c>
      <c r="M41">
        <f>'Pink hourly counts 2012'!M41*3</f>
        <v>0</v>
      </c>
      <c r="N41">
        <f>'Pink hourly counts 2012'!N41*3</f>
        <v>0</v>
      </c>
      <c r="O41">
        <f>'Pink hourly counts 2012'!O41*3</f>
        <v>0</v>
      </c>
      <c r="P41">
        <f>'Pink hourly counts 2012'!P41*3</f>
        <v>0</v>
      </c>
      <c r="Q41">
        <f>'Pink hourly counts 2012'!Q41*3</f>
        <v>0</v>
      </c>
      <c r="R41">
        <f>'Pink hourly counts 2012'!R41*3</f>
        <v>15</v>
      </c>
      <c r="S41">
        <f>'Pink hourly counts 2012'!S41*3</f>
        <v>24</v>
      </c>
      <c r="T41">
        <f>'Pink hourly counts 2012'!T41*3</f>
        <v>63</v>
      </c>
      <c r="U41">
        <f>'Pink hourly counts 2012'!U41*3</f>
        <v>18</v>
      </c>
      <c r="V41">
        <f>'Pink hourly counts 2012'!V41*3</f>
        <v>18</v>
      </c>
      <c r="W41">
        <f>'Pink hourly counts 2012'!W41*3</f>
        <v>36</v>
      </c>
      <c r="X41">
        <f>'Pink hourly counts 2012'!X41*3</f>
        <v>90</v>
      </c>
      <c r="Y41">
        <f>'Pink hourly counts 2012'!Y41*3</f>
        <v>381</v>
      </c>
      <c r="Z41">
        <f t="shared" si="8"/>
        <v>3375</v>
      </c>
      <c r="AB41" s="74">
        <f t="shared" si="3"/>
        <v>3375</v>
      </c>
      <c r="AC41" s="74">
        <f t="shared" si="4"/>
        <v>371751.65217391308</v>
      </c>
      <c r="AD41" s="73"/>
      <c r="AE41">
        <f t="shared" si="1"/>
        <v>24</v>
      </c>
      <c r="AF41">
        <f t="shared" si="5"/>
        <v>2581.608695652174</v>
      </c>
      <c r="AG41">
        <f t="shared" si="10"/>
        <v>9216</v>
      </c>
      <c r="AH41">
        <f t="shared" si="10"/>
        <v>13689</v>
      </c>
      <c r="AI41">
        <f t="shared" si="10"/>
        <v>19881</v>
      </c>
      <c r="AJ41">
        <f t="shared" si="10"/>
        <v>15876</v>
      </c>
      <c r="AK41">
        <f t="shared" si="10"/>
        <v>625</v>
      </c>
      <c r="AL41">
        <f t="shared" si="10"/>
        <v>20449</v>
      </c>
      <c r="AM41">
        <f t="shared" si="9"/>
        <v>256</v>
      </c>
      <c r="AN41">
        <f t="shared" si="9"/>
        <v>28561</v>
      </c>
      <c r="AO41">
        <f t="shared" si="9"/>
        <v>4</v>
      </c>
      <c r="AP41">
        <f t="shared" si="9"/>
        <v>0</v>
      </c>
      <c r="AQ41">
        <f t="shared" si="9"/>
        <v>0</v>
      </c>
      <c r="AR41">
        <f t="shared" si="9"/>
        <v>0</v>
      </c>
      <c r="AS41">
        <f t="shared" si="9"/>
        <v>0</v>
      </c>
      <c r="AT41">
        <f t="shared" si="9"/>
        <v>0</v>
      </c>
      <c r="AU41">
        <f t="shared" si="7"/>
        <v>0</v>
      </c>
      <c r="AV41">
        <f t="shared" si="7"/>
        <v>25</v>
      </c>
      <c r="AW41">
        <f t="shared" si="7"/>
        <v>9</v>
      </c>
      <c r="AX41">
        <f t="shared" si="7"/>
        <v>169</v>
      </c>
      <c r="AY41">
        <f t="shared" si="7"/>
        <v>225</v>
      </c>
      <c r="AZ41">
        <f t="shared" si="7"/>
        <v>0</v>
      </c>
      <c r="BA41">
        <f t="shared" si="7"/>
        <v>36</v>
      </c>
      <c r="BB41">
        <f t="shared" si="7"/>
        <v>324</v>
      </c>
      <c r="BC41">
        <f t="shared" si="7"/>
        <v>9409</v>
      </c>
    </row>
    <row r="42" spans="1:55" x14ac:dyDescent="0.25">
      <c r="A42" s="1">
        <v>42579</v>
      </c>
      <c r="B42">
        <f>'Pink hourly counts 2012'!B42*3</f>
        <v>15</v>
      </c>
      <c r="C42">
        <f>'Pink hourly counts 2012'!C42*3</f>
        <v>18</v>
      </c>
      <c r="D42">
        <f>'Pink hourly counts 2012'!D42*3</f>
        <v>3</v>
      </c>
      <c r="E42">
        <f>'Pink hourly counts 2012'!E42*3</f>
        <v>42</v>
      </c>
      <c r="F42">
        <f>'Pink hourly counts 2012'!F42*3</f>
        <v>6</v>
      </c>
      <c r="G42">
        <f>'Pink hourly counts 2012'!G42*3</f>
        <v>69</v>
      </c>
      <c r="H42">
        <f>'Pink hourly counts 2012'!H42*3</f>
        <v>768</v>
      </c>
      <c r="I42">
        <f>'Pink hourly counts 2012'!I42*3</f>
        <v>3</v>
      </c>
      <c r="J42">
        <f>'Pink hourly counts 2012'!J42*3</f>
        <v>-3</v>
      </c>
      <c r="K42">
        <f>'Pink hourly counts 2012'!K42*3</f>
        <v>0</v>
      </c>
      <c r="L42">
        <f>'Pink hourly counts 2012'!L42*3</f>
        <v>0</v>
      </c>
      <c r="M42">
        <f>'Pink hourly counts 2012'!M42*3</f>
        <v>0</v>
      </c>
      <c r="N42">
        <f>'Pink hourly counts 2012'!N42*3</f>
        <v>0</v>
      </c>
      <c r="O42">
        <f>'Pink hourly counts 2012'!O42*3</f>
        <v>3</v>
      </c>
      <c r="P42">
        <f>'Pink hourly counts 2012'!P42*3</f>
        <v>33</v>
      </c>
      <c r="Q42">
        <f>'Pink hourly counts 2012'!Q42*3</f>
        <v>24</v>
      </c>
      <c r="R42">
        <f>'Pink hourly counts 2012'!R42*3</f>
        <v>18</v>
      </c>
      <c r="S42">
        <f>'Pink hourly counts 2012'!S42*3</f>
        <v>96</v>
      </c>
      <c r="T42">
        <f>'Pink hourly counts 2012'!T42*3</f>
        <v>138</v>
      </c>
      <c r="U42">
        <f>'Pink hourly counts 2012'!U42*3</f>
        <v>393</v>
      </c>
      <c r="V42">
        <f>'Pink hourly counts 2012'!V42*3</f>
        <v>489</v>
      </c>
      <c r="W42">
        <f>'Pink hourly counts 2012'!W42*3</f>
        <v>171</v>
      </c>
      <c r="X42">
        <f>'Pink hourly counts 2012'!X42*3</f>
        <v>324</v>
      </c>
      <c r="Y42">
        <f>'Pink hourly counts 2012'!Y42*3</f>
        <v>831</v>
      </c>
      <c r="Z42">
        <f t="shared" si="8"/>
        <v>3441</v>
      </c>
      <c r="AB42" s="74">
        <f t="shared" si="3"/>
        <v>3441</v>
      </c>
      <c r="AC42" s="74">
        <f t="shared" si="4"/>
        <v>537595.82608695666</v>
      </c>
      <c r="AD42" s="69"/>
      <c r="AE42">
        <f t="shared" si="1"/>
        <v>24</v>
      </c>
      <c r="AF42">
        <f t="shared" si="5"/>
        <v>3733.304347826087</v>
      </c>
      <c r="AG42">
        <f t="shared" si="10"/>
        <v>1</v>
      </c>
      <c r="AH42">
        <f t="shared" si="10"/>
        <v>25</v>
      </c>
      <c r="AI42">
        <f t="shared" si="10"/>
        <v>169</v>
      </c>
      <c r="AJ42">
        <f t="shared" si="10"/>
        <v>144</v>
      </c>
      <c r="AK42">
        <f t="shared" si="10"/>
        <v>441</v>
      </c>
      <c r="AL42">
        <f t="shared" si="10"/>
        <v>54289</v>
      </c>
      <c r="AM42">
        <f t="shared" si="9"/>
        <v>65025</v>
      </c>
      <c r="AN42">
        <f t="shared" si="9"/>
        <v>4</v>
      </c>
      <c r="AO42">
        <f t="shared" si="9"/>
        <v>1</v>
      </c>
      <c r="AP42">
        <f t="shared" si="9"/>
        <v>0</v>
      </c>
      <c r="AQ42">
        <f t="shared" si="9"/>
        <v>0</v>
      </c>
      <c r="AR42">
        <f t="shared" si="9"/>
        <v>0</v>
      </c>
      <c r="AS42">
        <f t="shared" si="9"/>
        <v>1</v>
      </c>
      <c r="AT42">
        <f t="shared" si="9"/>
        <v>100</v>
      </c>
      <c r="AU42">
        <f t="shared" si="7"/>
        <v>9</v>
      </c>
      <c r="AV42">
        <f t="shared" si="7"/>
        <v>4</v>
      </c>
      <c r="AW42">
        <f t="shared" si="7"/>
        <v>676</v>
      </c>
      <c r="AX42">
        <f t="shared" si="7"/>
        <v>196</v>
      </c>
      <c r="AY42">
        <f t="shared" si="7"/>
        <v>7225</v>
      </c>
      <c r="AZ42">
        <f t="shared" si="7"/>
        <v>1024</v>
      </c>
      <c r="BA42">
        <f t="shared" si="7"/>
        <v>11236</v>
      </c>
      <c r="BB42">
        <f t="shared" si="7"/>
        <v>2601</v>
      </c>
      <c r="BC42">
        <f t="shared" si="7"/>
        <v>28561</v>
      </c>
    </row>
    <row r="43" spans="1:55" x14ac:dyDescent="0.25">
      <c r="A43" s="1">
        <v>42580</v>
      </c>
      <c r="B43">
        <f>'Pink hourly counts 2012'!B43*3</f>
        <v>345</v>
      </c>
      <c r="C43">
        <f>'Pink hourly counts 2012'!C43*3</f>
        <v>60</v>
      </c>
      <c r="D43">
        <f>'Pink hourly counts 2012'!D43*3</f>
        <v>135</v>
      </c>
      <c r="E43">
        <f>'Pink hourly counts 2012'!E43*3</f>
        <v>126</v>
      </c>
      <c r="F43">
        <f>'Pink hourly counts 2012'!F43*3</f>
        <v>18</v>
      </c>
      <c r="G43">
        <f>'Pink hourly counts 2012'!G43*3</f>
        <v>450</v>
      </c>
      <c r="H43">
        <f>'Pink hourly counts 2012'!H43*3</f>
        <v>129</v>
      </c>
      <c r="I43">
        <f>'Pink hourly counts 2012'!I43*3</f>
        <v>273</v>
      </c>
      <c r="J43">
        <f>'Pink hourly counts 2012'!J43*3</f>
        <v>27</v>
      </c>
      <c r="K43">
        <f>'Pink hourly counts 2012'!K43*3</f>
        <v>6</v>
      </c>
      <c r="L43">
        <f>'Pink hourly counts 2012'!L43*3</f>
        <v>9</v>
      </c>
      <c r="M43">
        <f>'Pink hourly counts 2012'!M43*3</f>
        <v>0</v>
      </c>
      <c r="N43">
        <f>'Pink hourly counts 2012'!N43*3</f>
        <v>0</v>
      </c>
      <c r="O43">
        <f>'Pink hourly counts 2012'!O43*3</f>
        <v>0</v>
      </c>
      <c r="P43">
        <f>'Pink hourly counts 2012'!P43*3</f>
        <v>3</v>
      </c>
      <c r="Q43">
        <f>'Pink hourly counts 2012'!Q43*3</f>
        <v>6</v>
      </c>
      <c r="R43">
        <f>'Pink hourly counts 2012'!R43*3</f>
        <v>18</v>
      </c>
      <c r="S43">
        <f>'Pink hourly counts 2012'!S43*3</f>
        <v>6</v>
      </c>
      <c r="T43">
        <f>'Pink hourly counts 2012'!T43*3</f>
        <v>12</v>
      </c>
      <c r="U43">
        <f>'Pink hourly counts 2012'!U43*3</f>
        <v>0</v>
      </c>
      <c r="V43">
        <f>'Pink hourly counts 2012'!V43*3</f>
        <v>0</v>
      </c>
      <c r="W43">
        <f>'Pink hourly counts 2012'!W43*3</f>
        <v>0</v>
      </c>
      <c r="X43">
        <f>'Pink hourly counts 2012'!X43*3</f>
        <v>0</v>
      </c>
      <c r="Y43">
        <f>'Pink hourly counts 2012'!Y43*3</f>
        <v>0</v>
      </c>
      <c r="Z43">
        <f t="shared" si="8"/>
        <v>1623</v>
      </c>
      <c r="AB43" s="74">
        <f t="shared" si="3"/>
        <v>1623</v>
      </c>
      <c r="AC43" s="74">
        <f t="shared" si="4"/>
        <v>163662.26086956522</v>
      </c>
      <c r="AD43" s="69"/>
      <c r="AE43">
        <f t="shared" si="1"/>
        <v>24</v>
      </c>
      <c r="AF43">
        <f t="shared" si="5"/>
        <v>1136.5434782608695</v>
      </c>
      <c r="AG43">
        <f t="shared" si="10"/>
        <v>9025</v>
      </c>
      <c r="AH43">
        <f t="shared" si="10"/>
        <v>625</v>
      </c>
      <c r="AI43">
        <f t="shared" si="10"/>
        <v>9</v>
      </c>
      <c r="AJ43">
        <f t="shared" si="10"/>
        <v>1296</v>
      </c>
      <c r="AK43">
        <f t="shared" si="10"/>
        <v>20736</v>
      </c>
      <c r="AL43">
        <f t="shared" si="10"/>
        <v>11449</v>
      </c>
      <c r="AM43">
        <f t="shared" si="9"/>
        <v>2304</v>
      </c>
      <c r="AN43">
        <f t="shared" si="9"/>
        <v>6724</v>
      </c>
      <c r="AO43">
        <f t="shared" si="9"/>
        <v>49</v>
      </c>
      <c r="AP43">
        <f t="shared" si="9"/>
        <v>1</v>
      </c>
      <c r="AQ43">
        <f t="shared" si="9"/>
        <v>9</v>
      </c>
      <c r="AR43">
        <f t="shared" si="9"/>
        <v>0</v>
      </c>
      <c r="AS43">
        <f t="shared" si="9"/>
        <v>0</v>
      </c>
      <c r="AT43">
        <f t="shared" si="9"/>
        <v>1</v>
      </c>
      <c r="AU43">
        <f t="shared" si="7"/>
        <v>1</v>
      </c>
      <c r="AV43">
        <f t="shared" si="7"/>
        <v>16</v>
      </c>
      <c r="AW43">
        <f t="shared" si="7"/>
        <v>16</v>
      </c>
      <c r="AX43">
        <f t="shared" si="7"/>
        <v>4</v>
      </c>
      <c r="AY43">
        <f t="shared" si="7"/>
        <v>16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</row>
    <row r="44" spans="1:55" x14ac:dyDescent="0.25">
      <c r="A44" s="1">
        <v>42581</v>
      </c>
      <c r="B44" s="1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1"/>
      <c r="Z44" s="7">
        <f>SUM(Z43,Z45)/2</f>
        <v>1111.5</v>
      </c>
      <c r="AB44" s="74"/>
      <c r="AC44" s="74" t="e">
        <f t="shared" si="4"/>
        <v>#DIV/0!</v>
      </c>
      <c r="AD44" s="69"/>
      <c r="AE44">
        <v>0</v>
      </c>
      <c r="AF44">
        <f t="shared" si="5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J44">
        <f t="shared" si="10"/>
        <v>0</v>
      </c>
      <c r="AK44">
        <f t="shared" si="10"/>
        <v>0</v>
      </c>
      <c r="AL44">
        <f t="shared" si="10"/>
        <v>0</v>
      </c>
      <c r="AM44">
        <f t="shared" si="9"/>
        <v>0</v>
      </c>
      <c r="AN44">
        <f t="shared" si="9"/>
        <v>0</v>
      </c>
      <c r="AO44">
        <f t="shared" si="9"/>
        <v>0</v>
      </c>
      <c r="AP44">
        <f t="shared" si="9"/>
        <v>0</v>
      </c>
      <c r="AQ44">
        <f t="shared" si="9"/>
        <v>0</v>
      </c>
      <c r="AR44">
        <f t="shared" si="9"/>
        <v>0</v>
      </c>
      <c r="AS44">
        <f t="shared" si="9"/>
        <v>0</v>
      </c>
      <c r="AT44">
        <f t="shared" si="9"/>
        <v>0</v>
      </c>
      <c r="AU44">
        <f t="shared" si="7"/>
        <v>0</v>
      </c>
      <c r="AV44">
        <f t="shared" si="7"/>
        <v>0</v>
      </c>
      <c r="AW44">
        <f t="shared" si="7"/>
        <v>0</v>
      </c>
      <c r="AX44">
        <f t="shared" si="7"/>
        <v>0</v>
      </c>
      <c r="AY44">
        <f t="shared" si="7"/>
        <v>0</v>
      </c>
      <c r="AZ44">
        <f t="shared" si="7"/>
        <v>0</v>
      </c>
      <c r="BA44">
        <f t="shared" si="7"/>
        <v>0</v>
      </c>
      <c r="BB44">
        <f t="shared" si="7"/>
        <v>0</v>
      </c>
      <c r="BC44">
        <f t="shared" si="7"/>
        <v>0</v>
      </c>
    </row>
    <row r="45" spans="1:55" x14ac:dyDescent="0.25">
      <c r="A45" s="1">
        <v>42582</v>
      </c>
      <c r="B45">
        <f>'Pink hourly counts 2012'!B45*3</f>
        <v>12</v>
      </c>
      <c r="C45">
        <f>'Pink hourly counts 2012'!C45*3</f>
        <v>15</v>
      </c>
      <c r="D45">
        <f>'Pink hourly counts 2012'!D45*3</f>
        <v>3</v>
      </c>
      <c r="E45">
        <f>'Pink hourly counts 2012'!E45*3</f>
        <v>12</v>
      </c>
      <c r="F45">
        <f>'Pink hourly counts 2012'!F45*3</f>
        <v>0</v>
      </c>
      <c r="G45">
        <f>'Pink hourly counts 2012'!G45*3</f>
        <v>0</v>
      </c>
      <c r="H45">
        <f>'Pink hourly counts 2012'!H45*3</f>
        <v>6</v>
      </c>
      <c r="I45">
        <f>'Pink hourly counts 2012'!I45*3</f>
        <v>6</v>
      </c>
      <c r="J45">
        <f>'Pink hourly counts 2012'!J45*3</f>
        <v>0</v>
      </c>
      <c r="K45">
        <f>'Pink hourly counts 2012'!K45*3</f>
        <v>24</v>
      </c>
      <c r="L45">
        <f>'Pink hourly counts 2012'!L45*3</f>
        <v>6</v>
      </c>
      <c r="M45">
        <f>'Pink hourly counts 2012'!M45*3</f>
        <v>3</v>
      </c>
      <c r="N45">
        <f>'Pink hourly counts 2012'!N45*3</f>
        <v>0</v>
      </c>
      <c r="O45">
        <f>'Pink hourly counts 2012'!O45*3</f>
        <v>0</v>
      </c>
      <c r="P45">
        <f>'Pink hourly counts 2012'!P45*3</f>
        <v>0</v>
      </c>
      <c r="Q45">
        <f>'Pink hourly counts 2012'!Q45*3</f>
        <v>15</v>
      </c>
      <c r="R45">
        <f>'Pink hourly counts 2012'!R45*3</f>
        <v>9</v>
      </c>
      <c r="S45">
        <f>'Pink hourly counts 2012'!S45*3</f>
        <v>9</v>
      </c>
      <c r="T45">
        <f>'Pink hourly counts 2012'!T45*3</f>
        <v>63</v>
      </c>
      <c r="U45">
        <f>'Pink hourly counts 2012'!U45*3</f>
        <v>90</v>
      </c>
      <c r="V45">
        <f>'Pink hourly counts 2012'!V45*3</f>
        <v>123</v>
      </c>
      <c r="W45">
        <f>'Pink hourly counts 2012'!W45*3</f>
        <v>165</v>
      </c>
      <c r="X45">
        <f>'Pink hourly counts 2012'!X45*3</f>
        <v>30</v>
      </c>
      <c r="Y45">
        <f>'Pink hourly counts 2012'!Y45*3</f>
        <v>9</v>
      </c>
      <c r="Z45">
        <f t="shared" si="8"/>
        <v>600</v>
      </c>
      <c r="AB45" s="74">
        <f t="shared" si="3"/>
        <v>600</v>
      </c>
      <c r="AC45" s="74">
        <f t="shared" si="4"/>
        <v>9319.3043478260879</v>
      </c>
      <c r="AD45" s="69"/>
      <c r="AE45">
        <f t="shared" si="1"/>
        <v>24</v>
      </c>
      <c r="AF45">
        <f t="shared" si="5"/>
        <v>64.717391304347828</v>
      </c>
      <c r="AG45">
        <f t="shared" si="10"/>
        <v>1</v>
      </c>
      <c r="AH45">
        <f t="shared" si="10"/>
        <v>16</v>
      </c>
      <c r="AI45">
        <f t="shared" si="10"/>
        <v>9</v>
      </c>
      <c r="AJ45">
        <f t="shared" si="10"/>
        <v>16</v>
      </c>
      <c r="AK45">
        <f t="shared" si="10"/>
        <v>0</v>
      </c>
      <c r="AL45">
        <f t="shared" si="10"/>
        <v>4</v>
      </c>
      <c r="AM45">
        <f t="shared" si="9"/>
        <v>0</v>
      </c>
      <c r="AN45">
        <f t="shared" si="9"/>
        <v>4</v>
      </c>
      <c r="AO45">
        <f t="shared" si="9"/>
        <v>64</v>
      </c>
      <c r="AP45">
        <f t="shared" si="9"/>
        <v>36</v>
      </c>
      <c r="AQ45">
        <f t="shared" si="9"/>
        <v>1</v>
      </c>
      <c r="AR45">
        <f t="shared" si="9"/>
        <v>1</v>
      </c>
      <c r="AS45">
        <f t="shared" si="9"/>
        <v>0</v>
      </c>
      <c r="AT45">
        <f t="shared" si="9"/>
        <v>0</v>
      </c>
      <c r="AU45">
        <f t="shared" si="7"/>
        <v>25</v>
      </c>
      <c r="AV45">
        <f t="shared" si="7"/>
        <v>4</v>
      </c>
      <c r="AW45">
        <f t="shared" si="7"/>
        <v>0</v>
      </c>
      <c r="AX45">
        <f t="shared" si="7"/>
        <v>324</v>
      </c>
      <c r="AY45">
        <f t="shared" si="7"/>
        <v>81</v>
      </c>
      <c r="AZ45">
        <f t="shared" si="7"/>
        <v>121</v>
      </c>
      <c r="BA45">
        <f t="shared" si="7"/>
        <v>196</v>
      </c>
      <c r="BB45">
        <f t="shared" si="7"/>
        <v>2025</v>
      </c>
      <c r="BC45">
        <f t="shared" si="7"/>
        <v>49</v>
      </c>
    </row>
    <row r="46" spans="1:55" x14ac:dyDescent="0.25">
      <c r="A46" s="1">
        <v>42583</v>
      </c>
      <c r="B46">
        <f>'Pink hourly counts 2012'!B46*3</f>
        <v>45</v>
      </c>
      <c r="C46">
        <f>'Pink hourly counts 2012'!C46*3</f>
        <v>39</v>
      </c>
      <c r="D46">
        <f>'Pink hourly counts 2012'!D46*3</f>
        <v>165</v>
      </c>
      <c r="E46">
        <f>'Pink hourly counts 2012'!E46*3</f>
        <v>39</v>
      </c>
      <c r="F46">
        <f>'Pink hourly counts 2012'!F46*3</f>
        <v>21</v>
      </c>
      <c r="G46">
        <f>'Pink hourly counts 2012'!G46*3</f>
        <v>12</v>
      </c>
      <c r="H46">
        <f>'Pink hourly counts 2012'!H46*3</f>
        <v>21</v>
      </c>
      <c r="I46">
        <f>'Pink hourly counts 2012'!I46*3</f>
        <v>0</v>
      </c>
      <c r="J46">
        <f>'Pink hourly counts 2012'!J46*3</f>
        <v>3</v>
      </c>
      <c r="K46">
        <f>'Pink hourly counts 2012'!K46*3</f>
        <v>0</v>
      </c>
      <c r="L46">
        <f>'Pink hourly counts 2012'!L46*3</f>
        <v>9</v>
      </c>
      <c r="M46">
        <f>'Pink hourly counts 2012'!M46*3</f>
        <v>9</v>
      </c>
      <c r="N46">
        <f>'Pink hourly counts 2012'!N46*3</f>
        <v>6</v>
      </c>
      <c r="O46">
        <f>'Pink hourly counts 2012'!O46*3</f>
        <v>3</v>
      </c>
      <c r="P46">
        <f>'Pink hourly counts 2012'!P46*3</f>
        <v>3</v>
      </c>
      <c r="Q46">
        <f>'Pink hourly counts 2012'!Q46*3</f>
        <v>0</v>
      </c>
      <c r="R46">
        <f>'Pink hourly counts 2012'!R46*3</f>
        <v>9</v>
      </c>
      <c r="S46">
        <f>'Pink hourly counts 2012'!S46*3</f>
        <v>30</v>
      </c>
      <c r="T46">
        <f>'Pink hourly counts 2012'!T46*3</f>
        <v>132</v>
      </c>
      <c r="U46">
        <f>'Pink hourly counts 2012'!U46*3</f>
        <v>126</v>
      </c>
      <c r="V46">
        <f>'Pink hourly counts 2012'!V46*3</f>
        <v>129</v>
      </c>
      <c r="W46">
        <f>'Pink hourly counts 2012'!W46*3</f>
        <v>153</v>
      </c>
      <c r="X46">
        <f>'Pink hourly counts 2012'!X46*3</f>
        <v>45</v>
      </c>
      <c r="Y46">
        <f>'Pink hourly counts 2012'!Y46*3</f>
        <v>33</v>
      </c>
      <c r="Z46">
        <f t="shared" si="8"/>
        <v>1032</v>
      </c>
      <c r="AB46" s="74">
        <f>SUM(B46:Y46)</f>
        <v>1032</v>
      </c>
      <c r="AC46" s="74">
        <f t="shared" si="4"/>
        <v>19546.434782608696</v>
      </c>
      <c r="AD46" s="69"/>
      <c r="AE46">
        <f t="shared" si="1"/>
        <v>24</v>
      </c>
      <c r="AF46">
        <f t="shared" si="5"/>
        <v>135.7391304347826</v>
      </c>
      <c r="AG46">
        <f t="shared" si="10"/>
        <v>4</v>
      </c>
      <c r="AH46">
        <f t="shared" si="10"/>
        <v>1764</v>
      </c>
      <c r="AI46">
        <f t="shared" si="10"/>
        <v>1764</v>
      </c>
      <c r="AJ46">
        <f t="shared" si="10"/>
        <v>36</v>
      </c>
      <c r="AK46">
        <f t="shared" si="10"/>
        <v>9</v>
      </c>
      <c r="AL46">
        <f t="shared" si="10"/>
        <v>9</v>
      </c>
      <c r="AM46">
        <f t="shared" si="9"/>
        <v>49</v>
      </c>
      <c r="AN46">
        <f t="shared" si="9"/>
        <v>1</v>
      </c>
      <c r="AO46">
        <f t="shared" si="9"/>
        <v>1</v>
      </c>
      <c r="AP46">
        <f t="shared" si="9"/>
        <v>9</v>
      </c>
      <c r="AQ46">
        <f t="shared" si="9"/>
        <v>0</v>
      </c>
      <c r="AR46">
        <f t="shared" si="9"/>
        <v>1</v>
      </c>
      <c r="AS46">
        <f t="shared" si="9"/>
        <v>1</v>
      </c>
      <c r="AT46">
        <f t="shared" si="9"/>
        <v>0</v>
      </c>
      <c r="AU46">
        <f t="shared" si="7"/>
        <v>1</v>
      </c>
      <c r="AV46">
        <f t="shared" si="7"/>
        <v>9</v>
      </c>
      <c r="AW46">
        <f t="shared" si="7"/>
        <v>49</v>
      </c>
      <c r="AX46">
        <f t="shared" ref="AX46:BC61" si="11">(S46/3-T46/3)^2</f>
        <v>1156</v>
      </c>
      <c r="AY46">
        <f t="shared" si="11"/>
        <v>4</v>
      </c>
      <c r="AZ46">
        <f t="shared" si="11"/>
        <v>1</v>
      </c>
      <c r="BA46">
        <f t="shared" si="11"/>
        <v>64</v>
      </c>
      <c r="BB46">
        <f t="shared" si="11"/>
        <v>1296</v>
      </c>
      <c r="BC46">
        <f t="shared" si="11"/>
        <v>16</v>
      </c>
    </row>
    <row r="47" spans="1:55" x14ac:dyDescent="0.25">
      <c r="A47" s="1">
        <v>42584</v>
      </c>
      <c r="B47">
        <f>'Pink hourly counts 2012'!B47*3</f>
        <v>30</v>
      </c>
      <c r="C47">
        <f>'Pink hourly counts 2012'!C47*3</f>
        <v>-3</v>
      </c>
      <c r="D47">
        <f>'Pink hourly counts 2012'!D47*3</f>
        <v>3</v>
      </c>
      <c r="E47">
        <f>'Pink hourly counts 2012'!E47*3</f>
        <v>9</v>
      </c>
      <c r="F47">
        <f>'Pink hourly counts 2012'!F47*3</f>
        <v>3</v>
      </c>
      <c r="G47">
        <f>'Pink hourly counts 2012'!G47*3</f>
        <v>15</v>
      </c>
      <c r="H47">
        <f>'Pink hourly counts 2012'!H47*3</f>
        <v>30</v>
      </c>
      <c r="I47">
        <f>'Pink hourly counts 2012'!I47*3</f>
        <v>15</v>
      </c>
      <c r="J47">
        <f>'Pink hourly counts 2012'!J47*3</f>
        <v>3</v>
      </c>
      <c r="K47">
        <f>'Pink hourly counts 2012'!K47*3</f>
        <v>0</v>
      </c>
      <c r="L47">
        <f>'Pink hourly counts 2012'!L47*3</f>
        <v>6</v>
      </c>
      <c r="M47">
        <f>'Pink hourly counts 2012'!M47*3</f>
        <v>0</v>
      </c>
      <c r="N47">
        <f>'Pink hourly counts 2012'!N47*3</f>
        <v>3</v>
      </c>
      <c r="O47">
        <f>'Pink hourly counts 2012'!O47*3</f>
        <v>3</v>
      </c>
      <c r="P47">
        <f>'Pink hourly counts 2012'!P47*3</f>
        <v>36</v>
      </c>
      <c r="Q47">
        <f>'Pink hourly counts 2012'!Q47*3</f>
        <v>12</v>
      </c>
      <c r="R47" s="13">
        <f>SUM(B47:Q47,S47:Y47)*R65/SUM(B65:Q65,S65:Y65)</f>
        <v>10.743348316866919</v>
      </c>
      <c r="S47">
        <f>'Pink hourly counts 2012'!S47*3</f>
        <v>69</v>
      </c>
      <c r="T47">
        <f>'Pink hourly counts 2012'!T47*3</f>
        <v>75</v>
      </c>
      <c r="U47">
        <f>'Pink hourly counts 2012'!U47*3</f>
        <v>78</v>
      </c>
      <c r="V47">
        <f>'Pink hourly counts 2012'!V47*3</f>
        <v>249</v>
      </c>
      <c r="W47">
        <f>'Pink hourly counts 2012'!W47*3</f>
        <v>180</v>
      </c>
      <c r="X47">
        <f>'Pink hourly counts 2012'!X47*3</f>
        <v>129</v>
      </c>
      <c r="Y47">
        <f>'Pink hourly counts 2012'!Y47*3</f>
        <v>54</v>
      </c>
      <c r="Z47" s="7">
        <f t="shared" si="8"/>
        <v>1009.7433483168669</v>
      </c>
      <c r="AB47" s="74">
        <f>ROUND(SUM(B47:Y47),0)</f>
        <v>1010</v>
      </c>
      <c r="AC47" s="74">
        <f t="shared" si="4"/>
        <v>17168.144917837431</v>
      </c>
      <c r="AD47" s="69"/>
      <c r="AE47">
        <f t="shared" si="1"/>
        <v>24</v>
      </c>
      <c r="AF47">
        <f t="shared" si="5"/>
        <v>119.22322859609326</v>
      </c>
      <c r="AG47">
        <f t="shared" si="10"/>
        <v>121</v>
      </c>
      <c r="AH47">
        <f t="shared" si="10"/>
        <v>4</v>
      </c>
      <c r="AI47">
        <f t="shared" si="10"/>
        <v>4</v>
      </c>
      <c r="AJ47">
        <f t="shared" si="10"/>
        <v>4</v>
      </c>
      <c r="AK47">
        <f t="shared" si="10"/>
        <v>16</v>
      </c>
      <c r="AL47">
        <f t="shared" si="10"/>
        <v>25</v>
      </c>
      <c r="AM47">
        <f t="shared" si="9"/>
        <v>25</v>
      </c>
      <c r="AN47">
        <f t="shared" si="9"/>
        <v>16</v>
      </c>
      <c r="AO47">
        <f t="shared" si="9"/>
        <v>1</v>
      </c>
      <c r="AP47">
        <f t="shared" si="9"/>
        <v>4</v>
      </c>
      <c r="AQ47">
        <f t="shared" si="9"/>
        <v>4</v>
      </c>
      <c r="AR47">
        <f t="shared" si="9"/>
        <v>1</v>
      </c>
      <c r="AS47">
        <f t="shared" si="9"/>
        <v>0</v>
      </c>
      <c r="AT47">
        <f t="shared" si="9"/>
        <v>121</v>
      </c>
      <c r="AU47">
        <f t="shared" si="9"/>
        <v>64</v>
      </c>
      <c r="AV47">
        <f t="shared" si="9"/>
        <v>0.17546371696902258</v>
      </c>
      <c r="AW47">
        <f t="shared" si="9"/>
        <v>377.09305170332135</v>
      </c>
      <c r="AX47">
        <f t="shared" si="11"/>
        <v>4</v>
      </c>
      <c r="AY47">
        <f t="shared" si="11"/>
        <v>1</v>
      </c>
      <c r="AZ47">
        <f t="shared" si="11"/>
        <v>3249</v>
      </c>
      <c r="BA47">
        <f t="shared" si="11"/>
        <v>529</v>
      </c>
      <c r="BB47">
        <f t="shared" si="11"/>
        <v>289</v>
      </c>
      <c r="BC47">
        <f t="shared" si="11"/>
        <v>625</v>
      </c>
    </row>
    <row r="48" spans="1:55" x14ac:dyDescent="0.25">
      <c r="A48" s="1">
        <v>42585</v>
      </c>
      <c r="B48">
        <f>'Pink hourly counts 2012'!B48*3</f>
        <v>15</v>
      </c>
      <c r="C48">
        <f>'Pink hourly counts 2012'!C48*3</f>
        <v>30</v>
      </c>
      <c r="D48">
        <f>'Pink hourly counts 2012'!D48*3</f>
        <v>153</v>
      </c>
      <c r="E48">
        <f>'Pink hourly counts 2012'!E48*3</f>
        <v>60</v>
      </c>
      <c r="F48">
        <f>'Pink hourly counts 2012'!F48*3</f>
        <v>33</v>
      </c>
      <c r="G48">
        <f>'Pink hourly counts 2012'!G48*3</f>
        <v>9</v>
      </c>
      <c r="H48">
        <f>'Pink hourly counts 2012'!H48*3</f>
        <v>18</v>
      </c>
      <c r="I48">
        <f>'Pink hourly counts 2012'!I48*3</f>
        <v>0</v>
      </c>
      <c r="J48">
        <f>'Pink hourly counts 2012'!J48*3</f>
        <v>18</v>
      </c>
      <c r="K48">
        <f>'Pink hourly counts 2012'!K48*3</f>
        <v>24</v>
      </c>
      <c r="L48">
        <f>'Pink hourly counts 2012'!L48*3</f>
        <v>12</v>
      </c>
      <c r="M48">
        <f>'Pink hourly counts 2012'!M48*3</f>
        <v>12</v>
      </c>
      <c r="N48">
        <f>'Pink hourly counts 2012'!N48*3</f>
        <v>0</v>
      </c>
      <c r="O48">
        <f>'Pink hourly counts 2012'!O48*3</f>
        <v>9</v>
      </c>
      <c r="P48">
        <f>'Pink hourly counts 2012'!P48*3</f>
        <v>3</v>
      </c>
      <c r="Q48">
        <f>'Pink hourly counts 2012'!Q48*3</f>
        <v>0</v>
      </c>
      <c r="R48">
        <f>'Pink hourly counts 2012'!R48*3</f>
        <v>18</v>
      </c>
      <c r="S48">
        <f>'Pink hourly counts 2012'!S48*3</f>
        <v>36</v>
      </c>
      <c r="T48">
        <f>'Pink hourly counts 2012'!T48*3</f>
        <v>24</v>
      </c>
      <c r="U48">
        <f>'Pink hourly counts 2012'!U48*3</f>
        <v>135</v>
      </c>
      <c r="V48">
        <f>'Pink hourly counts 2012'!V48*3</f>
        <v>36</v>
      </c>
      <c r="W48">
        <f>'Pink hourly counts 2012'!W48*3</f>
        <v>45</v>
      </c>
      <c r="X48">
        <f>'Pink hourly counts 2012'!X48*3</f>
        <v>9</v>
      </c>
      <c r="Y48">
        <f>'Pink hourly counts 2012'!Y48*3</f>
        <v>6</v>
      </c>
      <c r="Z48">
        <f t="shared" si="8"/>
        <v>705</v>
      </c>
      <c r="AB48" s="74">
        <f t="shared" si="3"/>
        <v>705</v>
      </c>
      <c r="AC48" s="74">
        <f t="shared" si="4"/>
        <v>17665.043478260872</v>
      </c>
      <c r="AD48" s="73"/>
      <c r="AE48">
        <f t="shared" si="1"/>
        <v>24</v>
      </c>
      <c r="AF48">
        <f t="shared" si="5"/>
        <v>122.67391304347827</v>
      </c>
      <c r="AG48">
        <f t="shared" si="10"/>
        <v>25</v>
      </c>
      <c r="AH48">
        <f t="shared" si="10"/>
        <v>1681</v>
      </c>
      <c r="AI48">
        <f t="shared" si="10"/>
        <v>961</v>
      </c>
      <c r="AJ48">
        <f t="shared" si="10"/>
        <v>81</v>
      </c>
      <c r="AK48">
        <f t="shared" si="10"/>
        <v>64</v>
      </c>
      <c r="AL48">
        <f t="shared" si="10"/>
        <v>9</v>
      </c>
      <c r="AM48">
        <f t="shared" si="9"/>
        <v>36</v>
      </c>
      <c r="AN48">
        <f t="shared" si="9"/>
        <v>36</v>
      </c>
      <c r="AO48">
        <f t="shared" si="9"/>
        <v>4</v>
      </c>
      <c r="AP48">
        <f t="shared" si="9"/>
        <v>16</v>
      </c>
      <c r="AQ48">
        <f t="shared" si="9"/>
        <v>0</v>
      </c>
      <c r="AR48">
        <f t="shared" si="9"/>
        <v>16</v>
      </c>
      <c r="AS48">
        <f t="shared" si="9"/>
        <v>9</v>
      </c>
      <c r="AT48">
        <f t="shared" si="9"/>
        <v>4</v>
      </c>
      <c r="AU48">
        <f t="shared" si="9"/>
        <v>1</v>
      </c>
      <c r="AV48">
        <f t="shared" si="9"/>
        <v>36</v>
      </c>
      <c r="AW48">
        <f t="shared" si="9"/>
        <v>36</v>
      </c>
      <c r="AX48">
        <f t="shared" si="11"/>
        <v>16</v>
      </c>
      <c r="AY48">
        <f t="shared" si="11"/>
        <v>1369</v>
      </c>
      <c r="AZ48">
        <f t="shared" si="11"/>
        <v>1089</v>
      </c>
      <c r="BA48">
        <f t="shared" si="11"/>
        <v>9</v>
      </c>
      <c r="BB48">
        <f t="shared" si="11"/>
        <v>144</v>
      </c>
      <c r="BC48">
        <f t="shared" si="11"/>
        <v>1</v>
      </c>
    </row>
    <row r="49" spans="1:55" x14ac:dyDescent="0.25">
      <c r="A49" s="1">
        <v>42586</v>
      </c>
      <c r="B49">
        <f>'Pink hourly counts 2012'!B49*3</f>
        <v>0</v>
      </c>
      <c r="C49">
        <f>'Pink hourly counts 2012'!C49*3</f>
        <v>6</v>
      </c>
      <c r="D49">
        <f>'Pink hourly counts 2012'!D49*3</f>
        <v>15</v>
      </c>
      <c r="E49">
        <f>'Pink hourly counts 2012'!E49*3</f>
        <v>42</v>
      </c>
      <c r="F49">
        <f>'Pink hourly counts 2012'!F49*3</f>
        <v>12</v>
      </c>
      <c r="G49">
        <f>'Pink hourly counts 2012'!G49*3</f>
        <v>6</v>
      </c>
      <c r="H49">
        <f>'Pink hourly counts 2012'!H49*3</f>
        <v>0</v>
      </c>
      <c r="I49">
        <f>'Pink hourly counts 2012'!I49*3</f>
        <v>0</v>
      </c>
      <c r="J49">
        <f>'Pink hourly counts 2012'!J49*3</f>
        <v>0</v>
      </c>
      <c r="K49">
        <f>'Pink hourly counts 2012'!K49*3</f>
        <v>0</v>
      </c>
      <c r="L49">
        <f>'Pink hourly counts 2012'!L49*3</f>
        <v>3</v>
      </c>
      <c r="M49">
        <f>'Pink hourly counts 2012'!M49*3</f>
        <v>0</v>
      </c>
      <c r="N49">
        <f>'Pink hourly counts 2012'!N49*3</f>
        <v>0</v>
      </c>
      <c r="O49">
        <f>'Pink hourly counts 2012'!O49*3</f>
        <v>0</v>
      </c>
      <c r="P49">
        <f>'Pink hourly counts 2012'!P49*3</f>
        <v>0</v>
      </c>
      <c r="Q49">
        <f>'Pink hourly counts 2012'!Q49*3</f>
        <v>0</v>
      </c>
      <c r="R49">
        <f>'Pink hourly counts 2012'!R49*3</f>
        <v>9</v>
      </c>
      <c r="S49">
        <f>'Pink hourly counts 2012'!S49*3</f>
        <v>12</v>
      </c>
      <c r="T49">
        <f>'Pink hourly counts 2012'!T49*3</f>
        <v>6</v>
      </c>
      <c r="U49">
        <f>'Pink hourly counts 2012'!U49*3</f>
        <v>30</v>
      </c>
      <c r="V49">
        <f>'Pink hourly counts 2012'!V49*3</f>
        <v>60</v>
      </c>
      <c r="W49">
        <f>'Pink hourly counts 2012'!W49*3</f>
        <v>57</v>
      </c>
      <c r="X49">
        <f>'Pink hourly counts 2012'!X49*3</f>
        <v>102</v>
      </c>
      <c r="Y49">
        <f>'Pink hourly counts 2012'!Y49*3</f>
        <v>126</v>
      </c>
      <c r="Z49">
        <f t="shared" si="8"/>
        <v>486</v>
      </c>
      <c r="AB49" s="74">
        <f t="shared" si="3"/>
        <v>486</v>
      </c>
      <c r="AC49" s="74">
        <f t="shared" si="4"/>
        <v>2103.6521739130435</v>
      </c>
      <c r="AD49" s="69"/>
      <c r="AE49">
        <f t="shared" si="1"/>
        <v>24</v>
      </c>
      <c r="AF49">
        <f t="shared" si="5"/>
        <v>14.608695652173912</v>
      </c>
      <c r="AG49">
        <f t="shared" si="10"/>
        <v>4</v>
      </c>
      <c r="AH49">
        <f t="shared" si="10"/>
        <v>9</v>
      </c>
      <c r="AI49">
        <f t="shared" si="10"/>
        <v>81</v>
      </c>
      <c r="AJ49">
        <f t="shared" si="10"/>
        <v>100</v>
      </c>
      <c r="AK49">
        <f t="shared" si="10"/>
        <v>4</v>
      </c>
      <c r="AL49">
        <f t="shared" si="10"/>
        <v>4</v>
      </c>
      <c r="AM49">
        <f t="shared" si="9"/>
        <v>0</v>
      </c>
      <c r="AN49">
        <f t="shared" si="9"/>
        <v>0</v>
      </c>
      <c r="AO49">
        <f t="shared" si="9"/>
        <v>0</v>
      </c>
      <c r="AP49">
        <f t="shared" si="9"/>
        <v>1</v>
      </c>
      <c r="AQ49">
        <f t="shared" si="9"/>
        <v>1</v>
      </c>
      <c r="AR49">
        <f t="shared" si="9"/>
        <v>0</v>
      </c>
      <c r="AS49">
        <f t="shared" si="9"/>
        <v>0</v>
      </c>
      <c r="AT49">
        <f t="shared" si="9"/>
        <v>0</v>
      </c>
      <c r="AU49">
        <f t="shared" si="9"/>
        <v>0</v>
      </c>
      <c r="AV49">
        <f t="shared" si="9"/>
        <v>9</v>
      </c>
      <c r="AW49">
        <f t="shared" si="9"/>
        <v>1</v>
      </c>
      <c r="AX49">
        <f t="shared" si="11"/>
        <v>4</v>
      </c>
      <c r="AY49">
        <f t="shared" si="11"/>
        <v>64</v>
      </c>
      <c r="AZ49">
        <f t="shared" si="11"/>
        <v>100</v>
      </c>
      <c r="BA49">
        <f t="shared" si="11"/>
        <v>1</v>
      </c>
      <c r="BB49">
        <f t="shared" si="11"/>
        <v>225</v>
      </c>
      <c r="BC49">
        <f t="shared" si="11"/>
        <v>64</v>
      </c>
    </row>
    <row r="50" spans="1:55" x14ac:dyDescent="0.25">
      <c r="A50" s="1">
        <v>42587</v>
      </c>
      <c r="B50">
        <f>'Pink hourly counts 2012'!B50*3</f>
        <v>30</v>
      </c>
      <c r="C50">
        <f>'Pink hourly counts 2012'!C50*3</f>
        <v>18</v>
      </c>
      <c r="D50">
        <f>'Pink hourly counts 2012'!D50*3</f>
        <v>42</v>
      </c>
      <c r="E50">
        <f>'Pink hourly counts 2012'!E50*3</f>
        <v>33</v>
      </c>
      <c r="F50">
        <f>'Pink hourly counts 2012'!F50*3</f>
        <v>6</v>
      </c>
      <c r="G50">
        <f>'Pink hourly counts 2012'!G50*3</f>
        <v>0</v>
      </c>
      <c r="H50">
        <f>'Pink hourly counts 2012'!H50*3</f>
        <v>27</v>
      </c>
      <c r="I50">
        <f>'Pink hourly counts 2012'!I50*3</f>
        <v>15</v>
      </c>
      <c r="J50">
        <f>'Pink hourly counts 2012'!J50*3</f>
        <v>3</v>
      </c>
      <c r="K50">
        <f>'Pink hourly counts 2012'!K50*3</f>
        <v>3</v>
      </c>
      <c r="L50">
        <f>'Pink hourly counts 2012'!L50*3</f>
        <v>0</v>
      </c>
      <c r="M50">
        <f>'Pink hourly counts 2012'!M50*3</f>
        <v>0</v>
      </c>
      <c r="N50">
        <f>'Pink hourly counts 2012'!N50*3</f>
        <v>0</v>
      </c>
      <c r="O50">
        <f>'Pink hourly counts 2012'!O50*3</f>
        <v>3</v>
      </c>
      <c r="P50">
        <f>'Pink hourly counts 2012'!P50*3</f>
        <v>0</v>
      </c>
      <c r="Q50">
        <f>'Pink hourly counts 2012'!Q50*3</f>
        <v>0</v>
      </c>
      <c r="R50">
        <f>'Pink hourly counts 2012'!R50*3</f>
        <v>18</v>
      </c>
      <c r="S50">
        <f>'Pink hourly counts 2012'!S50*3</f>
        <v>15</v>
      </c>
      <c r="T50">
        <f>'Pink hourly counts 2012'!T50*3</f>
        <v>63</v>
      </c>
      <c r="U50">
        <f>'Pink hourly counts 2012'!U50*3</f>
        <v>0</v>
      </c>
      <c r="V50">
        <f>'Pink hourly counts 2012'!V50*3</f>
        <v>9</v>
      </c>
      <c r="W50">
        <f>'Pink hourly counts 2012'!W50*3</f>
        <v>15</v>
      </c>
      <c r="X50">
        <f>'Pink hourly counts 2012'!X50*3</f>
        <v>0</v>
      </c>
      <c r="Y50">
        <f>'Pink hourly counts 2012'!Y50*3</f>
        <v>9</v>
      </c>
      <c r="Z50">
        <f t="shared" si="8"/>
        <v>309</v>
      </c>
      <c r="AB50" s="74">
        <f t="shared" si="3"/>
        <v>309</v>
      </c>
      <c r="AC50" s="74">
        <f t="shared" si="4"/>
        <v>3352.6956521739135</v>
      </c>
      <c r="AD50" s="69"/>
      <c r="AE50">
        <f t="shared" si="1"/>
        <v>24</v>
      </c>
      <c r="AF50">
        <f t="shared" si="5"/>
        <v>23.282608695652176</v>
      </c>
      <c r="AG50">
        <f t="shared" si="10"/>
        <v>16</v>
      </c>
      <c r="AH50">
        <f t="shared" si="10"/>
        <v>64</v>
      </c>
      <c r="AI50">
        <f t="shared" si="10"/>
        <v>9</v>
      </c>
      <c r="AJ50">
        <f t="shared" si="10"/>
        <v>81</v>
      </c>
      <c r="AK50">
        <f t="shared" si="10"/>
        <v>4</v>
      </c>
      <c r="AL50">
        <f t="shared" si="10"/>
        <v>81</v>
      </c>
      <c r="AM50">
        <f t="shared" si="9"/>
        <v>16</v>
      </c>
      <c r="AN50">
        <f t="shared" si="9"/>
        <v>16</v>
      </c>
      <c r="AO50">
        <f t="shared" si="9"/>
        <v>0</v>
      </c>
      <c r="AP50">
        <f t="shared" si="9"/>
        <v>1</v>
      </c>
      <c r="AQ50">
        <f t="shared" si="9"/>
        <v>0</v>
      </c>
      <c r="AR50">
        <f t="shared" si="9"/>
        <v>0</v>
      </c>
      <c r="AS50">
        <f t="shared" si="9"/>
        <v>1</v>
      </c>
      <c r="AT50">
        <f t="shared" si="9"/>
        <v>1</v>
      </c>
      <c r="AU50">
        <f t="shared" si="9"/>
        <v>0</v>
      </c>
      <c r="AV50">
        <f t="shared" si="9"/>
        <v>36</v>
      </c>
      <c r="AW50">
        <f t="shared" si="9"/>
        <v>1</v>
      </c>
      <c r="AX50">
        <f t="shared" si="11"/>
        <v>256</v>
      </c>
      <c r="AY50">
        <f t="shared" si="11"/>
        <v>441</v>
      </c>
      <c r="AZ50">
        <f t="shared" si="11"/>
        <v>9</v>
      </c>
      <c r="BA50">
        <f t="shared" si="11"/>
        <v>4</v>
      </c>
      <c r="BB50">
        <f t="shared" si="11"/>
        <v>25</v>
      </c>
      <c r="BC50">
        <f t="shared" si="11"/>
        <v>9</v>
      </c>
    </row>
    <row r="51" spans="1:55" x14ac:dyDescent="0.25">
      <c r="A51" s="1">
        <v>42588</v>
      </c>
      <c r="B51">
        <f>'Pink hourly counts 2012'!B51*3</f>
        <v>0</v>
      </c>
      <c r="C51">
        <f>'Pink hourly counts 2012'!C51*3</f>
        <v>21</v>
      </c>
      <c r="D51">
        <f>'Pink hourly counts 2012'!D51*3</f>
        <v>15</v>
      </c>
      <c r="E51">
        <f>'Pink hourly counts 2012'!E51*3</f>
        <v>27</v>
      </c>
      <c r="F51">
        <f>'Pink hourly counts 2012'!F51*3</f>
        <v>21</v>
      </c>
      <c r="G51">
        <f>'Pink hourly counts 2012'!G51*3</f>
        <v>6</v>
      </c>
      <c r="H51">
        <f>'Pink hourly counts 2012'!H51*3</f>
        <v>3</v>
      </c>
      <c r="I51">
        <f>'Pink hourly counts 2012'!I51*3</f>
        <v>3</v>
      </c>
      <c r="J51">
        <f>'Pink hourly counts 2012'!J51*3</f>
        <v>-3</v>
      </c>
      <c r="K51">
        <f>'Pink hourly counts 2012'!K51*3</f>
        <v>0</v>
      </c>
      <c r="L51">
        <f>'Pink hourly counts 2012'!L51*3</f>
        <v>0</v>
      </c>
      <c r="M51">
        <f>'Pink hourly counts 2012'!M51*3</f>
        <v>-6</v>
      </c>
      <c r="N51">
        <f>'Pink hourly counts 2012'!N51*3</f>
        <v>0</v>
      </c>
      <c r="O51">
        <f>'Pink hourly counts 2012'!O51*3</f>
        <v>0</v>
      </c>
      <c r="P51">
        <f>'Pink hourly counts 2012'!P51*3</f>
        <v>0</v>
      </c>
      <c r="Q51">
        <f>'Pink hourly counts 2012'!Q51*3</f>
        <v>-3</v>
      </c>
      <c r="R51">
        <f>'Pink hourly counts 2012'!R51*3</f>
        <v>6</v>
      </c>
      <c r="S51">
        <f>'Pink hourly counts 2012'!S51*3</f>
        <v>3</v>
      </c>
      <c r="T51">
        <f>'Pink hourly counts 2012'!T51*3</f>
        <v>0</v>
      </c>
      <c r="U51">
        <f>'Pink hourly counts 2012'!U51*3</f>
        <v>9</v>
      </c>
      <c r="V51">
        <f>'Pink hourly counts 2012'!V51*3</f>
        <v>9</v>
      </c>
      <c r="W51">
        <f>'Pink hourly counts 2012'!W51*3</f>
        <v>6</v>
      </c>
      <c r="X51">
        <f>'Pink hourly counts 2012'!X51*3</f>
        <v>12</v>
      </c>
      <c r="Y51">
        <f>'Pink hourly counts 2012'!Y51*3</f>
        <v>3</v>
      </c>
      <c r="Z51">
        <f t="shared" si="8"/>
        <v>132</v>
      </c>
      <c r="AB51" s="74">
        <f t="shared" si="3"/>
        <v>132</v>
      </c>
      <c r="AC51" s="74">
        <f t="shared" si="4"/>
        <v>460.17391304347836</v>
      </c>
      <c r="AD51" s="69"/>
      <c r="AE51">
        <f t="shared" si="1"/>
        <v>24</v>
      </c>
      <c r="AF51">
        <f t="shared" si="5"/>
        <v>3.1956521739130435</v>
      </c>
      <c r="AG51">
        <f t="shared" si="10"/>
        <v>49</v>
      </c>
      <c r="AH51">
        <f t="shared" si="10"/>
        <v>4</v>
      </c>
      <c r="AI51">
        <f t="shared" si="10"/>
        <v>16</v>
      </c>
      <c r="AJ51">
        <f t="shared" si="10"/>
        <v>4</v>
      </c>
      <c r="AK51">
        <f t="shared" si="10"/>
        <v>25</v>
      </c>
      <c r="AL51">
        <f t="shared" si="10"/>
        <v>1</v>
      </c>
      <c r="AM51">
        <f t="shared" si="9"/>
        <v>0</v>
      </c>
      <c r="AN51">
        <f t="shared" si="9"/>
        <v>4</v>
      </c>
      <c r="AO51">
        <f t="shared" si="9"/>
        <v>1</v>
      </c>
      <c r="AP51">
        <f t="shared" si="9"/>
        <v>0</v>
      </c>
      <c r="AQ51">
        <f t="shared" si="9"/>
        <v>4</v>
      </c>
      <c r="AR51">
        <f t="shared" si="9"/>
        <v>4</v>
      </c>
      <c r="AS51">
        <f t="shared" si="9"/>
        <v>0</v>
      </c>
      <c r="AT51">
        <f t="shared" si="9"/>
        <v>0</v>
      </c>
      <c r="AU51">
        <f t="shared" si="9"/>
        <v>1</v>
      </c>
      <c r="AV51">
        <f t="shared" si="9"/>
        <v>9</v>
      </c>
      <c r="AW51">
        <f t="shared" si="9"/>
        <v>1</v>
      </c>
      <c r="AX51">
        <f t="shared" si="11"/>
        <v>1</v>
      </c>
      <c r="AY51">
        <f t="shared" si="11"/>
        <v>9</v>
      </c>
      <c r="AZ51">
        <f t="shared" si="11"/>
        <v>0</v>
      </c>
      <c r="BA51">
        <f t="shared" si="11"/>
        <v>1</v>
      </c>
      <c r="BB51">
        <f t="shared" si="11"/>
        <v>4</v>
      </c>
      <c r="BC51">
        <f t="shared" si="11"/>
        <v>9</v>
      </c>
    </row>
    <row r="52" spans="1:55" x14ac:dyDescent="0.25">
      <c r="A52" s="1">
        <v>42589</v>
      </c>
      <c r="B52">
        <f>'Pink hourly counts 2012'!B52*3</f>
        <v>0</v>
      </c>
      <c r="C52">
        <f>'Pink hourly counts 2012'!C52*3</f>
        <v>21</v>
      </c>
      <c r="D52">
        <f>'Pink hourly counts 2012'!D52*3</f>
        <v>3</v>
      </c>
      <c r="E52">
        <f>'Pink hourly counts 2012'!E52*3</f>
        <v>24</v>
      </c>
      <c r="F52">
        <f>'Pink hourly counts 2012'!F52*3</f>
        <v>12</v>
      </c>
      <c r="G52">
        <f>'Pink hourly counts 2012'!G52*3</f>
        <v>0</v>
      </c>
      <c r="H52">
        <f>'Pink hourly counts 2012'!H52*3</f>
        <v>0</v>
      </c>
      <c r="I52">
        <f>'Pink hourly counts 2012'!I52*3</f>
        <v>0</v>
      </c>
      <c r="J52">
        <f>'Pink hourly counts 2012'!J52*3</f>
        <v>0</v>
      </c>
      <c r="K52">
        <f>'Pink hourly counts 2012'!K52*3</f>
        <v>3</v>
      </c>
      <c r="L52">
        <f>'Pink hourly counts 2012'!L52*3</f>
        <v>0</v>
      </c>
      <c r="M52">
        <f>'Pink hourly counts 2012'!M52*3</f>
        <v>0</v>
      </c>
      <c r="N52">
        <f>'Pink hourly counts 2012'!N52*3</f>
        <v>0</v>
      </c>
      <c r="O52">
        <f>'Pink hourly counts 2012'!O52*3</f>
        <v>0</v>
      </c>
      <c r="P52">
        <f>'Pink hourly counts 2012'!P52*3</f>
        <v>0</v>
      </c>
      <c r="Q52">
        <f>'Pink hourly counts 2012'!Q52*3</f>
        <v>-3</v>
      </c>
      <c r="R52">
        <f>'Pink hourly counts 2012'!R52*3</f>
        <v>15</v>
      </c>
      <c r="S52">
        <f>'Pink hourly counts 2012'!S52*3</f>
        <v>15</v>
      </c>
      <c r="T52">
        <f>'Pink hourly counts 2012'!T52*3</f>
        <v>6</v>
      </c>
      <c r="U52">
        <f>'Pink hourly counts 2012'!U52*3</f>
        <v>9</v>
      </c>
      <c r="V52">
        <f>'Pink hourly counts 2012'!V52*3</f>
        <v>6</v>
      </c>
      <c r="W52">
        <f>'Pink hourly counts 2012'!W52*3</f>
        <v>3</v>
      </c>
      <c r="X52">
        <f>'Pink hourly counts 2012'!X52*3</f>
        <v>6</v>
      </c>
      <c r="Y52">
        <f>'Pink hourly counts 2012'!Y52*3</f>
        <v>6</v>
      </c>
      <c r="Z52">
        <f t="shared" si="8"/>
        <v>126</v>
      </c>
      <c r="AB52" s="74">
        <f t="shared" si="3"/>
        <v>126</v>
      </c>
      <c r="AC52" s="74">
        <f t="shared" si="4"/>
        <v>682.43478260869574</v>
      </c>
      <c r="AD52" s="69"/>
      <c r="AE52">
        <f t="shared" si="1"/>
        <v>24</v>
      </c>
      <c r="AF52">
        <f t="shared" si="5"/>
        <v>4.7391304347826084</v>
      </c>
      <c r="AG52">
        <f t="shared" si="10"/>
        <v>49</v>
      </c>
      <c r="AH52">
        <f t="shared" si="10"/>
        <v>36</v>
      </c>
      <c r="AI52">
        <f t="shared" si="10"/>
        <v>49</v>
      </c>
      <c r="AJ52">
        <f t="shared" si="10"/>
        <v>16</v>
      </c>
      <c r="AK52">
        <f t="shared" si="10"/>
        <v>16</v>
      </c>
      <c r="AL52">
        <f t="shared" si="10"/>
        <v>0</v>
      </c>
      <c r="AM52">
        <f t="shared" si="9"/>
        <v>0</v>
      </c>
      <c r="AN52">
        <f t="shared" si="9"/>
        <v>0</v>
      </c>
      <c r="AO52">
        <f t="shared" si="9"/>
        <v>1</v>
      </c>
      <c r="AP52">
        <f t="shared" si="9"/>
        <v>1</v>
      </c>
      <c r="AQ52">
        <f t="shared" si="9"/>
        <v>0</v>
      </c>
      <c r="AR52">
        <f t="shared" si="9"/>
        <v>0</v>
      </c>
      <c r="AS52">
        <f t="shared" si="9"/>
        <v>0</v>
      </c>
      <c r="AT52">
        <f t="shared" si="9"/>
        <v>0</v>
      </c>
      <c r="AU52">
        <f t="shared" si="9"/>
        <v>1</v>
      </c>
      <c r="AV52">
        <f t="shared" si="9"/>
        <v>36</v>
      </c>
      <c r="AW52">
        <f t="shared" si="9"/>
        <v>0</v>
      </c>
      <c r="AX52">
        <f t="shared" si="11"/>
        <v>9</v>
      </c>
      <c r="AY52">
        <f t="shared" si="11"/>
        <v>1</v>
      </c>
      <c r="AZ52">
        <f t="shared" si="11"/>
        <v>1</v>
      </c>
      <c r="BA52">
        <f t="shared" si="11"/>
        <v>1</v>
      </c>
      <c r="BB52">
        <f t="shared" si="11"/>
        <v>1</v>
      </c>
      <c r="BC52">
        <f t="shared" si="11"/>
        <v>0</v>
      </c>
    </row>
    <row r="53" spans="1:55" x14ac:dyDescent="0.25">
      <c r="A53" s="1">
        <v>42590</v>
      </c>
      <c r="B53">
        <f>'Pink hourly counts 2012'!B53*3</f>
        <v>12</v>
      </c>
      <c r="C53">
        <f>'Pink hourly counts 2012'!C53*3</f>
        <v>48</v>
      </c>
      <c r="D53">
        <f>'Pink hourly counts 2012'!D53*3</f>
        <v>78</v>
      </c>
      <c r="E53">
        <f>'Pink hourly counts 2012'!E53*3</f>
        <v>147</v>
      </c>
      <c r="F53">
        <f>'Pink hourly counts 2012'!F53*3</f>
        <v>72</v>
      </c>
      <c r="G53">
        <f>'Pink hourly counts 2012'!G53*3</f>
        <v>9</v>
      </c>
      <c r="H53">
        <f>'Pink hourly counts 2012'!H53*3</f>
        <v>3</v>
      </c>
      <c r="I53">
        <f>'Pink hourly counts 2012'!I53*3</f>
        <v>0</v>
      </c>
      <c r="J53">
        <f>'Pink hourly counts 2012'!J53*3</f>
        <v>0</v>
      </c>
      <c r="K53">
        <f>'Pink hourly counts 2012'!K53*3</f>
        <v>0</v>
      </c>
      <c r="L53">
        <f>'Pink hourly counts 2012'!L53*3</f>
        <v>-3</v>
      </c>
      <c r="M53">
        <f>'Pink hourly counts 2012'!M53*3</f>
        <v>0</v>
      </c>
      <c r="N53">
        <f>'Pink hourly counts 2012'!N53*3</f>
        <v>0</v>
      </c>
      <c r="O53">
        <f>'Pink hourly counts 2012'!O53*3</f>
        <v>0</v>
      </c>
      <c r="P53">
        <f>'Pink hourly counts 2012'!P53*3</f>
        <v>0</v>
      </c>
      <c r="Q53">
        <f>'Pink hourly counts 2012'!Q53*3</f>
        <v>3</v>
      </c>
      <c r="R53">
        <f>'Pink hourly counts 2012'!R53*3</f>
        <v>0</v>
      </c>
      <c r="S53">
        <f>'Pink hourly counts 2012'!S53*3</f>
        <v>0</v>
      </c>
      <c r="T53">
        <f>'Pink hourly counts 2012'!T53*3</f>
        <v>6</v>
      </c>
      <c r="U53">
        <f>'Pink hourly counts 2012'!U53*3</f>
        <v>12</v>
      </c>
      <c r="V53">
        <f>'Pink hourly counts 2012'!V53*3</f>
        <v>0</v>
      </c>
      <c r="W53">
        <f>'Pink hourly counts 2012'!W53*3</f>
        <v>36</v>
      </c>
      <c r="X53">
        <f>'Pink hourly counts 2012'!X53*3</f>
        <v>12</v>
      </c>
      <c r="Y53">
        <f>'Pink hourly counts 2012'!Y53*3</f>
        <v>15</v>
      </c>
      <c r="Z53">
        <f t="shared" si="8"/>
        <v>450</v>
      </c>
      <c r="AB53" s="74">
        <f t="shared" si="3"/>
        <v>450</v>
      </c>
      <c r="AC53" s="74">
        <f t="shared" si="4"/>
        <v>6514.4347826086969</v>
      </c>
      <c r="AD53" s="69"/>
      <c r="AE53">
        <f t="shared" si="1"/>
        <v>24</v>
      </c>
      <c r="AF53">
        <f t="shared" si="5"/>
        <v>45.239130434782609</v>
      </c>
      <c r="AG53">
        <f t="shared" si="10"/>
        <v>144</v>
      </c>
      <c r="AH53">
        <f t="shared" si="10"/>
        <v>100</v>
      </c>
      <c r="AI53">
        <f t="shared" si="10"/>
        <v>529</v>
      </c>
      <c r="AJ53">
        <f t="shared" si="10"/>
        <v>625</v>
      </c>
      <c r="AK53">
        <f t="shared" si="10"/>
        <v>441</v>
      </c>
      <c r="AL53">
        <f t="shared" si="10"/>
        <v>4</v>
      </c>
      <c r="AM53">
        <f t="shared" si="9"/>
        <v>1</v>
      </c>
      <c r="AN53">
        <f t="shared" si="9"/>
        <v>0</v>
      </c>
      <c r="AO53">
        <f t="shared" si="9"/>
        <v>0</v>
      </c>
      <c r="AP53">
        <f t="shared" si="9"/>
        <v>1</v>
      </c>
      <c r="AQ53">
        <f t="shared" si="9"/>
        <v>1</v>
      </c>
      <c r="AR53">
        <f t="shared" si="9"/>
        <v>0</v>
      </c>
      <c r="AS53">
        <f t="shared" si="9"/>
        <v>0</v>
      </c>
      <c r="AT53">
        <f t="shared" si="9"/>
        <v>0</v>
      </c>
      <c r="AU53">
        <f t="shared" si="9"/>
        <v>1</v>
      </c>
      <c r="AV53">
        <f t="shared" si="9"/>
        <v>1</v>
      </c>
      <c r="AW53">
        <f t="shared" si="9"/>
        <v>0</v>
      </c>
      <c r="AX53">
        <f t="shared" si="11"/>
        <v>4</v>
      </c>
      <c r="AY53">
        <f t="shared" si="11"/>
        <v>4</v>
      </c>
      <c r="AZ53">
        <f t="shared" si="11"/>
        <v>16</v>
      </c>
      <c r="BA53">
        <f t="shared" si="11"/>
        <v>144</v>
      </c>
      <c r="BB53">
        <f t="shared" si="11"/>
        <v>64</v>
      </c>
      <c r="BC53">
        <f t="shared" si="11"/>
        <v>1</v>
      </c>
    </row>
    <row r="54" spans="1:55" x14ac:dyDescent="0.25">
      <c r="A54" s="1">
        <v>42591</v>
      </c>
      <c r="B54">
        <f>'Pink hourly counts 2012'!B54*3</f>
        <v>-3</v>
      </c>
      <c r="C54">
        <f>'Pink hourly counts 2012'!C54*3</f>
        <v>9</v>
      </c>
      <c r="D54">
        <f>'Pink hourly counts 2012'!D54*3</f>
        <v>24</v>
      </c>
      <c r="E54">
        <f>'Pink hourly counts 2012'!E54*3</f>
        <v>6</v>
      </c>
      <c r="F54">
        <f>'Pink hourly counts 2012'!F54*3</f>
        <v>3</v>
      </c>
      <c r="G54">
        <f>'Pink hourly counts 2012'!G54*3</f>
        <v>-3</v>
      </c>
      <c r="H54">
        <f>'Pink hourly counts 2012'!H54*3</f>
        <v>0</v>
      </c>
      <c r="I54">
        <f>'Pink hourly counts 2012'!I54*3</f>
        <v>3</v>
      </c>
      <c r="J54">
        <f>'Pink hourly counts 2012'!J54*3</f>
        <v>-3</v>
      </c>
      <c r="K54">
        <f>'Pink hourly counts 2012'!K54*3</f>
        <v>0</v>
      </c>
      <c r="L54">
        <f>'Pink hourly counts 2012'!L54*3</f>
        <v>0</v>
      </c>
      <c r="M54">
        <f>'Pink hourly counts 2012'!M54*3</f>
        <v>0</v>
      </c>
      <c r="N54">
        <f>'Pink hourly counts 2012'!N54*3</f>
        <v>0</v>
      </c>
      <c r="O54">
        <f>'Pink hourly counts 2012'!O54*3</f>
        <v>0</v>
      </c>
      <c r="P54">
        <f>'Pink hourly counts 2012'!P54*3</f>
        <v>0</v>
      </c>
      <c r="Q54">
        <f>'Pink hourly counts 2012'!Q54*3</f>
        <v>0</v>
      </c>
      <c r="R54">
        <f>'Pink hourly counts 2012'!R54*3</f>
        <v>6</v>
      </c>
      <c r="S54">
        <f>'Pink hourly counts 2012'!S54*3</f>
        <v>6</v>
      </c>
      <c r="T54">
        <f>'Pink hourly counts 2012'!T54*3</f>
        <v>9</v>
      </c>
      <c r="U54">
        <f>'Pink hourly counts 2012'!U54*3</f>
        <v>6</v>
      </c>
      <c r="V54">
        <f>'Pink hourly counts 2012'!V54*3</f>
        <v>6</v>
      </c>
      <c r="W54">
        <f>'Pink hourly counts 2012'!W54*3</f>
        <v>9</v>
      </c>
      <c r="X54">
        <f>'Pink hourly counts 2012'!X54*3</f>
        <v>6</v>
      </c>
      <c r="Y54">
        <f>'Pink hourly counts 2012'!Y54*3</f>
        <v>6</v>
      </c>
      <c r="Z54">
        <f t="shared" si="8"/>
        <v>90</v>
      </c>
      <c r="AB54" s="74">
        <f t="shared" si="3"/>
        <v>90</v>
      </c>
      <c r="AC54" s="74">
        <f t="shared" si="4"/>
        <v>303.6521739130435</v>
      </c>
      <c r="AD54" s="69"/>
      <c r="AE54">
        <f t="shared" si="1"/>
        <v>24</v>
      </c>
      <c r="AF54">
        <f t="shared" si="5"/>
        <v>2.1086956521739131</v>
      </c>
      <c r="AG54">
        <f t="shared" si="10"/>
        <v>16</v>
      </c>
      <c r="AH54">
        <f t="shared" si="10"/>
        <v>25</v>
      </c>
      <c r="AI54">
        <f t="shared" si="10"/>
        <v>36</v>
      </c>
      <c r="AJ54">
        <f t="shared" si="10"/>
        <v>1</v>
      </c>
      <c r="AK54">
        <f t="shared" si="10"/>
        <v>4</v>
      </c>
      <c r="AL54">
        <f t="shared" si="10"/>
        <v>1</v>
      </c>
      <c r="AM54">
        <f t="shared" si="9"/>
        <v>1</v>
      </c>
      <c r="AN54">
        <f t="shared" si="9"/>
        <v>4</v>
      </c>
      <c r="AO54">
        <f t="shared" si="9"/>
        <v>1</v>
      </c>
      <c r="AP54">
        <f t="shared" si="9"/>
        <v>0</v>
      </c>
      <c r="AQ54">
        <f t="shared" si="9"/>
        <v>0</v>
      </c>
      <c r="AR54">
        <f t="shared" si="9"/>
        <v>0</v>
      </c>
      <c r="AS54">
        <f t="shared" si="9"/>
        <v>0</v>
      </c>
      <c r="AT54">
        <f t="shared" si="9"/>
        <v>0</v>
      </c>
      <c r="AU54">
        <f t="shared" si="9"/>
        <v>0</v>
      </c>
      <c r="AV54">
        <f t="shared" si="9"/>
        <v>4</v>
      </c>
      <c r="AW54">
        <f t="shared" si="9"/>
        <v>0</v>
      </c>
      <c r="AX54">
        <f t="shared" si="11"/>
        <v>1</v>
      </c>
      <c r="AY54">
        <f t="shared" si="11"/>
        <v>1</v>
      </c>
      <c r="AZ54">
        <f t="shared" si="11"/>
        <v>0</v>
      </c>
      <c r="BA54">
        <f t="shared" si="11"/>
        <v>1</v>
      </c>
      <c r="BB54">
        <f t="shared" si="11"/>
        <v>1</v>
      </c>
      <c r="BC54">
        <f t="shared" si="11"/>
        <v>0</v>
      </c>
    </row>
    <row r="55" spans="1:55" x14ac:dyDescent="0.25">
      <c r="A55" s="1">
        <v>42592</v>
      </c>
      <c r="B55">
        <f>'Pink hourly counts 2012'!B55*3</f>
        <v>9</v>
      </c>
      <c r="C55">
        <f>'Pink hourly counts 2012'!C55*3</f>
        <v>24</v>
      </c>
      <c r="D55">
        <f>'Pink hourly counts 2012'!D55*3</f>
        <v>18</v>
      </c>
      <c r="E55">
        <f>'Pink hourly counts 2012'!E55*3</f>
        <v>15</v>
      </c>
      <c r="F55">
        <f>'Pink hourly counts 2012'!F55*3</f>
        <v>33</v>
      </c>
      <c r="G55">
        <f>'Pink hourly counts 2012'!G55*3</f>
        <v>12</v>
      </c>
      <c r="H55">
        <f>'Pink hourly counts 2012'!H55*3</f>
        <v>0</v>
      </c>
      <c r="I55">
        <f>'Pink hourly counts 2012'!I55*3</f>
        <v>0</v>
      </c>
      <c r="J55">
        <f>'Pink hourly counts 2012'!J55*3</f>
        <v>3</v>
      </c>
      <c r="K55">
        <f>'Pink hourly counts 2012'!K55*3</f>
        <v>0</v>
      </c>
      <c r="L55">
        <f>'Pink hourly counts 2012'!L55*3</f>
        <v>0</v>
      </c>
      <c r="M55">
        <f>'Pink hourly counts 2012'!M55*3</f>
        <v>0</v>
      </c>
      <c r="N55">
        <f>'Pink hourly counts 2012'!N55*3</f>
        <v>0</v>
      </c>
      <c r="O55">
        <f>'Pink hourly counts 2012'!O55*3</f>
        <v>0</v>
      </c>
      <c r="P55">
        <f>'Pink hourly counts 2012'!P55*3</f>
        <v>0</v>
      </c>
      <c r="Q55">
        <f>'Pink hourly counts 2012'!Q55*3</f>
        <v>0</v>
      </c>
      <c r="R55">
        <f>'Pink hourly counts 2012'!R55*3</f>
        <v>12</v>
      </c>
      <c r="S55">
        <f>'Pink hourly counts 2012'!S55*3</f>
        <v>3</v>
      </c>
      <c r="T55">
        <f>'Pink hourly counts 2012'!T55*3</f>
        <v>3</v>
      </c>
      <c r="U55">
        <f>'Pink hourly counts 2012'!U55*3</f>
        <v>12</v>
      </c>
      <c r="V55">
        <f>'Pink hourly counts 2012'!V55*3</f>
        <v>0</v>
      </c>
      <c r="W55">
        <f>'Pink hourly counts 2012'!W55*3</f>
        <v>0</v>
      </c>
      <c r="X55">
        <f>'Pink hourly counts 2012'!X55*3</f>
        <v>0</v>
      </c>
      <c r="Y55">
        <f>'Pink hourly counts 2012'!Y55*3</f>
        <v>0</v>
      </c>
      <c r="Z55">
        <f t="shared" si="8"/>
        <v>144</v>
      </c>
      <c r="AB55" s="74">
        <f t="shared" si="3"/>
        <v>144</v>
      </c>
      <c r="AC55" s="74">
        <f t="shared" si="4"/>
        <v>572.86956521739137</v>
      </c>
      <c r="AD55" s="69"/>
      <c r="AE55">
        <f t="shared" si="1"/>
        <v>24</v>
      </c>
      <c r="AF55">
        <f t="shared" si="5"/>
        <v>3.9782608695652173</v>
      </c>
      <c r="AG55">
        <f t="shared" si="10"/>
        <v>25</v>
      </c>
      <c r="AH55">
        <f t="shared" si="10"/>
        <v>4</v>
      </c>
      <c r="AI55">
        <f t="shared" si="10"/>
        <v>1</v>
      </c>
      <c r="AJ55">
        <f t="shared" si="10"/>
        <v>36</v>
      </c>
      <c r="AK55">
        <f t="shared" si="10"/>
        <v>49</v>
      </c>
      <c r="AL55">
        <f t="shared" si="10"/>
        <v>16</v>
      </c>
      <c r="AM55">
        <f t="shared" si="9"/>
        <v>0</v>
      </c>
      <c r="AN55">
        <f t="shared" si="9"/>
        <v>1</v>
      </c>
      <c r="AO55">
        <f t="shared" si="9"/>
        <v>1</v>
      </c>
      <c r="AP55">
        <f t="shared" si="9"/>
        <v>0</v>
      </c>
      <c r="AQ55">
        <f t="shared" si="9"/>
        <v>0</v>
      </c>
      <c r="AR55">
        <f t="shared" si="9"/>
        <v>0</v>
      </c>
      <c r="AS55">
        <f t="shared" si="9"/>
        <v>0</v>
      </c>
      <c r="AT55">
        <f t="shared" si="9"/>
        <v>0</v>
      </c>
      <c r="AU55">
        <f t="shared" si="9"/>
        <v>0</v>
      </c>
      <c r="AV55">
        <f t="shared" si="9"/>
        <v>16</v>
      </c>
      <c r="AW55">
        <f t="shared" si="9"/>
        <v>9</v>
      </c>
      <c r="AX55">
        <f t="shared" si="11"/>
        <v>0</v>
      </c>
      <c r="AY55">
        <f t="shared" si="11"/>
        <v>9</v>
      </c>
      <c r="AZ55">
        <f t="shared" si="11"/>
        <v>16</v>
      </c>
      <c r="BA55">
        <f t="shared" si="11"/>
        <v>0</v>
      </c>
      <c r="BB55">
        <f t="shared" si="11"/>
        <v>0</v>
      </c>
      <c r="BC55">
        <f t="shared" si="11"/>
        <v>0</v>
      </c>
    </row>
    <row r="56" spans="1:55" x14ac:dyDescent="0.25">
      <c r="A56" s="1">
        <v>42593</v>
      </c>
      <c r="B56">
        <f>'Pink hourly counts 2012'!B56*3</f>
        <v>3</v>
      </c>
      <c r="C56">
        <f>'Pink hourly counts 2012'!C56*3</f>
        <v>24</v>
      </c>
      <c r="D56">
        <f>'Pink hourly counts 2012'!D56*3</f>
        <v>6</v>
      </c>
      <c r="E56">
        <f>'Pink hourly counts 2012'!E56*3</f>
        <v>21</v>
      </c>
      <c r="F56">
        <f>'Pink hourly counts 2012'!F56*3</f>
        <v>6</v>
      </c>
      <c r="G56">
        <f>'Pink hourly counts 2012'!G56*3</f>
        <v>0</v>
      </c>
      <c r="H56">
        <f>'Pink hourly counts 2012'!H56*3</f>
        <v>3</v>
      </c>
      <c r="I56">
        <f>'Pink hourly counts 2012'!I56*3</f>
        <v>0</v>
      </c>
      <c r="J56">
        <f>'Pink hourly counts 2012'!J56*3</f>
        <v>9</v>
      </c>
      <c r="K56">
        <f>'Pink hourly counts 2012'!K56*3</f>
        <v>0</v>
      </c>
      <c r="L56">
        <f>'Pink hourly counts 2012'!L56*3</f>
        <v>0</v>
      </c>
      <c r="M56">
        <f>'Pink hourly counts 2012'!M56*3</f>
        <v>0</v>
      </c>
      <c r="N56">
        <f>'Pink hourly counts 2012'!N56*3</f>
        <v>18</v>
      </c>
      <c r="O56">
        <f>'Pink hourly counts 2012'!O56*3</f>
        <v>6</v>
      </c>
      <c r="P56">
        <f>'Pink hourly counts 2012'!P56*3</f>
        <v>6</v>
      </c>
      <c r="Q56">
        <f>'Pink hourly counts 2012'!Q56*3</f>
        <v>3</v>
      </c>
      <c r="R56">
        <f>'Pink hourly counts 2012'!R56*3</f>
        <v>9</v>
      </c>
      <c r="S56">
        <f>'Pink hourly counts 2012'!S56*3</f>
        <v>12</v>
      </c>
      <c r="T56">
        <f>'Pink hourly counts 2012'!T56*3</f>
        <v>9</v>
      </c>
      <c r="U56">
        <f>'Pink hourly counts 2012'!U56*3</f>
        <v>0</v>
      </c>
      <c r="V56">
        <f>'Pink hourly counts 2012'!V56*3</f>
        <v>3</v>
      </c>
      <c r="W56">
        <f>'Pink hourly counts 2012'!W56*3</f>
        <v>0</v>
      </c>
      <c r="X56">
        <f>'Pink hourly counts 2012'!X56*3</f>
        <v>6</v>
      </c>
      <c r="Y56">
        <f>'Pink hourly counts 2012'!Y56*3</f>
        <v>0</v>
      </c>
      <c r="Z56">
        <f t="shared" si="8"/>
        <v>144</v>
      </c>
      <c r="AB56" s="74">
        <f t="shared" si="3"/>
        <v>144</v>
      </c>
      <c r="AC56" s="74">
        <f t="shared" si="4"/>
        <v>741.91304347826099</v>
      </c>
      <c r="AD56" s="69"/>
      <c r="AE56">
        <f t="shared" si="1"/>
        <v>24</v>
      </c>
      <c r="AF56">
        <f t="shared" si="5"/>
        <v>5.1521739130434785</v>
      </c>
      <c r="AG56">
        <f t="shared" si="10"/>
        <v>49</v>
      </c>
      <c r="AH56">
        <f t="shared" si="10"/>
        <v>36</v>
      </c>
      <c r="AI56">
        <f t="shared" si="10"/>
        <v>25</v>
      </c>
      <c r="AJ56">
        <f t="shared" si="10"/>
        <v>25</v>
      </c>
      <c r="AK56">
        <f t="shared" si="10"/>
        <v>4</v>
      </c>
      <c r="AL56">
        <f t="shared" si="10"/>
        <v>1</v>
      </c>
      <c r="AM56">
        <f t="shared" si="9"/>
        <v>1</v>
      </c>
      <c r="AN56">
        <f t="shared" si="9"/>
        <v>9</v>
      </c>
      <c r="AO56">
        <f t="shared" si="9"/>
        <v>9</v>
      </c>
      <c r="AP56">
        <f t="shared" si="9"/>
        <v>0</v>
      </c>
      <c r="AQ56">
        <f t="shared" si="9"/>
        <v>0</v>
      </c>
      <c r="AR56">
        <f t="shared" si="9"/>
        <v>36</v>
      </c>
      <c r="AS56">
        <f t="shared" si="9"/>
        <v>16</v>
      </c>
      <c r="AT56">
        <f t="shared" si="9"/>
        <v>0</v>
      </c>
      <c r="AU56">
        <f t="shared" si="9"/>
        <v>1</v>
      </c>
      <c r="AV56">
        <f t="shared" si="9"/>
        <v>4</v>
      </c>
      <c r="AW56">
        <f t="shared" si="9"/>
        <v>1</v>
      </c>
      <c r="AX56">
        <f t="shared" si="11"/>
        <v>1</v>
      </c>
      <c r="AY56">
        <f t="shared" si="11"/>
        <v>9</v>
      </c>
      <c r="AZ56">
        <f t="shared" si="11"/>
        <v>1</v>
      </c>
      <c r="BA56">
        <f t="shared" si="11"/>
        <v>1</v>
      </c>
      <c r="BB56">
        <f t="shared" si="11"/>
        <v>4</v>
      </c>
      <c r="BC56">
        <f t="shared" si="11"/>
        <v>4</v>
      </c>
    </row>
    <row r="57" spans="1:55" x14ac:dyDescent="0.25">
      <c r="A57" s="1">
        <v>42594</v>
      </c>
      <c r="B57">
        <f>'Pink hourly counts 2012'!B57*3</f>
        <v>6</v>
      </c>
      <c r="C57">
        <f>'Pink hourly counts 2012'!C57*3</f>
        <v>12</v>
      </c>
      <c r="D57">
        <f>'Pink hourly counts 2012'!D57*3</f>
        <v>9</v>
      </c>
      <c r="E57">
        <f>'Pink hourly counts 2012'!E57*3</f>
        <v>3</v>
      </c>
      <c r="F57">
        <f>'Pink hourly counts 2012'!F57*3</f>
        <v>0</v>
      </c>
      <c r="G57">
        <f>'Pink hourly counts 2012'!G57*3</f>
        <v>3</v>
      </c>
      <c r="H57">
        <f>'Pink hourly counts 2012'!H57*3</f>
        <v>0</v>
      </c>
      <c r="I57">
        <f>'Pink hourly counts 2012'!I57*3</f>
        <v>0</v>
      </c>
      <c r="J57">
        <f>'Pink hourly counts 2012'!J57*3</f>
        <v>0</v>
      </c>
      <c r="K57">
        <f>'Pink hourly counts 2012'!K57*3</f>
        <v>3</v>
      </c>
      <c r="L57">
        <f>'Pink hourly counts 2012'!L57*3</f>
        <v>0</v>
      </c>
      <c r="M57">
        <f>'Pink hourly counts 2012'!M57*3</f>
        <v>0</v>
      </c>
      <c r="N57">
        <f>'Pink hourly counts 2012'!N57*3</f>
        <v>0</v>
      </c>
      <c r="O57">
        <f>'Pink hourly counts 2012'!O57*3</f>
        <v>0</v>
      </c>
      <c r="P57">
        <f>'Pink hourly counts 2012'!P57*3</f>
        <v>0</v>
      </c>
      <c r="Q57">
        <f>'Pink hourly counts 2012'!Q57*3</f>
        <v>0</v>
      </c>
      <c r="R57">
        <f>'Pink hourly counts 2012'!R57*3</f>
        <v>3</v>
      </c>
      <c r="S57">
        <f>'Pink hourly counts 2012'!S57*3</f>
        <v>0</v>
      </c>
      <c r="T57">
        <f>'Pink hourly counts 2012'!T57*3</f>
        <v>3</v>
      </c>
      <c r="U57">
        <f>'Pink hourly counts 2012'!U57*3</f>
        <v>6</v>
      </c>
      <c r="V57">
        <f>'Pink hourly counts 2012'!V57*3</f>
        <v>0</v>
      </c>
      <c r="W57">
        <f>'Pink hourly counts 2012'!W57*3</f>
        <v>0</v>
      </c>
      <c r="X57">
        <f>'Pink hourly counts 2012'!X57*3</f>
        <v>6</v>
      </c>
      <c r="Y57">
        <f>'Pink hourly counts 2012'!Y57*3</f>
        <v>6</v>
      </c>
      <c r="Z57">
        <f t="shared" si="8"/>
        <v>60</v>
      </c>
      <c r="AB57" s="74">
        <f t="shared" si="3"/>
        <v>60</v>
      </c>
      <c r="AC57" s="74">
        <f t="shared" si="4"/>
        <v>81.391304347826093</v>
      </c>
      <c r="AD57" s="69"/>
      <c r="AE57">
        <f t="shared" si="1"/>
        <v>24</v>
      </c>
      <c r="AF57">
        <f t="shared" si="5"/>
        <v>0.56521739130434778</v>
      </c>
      <c r="AG57">
        <f t="shared" si="10"/>
        <v>4</v>
      </c>
      <c r="AH57">
        <f t="shared" si="10"/>
        <v>1</v>
      </c>
      <c r="AI57">
        <f t="shared" si="10"/>
        <v>4</v>
      </c>
      <c r="AJ57">
        <f t="shared" si="10"/>
        <v>1</v>
      </c>
      <c r="AK57">
        <f t="shared" si="10"/>
        <v>1</v>
      </c>
      <c r="AL57">
        <f t="shared" si="10"/>
        <v>1</v>
      </c>
      <c r="AM57">
        <f t="shared" si="9"/>
        <v>0</v>
      </c>
      <c r="AN57">
        <f t="shared" si="9"/>
        <v>0</v>
      </c>
      <c r="AO57">
        <f t="shared" si="9"/>
        <v>1</v>
      </c>
      <c r="AP57">
        <f t="shared" si="9"/>
        <v>1</v>
      </c>
      <c r="AQ57">
        <f t="shared" si="9"/>
        <v>0</v>
      </c>
      <c r="AR57">
        <f t="shared" si="9"/>
        <v>0</v>
      </c>
      <c r="AS57">
        <f t="shared" si="9"/>
        <v>0</v>
      </c>
      <c r="AT57">
        <f t="shared" si="9"/>
        <v>0</v>
      </c>
      <c r="AU57">
        <f t="shared" si="9"/>
        <v>0</v>
      </c>
      <c r="AV57">
        <f t="shared" si="9"/>
        <v>1</v>
      </c>
      <c r="AW57">
        <f t="shared" si="9"/>
        <v>1</v>
      </c>
      <c r="AX57">
        <f t="shared" si="11"/>
        <v>1</v>
      </c>
      <c r="AY57">
        <f t="shared" si="11"/>
        <v>1</v>
      </c>
      <c r="AZ57">
        <f t="shared" si="11"/>
        <v>4</v>
      </c>
      <c r="BA57">
        <f t="shared" si="11"/>
        <v>0</v>
      </c>
      <c r="BB57">
        <f t="shared" si="11"/>
        <v>4</v>
      </c>
      <c r="BC57">
        <f t="shared" si="11"/>
        <v>0</v>
      </c>
    </row>
    <row r="58" spans="1:55" x14ac:dyDescent="0.25">
      <c r="A58" s="1">
        <v>42595</v>
      </c>
      <c r="B58">
        <f>'Pink hourly counts 2012'!B58*3</f>
        <v>6</v>
      </c>
      <c r="C58">
        <f>'Pink hourly counts 2012'!C58*3</f>
        <v>3</v>
      </c>
      <c r="D58">
        <f>'Pink hourly counts 2012'!D58*3</f>
        <v>12</v>
      </c>
      <c r="E58">
        <f>'Pink hourly counts 2012'!E58*3</f>
        <v>12</v>
      </c>
      <c r="F58">
        <f>'Pink hourly counts 2012'!F58*3</f>
        <v>6</v>
      </c>
      <c r="G58">
        <f>'Pink hourly counts 2012'!G58*3</f>
        <v>0</v>
      </c>
      <c r="H58">
        <f>'Pink hourly counts 2012'!H58*3</f>
        <v>6</v>
      </c>
      <c r="I58">
        <f>'Pink hourly counts 2012'!I58*3</f>
        <v>6</v>
      </c>
      <c r="J58">
        <f>'Pink hourly counts 2012'!J58*3</f>
        <v>3</v>
      </c>
      <c r="K58">
        <f>'Pink hourly counts 2012'!K58*3</f>
        <v>0</v>
      </c>
      <c r="L58">
        <f>'Pink hourly counts 2012'!L58*3</f>
        <v>0</v>
      </c>
      <c r="M58">
        <f>'Pink hourly counts 2012'!M58*3</f>
        <v>0</v>
      </c>
      <c r="N58">
        <f>'Pink hourly counts 2012'!N58*3</f>
        <v>9</v>
      </c>
      <c r="O58">
        <f>'Pink hourly counts 2012'!O58*3</f>
        <v>9</v>
      </c>
      <c r="P58">
        <f>'Pink hourly counts 2012'!P58*3</f>
        <v>6</v>
      </c>
      <c r="Q58">
        <f>'Pink hourly counts 2012'!Q58*3</f>
        <v>0</v>
      </c>
      <c r="R58">
        <f>'Pink hourly counts 2012'!R58*3</f>
        <v>3</v>
      </c>
      <c r="S58">
        <f>'Pink hourly counts 2012'!S58*3</f>
        <v>12</v>
      </c>
      <c r="T58">
        <f>'Pink hourly counts 2012'!T58*3</f>
        <v>0</v>
      </c>
      <c r="U58">
        <f>'Pink hourly counts 2012'!U58*3</f>
        <v>3</v>
      </c>
      <c r="V58">
        <f>'Pink hourly counts 2012'!V58*3</f>
        <v>0</v>
      </c>
      <c r="W58">
        <f>'Pink hourly counts 2012'!W58*3</f>
        <v>0</v>
      </c>
      <c r="X58">
        <f>'Pink hourly counts 2012'!X58*3</f>
        <v>0</v>
      </c>
      <c r="Y58">
        <f>'Pink hourly counts 2012'!Y58*3</f>
        <v>0</v>
      </c>
      <c r="Z58">
        <f t="shared" si="8"/>
        <v>96</v>
      </c>
      <c r="AB58">
        <f t="shared" si="3"/>
        <v>96</v>
      </c>
      <c r="AC58">
        <f t="shared" si="4"/>
        <v>206.60869565217394</v>
      </c>
      <c r="AD58" s="69"/>
      <c r="AE58">
        <f t="shared" si="1"/>
        <v>24</v>
      </c>
      <c r="AF58">
        <f t="shared" si="5"/>
        <v>1.4347826086956521</v>
      </c>
      <c r="AG58">
        <f t="shared" si="10"/>
        <v>1</v>
      </c>
      <c r="AH58">
        <f t="shared" si="10"/>
        <v>9</v>
      </c>
      <c r="AI58">
        <f t="shared" si="10"/>
        <v>0</v>
      </c>
      <c r="AJ58">
        <f t="shared" si="10"/>
        <v>4</v>
      </c>
      <c r="AK58">
        <f t="shared" si="10"/>
        <v>4</v>
      </c>
      <c r="AL58">
        <f t="shared" si="10"/>
        <v>4</v>
      </c>
      <c r="AM58">
        <f t="shared" si="9"/>
        <v>0</v>
      </c>
      <c r="AN58">
        <f t="shared" si="9"/>
        <v>1</v>
      </c>
      <c r="AO58">
        <f t="shared" si="9"/>
        <v>1</v>
      </c>
      <c r="AP58">
        <f t="shared" si="9"/>
        <v>0</v>
      </c>
      <c r="AQ58">
        <f t="shared" si="9"/>
        <v>0</v>
      </c>
      <c r="AR58">
        <f t="shared" si="9"/>
        <v>9</v>
      </c>
      <c r="AS58">
        <f t="shared" si="9"/>
        <v>0</v>
      </c>
      <c r="AT58">
        <f t="shared" si="9"/>
        <v>1</v>
      </c>
      <c r="AU58">
        <f t="shared" si="9"/>
        <v>4</v>
      </c>
      <c r="AV58">
        <f t="shared" si="9"/>
        <v>1</v>
      </c>
      <c r="AW58">
        <f t="shared" si="9"/>
        <v>9</v>
      </c>
      <c r="AX58">
        <f t="shared" si="11"/>
        <v>16</v>
      </c>
      <c r="AY58">
        <f t="shared" si="11"/>
        <v>1</v>
      </c>
      <c r="AZ58">
        <f t="shared" si="11"/>
        <v>1</v>
      </c>
      <c r="BA58">
        <f t="shared" si="11"/>
        <v>0</v>
      </c>
      <c r="BB58">
        <f t="shared" si="11"/>
        <v>0</v>
      </c>
      <c r="BC58">
        <f t="shared" si="11"/>
        <v>0</v>
      </c>
    </row>
    <row r="59" spans="1:55" x14ac:dyDescent="0.25">
      <c r="A59" s="1">
        <v>42596</v>
      </c>
      <c r="B59">
        <f>'Pink hourly counts 2012'!B59*3</f>
        <v>3</v>
      </c>
      <c r="C59">
        <f>'Pink hourly counts 2012'!C59*3</f>
        <v>0</v>
      </c>
      <c r="D59">
        <f>'Pink hourly counts 2012'!D59*3</f>
        <v>3</v>
      </c>
      <c r="E59">
        <f>'Pink hourly counts 2012'!E59*3</f>
        <v>3</v>
      </c>
      <c r="F59">
        <f>'Pink hourly counts 2012'!F59*3</f>
        <v>6</v>
      </c>
      <c r="G59">
        <f>'Pink hourly counts 2012'!G59*3</f>
        <v>0</v>
      </c>
      <c r="H59">
        <f>'Pink hourly counts 2012'!H59*3</f>
        <v>0</v>
      </c>
      <c r="I59">
        <f>'Pink hourly counts 2012'!I59*3</f>
        <v>12</v>
      </c>
      <c r="J59">
        <f>'Pink hourly counts 2012'!J59*3</f>
        <v>3</v>
      </c>
      <c r="K59">
        <f>'Pink hourly counts 2012'!K59*3</f>
        <v>3</v>
      </c>
      <c r="L59">
        <f>'Pink hourly counts 2012'!L59*3</f>
        <v>3</v>
      </c>
      <c r="M59">
        <f>'Pink hourly counts 2012'!M59*3</f>
        <v>3</v>
      </c>
      <c r="N59">
        <f>'Pink hourly counts 2012'!N59*3</f>
        <v>0</v>
      </c>
      <c r="O59">
        <f>'Pink hourly counts 2012'!O59*3</f>
        <v>3</v>
      </c>
      <c r="P59">
        <f>'Pink hourly counts 2012'!P59*3</f>
        <v>0</v>
      </c>
      <c r="Q59">
        <f>'Pink hourly counts 2012'!Q59*3</f>
        <v>0</v>
      </c>
      <c r="R59">
        <f>'Pink hourly counts 2012'!R59*3</f>
        <v>0</v>
      </c>
      <c r="S59">
        <f>'Pink hourly counts 2012'!S59*3</f>
        <v>3</v>
      </c>
      <c r="T59">
        <f>'Pink hourly counts 2012'!T59*3</f>
        <v>0</v>
      </c>
      <c r="U59">
        <f>'Pink hourly counts 2012'!U59*3</f>
        <v>0</v>
      </c>
      <c r="V59">
        <f>'Pink hourly counts 2012'!V59*3</f>
        <v>0</v>
      </c>
      <c r="W59">
        <f>'Pink hourly counts 2012'!W59*3</f>
        <v>0</v>
      </c>
      <c r="X59">
        <f>'Pink hourly counts 2012'!X59*3</f>
        <v>0</v>
      </c>
      <c r="Y59">
        <f>'Pink hourly counts 2012'!Y59*3</f>
        <v>9</v>
      </c>
      <c r="Z59">
        <f t="shared" si="8"/>
        <v>54</v>
      </c>
      <c r="AB59">
        <f t="shared" si="3"/>
        <v>54</v>
      </c>
      <c r="AC59">
        <f t="shared" si="4"/>
        <v>144</v>
      </c>
      <c r="AD59" s="69"/>
      <c r="AE59">
        <f t="shared" si="1"/>
        <v>24</v>
      </c>
      <c r="AF59">
        <f t="shared" si="5"/>
        <v>1</v>
      </c>
      <c r="AG59">
        <f t="shared" si="10"/>
        <v>1</v>
      </c>
      <c r="AH59">
        <f t="shared" si="10"/>
        <v>1</v>
      </c>
      <c r="AI59">
        <f t="shared" si="10"/>
        <v>0</v>
      </c>
      <c r="AJ59">
        <f t="shared" si="10"/>
        <v>1</v>
      </c>
      <c r="AK59">
        <f t="shared" si="10"/>
        <v>4</v>
      </c>
      <c r="AL59">
        <f t="shared" si="10"/>
        <v>0</v>
      </c>
      <c r="AM59">
        <f t="shared" si="9"/>
        <v>16</v>
      </c>
      <c r="AN59">
        <f t="shared" si="9"/>
        <v>9</v>
      </c>
      <c r="AO59">
        <f t="shared" si="9"/>
        <v>0</v>
      </c>
      <c r="AP59">
        <f t="shared" si="9"/>
        <v>0</v>
      </c>
      <c r="AQ59">
        <f t="shared" si="9"/>
        <v>0</v>
      </c>
      <c r="AR59">
        <f t="shared" si="9"/>
        <v>1</v>
      </c>
      <c r="AS59">
        <f t="shared" si="9"/>
        <v>1</v>
      </c>
      <c r="AT59">
        <f t="shared" si="9"/>
        <v>1</v>
      </c>
      <c r="AU59">
        <f t="shared" si="9"/>
        <v>0</v>
      </c>
      <c r="AV59">
        <f t="shared" si="9"/>
        <v>0</v>
      </c>
      <c r="AW59">
        <f t="shared" si="9"/>
        <v>1</v>
      </c>
      <c r="AX59">
        <f t="shared" si="11"/>
        <v>1</v>
      </c>
      <c r="AY59">
        <f t="shared" si="11"/>
        <v>0</v>
      </c>
      <c r="AZ59">
        <f t="shared" si="11"/>
        <v>0</v>
      </c>
      <c r="BA59">
        <f t="shared" si="11"/>
        <v>0</v>
      </c>
      <c r="BB59">
        <f t="shared" si="11"/>
        <v>0</v>
      </c>
      <c r="BC59">
        <f t="shared" si="11"/>
        <v>9</v>
      </c>
    </row>
    <row r="60" spans="1:55" x14ac:dyDescent="0.25">
      <c r="A60" s="1">
        <v>42597</v>
      </c>
      <c r="B60">
        <f>'Pink hourly counts 2012'!B60*3</f>
        <v>12</v>
      </c>
      <c r="C60">
        <f>'Pink hourly counts 2012'!C60*3</f>
        <v>0</v>
      </c>
      <c r="D60">
        <f>'Pink hourly counts 2012'!D60*3</f>
        <v>3</v>
      </c>
      <c r="E60">
        <f>'Pink hourly counts 2012'!E60*3</f>
        <v>12</v>
      </c>
      <c r="F60">
        <f>'Pink hourly counts 2012'!F60*3</f>
        <v>9</v>
      </c>
      <c r="G60">
        <f>'Pink hourly counts 2012'!G60*3</f>
        <v>3</v>
      </c>
      <c r="H60">
        <f>'Pink hourly counts 2012'!H60*3</f>
        <v>0</v>
      </c>
      <c r="I60">
        <f>'Pink hourly counts 2012'!I60*3</f>
        <v>6</v>
      </c>
      <c r="J60">
        <f>'Pink hourly counts 2012'!J60*3</f>
        <v>12</v>
      </c>
      <c r="K60">
        <f>'Pink hourly counts 2012'!K60*3</f>
        <v>9</v>
      </c>
      <c r="L60">
        <f>'Pink hourly counts 2012'!L60*3</f>
        <v>3</v>
      </c>
      <c r="M60">
        <f>'Pink hourly counts 2012'!M60*3</f>
        <v>3</v>
      </c>
      <c r="N60">
        <f>'Pink hourly counts 2012'!N60*3</f>
        <v>0</v>
      </c>
      <c r="O60">
        <f>'Pink hourly counts 2012'!O60*3</f>
        <v>0</v>
      </c>
      <c r="P60">
        <f>'Pink hourly counts 2012'!P60*3</f>
        <v>6</v>
      </c>
      <c r="Q60">
        <f>'Pink hourly counts 2012'!Q60*3</f>
        <v>0</v>
      </c>
      <c r="R60">
        <f>'Pink hourly counts 2012'!R60*3</f>
        <v>0</v>
      </c>
      <c r="S60">
        <f>'Pink hourly counts 2012'!S60*3</f>
        <v>6</v>
      </c>
      <c r="T60">
        <f>'Pink hourly counts 2012'!T60*3</f>
        <v>0</v>
      </c>
      <c r="U60">
        <f>'Pink hourly counts 2012'!U60*3</f>
        <v>0</v>
      </c>
      <c r="V60">
        <f>'Pink hourly counts 2012'!V60*3</f>
        <v>0</v>
      </c>
      <c r="W60">
        <f>'Pink hourly counts 2012'!W60*3</f>
        <v>0</v>
      </c>
      <c r="X60">
        <f>'Pink hourly counts 2012'!X60*3</f>
        <v>0</v>
      </c>
      <c r="Y60">
        <f>'Pink hourly counts 2012'!Y60*3</f>
        <v>3</v>
      </c>
      <c r="Z60">
        <f t="shared" si="8"/>
        <v>87</v>
      </c>
      <c r="AB60">
        <f t="shared" si="3"/>
        <v>87</v>
      </c>
      <c r="AC60">
        <f t="shared" si="4"/>
        <v>197.21739130434787</v>
      </c>
      <c r="AD60" s="69"/>
      <c r="AE60">
        <f t="shared" si="1"/>
        <v>24</v>
      </c>
      <c r="AF60">
        <f t="shared" si="5"/>
        <v>1.3695652173913044</v>
      </c>
      <c r="AG60">
        <f t="shared" si="10"/>
        <v>16</v>
      </c>
      <c r="AH60">
        <f t="shared" si="10"/>
        <v>1</v>
      </c>
      <c r="AI60">
        <f t="shared" si="10"/>
        <v>9</v>
      </c>
      <c r="AJ60">
        <f t="shared" si="10"/>
        <v>1</v>
      </c>
      <c r="AK60">
        <f t="shared" si="10"/>
        <v>4</v>
      </c>
      <c r="AL60">
        <f t="shared" si="10"/>
        <v>1</v>
      </c>
      <c r="AM60">
        <f t="shared" si="9"/>
        <v>4</v>
      </c>
      <c r="AN60">
        <f t="shared" si="9"/>
        <v>4</v>
      </c>
      <c r="AO60">
        <f t="shared" si="9"/>
        <v>1</v>
      </c>
      <c r="AP60">
        <f t="shared" si="9"/>
        <v>4</v>
      </c>
      <c r="AQ60">
        <f t="shared" si="9"/>
        <v>0</v>
      </c>
      <c r="AR60">
        <f t="shared" si="9"/>
        <v>1</v>
      </c>
      <c r="AS60">
        <f t="shared" si="9"/>
        <v>0</v>
      </c>
      <c r="AT60">
        <f t="shared" si="9"/>
        <v>4</v>
      </c>
      <c r="AU60">
        <f t="shared" si="9"/>
        <v>4</v>
      </c>
      <c r="AV60">
        <f t="shared" si="9"/>
        <v>0</v>
      </c>
      <c r="AW60">
        <f t="shared" si="9"/>
        <v>4</v>
      </c>
      <c r="AX60">
        <f t="shared" si="11"/>
        <v>4</v>
      </c>
      <c r="AY60">
        <f t="shared" si="11"/>
        <v>0</v>
      </c>
      <c r="AZ60">
        <f t="shared" si="11"/>
        <v>0</v>
      </c>
      <c r="BA60">
        <f t="shared" si="11"/>
        <v>0</v>
      </c>
      <c r="BB60">
        <f t="shared" si="11"/>
        <v>0</v>
      </c>
      <c r="BC60">
        <f t="shared" si="11"/>
        <v>1</v>
      </c>
    </row>
    <row r="61" spans="1:55" x14ac:dyDescent="0.25">
      <c r="A61" s="1">
        <v>42598</v>
      </c>
      <c r="B61">
        <f>'Pink hourly counts 2012'!B61*3</f>
        <v>0</v>
      </c>
      <c r="C61">
        <f>'Pink hourly counts 2012'!C61*3</f>
        <v>0</v>
      </c>
      <c r="D61">
        <f>'Pink hourly counts 2012'!D61*3</f>
        <v>6</v>
      </c>
      <c r="E61">
        <f>'Pink hourly counts 2012'!E61*3</f>
        <v>3</v>
      </c>
      <c r="F61">
        <f>'Pink hourly counts 2012'!F61*3</f>
        <v>0</v>
      </c>
      <c r="G61">
        <f>'Pink hourly counts 2012'!G61*3</f>
        <v>3</v>
      </c>
      <c r="H61">
        <f>'Pink hourly counts 2012'!H61*3</f>
        <v>0</v>
      </c>
      <c r="I61">
        <f>'Pink hourly counts 2012'!I61*3</f>
        <v>0</v>
      </c>
      <c r="J61">
        <f>'Pink hourly counts 2012'!J61*3</f>
        <v>0</v>
      </c>
      <c r="K61">
        <f>'Pink hourly counts 2012'!K61*3</f>
        <v>0</v>
      </c>
      <c r="L61">
        <f>'Pink hourly counts 2012'!L61*3</f>
        <v>0</v>
      </c>
      <c r="M61">
        <f>'Pink hourly counts 2012'!M61*3</f>
        <v>0</v>
      </c>
      <c r="N61">
        <f>'Pink hourly counts 2012'!N61*3</f>
        <v>0</v>
      </c>
      <c r="O61">
        <f>'Pink hourly counts 2012'!O61*3</f>
        <v>0</v>
      </c>
      <c r="P61">
        <f>'Pink hourly counts 2012'!P61*3</f>
        <v>0</v>
      </c>
      <c r="Q61">
        <f>'Pink hourly counts 2012'!Q61*3</f>
        <v>9</v>
      </c>
      <c r="R61">
        <f>'Pink hourly counts 2012'!R61*3</f>
        <v>0</v>
      </c>
      <c r="S61">
        <f>'Pink hourly counts 2012'!S61*3</f>
        <v>0</v>
      </c>
      <c r="T61">
        <f>'Pink hourly counts 2012'!T61*3</f>
        <v>0</v>
      </c>
      <c r="U61">
        <f>'Pink hourly counts 2012'!U61*3</f>
        <v>0</v>
      </c>
      <c r="V61">
        <f>'Pink hourly counts 2012'!V61*3</f>
        <v>0</v>
      </c>
      <c r="W61">
        <f>'Pink hourly counts 2012'!W61*3</f>
        <v>0</v>
      </c>
      <c r="X61">
        <f>'Pink hourly counts 2012'!X61*3</f>
        <v>0</v>
      </c>
      <c r="Y61">
        <f>'Pink hourly counts 2012'!Y61*3</f>
        <v>0</v>
      </c>
      <c r="Z61">
        <f t="shared" si="8"/>
        <v>21</v>
      </c>
      <c r="AB61">
        <f t="shared" si="3"/>
        <v>21</v>
      </c>
      <c r="AC61">
        <f t="shared" si="4"/>
        <v>81.391304347826093</v>
      </c>
      <c r="AD61" s="69"/>
      <c r="AE61">
        <f t="shared" si="1"/>
        <v>24</v>
      </c>
      <c r="AF61">
        <f t="shared" si="5"/>
        <v>0.56521739130434778</v>
      </c>
      <c r="AG61">
        <f t="shared" si="10"/>
        <v>0</v>
      </c>
      <c r="AH61">
        <f t="shared" si="10"/>
        <v>4</v>
      </c>
      <c r="AI61">
        <f t="shared" si="10"/>
        <v>1</v>
      </c>
      <c r="AJ61">
        <f t="shared" si="10"/>
        <v>1</v>
      </c>
      <c r="AK61">
        <f t="shared" si="10"/>
        <v>1</v>
      </c>
      <c r="AL61">
        <f t="shared" si="10"/>
        <v>1</v>
      </c>
      <c r="AM61">
        <f t="shared" si="9"/>
        <v>0</v>
      </c>
      <c r="AN61">
        <f t="shared" si="9"/>
        <v>0</v>
      </c>
      <c r="AO61">
        <f t="shared" si="9"/>
        <v>0</v>
      </c>
      <c r="AP61">
        <f t="shared" si="9"/>
        <v>0</v>
      </c>
      <c r="AQ61">
        <f t="shared" si="9"/>
        <v>0</v>
      </c>
      <c r="AR61">
        <f t="shared" si="9"/>
        <v>0</v>
      </c>
      <c r="AS61">
        <f t="shared" si="9"/>
        <v>0</v>
      </c>
      <c r="AT61">
        <f t="shared" si="9"/>
        <v>0</v>
      </c>
      <c r="AU61">
        <f t="shared" si="9"/>
        <v>9</v>
      </c>
      <c r="AV61">
        <f t="shared" si="9"/>
        <v>9</v>
      </c>
      <c r="AW61">
        <f t="shared" si="9"/>
        <v>0</v>
      </c>
      <c r="AX61">
        <f t="shared" si="11"/>
        <v>0</v>
      </c>
      <c r="AY61">
        <f t="shared" si="11"/>
        <v>0</v>
      </c>
      <c r="AZ61">
        <f t="shared" si="11"/>
        <v>0</v>
      </c>
      <c r="BA61">
        <f t="shared" si="11"/>
        <v>0</v>
      </c>
      <c r="BB61">
        <f t="shared" si="11"/>
        <v>0</v>
      </c>
      <c r="BC61">
        <f t="shared" si="11"/>
        <v>0</v>
      </c>
    </row>
    <row r="63" spans="1:55" x14ac:dyDescent="0.25"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M63" t="s">
        <v>14</v>
      </c>
      <c r="N63" t="s">
        <v>15</v>
      </c>
      <c r="O63" t="s">
        <v>16</v>
      </c>
      <c r="P63" t="s">
        <v>17</v>
      </c>
      <c r="Q63" t="s">
        <v>18</v>
      </c>
      <c r="R63" t="s">
        <v>19</v>
      </c>
      <c r="S63" t="s">
        <v>20</v>
      </c>
      <c r="T63" t="s">
        <v>21</v>
      </c>
      <c r="U63" t="s">
        <v>22</v>
      </c>
      <c r="V63" t="s">
        <v>23</v>
      </c>
      <c r="W63" t="s">
        <v>24</v>
      </c>
      <c r="X63" t="s">
        <v>25</v>
      </c>
      <c r="Y63" t="s">
        <v>26</v>
      </c>
    </row>
    <row r="64" spans="1:55" x14ac:dyDescent="0.25">
      <c r="B64" s="8">
        <f>SUM(B7:B43,B45:B61)</f>
        <v>72672</v>
      </c>
      <c r="C64" s="8">
        <f t="shared" ref="C64:Y64" si="12">SUM(C7:C43,C45:C61)</f>
        <v>59184</v>
      </c>
      <c r="D64" s="8">
        <f t="shared" si="12"/>
        <v>22176</v>
      </c>
      <c r="E64" s="5">
        <f t="shared" si="12"/>
        <v>7596</v>
      </c>
      <c r="F64">
        <f t="shared" si="12"/>
        <v>1659</v>
      </c>
      <c r="G64">
        <f t="shared" si="12"/>
        <v>2979</v>
      </c>
      <c r="H64">
        <f t="shared" si="12"/>
        <v>9276</v>
      </c>
      <c r="I64">
        <f t="shared" si="12"/>
        <v>3735</v>
      </c>
      <c r="J64">
        <f t="shared" si="12"/>
        <v>3975</v>
      </c>
      <c r="K64">
        <f t="shared" si="12"/>
        <v>-12</v>
      </c>
      <c r="L64">
        <f t="shared" si="12"/>
        <v>-510</v>
      </c>
      <c r="M64">
        <f t="shared" si="12"/>
        <v>-1050</v>
      </c>
      <c r="N64">
        <f t="shared" si="12"/>
        <v>357</v>
      </c>
      <c r="O64">
        <f t="shared" si="12"/>
        <v>315</v>
      </c>
      <c r="P64">
        <f t="shared" si="12"/>
        <v>615</v>
      </c>
      <c r="Q64">
        <f t="shared" si="12"/>
        <v>960</v>
      </c>
      <c r="R64">
        <f>SUM(R48:R62,R45:R46,R32:R43,R7:R30)</f>
        <v>4170</v>
      </c>
      <c r="S64">
        <f>SUM(S45:S61,S32:S43,S7:S30)</f>
        <v>7128</v>
      </c>
      <c r="T64">
        <f t="shared" si="12"/>
        <v>16554</v>
      </c>
      <c r="U64">
        <f t="shared" si="12"/>
        <v>19011</v>
      </c>
      <c r="V64" s="8">
        <f t="shared" si="12"/>
        <v>15990</v>
      </c>
      <c r="W64" s="8">
        <f t="shared" si="12"/>
        <v>26112</v>
      </c>
      <c r="X64" s="8">
        <f t="shared" si="12"/>
        <v>52242</v>
      </c>
      <c r="Y64" s="8">
        <f t="shared" si="12"/>
        <v>66795</v>
      </c>
      <c r="Z64">
        <f>SUM(B64:Y64)</f>
        <v>391929</v>
      </c>
      <c r="AB64" t="s">
        <v>29</v>
      </c>
      <c r="AC64" t="s">
        <v>30</v>
      </c>
      <c r="AD64" t="s">
        <v>34</v>
      </c>
    </row>
    <row r="65" spans="2:30" x14ac:dyDescent="0.25">
      <c r="B65" s="9">
        <f>B64/$Z$64</f>
        <v>0.18542133906906608</v>
      </c>
      <c r="C65" s="9">
        <f t="shared" ref="C65:Y65" si="13">C64/$Z$64</f>
        <v>0.15100694258398842</v>
      </c>
      <c r="D65" s="9">
        <f t="shared" si="13"/>
        <v>5.6581676783294933E-2</v>
      </c>
      <c r="E65" s="72">
        <f t="shared" si="13"/>
        <v>1.9381061365706543E-2</v>
      </c>
      <c r="F65" s="6">
        <f t="shared" si="13"/>
        <v>4.2329095320836176E-3</v>
      </c>
      <c r="G65" s="6">
        <f t="shared" si="13"/>
        <v>7.60086648347022E-3</v>
      </c>
      <c r="H65" s="6">
        <f t="shared" si="13"/>
        <v>2.3667552031107673E-2</v>
      </c>
      <c r="I65" s="6">
        <f t="shared" si="13"/>
        <v>9.5297872829007303E-3</v>
      </c>
      <c r="J65" s="6">
        <f t="shared" si="13"/>
        <v>1.0142143092243748E-2</v>
      </c>
      <c r="K65" s="6">
        <f t="shared" si="13"/>
        <v>-3.0617790467150938E-5</v>
      </c>
      <c r="L65" s="6">
        <f t="shared" si="13"/>
        <v>-1.3012560948539149E-3</v>
      </c>
      <c r="M65" s="6">
        <f t="shared" si="13"/>
        <v>-2.679056665875707E-3</v>
      </c>
      <c r="N65" s="6">
        <f t="shared" si="13"/>
        <v>9.1087926639774042E-4</v>
      </c>
      <c r="O65" s="6">
        <f t="shared" si="13"/>
        <v>8.0371699976271207E-4</v>
      </c>
      <c r="P65" s="6">
        <f t="shared" si="13"/>
        <v>1.5691617614414855E-3</v>
      </c>
      <c r="Q65" s="6">
        <f t="shared" si="13"/>
        <v>2.4494232373720752E-3</v>
      </c>
      <c r="R65" s="6">
        <f t="shared" si="13"/>
        <v>1.0639682187334951E-2</v>
      </c>
      <c r="S65" s="6">
        <f t="shared" si="13"/>
        <v>1.8186967537487657E-2</v>
      </c>
      <c r="T65" s="6">
        <f t="shared" si="13"/>
        <v>4.223724194943472E-2</v>
      </c>
      <c r="U65" s="6">
        <f t="shared" si="13"/>
        <v>4.8506234547583876E-2</v>
      </c>
      <c r="V65" s="9">
        <f t="shared" si="13"/>
        <v>4.0798205797478622E-2</v>
      </c>
      <c r="W65" s="9">
        <f t="shared" si="13"/>
        <v>6.6624312056520446E-2</v>
      </c>
      <c r="X65" s="9">
        <f t="shared" si="13"/>
        <v>0.13329455079874161</v>
      </c>
      <c r="Y65" s="9">
        <f t="shared" si="13"/>
        <v>0.17042627618777892</v>
      </c>
      <c r="Z65">
        <f>SUM(B65:Y65)</f>
        <v>1</v>
      </c>
      <c r="AB65">
        <f>SUM(AB7:AB61)</f>
        <v>391918</v>
      </c>
      <c r="AC65" t="e">
        <f>SUM(AC7:AC61)</f>
        <v>#DIV/0!</v>
      </c>
      <c r="AD65" t="e">
        <f>SQRT(AC65)</f>
        <v>#DIV/0!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61"/>
  <sheetViews>
    <sheetView topLeftCell="A14" zoomScale="80" zoomScaleNormal="80" workbookViewId="0">
      <selection activeCell="M63" sqref="M63"/>
    </sheetView>
  </sheetViews>
  <sheetFormatPr defaultRowHeight="13.2" x14ac:dyDescent="0.25"/>
  <sheetData>
    <row r="1" spans="1:29" s="16" customFormat="1" ht="12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9" s="16" customFormat="1" ht="12.75" customHeight="1" thickBot="1" x14ac:dyDescent="0.3">
      <c r="A2" s="15"/>
      <c r="B2" s="17"/>
      <c r="C2" s="17"/>
      <c r="D2" s="17"/>
      <c r="E2" s="17"/>
      <c r="F2" s="17"/>
      <c r="G2" s="17"/>
      <c r="H2" s="17"/>
      <c r="I2" s="17"/>
      <c r="J2" s="15"/>
      <c r="K2" s="15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5"/>
      <c r="Z2" s="15"/>
      <c r="AA2" s="15"/>
      <c r="AB2" s="15"/>
    </row>
    <row r="3" spans="1:29" s="16" customFormat="1" ht="12.75" customHeight="1" thickTop="1" thickBot="1" x14ac:dyDescent="0.3">
      <c r="A3" s="19"/>
      <c r="B3" s="20"/>
      <c r="C3" s="21" t="s">
        <v>1</v>
      </c>
      <c r="D3" s="21"/>
      <c r="E3" s="21"/>
      <c r="F3" s="21"/>
      <c r="G3" s="21"/>
      <c r="H3" s="21"/>
      <c r="I3" s="22"/>
      <c r="J3" s="23"/>
      <c r="K3" s="15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5"/>
      <c r="Z3" s="15"/>
      <c r="AA3" s="15"/>
      <c r="AB3" s="15"/>
    </row>
    <row r="4" spans="1:29" s="16" customFormat="1" ht="12.75" customHeight="1" thickTop="1" x14ac:dyDescent="0.25">
      <c r="A4" s="24"/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6"/>
    </row>
    <row r="5" spans="1:29" s="16" customFormat="1" ht="12.75" customHeight="1" x14ac:dyDescent="0.25">
      <c r="A5" s="27" t="s">
        <v>2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  <c r="AA5" s="28"/>
      <c r="AB5" s="29"/>
      <c r="AC5" s="30"/>
    </row>
    <row r="6" spans="1:29" s="16" customFormat="1" ht="12.75" customHeight="1" x14ac:dyDescent="0.25">
      <c r="A6" s="31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71"/>
      <c r="AA6" s="28"/>
      <c r="AB6" s="29"/>
      <c r="AC6" s="30"/>
    </row>
    <row r="7" spans="1:29" x14ac:dyDescent="0.25">
      <c r="A7" s="70">
        <v>42544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9" x14ac:dyDescent="0.25">
      <c r="A8" s="70">
        <v>42545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9" x14ac:dyDescent="0.25">
      <c r="A9" s="70">
        <v>42546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9" x14ac:dyDescent="0.25">
      <c r="A10" s="70">
        <v>42547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9" x14ac:dyDescent="0.25">
      <c r="A11" s="70">
        <v>42548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9" x14ac:dyDescent="0.25">
      <c r="A12" s="70">
        <v>42549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9" x14ac:dyDescent="0.25">
      <c r="A13" s="70">
        <v>42550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9" x14ac:dyDescent="0.25">
      <c r="A14" s="70">
        <v>42551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9" x14ac:dyDescent="0.25">
      <c r="A15" s="70">
        <v>42552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9" x14ac:dyDescent="0.25">
      <c r="A16" s="70">
        <v>42553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s="70">
        <v>42554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s="70">
        <v>42555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s="70">
        <v>42556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s="70">
        <v>42557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s="70">
        <v>42558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s="70">
        <v>42559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s="70">
        <v>42560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 s="70">
        <v>42561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 s="70">
        <v>42562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 s="70">
        <v>42563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 s="70">
        <v>42564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 s="70">
        <v>42565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 s="70">
        <v>42566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 s="70">
        <v>42567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 s="70">
        <v>42568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5">
      <c r="A32" s="70">
        <v>42569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 s="70">
        <v>42570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 s="70">
        <v>42571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 s="70">
        <v>42572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 s="70">
        <v>42573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 s="70">
        <v>42574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 s="70">
        <v>42575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5">
      <c r="A39" s="70">
        <v>42576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</row>
    <row r="40" spans="1:25" x14ac:dyDescent="0.25">
      <c r="A40" s="70">
        <v>42577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</v>
      </c>
      <c r="W40">
        <v>0</v>
      </c>
      <c r="X40">
        <v>0</v>
      </c>
      <c r="Y40">
        <v>-1</v>
      </c>
    </row>
    <row r="41" spans="1:25" x14ac:dyDescent="0.25">
      <c r="A41" s="70">
        <v>42578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 s="70">
        <v>42579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5</v>
      </c>
      <c r="V42">
        <v>3</v>
      </c>
      <c r="W42">
        <v>1</v>
      </c>
      <c r="X42">
        <v>0</v>
      </c>
      <c r="Y42">
        <v>1</v>
      </c>
    </row>
    <row r="43" spans="1:25" x14ac:dyDescent="0.25">
      <c r="A43" s="70">
        <v>42580</v>
      </c>
      <c r="B43">
        <v>0</v>
      </c>
      <c r="C43">
        <v>0</v>
      </c>
      <c r="D43">
        <v>2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 s="70">
        <v>42581</v>
      </c>
    </row>
    <row r="45" spans="1:25" x14ac:dyDescent="0.25">
      <c r="A45" s="70">
        <v>42582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</row>
    <row r="46" spans="1:25" x14ac:dyDescent="0.25">
      <c r="A46" s="70">
        <v>42583</v>
      </c>
      <c r="B46">
        <v>0</v>
      </c>
      <c r="C46">
        <v>-1</v>
      </c>
      <c r="D46">
        <v>0</v>
      </c>
      <c r="E46">
        <v>1</v>
      </c>
      <c r="F46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4</v>
      </c>
      <c r="U46">
        <v>5</v>
      </c>
      <c r="V46">
        <v>2</v>
      </c>
      <c r="W46">
        <v>2</v>
      </c>
      <c r="X46">
        <v>0</v>
      </c>
      <c r="Y46">
        <v>0</v>
      </c>
    </row>
    <row r="47" spans="1:25" x14ac:dyDescent="0.25">
      <c r="A47" s="70">
        <v>42584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v>-1</v>
      </c>
      <c r="T47">
        <v>2</v>
      </c>
      <c r="U47">
        <v>0</v>
      </c>
      <c r="V47">
        <v>3</v>
      </c>
      <c r="W47">
        <v>3</v>
      </c>
      <c r="X47">
        <v>2</v>
      </c>
      <c r="Y47">
        <v>1</v>
      </c>
    </row>
    <row r="48" spans="1:25" x14ac:dyDescent="0.25">
      <c r="A48" s="70">
        <v>42585</v>
      </c>
      <c r="B48">
        <v>0</v>
      </c>
      <c r="C48">
        <v>2</v>
      </c>
      <c r="D48">
        <v>2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-1</v>
      </c>
      <c r="W48">
        <v>0</v>
      </c>
      <c r="X48">
        <v>0</v>
      </c>
      <c r="Y48">
        <v>0</v>
      </c>
    </row>
    <row r="49" spans="1:25" x14ac:dyDescent="0.25">
      <c r="A49" s="70">
        <v>42586</v>
      </c>
      <c r="B49">
        <v>-2</v>
      </c>
      <c r="C49">
        <v>-1</v>
      </c>
      <c r="D49">
        <v>-1</v>
      </c>
      <c r="E49">
        <v>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1</v>
      </c>
      <c r="W49">
        <v>2</v>
      </c>
      <c r="X49">
        <v>6</v>
      </c>
      <c r="Y49">
        <v>3</v>
      </c>
    </row>
    <row r="50" spans="1:25" x14ac:dyDescent="0.25">
      <c r="A50" s="70">
        <v>42587</v>
      </c>
      <c r="B50">
        <v>1</v>
      </c>
      <c r="C50">
        <v>1</v>
      </c>
      <c r="D50">
        <v>1</v>
      </c>
      <c r="E50">
        <v>0</v>
      </c>
      <c r="F50">
        <v>-1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</v>
      </c>
      <c r="S50">
        <v>0</v>
      </c>
      <c r="T50">
        <v>1</v>
      </c>
      <c r="U50">
        <v>0</v>
      </c>
      <c r="V50">
        <v>1</v>
      </c>
      <c r="W50">
        <v>2</v>
      </c>
      <c r="X50">
        <v>0</v>
      </c>
      <c r="Y50">
        <v>0</v>
      </c>
    </row>
    <row r="51" spans="1:25" x14ac:dyDescent="0.25">
      <c r="A51" s="70">
        <v>42588</v>
      </c>
      <c r="B51">
        <v>-1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-1</v>
      </c>
      <c r="L51">
        <v>-1</v>
      </c>
      <c r="M51">
        <v>0</v>
      </c>
      <c r="N51">
        <v>0</v>
      </c>
      <c r="O51">
        <v>0</v>
      </c>
      <c r="P51">
        <v>0</v>
      </c>
      <c r="Q51">
        <v>-1</v>
      </c>
      <c r="R51">
        <v>-1</v>
      </c>
      <c r="S51">
        <v>1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</row>
    <row r="52" spans="1:25" x14ac:dyDescent="0.25">
      <c r="A52" s="70">
        <v>42589</v>
      </c>
      <c r="B52">
        <v>0</v>
      </c>
      <c r="C52">
        <v>0</v>
      </c>
      <c r="D52">
        <v>-1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</row>
    <row r="53" spans="1:25" x14ac:dyDescent="0.25">
      <c r="A53" s="70">
        <v>42590</v>
      </c>
      <c r="B53">
        <v>0</v>
      </c>
      <c r="C53">
        <v>2</v>
      </c>
      <c r="D53">
        <v>3</v>
      </c>
      <c r="E53">
        <v>2</v>
      </c>
      <c r="F53">
        <v>2</v>
      </c>
      <c r="G53">
        <v>0</v>
      </c>
      <c r="H53">
        <v>0</v>
      </c>
      <c r="I53">
        <v>0</v>
      </c>
      <c r="J53">
        <v>-1</v>
      </c>
      <c r="K53">
        <v>-1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 s="70">
        <v>42591</v>
      </c>
      <c r="B54">
        <v>0</v>
      </c>
      <c r="C54">
        <v>0</v>
      </c>
      <c r="D54">
        <v>2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5">
      <c r="A55" s="70">
        <v>42592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</v>
      </c>
      <c r="S55">
        <v>7</v>
      </c>
      <c r="T55">
        <v>1</v>
      </c>
      <c r="U55">
        <v>2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 s="70">
        <v>42593</v>
      </c>
      <c r="B56">
        <v>-1</v>
      </c>
      <c r="C56">
        <v>4</v>
      </c>
      <c r="D56">
        <v>3</v>
      </c>
      <c r="E56">
        <v>2</v>
      </c>
      <c r="F56">
        <v>4</v>
      </c>
      <c r="G56">
        <v>0</v>
      </c>
      <c r="H56">
        <v>0</v>
      </c>
      <c r="I56">
        <v>0</v>
      </c>
      <c r="J56">
        <v>1</v>
      </c>
      <c r="K56">
        <v>2</v>
      </c>
      <c r="L56">
        <v>2</v>
      </c>
      <c r="M56">
        <v>0</v>
      </c>
      <c r="N56">
        <v>7</v>
      </c>
      <c r="O56">
        <v>3</v>
      </c>
      <c r="P56">
        <v>0</v>
      </c>
      <c r="Q56">
        <v>0</v>
      </c>
      <c r="R56">
        <v>2</v>
      </c>
      <c r="S56">
        <v>6</v>
      </c>
      <c r="T56">
        <v>4</v>
      </c>
      <c r="U56">
        <v>0</v>
      </c>
      <c r="V56">
        <v>4</v>
      </c>
      <c r="W56">
        <v>0</v>
      </c>
      <c r="X56">
        <v>6</v>
      </c>
      <c r="Y56">
        <v>0</v>
      </c>
    </row>
    <row r="57" spans="1:25" x14ac:dyDescent="0.25">
      <c r="A57" s="70">
        <v>42594</v>
      </c>
      <c r="B57">
        <v>0</v>
      </c>
      <c r="C57">
        <v>1</v>
      </c>
      <c r="D57">
        <v>2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7</v>
      </c>
      <c r="S57">
        <v>-1</v>
      </c>
      <c r="T57">
        <v>0</v>
      </c>
      <c r="U57">
        <v>6</v>
      </c>
      <c r="V57">
        <v>3</v>
      </c>
      <c r="W57">
        <v>0</v>
      </c>
      <c r="X57">
        <v>0</v>
      </c>
      <c r="Y57">
        <v>2</v>
      </c>
    </row>
    <row r="58" spans="1:25" x14ac:dyDescent="0.25">
      <c r="A58" s="70">
        <v>42595</v>
      </c>
      <c r="B58">
        <v>0</v>
      </c>
      <c r="C58">
        <v>1</v>
      </c>
      <c r="D58">
        <v>3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0</v>
      </c>
      <c r="R58">
        <v>3</v>
      </c>
      <c r="S58">
        <v>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 s="70">
        <v>42596</v>
      </c>
      <c r="B59">
        <v>-1</v>
      </c>
      <c r="C59">
        <v>3</v>
      </c>
      <c r="D59">
        <v>0</v>
      </c>
      <c r="E59">
        <v>0</v>
      </c>
      <c r="F59">
        <v>1</v>
      </c>
      <c r="G59">
        <v>0</v>
      </c>
      <c r="H59">
        <v>0</v>
      </c>
      <c r="I59">
        <v>2</v>
      </c>
      <c r="J59">
        <v>-1</v>
      </c>
      <c r="K59">
        <v>-2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</v>
      </c>
      <c r="S59">
        <v>0</v>
      </c>
      <c r="T59">
        <v>1</v>
      </c>
      <c r="U59">
        <v>0</v>
      </c>
      <c r="V59">
        <v>7</v>
      </c>
      <c r="W59">
        <v>3</v>
      </c>
      <c r="X59">
        <v>0</v>
      </c>
      <c r="Y59">
        <v>-1</v>
      </c>
    </row>
    <row r="60" spans="1:25" x14ac:dyDescent="0.25">
      <c r="A60" s="70">
        <v>42597</v>
      </c>
      <c r="B60">
        <v>-1</v>
      </c>
      <c r="C60">
        <v>0</v>
      </c>
      <c r="D60">
        <v>6</v>
      </c>
      <c r="E60">
        <v>10</v>
      </c>
      <c r="F60">
        <v>7</v>
      </c>
      <c r="G60">
        <v>0</v>
      </c>
      <c r="H60">
        <v>0</v>
      </c>
      <c r="I60">
        <v>2</v>
      </c>
      <c r="J60">
        <v>0</v>
      </c>
      <c r="K60">
        <v>2</v>
      </c>
      <c r="L60">
        <v>1</v>
      </c>
      <c r="M60">
        <v>1</v>
      </c>
      <c r="N60">
        <v>0</v>
      </c>
      <c r="O60">
        <v>0</v>
      </c>
      <c r="P60">
        <v>0</v>
      </c>
      <c r="Q60">
        <v>-1</v>
      </c>
      <c r="R60">
        <v>0</v>
      </c>
      <c r="S60">
        <v>-1</v>
      </c>
      <c r="T60">
        <v>3</v>
      </c>
      <c r="U60">
        <v>4</v>
      </c>
      <c r="V60">
        <v>0</v>
      </c>
      <c r="W60">
        <v>0</v>
      </c>
      <c r="X60">
        <v>2</v>
      </c>
      <c r="Y60">
        <v>-1</v>
      </c>
    </row>
    <row r="61" spans="1:25" x14ac:dyDescent="0.25">
      <c r="A61" s="70">
        <v>42598</v>
      </c>
      <c r="B61">
        <v>0</v>
      </c>
      <c r="C61">
        <v>0</v>
      </c>
      <c r="D61">
        <v>7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</v>
      </c>
      <c r="S61">
        <v>0</v>
      </c>
      <c r="T61">
        <v>2</v>
      </c>
      <c r="U61">
        <v>-2</v>
      </c>
      <c r="V61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69"/>
  <sheetViews>
    <sheetView zoomScale="80" zoomScaleNormal="80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I71" sqref="I71:I72"/>
    </sheetView>
  </sheetViews>
  <sheetFormatPr defaultRowHeight="13.2" x14ac:dyDescent="0.25"/>
  <cols>
    <col min="2" max="24" width="8.77734375" customWidth="1"/>
    <col min="28" max="28" width="9" bestFit="1" customWidth="1"/>
    <col min="29" max="29" width="10" bestFit="1" customWidth="1"/>
  </cols>
  <sheetData>
    <row r="1" spans="1:55" x14ac:dyDescent="0.25">
      <c r="A1" s="1" t="s">
        <v>0</v>
      </c>
      <c r="AE1">
        <v>24</v>
      </c>
    </row>
    <row r="2" spans="1:55" x14ac:dyDescent="0.25">
      <c r="A2" s="1"/>
    </row>
    <row r="3" spans="1:55" x14ac:dyDescent="0.25">
      <c r="A3" s="1"/>
      <c r="C3" s="2" t="s">
        <v>1</v>
      </c>
      <c r="D3" s="3"/>
      <c r="E3" s="3"/>
      <c r="F3" s="4"/>
    </row>
    <row r="4" spans="1:55" x14ac:dyDescent="0.25">
      <c r="A4" s="1"/>
    </row>
    <row r="5" spans="1:55" x14ac:dyDescent="0.25">
      <c r="A5" s="1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29</v>
      </c>
      <c r="AC5" t="s">
        <v>33</v>
      </c>
      <c r="AG5" t="s">
        <v>28</v>
      </c>
      <c r="AH5" t="s">
        <v>28</v>
      </c>
      <c r="AI5" t="s">
        <v>28</v>
      </c>
      <c r="AJ5" t="s">
        <v>28</v>
      </c>
      <c r="AK5" t="s">
        <v>28</v>
      </c>
      <c r="AL5" t="s">
        <v>28</v>
      </c>
      <c r="AM5" t="s">
        <v>28</v>
      </c>
      <c r="AN5" t="s">
        <v>28</v>
      </c>
      <c r="AO5" t="s">
        <v>28</v>
      </c>
      <c r="AP5" t="s">
        <v>28</v>
      </c>
      <c r="AQ5" t="s">
        <v>28</v>
      </c>
      <c r="AR5" t="s">
        <v>28</v>
      </c>
      <c r="AS5" t="s">
        <v>28</v>
      </c>
      <c r="AT5" t="s">
        <v>28</v>
      </c>
      <c r="AU5" t="s">
        <v>28</v>
      </c>
      <c r="AV5" t="s">
        <v>28</v>
      </c>
      <c r="AW5" t="s">
        <v>28</v>
      </c>
      <c r="AX5" t="s">
        <v>28</v>
      </c>
      <c r="AY5" t="s">
        <v>28</v>
      </c>
      <c r="AZ5" t="s">
        <v>28</v>
      </c>
      <c r="BA5" t="s">
        <v>28</v>
      </c>
      <c r="BB5" t="s">
        <v>28</v>
      </c>
      <c r="BC5" t="s">
        <v>28</v>
      </c>
    </row>
    <row r="6" spans="1:55" x14ac:dyDescent="0.25">
      <c r="A6" s="1"/>
      <c r="AE6" t="s">
        <v>31</v>
      </c>
      <c r="AF6" t="s">
        <v>28</v>
      </c>
      <c r="AG6" t="s">
        <v>4</v>
      </c>
      <c r="AH6" t="s">
        <v>5</v>
      </c>
      <c r="AI6" t="s">
        <v>6</v>
      </c>
      <c r="AJ6" t="s">
        <v>7</v>
      </c>
      <c r="AK6" t="s">
        <v>8</v>
      </c>
      <c r="AL6" t="s">
        <v>9</v>
      </c>
      <c r="AM6" t="s">
        <v>10</v>
      </c>
      <c r="AN6" t="s">
        <v>11</v>
      </c>
      <c r="AO6" t="s">
        <v>12</v>
      </c>
      <c r="AP6" t="s">
        <v>13</v>
      </c>
      <c r="AQ6" t="s">
        <v>14</v>
      </c>
      <c r="AR6" t="s">
        <v>15</v>
      </c>
      <c r="AS6" t="s">
        <v>16</v>
      </c>
      <c r="AT6" t="s">
        <v>17</v>
      </c>
      <c r="AU6" t="s">
        <v>18</v>
      </c>
      <c r="AV6" t="s">
        <v>19</v>
      </c>
      <c r="AW6" t="s">
        <v>20</v>
      </c>
      <c r="AX6" t="s">
        <v>21</v>
      </c>
      <c r="AY6" t="s">
        <v>22</v>
      </c>
      <c r="AZ6" t="s">
        <v>23</v>
      </c>
      <c r="BA6" t="s">
        <v>24</v>
      </c>
      <c r="BB6" t="s">
        <v>25</v>
      </c>
      <c r="BC6" t="s">
        <v>26</v>
      </c>
    </row>
    <row r="7" spans="1:55" x14ac:dyDescent="0.25">
      <c r="A7" s="1">
        <v>42544</v>
      </c>
      <c r="B7">
        <f>'Coho hourly counts 2012'!B7*3</f>
        <v>0</v>
      </c>
      <c r="C7">
        <f>'Coho hourly counts 2012'!C7*3</f>
        <v>0</v>
      </c>
      <c r="D7">
        <f>'Coho hourly counts 2012'!D7*3</f>
        <v>0</v>
      </c>
      <c r="E7">
        <f>'Coho hourly counts 2012'!E7*3</f>
        <v>0</v>
      </c>
      <c r="F7">
        <f>'Coho hourly counts 2012'!F7*3</f>
        <v>0</v>
      </c>
      <c r="G7">
        <f>'Coho hourly counts 2012'!G7*3</f>
        <v>0</v>
      </c>
      <c r="H7">
        <f>'Coho hourly counts 2012'!H7*3</f>
        <v>0</v>
      </c>
      <c r="I7">
        <f>'Coho hourly counts 2012'!I7*3</f>
        <v>0</v>
      </c>
      <c r="J7">
        <f>'Coho hourly counts 2012'!J7*3</f>
        <v>0</v>
      </c>
      <c r="K7">
        <f>'Coho hourly counts 2012'!K7*3</f>
        <v>0</v>
      </c>
      <c r="L7">
        <f>'Coho hourly counts 2012'!L7*3</f>
        <v>0</v>
      </c>
      <c r="M7">
        <f>'Coho hourly counts 2012'!M7*3</f>
        <v>0</v>
      </c>
      <c r="N7">
        <f>'Coho hourly counts 2012'!N7*3</f>
        <v>0</v>
      </c>
      <c r="O7">
        <f>'Coho hourly counts 2012'!O7*3</f>
        <v>0</v>
      </c>
      <c r="P7">
        <f>'Coho hourly counts 2012'!P7*3</f>
        <v>0</v>
      </c>
      <c r="Q7">
        <f>'Coho hourly counts 2012'!Q7*3</f>
        <v>0</v>
      </c>
      <c r="R7">
        <f>'Coho hourly counts 2012'!R7*3</f>
        <v>0</v>
      </c>
      <c r="S7">
        <f>'Coho hourly counts 2012'!S7*3</f>
        <v>0</v>
      </c>
      <c r="T7">
        <f>'Coho hourly counts 2012'!T7*3</f>
        <v>0</v>
      </c>
      <c r="U7">
        <f>'Coho hourly counts 2012'!U7*3</f>
        <v>0</v>
      </c>
      <c r="V7">
        <f>'Coho hourly counts 2012'!V7*3</f>
        <v>0</v>
      </c>
      <c r="W7">
        <f>'Coho hourly counts 2012'!W7*3</f>
        <v>0</v>
      </c>
      <c r="X7">
        <f>'Coho hourly counts 2012'!X7*3</f>
        <v>0</v>
      </c>
      <c r="Y7">
        <f>'Coho hourly counts 2012'!Y7*3</f>
        <v>0</v>
      </c>
      <c r="Z7">
        <f>'Pink hourly counts 2012'!Z7*3</f>
        <v>0</v>
      </c>
      <c r="AB7">
        <f>SUM(B7:Y7)</f>
        <v>0</v>
      </c>
      <c r="AC7">
        <f>(1-AE7/72)*72^2*(AF7/AE7)</f>
        <v>0</v>
      </c>
      <c r="AD7" s="69">
        <v>0</v>
      </c>
      <c r="AE7">
        <f t="shared" ref="AE7:AE61" si="0">$AE$1</f>
        <v>24</v>
      </c>
      <c r="AF7">
        <f>SUM(AG7:BC7)/(2*(AE7-1))</f>
        <v>0</v>
      </c>
      <c r="AG7">
        <f>(B7/3-C7/3)^2</f>
        <v>0</v>
      </c>
      <c r="AH7">
        <f t="shared" ref="AH7:AW18" si="1">(C7/3-D7/3)^2</f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si="1"/>
        <v>0</v>
      </c>
      <c r="AX7">
        <f t="shared" ref="AU7:BC22" si="2">(S7/3-T7/3)^2</f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</row>
    <row r="8" spans="1:55" x14ac:dyDescent="0.25">
      <c r="A8" s="1">
        <v>42545</v>
      </c>
      <c r="B8">
        <f>'Coho hourly counts 2012'!B8*3</f>
        <v>0</v>
      </c>
      <c r="C8">
        <f>'Coho hourly counts 2012'!C8*3</f>
        <v>0</v>
      </c>
      <c r="D8">
        <f>'Coho hourly counts 2012'!D8*3</f>
        <v>0</v>
      </c>
      <c r="E8">
        <f>'Coho hourly counts 2012'!E8*3</f>
        <v>0</v>
      </c>
      <c r="F8">
        <f>'Coho hourly counts 2012'!F8*3</f>
        <v>0</v>
      </c>
      <c r="G8">
        <f>'Coho hourly counts 2012'!G8*3</f>
        <v>0</v>
      </c>
      <c r="H8">
        <f>'Coho hourly counts 2012'!H8*3</f>
        <v>0</v>
      </c>
      <c r="I8">
        <f>'Coho hourly counts 2012'!I8*3</f>
        <v>0</v>
      </c>
      <c r="J8">
        <f>'Coho hourly counts 2012'!J8*3</f>
        <v>0</v>
      </c>
      <c r="K8">
        <f>'Coho hourly counts 2012'!K8*3</f>
        <v>0</v>
      </c>
      <c r="L8">
        <f>'Coho hourly counts 2012'!L8*3</f>
        <v>0</v>
      </c>
      <c r="M8">
        <f>'Coho hourly counts 2012'!M8*3</f>
        <v>0</v>
      </c>
      <c r="N8">
        <f>'Coho hourly counts 2012'!N8*3</f>
        <v>0</v>
      </c>
      <c r="O8">
        <f>'Coho hourly counts 2012'!O8*3</f>
        <v>0</v>
      </c>
      <c r="P8">
        <f>'Coho hourly counts 2012'!P8*3</f>
        <v>0</v>
      </c>
      <c r="Q8">
        <f>'Coho hourly counts 2012'!Q8*3</f>
        <v>0</v>
      </c>
      <c r="R8">
        <f>'Coho hourly counts 2012'!R8*3</f>
        <v>0</v>
      </c>
      <c r="S8">
        <f>'Coho hourly counts 2012'!S8*3</f>
        <v>0</v>
      </c>
      <c r="T8">
        <f>'Coho hourly counts 2012'!T8*3</f>
        <v>0</v>
      </c>
      <c r="U8">
        <f>'Coho hourly counts 2012'!U8*3</f>
        <v>0</v>
      </c>
      <c r="V8">
        <f>'Coho hourly counts 2012'!V8*3</f>
        <v>0</v>
      </c>
      <c r="W8">
        <f>'Coho hourly counts 2012'!W8*3</f>
        <v>0</v>
      </c>
      <c r="X8">
        <f>'Coho hourly counts 2012'!X8*3</f>
        <v>0</v>
      </c>
      <c r="Y8">
        <f>'Coho hourly counts 2012'!Y8*3</f>
        <v>0</v>
      </c>
      <c r="Z8">
        <f>'Pink hourly counts 2012'!Z8*3</f>
        <v>0</v>
      </c>
      <c r="AB8">
        <f t="shared" ref="AB8:AB61" si="3">SUM(B8:Y8)</f>
        <v>0</v>
      </c>
      <c r="AC8">
        <f t="shared" ref="AC8:AC61" si="4">(1-AE8/72)*72^2*(AF8/AE8)</f>
        <v>0</v>
      </c>
      <c r="AD8" s="69">
        <v>0</v>
      </c>
      <c r="AE8">
        <f t="shared" si="0"/>
        <v>24</v>
      </c>
      <c r="AF8">
        <f t="shared" ref="AF8:AF61" si="5">SUM(AG8:BC8)/(2*(AE8-1))</f>
        <v>0</v>
      </c>
      <c r="AG8">
        <f t="shared" ref="AG8:AV36" si="6">(B8/3-C8/3)^2</f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1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</row>
    <row r="9" spans="1:55" x14ac:dyDescent="0.25">
      <c r="A9" s="1">
        <v>42546</v>
      </c>
      <c r="B9">
        <f>'Coho hourly counts 2012'!B9*3</f>
        <v>0</v>
      </c>
      <c r="C9">
        <f>'Coho hourly counts 2012'!C9*3</f>
        <v>0</v>
      </c>
      <c r="D9">
        <f>'Coho hourly counts 2012'!D9*3</f>
        <v>0</v>
      </c>
      <c r="E9">
        <f>'Coho hourly counts 2012'!E9*3</f>
        <v>0</v>
      </c>
      <c r="F9">
        <f>'Coho hourly counts 2012'!F9*3</f>
        <v>0</v>
      </c>
      <c r="G9">
        <f>'Coho hourly counts 2012'!G9*3</f>
        <v>0</v>
      </c>
      <c r="H9">
        <f>'Coho hourly counts 2012'!H9*3</f>
        <v>0</v>
      </c>
      <c r="I9">
        <f>'Coho hourly counts 2012'!I9*3</f>
        <v>0</v>
      </c>
      <c r="J9">
        <f>'Coho hourly counts 2012'!J9*3</f>
        <v>0</v>
      </c>
      <c r="K9">
        <f>'Coho hourly counts 2012'!K9*3</f>
        <v>0</v>
      </c>
      <c r="L9">
        <f>'Coho hourly counts 2012'!L9*3</f>
        <v>0</v>
      </c>
      <c r="M9">
        <f>'Coho hourly counts 2012'!M9*3</f>
        <v>0</v>
      </c>
      <c r="N9">
        <f>'Coho hourly counts 2012'!N9*3</f>
        <v>0</v>
      </c>
      <c r="O9">
        <f>'Coho hourly counts 2012'!O9*3</f>
        <v>0</v>
      </c>
      <c r="P9">
        <f>'Coho hourly counts 2012'!P9*3</f>
        <v>0</v>
      </c>
      <c r="Q9">
        <f>'Coho hourly counts 2012'!Q9*3</f>
        <v>0</v>
      </c>
      <c r="R9">
        <f>'Coho hourly counts 2012'!R9*3</f>
        <v>0</v>
      </c>
      <c r="S9">
        <f>'Coho hourly counts 2012'!S9*3</f>
        <v>0</v>
      </c>
      <c r="T9">
        <f>'Coho hourly counts 2012'!T9*3</f>
        <v>0</v>
      </c>
      <c r="U9">
        <f>'Coho hourly counts 2012'!U9*3</f>
        <v>0</v>
      </c>
      <c r="V9">
        <f>'Coho hourly counts 2012'!V9*3</f>
        <v>0</v>
      </c>
      <c r="W9">
        <f>'Coho hourly counts 2012'!W9*3</f>
        <v>0</v>
      </c>
      <c r="X9">
        <f>'Coho hourly counts 2012'!X9*3</f>
        <v>0</v>
      </c>
      <c r="Y9">
        <f>'Coho hourly counts 2012'!Y9*3</f>
        <v>0</v>
      </c>
      <c r="Z9">
        <f>'Pink hourly counts 2012'!Z9*3</f>
        <v>0</v>
      </c>
      <c r="AB9">
        <f t="shared" si="3"/>
        <v>0</v>
      </c>
      <c r="AC9">
        <f t="shared" si="4"/>
        <v>0</v>
      </c>
      <c r="AD9" s="69">
        <v>0</v>
      </c>
      <c r="AE9">
        <f t="shared" si="0"/>
        <v>24</v>
      </c>
      <c r="AF9">
        <f t="shared" si="5"/>
        <v>0</v>
      </c>
      <c r="AG9">
        <f t="shared" si="6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1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</row>
    <row r="10" spans="1:55" x14ac:dyDescent="0.25">
      <c r="A10" s="1">
        <v>42547</v>
      </c>
      <c r="B10">
        <f>'Coho hourly counts 2012'!B10*3</f>
        <v>0</v>
      </c>
      <c r="C10">
        <f>'Coho hourly counts 2012'!C10*3</f>
        <v>0</v>
      </c>
      <c r="D10">
        <f>'Coho hourly counts 2012'!D10*3</f>
        <v>0</v>
      </c>
      <c r="E10">
        <f>'Coho hourly counts 2012'!E10*3</f>
        <v>0</v>
      </c>
      <c r="F10">
        <f>'Coho hourly counts 2012'!F10*3</f>
        <v>0</v>
      </c>
      <c r="G10">
        <f>'Coho hourly counts 2012'!G10*3</f>
        <v>0</v>
      </c>
      <c r="H10">
        <f>'Coho hourly counts 2012'!H10*3</f>
        <v>0</v>
      </c>
      <c r="I10">
        <f>'Coho hourly counts 2012'!I10*3</f>
        <v>0</v>
      </c>
      <c r="J10">
        <f>'Coho hourly counts 2012'!J10*3</f>
        <v>0</v>
      </c>
      <c r="K10">
        <f>'Coho hourly counts 2012'!K10*3</f>
        <v>0</v>
      </c>
      <c r="L10">
        <f>'Coho hourly counts 2012'!L10*3</f>
        <v>0</v>
      </c>
      <c r="M10">
        <f>'Coho hourly counts 2012'!M10*3</f>
        <v>0</v>
      </c>
      <c r="N10">
        <f>'Coho hourly counts 2012'!N10*3</f>
        <v>0</v>
      </c>
      <c r="O10">
        <f>'Coho hourly counts 2012'!O10*3</f>
        <v>0</v>
      </c>
      <c r="P10">
        <f>'Coho hourly counts 2012'!P10*3</f>
        <v>0</v>
      </c>
      <c r="Q10">
        <f>'Coho hourly counts 2012'!Q10*3</f>
        <v>0</v>
      </c>
      <c r="R10">
        <f>'Coho hourly counts 2012'!R10*3</f>
        <v>0</v>
      </c>
      <c r="S10">
        <f>'Coho hourly counts 2012'!S10*3</f>
        <v>0</v>
      </c>
      <c r="T10">
        <f>'Coho hourly counts 2012'!T10*3</f>
        <v>0</v>
      </c>
      <c r="U10">
        <f>'Coho hourly counts 2012'!U10*3</f>
        <v>0</v>
      </c>
      <c r="V10">
        <f>'Coho hourly counts 2012'!V10*3</f>
        <v>0</v>
      </c>
      <c r="W10">
        <f>'Coho hourly counts 2012'!W10*3</f>
        <v>0</v>
      </c>
      <c r="X10">
        <f>'Coho hourly counts 2012'!X10*3</f>
        <v>0</v>
      </c>
      <c r="Y10">
        <f>'Coho hourly counts 2012'!Y10*3</f>
        <v>0</v>
      </c>
      <c r="Z10">
        <f>'Pink hourly counts 2012'!Z10*3</f>
        <v>0</v>
      </c>
      <c r="AB10">
        <f t="shared" si="3"/>
        <v>0</v>
      </c>
      <c r="AC10">
        <f t="shared" si="4"/>
        <v>0</v>
      </c>
      <c r="AD10" s="69">
        <v>0</v>
      </c>
      <c r="AE10">
        <f t="shared" si="0"/>
        <v>24</v>
      </c>
      <c r="AF10">
        <f t="shared" si="5"/>
        <v>0</v>
      </c>
      <c r="AG10">
        <f t="shared" si="6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1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0</v>
      </c>
    </row>
    <row r="11" spans="1:55" x14ac:dyDescent="0.25">
      <c r="A11" s="1">
        <v>42548</v>
      </c>
      <c r="B11">
        <f>'Coho hourly counts 2012'!B11*3</f>
        <v>0</v>
      </c>
      <c r="C11">
        <f>'Coho hourly counts 2012'!C11*3</f>
        <v>0</v>
      </c>
      <c r="D11">
        <f>'Coho hourly counts 2012'!D11*3</f>
        <v>0</v>
      </c>
      <c r="E11">
        <f>'Coho hourly counts 2012'!E11*3</f>
        <v>0</v>
      </c>
      <c r="F11">
        <f>'Coho hourly counts 2012'!F11*3</f>
        <v>0</v>
      </c>
      <c r="G11">
        <f>'Coho hourly counts 2012'!G11*3</f>
        <v>0</v>
      </c>
      <c r="H11">
        <f>'Coho hourly counts 2012'!H11*3</f>
        <v>0</v>
      </c>
      <c r="I11">
        <f>'Coho hourly counts 2012'!I11*3</f>
        <v>0</v>
      </c>
      <c r="J11">
        <f>'Coho hourly counts 2012'!J11*3</f>
        <v>0</v>
      </c>
      <c r="K11">
        <f>'Coho hourly counts 2012'!K11*3</f>
        <v>0</v>
      </c>
      <c r="L11">
        <f>'Coho hourly counts 2012'!L11*3</f>
        <v>0</v>
      </c>
      <c r="M11">
        <f>'Coho hourly counts 2012'!M11*3</f>
        <v>0</v>
      </c>
      <c r="N11">
        <f>'Coho hourly counts 2012'!N11*3</f>
        <v>0</v>
      </c>
      <c r="O11">
        <f>'Coho hourly counts 2012'!O11*3</f>
        <v>0</v>
      </c>
      <c r="P11">
        <f>'Coho hourly counts 2012'!P11*3</f>
        <v>0</v>
      </c>
      <c r="Q11">
        <f>'Coho hourly counts 2012'!Q11*3</f>
        <v>0</v>
      </c>
      <c r="R11">
        <f>'Coho hourly counts 2012'!R11*3</f>
        <v>0</v>
      </c>
      <c r="S11">
        <f>'Coho hourly counts 2012'!S11*3</f>
        <v>0</v>
      </c>
      <c r="T11">
        <f>'Coho hourly counts 2012'!T11*3</f>
        <v>0</v>
      </c>
      <c r="U11">
        <f>'Coho hourly counts 2012'!U11*3</f>
        <v>0</v>
      </c>
      <c r="V11">
        <f>'Coho hourly counts 2012'!V11*3</f>
        <v>0</v>
      </c>
      <c r="W11">
        <f>'Coho hourly counts 2012'!W11*3</f>
        <v>0</v>
      </c>
      <c r="X11">
        <f>'Coho hourly counts 2012'!X11*3</f>
        <v>0</v>
      </c>
      <c r="Y11">
        <f>'Coho hourly counts 2012'!Y11*3</f>
        <v>0</v>
      </c>
      <c r="Z11">
        <f>'Pink hourly counts 2012'!Z11*3</f>
        <v>0</v>
      </c>
      <c r="AB11">
        <f t="shared" si="3"/>
        <v>0</v>
      </c>
      <c r="AC11">
        <f t="shared" si="4"/>
        <v>0</v>
      </c>
      <c r="AD11" s="69">
        <v>0</v>
      </c>
      <c r="AE11">
        <f t="shared" si="0"/>
        <v>24</v>
      </c>
      <c r="AF11">
        <f t="shared" si="5"/>
        <v>0</v>
      </c>
      <c r="AG11">
        <f t="shared" si="6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1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</row>
    <row r="12" spans="1:55" x14ac:dyDescent="0.25">
      <c r="A12" s="1">
        <v>42549</v>
      </c>
      <c r="B12">
        <f>'Coho hourly counts 2012'!B12*3</f>
        <v>0</v>
      </c>
      <c r="C12">
        <f>'Coho hourly counts 2012'!C12*3</f>
        <v>0</v>
      </c>
      <c r="D12">
        <f>'Coho hourly counts 2012'!D12*3</f>
        <v>0</v>
      </c>
      <c r="E12">
        <f>'Coho hourly counts 2012'!E12*3</f>
        <v>0</v>
      </c>
      <c r="F12">
        <f>'Coho hourly counts 2012'!F12*3</f>
        <v>0</v>
      </c>
      <c r="G12">
        <f>'Coho hourly counts 2012'!G12*3</f>
        <v>0</v>
      </c>
      <c r="H12">
        <f>'Coho hourly counts 2012'!H12*3</f>
        <v>0</v>
      </c>
      <c r="I12">
        <f>'Coho hourly counts 2012'!I12*3</f>
        <v>0</v>
      </c>
      <c r="J12">
        <f>'Coho hourly counts 2012'!J12*3</f>
        <v>0</v>
      </c>
      <c r="K12">
        <f>'Coho hourly counts 2012'!K12*3</f>
        <v>0</v>
      </c>
      <c r="L12">
        <f>'Coho hourly counts 2012'!L12*3</f>
        <v>0</v>
      </c>
      <c r="M12">
        <f>'Coho hourly counts 2012'!M12*3</f>
        <v>0</v>
      </c>
      <c r="N12">
        <f>'Coho hourly counts 2012'!N12*3</f>
        <v>0</v>
      </c>
      <c r="O12">
        <f>'Coho hourly counts 2012'!O12*3</f>
        <v>0</v>
      </c>
      <c r="P12">
        <f>'Coho hourly counts 2012'!P12*3</f>
        <v>0</v>
      </c>
      <c r="Q12">
        <f>'Coho hourly counts 2012'!Q12*3</f>
        <v>0</v>
      </c>
      <c r="R12">
        <f>'Coho hourly counts 2012'!R12*3</f>
        <v>0</v>
      </c>
      <c r="S12">
        <f>'Coho hourly counts 2012'!S12*3</f>
        <v>0</v>
      </c>
      <c r="T12">
        <f>'Coho hourly counts 2012'!T12*3</f>
        <v>0</v>
      </c>
      <c r="U12">
        <f>'Coho hourly counts 2012'!U12*3</f>
        <v>0</v>
      </c>
      <c r="V12">
        <f>'Coho hourly counts 2012'!V12*3</f>
        <v>0</v>
      </c>
      <c r="W12">
        <f>'Coho hourly counts 2012'!W12*3</f>
        <v>0</v>
      </c>
      <c r="X12">
        <f>'Coho hourly counts 2012'!X12*3</f>
        <v>0</v>
      </c>
      <c r="Y12">
        <f>'Coho hourly counts 2012'!Y12*3</f>
        <v>0</v>
      </c>
      <c r="Z12">
        <f>'Pink hourly counts 2012'!Z12*3</f>
        <v>0</v>
      </c>
      <c r="AB12">
        <f t="shared" si="3"/>
        <v>0</v>
      </c>
      <c r="AC12">
        <f t="shared" si="4"/>
        <v>0</v>
      </c>
      <c r="AD12" s="69">
        <v>0</v>
      </c>
      <c r="AE12">
        <f t="shared" si="0"/>
        <v>24</v>
      </c>
      <c r="AF12">
        <f t="shared" si="5"/>
        <v>0</v>
      </c>
      <c r="AG12">
        <f t="shared" si="6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1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0</v>
      </c>
      <c r="BB12">
        <f t="shared" si="2"/>
        <v>0</v>
      </c>
      <c r="BC12">
        <f t="shared" si="2"/>
        <v>0</v>
      </c>
    </row>
    <row r="13" spans="1:55" x14ac:dyDescent="0.25">
      <c r="A13" s="1">
        <v>42550</v>
      </c>
      <c r="B13">
        <f>'Coho hourly counts 2012'!B13*3</f>
        <v>0</v>
      </c>
      <c r="C13">
        <f>'Coho hourly counts 2012'!C13*3</f>
        <v>0</v>
      </c>
      <c r="D13">
        <f>'Coho hourly counts 2012'!D13*3</f>
        <v>0</v>
      </c>
      <c r="E13">
        <f>'Coho hourly counts 2012'!E13*3</f>
        <v>0</v>
      </c>
      <c r="F13">
        <f>'Coho hourly counts 2012'!F13*3</f>
        <v>0</v>
      </c>
      <c r="G13">
        <f>'Coho hourly counts 2012'!G13*3</f>
        <v>0</v>
      </c>
      <c r="H13">
        <f>'Coho hourly counts 2012'!H13*3</f>
        <v>0</v>
      </c>
      <c r="I13">
        <f>'Coho hourly counts 2012'!I13*3</f>
        <v>0</v>
      </c>
      <c r="J13">
        <f>'Coho hourly counts 2012'!J13*3</f>
        <v>0</v>
      </c>
      <c r="K13">
        <f>'Coho hourly counts 2012'!K13*3</f>
        <v>0</v>
      </c>
      <c r="L13">
        <f>'Coho hourly counts 2012'!L13*3</f>
        <v>0</v>
      </c>
      <c r="M13">
        <f>'Coho hourly counts 2012'!M13*3</f>
        <v>0</v>
      </c>
      <c r="N13">
        <f>'Coho hourly counts 2012'!N13*3</f>
        <v>0</v>
      </c>
      <c r="O13">
        <f>'Coho hourly counts 2012'!O13*3</f>
        <v>0</v>
      </c>
      <c r="P13">
        <f>'Coho hourly counts 2012'!P13*3</f>
        <v>0</v>
      </c>
      <c r="Q13">
        <f>'Coho hourly counts 2012'!Q13*3</f>
        <v>0</v>
      </c>
      <c r="R13">
        <f>'Coho hourly counts 2012'!R13*3</f>
        <v>0</v>
      </c>
      <c r="S13">
        <f>'Coho hourly counts 2012'!S13*3</f>
        <v>0</v>
      </c>
      <c r="T13">
        <f>'Coho hourly counts 2012'!T13*3</f>
        <v>0</v>
      </c>
      <c r="U13">
        <f>'Coho hourly counts 2012'!U13*3</f>
        <v>0</v>
      </c>
      <c r="V13">
        <f>'Coho hourly counts 2012'!V13*3</f>
        <v>0</v>
      </c>
      <c r="W13">
        <f>'Coho hourly counts 2012'!W13*3</f>
        <v>0</v>
      </c>
      <c r="X13">
        <f>'Coho hourly counts 2012'!X13*3</f>
        <v>0</v>
      </c>
      <c r="Y13">
        <f>'Coho hourly counts 2012'!Y13*3</f>
        <v>0</v>
      </c>
      <c r="Z13">
        <f>'Pink hourly counts 2012'!Z13*3</f>
        <v>0</v>
      </c>
      <c r="AB13">
        <f t="shared" si="3"/>
        <v>0</v>
      </c>
      <c r="AC13">
        <f t="shared" si="4"/>
        <v>0</v>
      </c>
      <c r="AD13" s="69">
        <v>0</v>
      </c>
      <c r="AE13">
        <f t="shared" si="0"/>
        <v>24</v>
      </c>
      <c r="AF13">
        <f t="shared" si="5"/>
        <v>0</v>
      </c>
      <c r="AG13">
        <f t="shared" si="6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1"/>
        <v>0</v>
      </c>
      <c r="AX13">
        <f t="shared" si="2"/>
        <v>0</v>
      </c>
      <c r="AY13">
        <f t="shared" si="2"/>
        <v>0</v>
      </c>
      <c r="AZ13">
        <f t="shared" si="2"/>
        <v>0</v>
      </c>
      <c r="BA13">
        <f t="shared" si="2"/>
        <v>0</v>
      </c>
      <c r="BB13">
        <f t="shared" si="2"/>
        <v>0</v>
      </c>
      <c r="BC13">
        <f t="shared" si="2"/>
        <v>0</v>
      </c>
    </row>
    <row r="14" spans="1:55" x14ac:dyDescent="0.25">
      <c r="A14" s="1">
        <v>42551</v>
      </c>
      <c r="B14">
        <f>'Coho hourly counts 2012'!B14*3</f>
        <v>0</v>
      </c>
      <c r="C14">
        <f>'Coho hourly counts 2012'!C14*3</f>
        <v>0</v>
      </c>
      <c r="D14">
        <f>'Coho hourly counts 2012'!D14*3</f>
        <v>0</v>
      </c>
      <c r="E14">
        <f>'Coho hourly counts 2012'!E14*3</f>
        <v>0</v>
      </c>
      <c r="F14">
        <f>'Coho hourly counts 2012'!F14*3</f>
        <v>0</v>
      </c>
      <c r="G14">
        <f>'Coho hourly counts 2012'!G14*3</f>
        <v>0</v>
      </c>
      <c r="H14">
        <f>'Coho hourly counts 2012'!H14*3</f>
        <v>0</v>
      </c>
      <c r="I14">
        <f>'Coho hourly counts 2012'!I14*3</f>
        <v>0</v>
      </c>
      <c r="J14">
        <f>'Coho hourly counts 2012'!J14*3</f>
        <v>0</v>
      </c>
      <c r="K14">
        <f>'Coho hourly counts 2012'!K14*3</f>
        <v>0</v>
      </c>
      <c r="L14">
        <f>'Coho hourly counts 2012'!L14*3</f>
        <v>0</v>
      </c>
      <c r="M14">
        <f>'Coho hourly counts 2012'!M14*3</f>
        <v>0</v>
      </c>
      <c r="N14">
        <f>'Coho hourly counts 2012'!N14*3</f>
        <v>0</v>
      </c>
      <c r="O14">
        <f>'Coho hourly counts 2012'!O14*3</f>
        <v>0</v>
      </c>
      <c r="P14">
        <f>'Coho hourly counts 2012'!P14*3</f>
        <v>0</v>
      </c>
      <c r="Q14">
        <f>'Coho hourly counts 2012'!Q14*3</f>
        <v>0</v>
      </c>
      <c r="R14">
        <f>'Coho hourly counts 2012'!R14*3</f>
        <v>0</v>
      </c>
      <c r="S14">
        <f>'Coho hourly counts 2012'!S14*3</f>
        <v>0</v>
      </c>
      <c r="T14">
        <f>'Coho hourly counts 2012'!T14*3</f>
        <v>0</v>
      </c>
      <c r="U14">
        <f>'Coho hourly counts 2012'!U14*3</f>
        <v>0</v>
      </c>
      <c r="V14">
        <f>'Coho hourly counts 2012'!V14*3</f>
        <v>0</v>
      </c>
      <c r="W14">
        <f>'Coho hourly counts 2012'!W14*3</f>
        <v>0</v>
      </c>
      <c r="X14">
        <f>'Coho hourly counts 2012'!X14*3</f>
        <v>0</v>
      </c>
      <c r="Y14">
        <f>'Coho hourly counts 2012'!Y14*3</f>
        <v>0</v>
      </c>
      <c r="Z14">
        <f>'Pink hourly counts 2012'!Z14*3</f>
        <v>0</v>
      </c>
      <c r="AB14">
        <f t="shared" si="3"/>
        <v>0</v>
      </c>
      <c r="AC14">
        <f t="shared" si="4"/>
        <v>0</v>
      </c>
      <c r="AD14" s="69">
        <v>0</v>
      </c>
      <c r="AE14">
        <f t="shared" si="0"/>
        <v>24</v>
      </c>
      <c r="AF14">
        <f t="shared" si="5"/>
        <v>0</v>
      </c>
      <c r="AG14">
        <f t="shared" si="6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1"/>
        <v>0</v>
      </c>
      <c r="AX14">
        <f t="shared" si="2"/>
        <v>0</v>
      </c>
      <c r="AY14">
        <f t="shared" si="2"/>
        <v>0</v>
      </c>
      <c r="AZ14">
        <f t="shared" si="2"/>
        <v>0</v>
      </c>
      <c r="BA14">
        <f t="shared" si="2"/>
        <v>0</v>
      </c>
      <c r="BB14">
        <f t="shared" si="2"/>
        <v>0</v>
      </c>
      <c r="BC14">
        <f t="shared" si="2"/>
        <v>0</v>
      </c>
    </row>
    <row r="15" spans="1:55" x14ac:dyDescent="0.25">
      <c r="A15" s="1">
        <v>42552</v>
      </c>
      <c r="B15">
        <f>'Coho hourly counts 2012'!B15*3</f>
        <v>0</v>
      </c>
      <c r="C15">
        <f>'Coho hourly counts 2012'!C15*3</f>
        <v>0</v>
      </c>
      <c r="D15">
        <f>'Coho hourly counts 2012'!D15*3</f>
        <v>0</v>
      </c>
      <c r="E15">
        <f>'Coho hourly counts 2012'!E15*3</f>
        <v>0</v>
      </c>
      <c r="F15">
        <f>'Coho hourly counts 2012'!F15*3</f>
        <v>0</v>
      </c>
      <c r="G15">
        <f>'Coho hourly counts 2012'!G15*3</f>
        <v>0</v>
      </c>
      <c r="H15">
        <f>'Coho hourly counts 2012'!H15*3</f>
        <v>0</v>
      </c>
      <c r="I15">
        <f>'Coho hourly counts 2012'!I15*3</f>
        <v>0</v>
      </c>
      <c r="J15">
        <f>'Coho hourly counts 2012'!J15*3</f>
        <v>0</v>
      </c>
      <c r="K15">
        <f>'Coho hourly counts 2012'!K15*3</f>
        <v>0</v>
      </c>
      <c r="L15">
        <f>'Coho hourly counts 2012'!L15*3</f>
        <v>0</v>
      </c>
      <c r="M15">
        <f>'Coho hourly counts 2012'!M15*3</f>
        <v>0</v>
      </c>
      <c r="N15">
        <f>'Coho hourly counts 2012'!N15*3</f>
        <v>0</v>
      </c>
      <c r="O15">
        <f>'Coho hourly counts 2012'!O15*3</f>
        <v>0</v>
      </c>
      <c r="P15">
        <f>'Coho hourly counts 2012'!P15*3</f>
        <v>0</v>
      </c>
      <c r="Q15">
        <f>'Coho hourly counts 2012'!Q15*3</f>
        <v>0</v>
      </c>
      <c r="R15">
        <f>'Coho hourly counts 2012'!R15*3</f>
        <v>0</v>
      </c>
      <c r="S15">
        <f>'Coho hourly counts 2012'!S15*3</f>
        <v>0</v>
      </c>
      <c r="T15">
        <f>'Coho hourly counts 2012'!T15*3</f>
        <v>0</v>
      </c>
      <c r="U15">
        <f>'Coho hourly counts 2012'!U15*3</f>
        <v>0</v>
      </c>
      <c r="V15">
        <f>'Coho hourly counts 2012'!V15*3</f>
        <v>0</v>
      </c>
      <c r="W15">
        <f>'Coho hourly counts 2012'!W15*3</f>
        <v>0</v>
      </c>
      <c r="X15">
        <f>'Coho hourly counts 2012'!X15*3</f>
        <v>0</v>
      </c>
      <c r="Y15">
        <f>'Coho hourly counts 2012'!Y15*3</f>
        <v>0</v>
      </c>
      <c r="Z15">
        <f>'Pink hourly counts 2012'!Z15*3</f>
        <v>0</v>
      </c>
      <c r="AB15">
        <f t="shared" si="3"/>
        <v>0</v>
      </c>
      <c r="AC15">
        <f t="shared" si="4"/>
        <v>0</v>
      </c>
      <c r="AD15" s="69">
        <v>0</v>
      </c>
      <c r="AE15">
        <f t="shared" si="0"/>
        <v>24</v>
      </c>
      <c r="AF15">
        <f t="shared" si="5"/>
        <v>0</v>
      </c>
      <c r="AG15">
        <f t="shared" si="6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"/>
        <v>0</v>
      </c>
      <c r="AU15">
        <f t="shared" si="1"/>
        <v>0</v>
      </c>
      <c r="AV15">
        <f t="shared" si="1"/>
        <v>0</v>
      </c>
      <c r="AW15">
        <f t="shared" si="1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0</v>
      </c>
    </row>
    <row r="16" spans="1:55" x14ac:dyDescent="0.25">
      <c r="A16" s="1">
        <v>42553</v>
      </c>
      <c r="B16">
        <f>'Coho hourly counts 2012'!B16*3</f>
        <v>0</v>
      </c>
      <c r="C16">
        <f>'Coho hourly counts 2012'!C16*3</f>
        <v>0</v>
      </c>
      <c r="D16">
        <f>'Coho hourly counts 2012'!D16*3</f>
        <v>0</v>
      </c>
      <c r="E16">
        <f>'Coho hourly counts 2012'!E16*3</f>
        <v>0</v>
      </c>
      <c r="F16">
        <f>'Coho hourly counts 2012'!F16*3</f>
        <v>0</v>
      </c>
      <c r="G16">
        <f>'Coho hourly counts 2012'!G16*3</f>
        <v>0</v>
      </c>
      <c r="H16">
        <f>'Coho hourly counts 2012'!H16*3</f>
        <v>0</v>
      </c>
      <c r="I16">
        <f>'Coho hourly counts 2012'!I16*3</f>
        <v>0</v>
      </c>
      <c r="J16">
        <f>'Coho hourly counts 2012'!J16*3</f>
        <v>0</v>
      </c>
      <c r="K16">
        <f>'Coho hourly counts 2012'!K16*3</f>
        <v>0</v>
      </c>
      <c r="L16">
        <f>'Coho hourly counts 2012'!L16*3</f>
        <v>0</v>
      </c>
      <c r="M16">
        <f>'Coho hourly counts 2012'!M16*3</f>
        <v>0</v>
      </c>
      <c r="N16">
        <f>'Coho hourly counts 2012'!N16*3</f>
        <v>0</v>
      </c>
      <c r="O16">
        <f>'Coho hourly counts 2012'!O16*3</f>
        <v>0</v>
      </c>
      <c r="P16">
        <f>'Coho hourly counts 2012'!P16*3</f>
        <v>0</v>
      </c>
      <c r="Q16">
        <f>'Coho hourly counts 2012'!Q16*3</f>
        <v>0</v>
      </c>
      <c r="R16">
        <f>'Coho hourly counts 2012'!R16*3</f>
        <v>0</v>
      </c>
      <c r="S16">
        <f>'Coho hourly counts 2012'!S16*3</f>
        <v>0</v>
      </c>
      <c r="T16">
        <f>'Coho hourly counts 2012'!T16*3</f>
        <v>0</v>
      </c>
      <c r="U16">
        <f>'Coho hourly counts 2012'!U16*3</f>
        <v>0</v>
      </c>
      <c r="V16">
        <f>'Coho hourly counts 2012'!V16*3</f>
        <v>0</v>
      </c>
      <c r="W16">
        <f>'Coho hourly counts 2012'!W16*3</f>
        <v>0</v>
      </c>
      <c r="X16">
        <f>'Coho hourly counts 2012'!X16*3</f>
        <v>0</v>
      </c>
      <c r="Y16">
        <f>'Coho hourly counts 2012'!Y16*3</f>
        <v>0</v>
      </c>
      <c r="Z16">
        <f>'Pink hourly counts 2012'!Z16*3</f>
        <v>0</v>
      </c>
      <c r="AB16">
        <f t="shared" si="3"/>
        <v>0</v>
      </c>
      <c r="AC16">
        <f t="shared" si="4"/>
        <v>0</v>
      </c>
      <c r="AD16" s="69">
        <v>0</v>
      </c>
      <c r="AE16">
        <f t="shared" si="0"/>
        <v>24</v>
      </c>
      <c r="AF16">
        <f t="shared" si="5"/>
        <v>0</v>
      </c>
      <c r="AG16">
        <f t="shared" si="6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1"/>
        <v>0</v>
      </c>
      <c r="AU16">
        <f t="shared" si="1"/>
        <v>0</v>
      </c>
      <c r="AV16">
        <f t="shared" si="1"/>
        <v>0</v>
      </c>
      <c r="AW16">
        <f t="shared" si="1"/>
        <v>0</v>
      </c>
      <c r="AX16">
        <f t="shared" si="2"/>
        <v>0</v>
      </c>
      <c r="AY16">
        <f t="shared" si="2"/>
        <v>0</v>
      </c>
      <c r="AZ16">
        <f t="shared" si="2"/>
        <v>0</v>
      </c>
      <c r="BA16">
        <f t="shared" si="2"/>
        <v>0</v>
      </c>
      <c r="BB16">
        <f t="shared" si="2"/>
        <v>0</v>
      </c>
      <c r="BC16">
        <f t="shared" si="2"/>
        <v>0</v>
      </c>
    </row>
    <row r="17" spans="1:55" x14ac:dyDescent="0.25">
      <c r="A17" s="1">
        <v>42554</v>
      </c>
      <c r="B17">
        <f>'Coho hourly counts 2012'!B17*3</f>
        <v>0</v>
      </c>
      <c r="C17">
        <f>'Coho hourly counts 2012'!C17*3</f>
        <v>0</v>
      </c>
      <c r="D17">
        <f>'Coho hourly counts 2012'!D17*3</f>
        <v>0</v>
      </c>
      <c r="E17">
        <f>'Coho hourly counts 2012'!E17*3</f>
        <v>0</v>
      </c>
      <c r="F17">
        <f>'Coho hourly counts 2012'!F17*3</f>
        <v>0</v>
      </c>
      <c r="G17">
        <f>'Coho hourly counts 2012'!G17*3</f>
        <v>0</v>
      </c>
      <c r="H17">
        <f>'Coho hourly counts 2012'!H17*3</f>
        <v>0</v>
      </c>
      <c r="I17">
        <f>'Coho hourly counts 2012'!I17*3</f>
        <v>0</v>
      </c>
      <c r="J17">
        <f>'Coho hourly counts 2012'!J17*3</f>
        <v>0</v>
      </c>
      <c r="K17">
        <f>'Coho hourly counts 2012'!K17*3</f>
        <v>0</v>
      </c>
      <c r="L17">
        <f>'Coho hourly counts 2012'!L17*3</f>
        <v>0</v>
      </c>
      <c r="M17">
        <f>'Coho hourly counts 2012'!M17*3</f>
        <v>0</v>
      </c>
      <c r="N17">
        <f>'Coho hourly counts 2012'!N17*3</f>
        <v>0</v>
      </c>
      <c r="O17">
        <f>'Coho hourly counts 2012'!O17*3</f>
        <v>0</v>
      </c>
      <c r="P17">
        <f>'Coho hourly counts 2012'!P17*3</f>
        <v>0</v>
      </c>
      <c r="Q17">
        <f>'Coho hourly counts 2012'!Q17*3</f>
        <v>0</v>
      </c>
      <c r="R17">
        <f>'Coho hourly counts 2012'!R17*3</f>
        <v>0</v>
      </c>
      <c r="S17">
        <f>'Coho hourly counts 2012'!S17*3</f>
        <v>0</v>
      </c>
      <c r="T17">
        <f>'Coho hourly counts 2012'!T17*3</f>
        <v>0</v>
      </c>
      <c r="U17">
        <f>'Coho hourly counts 2012'!U17*3</f>
        <v>0</v>
      </c>
      <c r="V17">
        <f>'Coho hourly counts 2012'!V17*3</f>
        <v>0</v>
      </c>
      <c r="W17">
        <f>'Coho hourly counts 2012'!W17*3</f>
        <v>0</v>
      </c>
      <c r="X17">
        <f>'Coho hourly counts 2012'!X17*3</f>
        <v>0</v>
      </c>
      <c r="Y17">
        <f>'Coho hourly counts 2012'!Y17*3</f>
        <v>0</v>
      </c>
      <c r="Z17">
        <f>'Pink hourly counts 2012'!Z17*3</f>
        <v>0</v>
      </c>
      <c r="AB17">
        <f t="shared" si="3"/>
        <v>0</v>
      </c>
      <c r="AC17">
        <f t="shared" si="4"/>
        <v>0</v>
      </c>
      <c r="AD17" s="69">
        <v>0</v>
      </c>
      <c r="AE17">
        <f t="shared" si="0"/>
        <v>24</v>
      </c>
      <c r="AF17">
        <f t="shared" si="5"/>
        <v>0</v>
      </c>
      <c r="AG17">
        <f t="shared" si="6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</row>
    <row r="18" spans="1:55" x14ac:dyDescent="0.25">
      <c r="A18" s="1">
        <v>42555</v>
      </c>
      <c r="B18">
        <f>'Coho hourly counts 2012'!B18*3</f>
        <v>0</v>
      </c>
      <c r="C18">
        <f>'Coho hourly counts 2012'!C18*3</f>
        <v>0</v>
      </c>
      <c r="D18">
        <f>'Coho hourly counts 2012'!D18*3</f>
        <v>0</v>
      </c>
      <c r="E18">
        <f>'Coho hourly counts 2012'!E18*3</f>
        <v>0</v>
      </c>
      <c r="F18">
        <f>'Coho hourly counts 2012'!F18*3</f>
        <v>0</v>
      </c>
      <c r="G18">
        <f>'Coho hourly counts 2012'!G18*3</f>
        <v>0</v>
      </c>
      <c r="H18">
        <f>'Coho hourly counts 2012'!H18*3</f>
        <v>0</v>
      </c>
      <c r="I18">
        <f>'Coho hourly counts 2012'!I18*3</f>
        <v>0</v>
      </c>
      <c r="J18">
        <f>'Coho hourly counts 2012'!J18*3</f>
        <v>0</v>
      </c>
      <c r="K18">
        <f>'Coho hourly counts 2012'!K18*3</f>
        <v>0</v>
      </c>
      <c r="L18">
        <f>'Coho hourly counts 2012'!L18*3</f>
        <v>0</v>
      </c>
      <c r="M18">
        <f>'Coho hourly counts 2012'!M18*3</f>
        <v>0</v>
      </c>
      <c r="N18">
        <f>'Coho hourly counts 2012'!N18*3</f>
        <v>0</v>
      </c>
      <c r="O18">
        <f>'Coho hourly counts 2012'!O18*3</f>
        <v>0</v>
      </c>
      <c r="P18">
        <f>'Coho hourly counts 2012'!P18*3</f>
        <v>0</v>
      </c>
      <c r="Q18">
        <f>'Coho hourly counts 2012'!Q18*3</f>
        <v>0</v>
      </c>
      <c r="R18">
        <f>'Coho hourly counts 2012'!R18*3</f>
        <v>0</v>
      </c>
      <c r="S18">
        <f>'Coho hourly counts 2012'!S18*3</f>
        <v>0</v>
      </c>
      <c r="T18">
        <f>'Coho hourly counts 2012'!T18*3</f>
        <v>0</v>
      </c>
      <c r="U18">
        <f>'Coho hourly counts 2012'!U18*3</f>
        <v>0</v>
      </c>
      <c r="V18">
        <f>'Coho hourly counts 2012'!V18*3</f>
        <v>0</v>
      </c>
      <c r="W18">
        <f>'Coho hourly counts 2012'!W18*3</f>
        <v>0</v>
      </c>
      <c r="X18">
        <f>'Coho hourly counts 2012'!X18*3</f>
        <v>0</v>
      </c>
      <c r="Y18">
        <f>'Coho hourly counts 2012'!Y18*3</f>
        <v>0</v>
      </c>
      <c r="Z18">
        <f>'Pink hourly counts 2012'!Z18*3</f>
        <v>0</v>
      </c>
      <c r="AB18">
        <f t="shared" si="3"/>
        <v>0</v>
      </c>
      <c r="AC18">
        <f t="shared" si="4"/>
        <v>0</v>
      </c>
      <c r="AD18" s="69">
        <v>0</v>
      </c>
      <c r="AE18">
        <f t="shared" si="0"/>
        <v>24</v>
      </c>
      <c r="AF18">
        <f t="shared" si="5"/>
        <v>0</v>
      </c>
      <c r="AG18">
        <f t="shared" si="6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1"/>
        <v>0</v>
      </c>
      <c r="AS18">
        <f t="shared" si="1"/>
        <v>0</v>
      </c>
      <c r="AT18">
        <f t="shared" si="1"/>
        <v>0</v>
      </c>
      <c r="AU18">
        <f t="shared" si="1"/>
        <v>0</v>
      </c>
      <c r="AV18">
        <f t="shared" si="1"/>
        <v>0</v>
      </c>
      <c r="AW18">
        <f t="shared" si="1"/>
        <v>0</v>
      </c>
      <c r="AX18">
        <f t="shared" si="2"/>
        <v>0</v>
      </c>
      <c r="AY18">
        <f t="shared" si="2"/>
        <v>0</v>
      </c>
      <c r="AZ18">
        <f t="shared" si="2"/>
        <v>0</v>
      </c>
      <c r="BA18">
        <f t="shared" si="2"/>
        <v>0</v>
      </c>
      <c r="BB18">
        <f t="shared" si="2"/>
        <v>0</v>
      </c>
      <c r="BC18">
        <f t="shared" si="2"/>
        <v>0</v>
      </c>
    </row>
    <row r="19" spans="1:55" x14ac:dyDescent="0.25">
      <c r="A19" s="1">
        <v>42556</v>
      </c>
      <c r="B19">
        <f>'Coho hourly counts 2012'!B19*3</f>
        <v>0</v>
      </c>
      <c r="C19">
        <f>'Coho hourly counts 2012'!C19*3</f>
        <v>0</v>
      </c>
      <c r="D19">
        <f>'Coho hourly counts 2012'!D19*3</f>
        <v>0</v>
      </c>
      <c r="E19">
        <f>'Coho hourly counts 2012'!E19*3</f>
        <v>0</v>
      </c>
      <c r="F19">
        <f>'Coho hourly counts 2012'!F19*3</f>
        <v>0</v>
      </c>
      <c r="G19">
        <f>'Coho hourly counts 2012'!G19*3</f>
        <v>0</v>
      </c>
      <c r="H19">
        <f>'Coho hourly counts 2012'!H19*3</f>
        <v>0</v>
      </c>
      <c r="I19">
        <f>'Coho hourly counts 2012'!I19*3</f>
        <v>0</v>
      </c>
      <c r="J19">
        <f>'Coho hourly counts 2012'!J19*3</f>
        <v>0</v>
      </c>
      <c r="K19">
        <f>'Coho hourly counts 2012'!K19*3</f>
        <v>0</v>
      </c>
      <c r="L19">
        <f>'Coho hourly counts 2012'!L19*3</f>
        <v>0</v>
      </c>
      <c r="M19">
        <f>'Coho hourly counts 2012'!M19*3</f>
        <v>0</v>
      </c>
      <c r="N19">
        <f>'Coho hourly counts 2012'!N19*3</f>
        <v>0</v>
      </c>
      <c r="O19">
        <f>'Coho hourly counts 2012'!O19*3</f>
        <v>0</v>
      </c>
      <c r="P19">
        <f>'Coho hourly counts 2012'!P19*3</f>
        <v>0</v>
      </c>
      <c r="Q19">
        <f>'Coho hourly counts 2012'!Q19*3</f>
        <v>0</v>
      </c>
      <c r="R19">
        <f>'Coho hourly counts 2012'!R19*3</f>
        <v>0</v>
      </c>
      <c r="S19">
        <f>'Coho hourly counts 2012'!S19*3</f>
        <v>0</v>
      </c>
      <c r="T19">
        <f>'Coho hourly counts 2012'!T19*3</f>
        <v>0</v>
      </c>
      <c r="U19">
        <f>'Coho hourly counts 2012'!U19*3</f>
        <v>0</v>
      </c>
      <c r="V19">
        <f>'Coho hourly counts 2012'!V19*3</f>
        <v>0</v>
      </c>
      <c r="W19">
        <f>'Coho hourly counts 2012'!W19*3</f>
        <v>0</v>
      </c>
      <c r="X19">
        <f>'Coho hourly counts 2012'!X19*3</f>
        <v>0</v>
      </c>
      <c r="Y19">
        <f>'Coho hourly counts 2012'!Y19*3</f>
        <v>0</v>
      </c>
      <c r="Z19">
        <f>'Pink hourly counts 2012'!Z19*3</f>
        <v>0</v>
      </c>
      <c r="AB19">
        <f t="shared" si="3"/>
        <v>0</v>
      </c>
      <c r="AC19">
        <f t="shared" si="4"/>
        <v>0</v>
      </c>
      <c r="AD19" s="69">
        <v>0</v>
      </c>
      <c r="AE19">
        <f t="shared" si="0"/>
        <v>24</v>
      </c>
      <c r="AF19">
        <f t="shared" si="5"/>
        <v>0</v>
      </c>
      <c r="AG19">
        <f t="shared" si="6"/>
        <v>0</v>
      </c>
      <c r="AH19">
        <f t="shared" si="6"/>
        <v>0</v>
      </c>
      <c r="AI19">
        <f t="shared" si="6"/>
        <v>0</v>
      </c>
      <c r="AJ19">
        <f t="shared" si="6"/>
        <v>0</v>
      </c>
      <c r="AK19">
        <f t="shared" si="6"/>
        <v>0</v>
      </c>
      <c r="AL19">
        <f t="shared" si="6"/>
        <v>0</v>
      </c>
      <c r="AM19">
        <f t="shared" si="6"/>
        <v>0</v>
      </c>
      <c r="AN19">
        <f t="shared" si="6"/>
        <v>0</v>
      </c>
      <c r="AO19">
        <f t="shared" si="6"/>
        <v>0</v>
      </c>
      <c r="AP19">
        <f t="shared" si="6"/>
        <v>0</v>
      </c>
      <c r="AQ19">
        <f t="shared" si="6"/>
        <v>0</v>
      </c>
      <c r="AR19">
        <f t="shared" si="6"/>
        <v>0</v>
      </c>
      <c r="AS19">
        <f t="shared" si="6"/>
        <v>0</v>
      </c>
      <c r="AT19">
        <f t="shared" si="6"/>
        <v>0</v>
      </c>
      <c r="AU19">
        <f t="shared" si="2"/>
        <v>0</v>
      </c>
      <c r="AV19">
        <f t="shared" si="2"/>
        <v>0</v>
      </c>
      <c r="AW19">
        <f t="shared" si="2"/>
        <v>0</v>
      </c>
      <c r="AX19">
        <f t="shared" si="2"/>
        <v>0</v>
      </c>
      <c r="AY19">
        <f t="shared" si="2"/>
        <v>0</v>
      </c>
      <c r="AZ19">
        <f t="shared" si="2"/>
        <v>0</v>
      </c>
      <c r="BA19">
        <f t="shared" si="2"/>
        <v>0</v>
      </c>
      <c r="BB19">
        <f t="shared" si="2"/>
        <v>0</v>
      </c>
      <c r="BC19">
        <f t="shared" si="2"/>
        <v>0</v>
      </c>
    </row>
    <row r="20" spans="1:55" x14ac:dyDescent="0.25">
      <c r="A20" s="1">
        <v>42557</v>
      </c>
      <c r="B20">
        <f>'Coho hourly counts 2012'!B20*3</f>
        <v>0</v>
      </c>
      <c r="C20">
        <f>'Coho hourly counts 2012'!C20*3</f>
        <v>0</v>
      </c>
      <c r="D20">
        <f>'Coho hourly counts 2012'!D20*3</f>
        <v>0</v>
      </c>
      <c r="E20">
        <f>'Coho hourly counts 2012'!E20*3</f>
        <v>0</v>
      </c>
      <c r="F20">
        <f>'Coho hourly counts 2012'!F20*3</f>
        <v>0</v>
      </c>
      <c r="G20">
        <f>'Coho hourly counts 2012'!G20*3</f>
        <v>0</v>
      </c>
      <c r="H20">
        <f>'Coho hourly counts 2012'!H20*3</f>
        <v>0</v>
      </c>
      <c r="I20">
        <f>'Coho hourly counts 2012'!I20*3</f>
        <v>0</v>
      </c>
      <c r="J20">
        <f>'Coho hourly counts 2012'!J20*3</f>
        <v>0</v>
      </c>
      <c r="K20">
        <f>'Coho hourly counts 2012'!K20*3</f>
        <v>0</v>
      </c>
      <c r="L20">
        <f>'Coho hourly counts 2012'!L20*3</f>
        <v>0</v>
      </c>
      <c r="M20">
        <f>'Coho hourly counts 2012'!M20*3</f>
        <v>0</v>
      </c>
      <c r="N20">
        <f>'Coho hourly counts 2012'!N20*3</f>
        <v>0</v>
      </c>
      <c r="O20">
        <f>'Coho hourly counts 2012'!O20*3</f>
        <v>0</v>
      </c>
      <c r="P20">
        <f>'Coho hourly counts 2012'!P20*3</f>
        <v>0</v>
      </c>
      <c r="Q20">
        <f>'Coho hourly counts 2012'!Q20*3</f>
        <v>0</v>
      </c>
      <c r="R20">
        <f>'Coho hourly counts 2012'!R20*3</f>
        <v>0</v>
      </c>
      <c r="S20">
        <f>'Coho hourly counts 2012'!S20*3</f>
        <v>0</v>
      </c>
      <c r="T20">
        <f>'Coho hourly counts 2012'!T20*3</f>
        <v>0</v>
      </c>
      <c r="U20">
        <f>'Coho hourly counts 2012'!U20*3</f>
        <v>0</v>
      </c>
      <c r="V20">
        <f>'Coho hourly counts 2012'!V20*3</f>
        <v>0</v>
      </c>
      <c r="W20">
        <f>'Coho hourly counts 2012'!W20*3</f>
        <v>0</v>
      </c>
      <c r="X20">
        <f>'Coho hourly counts 2012'!X20*3</f>
        <v>0</v>
      </c>
      <c r="Y20">
        <f>'Coho hourly counts 2012'!Y20*3</f>
        <v>0</v>
      </c>
      <c r="Z20">
        <f>'Pink hourly counts 2012'!Z20*3</f>
        <v>0</v>
      </c>
      <c r="AB20">
        <f t="shared" si="3"/>
        <v>0</v>
      </c>
      <c r="AC20">
        <f t="shared" si="4"/>
        <v>0</v>
      </c>
      <c r="AD20" s="69">
        <v>0</v>
      </c>
      <c r="AE20">
        <f t="shared" si="0"/>
        <v>24</v>
      </c>
      <c r="AF20">
        <f t="shared" si="5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6"/>
        <v>0</v>
      </c>
      <c r="AO20">
        <f t="shared" si="6"/>
        <v>0</v>
      </c>
      <c r="AP20">
        <f t="shared" si="6"/>
        <v>0</v>
      </c>
      <c r="AQ20">
        <f t="shared" si="6"/>
        <v>0</v>
      </c>
      <c r="AR20">
        <f t="shared" si="6"/>
        <v>0</v>
      </c>
      <c r="AS20">
        <f t="shared" si="6"/>
        <v>0</v>
      </c>
      <c r="AT20">
        <f t="shared" si="6"/>
        <v>0</v>
      </c>
      <c r="AU20">
        <f t="shared" si="2"/>
        <v>0</v>
      </c>
      <c r="AV20">
        <f t="shared" si="2"/>
        <v>0</v>
      </c>
      <c r="AW20">
        <f t="shared" si="2"/>
        <v>0</v>
      </c>
      <c r="AX20">
        <f t="shared" si="2"/>
        <v>0</v>
      </c>
      <c r="AY20">
        <f t="shared" si="2"/>
        <v>0</v>
      </c>
      <c r="AZ20">
        <f t="shared" si="2"/>
        <v>0</v>
      </c>
      <c r="BA20">
        <f t="shared" si="2"/>
        <v>0</v>
      </c>
      <c r="BB20">
        <f t="shared" si="2"/>
        <v>0</v>
      </c>
      <c r="BC20">
        <f t="shared" si="2"/>
        <v>0</v>
      </c>
    </row>
    <row r="21" spans="1:55" x14ac:dyDescent="0.25">
      <c r="A21" s="1">
        <v>42558</v>
      </c>
      <c r="B21">
        <f>'Coho hourly counts 2012'!B21*3</f>
        <v>0</v>
      </c>
      <c r="C21">
        <f>'Coho hourly counts 2012'!C21*3</f>
        <v>0</v>
      </c>
      <c r="D21">
        <f>'Coho hourly counts 2012'!D21*3</f>
        <v>0</v>
      </c>
      <c r="E21">
        <f>'Coho hourly counts 2012'!E21*3</f>
        <v>0</v>
      </c>
      <c r="F21">
        <f>'Coho hourly counts 2012'!F21*3</f>
        <v>0</v>
      </c>
      <c r="G21">
        <f>'Coho hourly counts 2012'!G21*3</f>
        <v>0</v>
      </c>
      <c r="H21">
        <f>'Coho hourly counts 2012'!H21*3</f>
        <v>0</v>
      </c>
      <c r="I21">
        <f>'Coho hourly counts 2012'!I21*3</f>
        <v>0</v>
      </c>
      <c r="J21">
        <f>'Coho hourly counts 2012'!J21*3</f>
        <v>0</v>
      </c>
      <c r="K21">
        <f>'Coho hourly counts 2012'!K21*3</f>
        <v>0</v>
      </c>
      <c r="L21">
        <f>'Coho hourly counts 2012'!L21*3</f>
        <v>0</v>
      </c>
      <c r="M21">
        <f>'Coho hourly counts 2012'!M21*3</f>
        <v>0</v>
      </c>
      <c r="N21">
        <f>'Coho hourly counts 2012'!N21*3</f>
        <v>0</v>
      </c>
      <c r="O21">
        <f>'Coho hourly counts 2012'!O21*3</f>
        <v>0</v>
      </c>
      <c r="P21">
        <f>'Coho hourly counts 2012'!P21*3</f>
        <v>0</v>
      </c>
      <c r="Q21">
        <f>'Coho hourly counts 2012'!Q21*3</f>
        <v>0</v>
      </c>
      <c r="R21">
        <f>'Coho hourly counts 2012'!R21*3</f>
        <v>0</v>
      </c>
      <c r="S21">
        <f>'Coho hourly counts 2012'!S21*3</f>
        <v>0</v>
      </c>
      <c r="T21">
        <f>'Coho hourly counts 2012'!T21*3</f>
        <v>0</v>
      </c>
      <c r="U21">
        <f>'Coho hourly counts 2012'!U21*3</f>
        <v>0</v>
      </c>
      <c r="V21">
        <f>'Coho hourly counts 2012'!V21*3</f>
        <v>0</v>
      </c>
      <c r="W21">
        <f>'Coho hourly counts 2012'!W21*3</f>
        <v>0</v>
      </c>
      <c r="X21">
        <f>'Coho hourly counts 2012'!X21*3</f>
        <v>0</v>
      </c>
      <c r="Y21">
        <f>'Coho hourly counts 2012'!Y21*3</f>
        <v>0</v>
      </c>
      <c r="Z21">
        <f>'Pink hourly counts 2012'!Z21*3</f>
        <v>0</v>
      </c>
      <c r="AB21">
        <f t="shared" si="3"/>
        <v>0</v>
      </c>
      <c r="AC21">
        <f t="shared" si="4"/>
        <v>0</v>
      </c>
      <c r="AD21" s="69">
        <v>0</v>
      </c>
      <c r="AE21">
        <f t="shared" si="0"/>
        <v>24</v>
      </c>
      <c r="AF21">
        <f t="shared" si="5"/>
        <v>0</v>
      </c>
      <c r="AG21">
        <f t="shared" si="6"/>
        <v>0</v>
      </c>
      <c r="AH21">
        <f t="shared" si="6"/>
        <v>0</v>
      </c>
      <c r="AI21">
        <f t="shared" si="6"/>
        <v>0</v>
      </c>
      <c r="AJ21">
        <f t="shared" si="6"/>
        <v>0</v>
      </c>
      <c r="AK21">
        <f t="shared" si="6"/>
        <v>0</v>
      </c>
      <c r="AL21">
        <f t="shared" si="6"/>
        <v>0</v>
      </c>
      <c r="AM21">
        <f t="shared" si="6"/>
        <v>0</v>
      </c>
      <c r="AN21">
        <f t="shared" si="6"/>
        <v>0</v>
      </c>
      <c r="AO21">
        <f t="shared" si="6"/>
        <v>0</v>
      </c>
      <c r="AP21">
        <f t="shared" si="6"/>
        <v>0</v>
      </c>
      <c r="AQ21">
        <f t="shared" si="6"/>
        <v>0</v>
      </c>
      <c r="AR21">
        <f t="shared" si="6"/>
        <v>0</v>
      </c>
      <c r="AS21">
        <f t="shared" si="6"/>
        <v>0</v>
      </c>
      <c r="AT21">
        <f t="shared" si="6"/>
        <v>0</v>
      </c>
      <c r="AU21">
        <f t="shared" si="2"/>
        <v>0</v>
      </c>
      <c r="AV21">
        <f t="shared" si="2"/>
        <v>0</v>
      </c>
      <c r="AW21">
        <f t="shared" si="2"/>
        <v>0</v>
      </c>
      <c r="AX21">
        <f t="shared" si="2"/>
        <v>0</v>
      </c>
      <c r="AY21">
        <f t="shared" si="2"/>
        <v>0</v>
      </c>
      <c r="AZ21">
        <f t="shared" si="2"/>
        <v>0</v>
      </c>
      <c r="BA21">
        <f t="shared" si="2"/>
        <v>0</v>
      </c>
      <c r="BB21">
        <f t="shared" si="2"/>
        <v>0</v>
      </c>
      <c r="BC21">
        <f t="shared" si="2"/>
        <v>0</v>
      </c>
    </row>
    <row r="22" spans="1:55" x14ac:dyDescent="0.25">
      <c r="A22" s="1">
        <v>42559</v>
      </c>
      <c r="B22">
        <f>'Coho hourly counts 2012'!B22*3</f>
        <v>0</v>
      </c>
      <c r="C22">
        <f>'Coho hourly counts 2012'!C22*3</f>
        <v>0</v>
      </c>
      <c r="D22">
        <f>'Coho hourly counts 2012'!D22*3</f>
        <v>0</v>
      </c>
      <c r="E22">
        <f>'Coho hourly counts 2012'!E22*3</f>
        <v>0</v>
      </c>
      <c r="F22">
        <f>'Coho hourly counts 2012'!F22*3</f>
        <v>0</v>
      </c>
      <c r="G22">
        <f>'Coho hourly counts 2012'!G22*3</f>
        <v>0</v>
      </c>
      <c r="H22">
        <f>'Coho hourly counts 2012'!H22*3</f>
        <v>0</v>
      </c>
      <c r="I22">
        <f>'Coho hourly counts 2012'!I22*3</f>
        <v>0</v>
      </c>
      <c r="J22">
        <f>'Coho hourly counts 2012'!J22*3</f>
        <v>0</v>
      </c>
      <c r="K22">
        <f>'Coho hourly counts 2012'!K22*3</f>
        <v>0</v>
      </c>
      <c r="L22">
        <f>'Coho hourly counts 2012'!L22*3</f>
        <v>0</v>
      </c>
      <c r="M22">
        <f>'Coho hourly counts 2012'!M22*3</f>
        <v>0</v>
      </c>
      <c r="N22">
        <f>'Coho hourly counts 2012'!N22*3</f>
        <v>0</v>
      </c>
      <c r="O22">
        <f>'Coho hourly counts 2012'!O22*3</f>
        <v>0</v>
      </c>
      <c r="P22">
        <f>'Coho hourly counts 2012'!P22*3</f>
        <v>0</v>
      </c>
      <c r="Q22">
        <f>'Coho hourly counts 2012'!Q22*3</f>
        <v>0</v>
      </c>
      <c r="R22">
        <f>'Coho hourly counts 2012'!R22*3</f>
        <v>0</v>
      </c>
      <c r="S22">
        <f>'Coho hourly counts 2012'!S22*3</f>
        <v>0</v>
      </c>
      <c r="T22">
        <f>'Coho hourly counts 2012'!T22*3</f>
        <v>0</v>
      </c>
      <c r="U22">
        <f>'Coho hourly counts 2012'!U22*3</f>
        <v>0</v>
      </c>
      <c r="V22">
        <f>'Coho hourly counts 2012'!V22*3</f>
        <v>0</v>
      </c>
      <c r="W22">
        <f>'Coho hourly counts 2012'!W22*3</f>
        <v>0</v>
      </c>
      <c r="X22">
        <f>'Coho hourly counts 2012'!X22*3</f>
        <v>0</v>
      </c>
      <c r="Y22">
        <f>'Coho hourly counts 2012'!Y22*3</f>
        <v>0</v>
      </c>
      <c r="Z22">
        <f>'Pink hourly counts 2012'!Z22*3</f>
        <v>0</v>
      </c>
      <c r="AB22">
        <f t="shared" si="3"/>
        <v>0</v>
      </c>
      <c r="AC22">
        <f t="shared" si="4"/>
        <v>0</v>
      </c>
      <c r="AD22" s="69">
        <v>0</v>
      </c>
      <c r="AE22">
        <f t="shared" si="0"/>
        <v>24</v>
      </c>
      <c r="AF22">
        <f t="shared" si="5"/>
        <v>0</v>
      </c>
      <c r="AG22">
        <f t="shared" si="6"/>
        <v>0</v>
      </c>
      <c r="AH22">
        <f t="shared" si="6"/>
        <v>0</v>
      </c>
      <c r="AI22">
        <f t="shared" si="6"/>
        <v>0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0</v>
      </c>
      <c r="AR22">
        <f t="shared" si="6"/>
        <v>0</v>
      </c>
      <c r="AS22">
        <f t="shared" si="6"/>
        <v>0</v>
      </c>
      <c r="AT22">
        <f t="shared" si="6"/>
        <v>0</v>
      </c>
      <c r="AU22">
        <f t="shared" si="2"/>
        <v>0</v>
      </c>
      <c r="AV22">
        <f t="shared" si="2"/>
        <v>0</v>
      </c>
      <c r="AW22">
        <f t="shared" si="2"/>
        <v>0</v>
      </c>
      <c r="AX22">
        <f t="shared" si="2"/>
        <v>0</v>
      </c>
      <c r="AY22">
        <f t="shared" si="2"/>
        <v>0</v>
      </c>
      <c r="AZ22">
        <f t="shared" si="2"/>
        <v>0</v>
      </c>
      <c r="BA22">
        <f t="shared" si="2"/>
        <v>0</v>
      </c>
      <c r="BB22">
        <f t="shared" si="2"/>
        <v>0</v>
      </c>
      <c r="BC22">
        <f t="shared" si="2"/>
        <v>0</v>
      </c>
    </row>
    <row r="23" spans="1:55" x14ac:dyDescent="0.25">
      <c r="A23" s="1">
        <v>42560</v>
      </c>
      <c r="B23">
        <f>'Coho hourly counts 2012'!B23*3</f>
        <v>0</v>
      </c>
      <c r="C23">
        <f>'Coho hourly counts 2012'!C23*3</f>
        <v>0</v>
      </c>
      <c r="D23">
        <f>'Coho hourly counts 2012'!D23*3</f>
        <v>0</v>
      </c>
      <c r="E23">
        <f>'Coho hourly counts 2012'!E23*3</f>
        <v>0</v>
      </c>
      <c r="F23">
        <f>'Coho hourly counts 2012'!F23*3</f>
        <v>0</v>
      </c>
      <c r="G23">
        <f>'Coho hourly counts 2012'!G23*3</f>
        <v>0</v>
      </c>
      <c r="H23">
        <f>'Coho hourly counts 2012'!H23*3</f>
        <v>0</v>
      </c>
      <c r="I23">
        <f>'Coho hourly counts 2012'!I23*3</f>
        <v>0</v>
      </c>
      <c r="J23">
        <f>'Coho hourly counts 2012'!J23*3</f>
        <v>0</v>
      </c>
      <c r="K23">
        <f>'Coho hourly counts 2012'!K23*3</f>
        <v>0</v>
      </c>
      <c r="L23">
        <f>'Coho hourly counts 2012'!L23*3</f>
        <v>0</v>
      </c>
      <c r="M23">
        <f>'Coho hourly counts 2012'!M23*3</f>
        <v>0</v>
      </c>
      <c r="N23">
        <f>'Coho hourly counts 2012'!N23*3</f>
        <v>0</v>
      </c>
      <c r="O23">
        <f>'Coho hourly counts 2012'!O23*3</f>
        <v>0</v>
      </c>
      <c r="P23">
        <f>'Coho hourly counts 2012'!P23*3</f>
        <v>0</v>
      </c>
      <c r="Q23">
        <f>'Coho hourly counts 2012'!Q23*3</f>
        <v>0</v>
      </c>
      <c r="R23">
        <f>'Coho hourly counts 2012'!R23*3</f>
        <v>0</v>
      </c>
      <c r="S23">
        <f>'Coho hourly counts 2012'!S23*3</f>
        <v>0</v>
      </c>
      <c r="T23">
        <f>'Coho hourly counts 2012'!T23*3</f>
        <v>0</v>
      </c>
      <c r="U23">
        <f>'Coho hourly counts 2012'!U23*3</f>
        <v>0</v>
      </c>
      <c r="V23">
        <f>'Coho hourly counts 2012'!V23*3</f>
        <v>0</v>
      </c>
      <c r="W23">
        <f>'Coho hourly counts 2012'!W23*3</f>
        <v>0</v>
      </c>
      <c r="X23">
        <f>'Coho hourly counts 2012'!X23*3</f>
        <v>0</v>
      </c>
      <c r="Y23">
        <f>'Coho hourly counts 2012'!Y23*3</f>
        <v>0</v>
      </c>
      <c r="Z23">
        <f>'Pink hourly counts 2012'!Z23*3</f>
        <v>0</v>
      </c>
      <c r="AB23">
        <f t="shared" si="3"/>
        <v>0</v>
      </c>
      <c r="AC23">
        <f t="shared" si="4"/>
        <v>0</v>
      </c>
      <c r="AD23" s="69">
        <v>0</v>
      </c>
      <c r="AE23">
        <f t="shared" si="0"/>
        <v>24</v>
      </c>
      <c r="AF23">
        <f t="shared" si="5"/>
        <v>0</v>
      </c>
      <c r="AG23">
        <f t="shared" si="6"/>
        <v>0</v>
      </c>
      <c r="AH23">
        <f t="shared" si="6"/>
        <v>0</v>
      </c>
      <c r="AI23">
        <f t="shared" si="6"/>
        <v>0</v>
      </c>
      <c r="AJ23">
        <f t="shared" si="6"/>
        <v>0</v>
      </c>
      <c r="AK23">
        <f t="shared" si="6"/>
        <v>0</v>
      </c>
      <c r="AL23">
        <f t="shared" si="6"/>
        <v>0</v>
      </c>
      <c r="AM23">
        <f t="shared" si="6"/>
        <v>0</v>
      </c>
      <c r="AN23">
        <f t="shared" si="6"/>
        <v>0</v>
      </c>
      <c r="AO23">
        <f t="shared" si="6"/>
        <v>0</v>
      </c>
      <c r="AP23">
        <f t="shared" si="6"/>
        <v>0</v>
      </c>
      <c r="AQ23">
        <f t="shared" si="6"/>
        <v>0</v>
      </c>
      <c r="AR23">
        <f t="shared" si="6"/>
        <v>0</v>
      </c>
      <c r="AS23">
        <f t="shared" si="6"/>
        <v>0</v>
      </c>
      <c r="AT23">
        <f t="shared" si="6"/>
        <v>0</v>
      </c>
      <c r="AU23">
        <f t="shared" si="6"/>
        <v>0</v>
      </c>
      <c r="AV23">
        <f t="shared" si="6"/>
        <v>0</v>
      </c>
      <c r="AW23">
        <f t="shared" ref="AU23:BC53" si="7">(R23/3-S23/3)^2</f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</row>
    <row r="24" spans="1:55" x14ac:dyDescent="0.25">
      <c r="A24" s="1">
        <v>42561</v>
      </c>
      <c r="B24">
        <f>'Coho hourly counts 2012'!B24*3</f>
        <v>0</v>
      </c>
      <c r="C24">
        <f>'Coho hourly counts 2012'!C24*3</f>
        <v>0</v>
      </c>
      <c r="D24">
        <f>'Coho hourly counts 2012'!D24*3</f>
        <v>0</v>
      </c>
      <c r="E24">
        <f>'Coho hourly counts 2012'!E24*3</f>
        <v>0</v>
      </c>
      <c r="F24">
        <f>'Coho hourly counts 2012'!F24*3</f>
        <v>0</v>
      </c>
      <c r="G24">
        <f>'Coho hourly counts 2012'!G24*3</f>
        <v>0</v>
      </c>
      <c r="H24">
        <f>'Coho hourly counts 2012'!H24*3</f>
        <v>0</v>
      </c>
      <c r="I24">
        <f>'Coho hourly counts 2012'!I24*3</f>
        <v>0</v>
      </c>
      <c r="J24">
        <f>'Coho hourly counts 2012'!J24*3</f>
        <v>0</v>
      </c>
      <c r="K24">
        <f>'Coho hourly counts 2012'!K24*3</f>
        <v>0</v>
      </c>
      <c r="L24">
        <f>'Coho hourly counts 2012'!L24*3</f>
        <v>0</v>
      </c>
      <c r="M24">
        <f>'Coho hourly counts 2012'!M24*3</f>
        <v>0</v>
      </c>
      <c r="N24">
        <f>'Coho hourly counts 2012'!N24*3</f>
        <v>0</v>
      </c>
      <c r="O24">
        <f>'Coho hourly counts 2012'!O24*3</f>
        <v>0</v>
      </c>
      <c r="P24">
        <f>'Coho hourly counts 2012'!P24*3</f>
        <v>0</v>
      </c>
      <c r="Q24">
        <f>'Coho hourly counts 2012'!Q24*3</f>
        <v>0</v>
      </c>
      <c r="R24">
        <f>'Coho hourly counts 2012'!R24*3</f>
        <v>0</v>
      </c>
      <c r="S24">
        <f>'Coho hourly counts 2012'!S24*3</f>
        <v>0</v>
      </c>
      <c r="T24">
        <f>'Coho hourly counts 2012'!T24*3</f>
        <v>0</v>
      </c>
      <c r="U24">
        <f>'Coho hourly counts 2012'!U24*3</f>
        <v>0</v>
      </c>
      <c r="V24">
        <f>'Coho hourly counts 2012'!V24*3</f>
        <v>0</v>
      </c>
      <c r="W24">
        <f>'Coho hourly counts 2012'!W24*3</f>
        <v>0</v>
      </c>
      <c r="X24">
        <f>'Coho hourly counts 2012'!X24*3</f>
        <v>0</v>
      </c>
      <c r="Y24">
        <f>'Coho hourly counts 2012'!Y24*3</f>
        <v>0</v>
      </c>
      <c r="Z24">
        <f>'Pink hourly counts 2012'!Z24*3</f>
        <v>0</v>
      </c>
      <c r="AB24" s="74">
        <f t="shared" si="3"/>
        <v>0</v>
      </c>
      <c r="AC24" s="74">
        <f t="shared" si="4"/>
        <v>0</v>
      </c>
      <c r="AD24" s="69">
        <v>0</v>
      </c>
      <c r="AE24">
        <f t="shared" si="0"/>
        <v>24</v>
      </c>
      <c r="AF24">
        <f t="shared" si="5"/>
        <v>0</v>
      </c>
      <c r="AG24">
        <f t="shared" si="6"/>
        <v>0</v>
      </c>
      <c r="AH24">
        <f t="shared" si="6"/>
        <v>0</v>
      </c>
      <c r="AI24">
        <f t="shared" si="6"/>
        <v>0</v>
      </c>
      <c r="AJ24">
        <f t="shared" si="6"/>
        <v>0</v>
      </c>
      <c r="AK24">
        <f t="shared" si="6"/>
        <v>0</v>
      </c>
      <c r="AL24">
        <f t="shared" si="6"/>
        <v>0</v>
      </c>
      <c r="AM24">
        <f t="shared" si="6"/>
        <v>0</v>
      </c>
      <c r="AN24">
        <f t="shared" si="6"/>
        <v>0</v>
      </c>
      <c r="AO24">
        <f t="shared" si="6"/>
        <v>0</v>
      </c>
      <c r="AP24">
        <f t="shared" si="6"/>
        <v>0</v>
      </c>
      <c r="AQ24">
        <f t="shared" si="6"/>
        <v>0</v>
      </c>
      <c r="AR24">
        <f t="shared" si="6"/>
        <v>0</v>
      </c>
      <c r="AS24">
        <f t="shared" si="6"/>
        <v>0</v>
      </c>
      <c r="AT24">
        <f t="shared" si="6"/>
        <v>0</v>
      </c>
      <c r="AU24">
        <f t="shared" si="7"/>
        <v>0</v>
      </c>
      <c r="AV24">
        <f t="shared" si="7"/>
        <v>0</v>
      </c>
      <c r="AW24">
        <f t="shared" si="7"/>
        <v>0</v>
      </c>
      <c r="AX24">
        <f t="shared" si="7"/>
        <v>0</v>
      </c>
      <c r="AY24">
        <f t="shared" si="7"/>
        <v>0</v>
      </c>
      <c r="AZ24">
        <f t="shared" si="7"/>
        <v>0</v>
      </c>
      <c r="BA24">
        <f t="shared" si="7"/>
        <v>0</v>
      </c>
      <c r="BB24">
        <f t="shared" si="7"/>
        <v>0</v>
      </c>
      <c r="BC24">
        <f t="shared" si="7"/>
        <v>0</v>
      </c>
    </row>
    <row r="25" spans="1:55" x14ac:dyDescent="0.25">
      <c r="A25" s="1">
        <v>42562</v>
      </c>
      <c r="B25">
        <f>'Coho hourly counts 2012'!B25*3</f>
        <v>0</v>
      </c>
      <c r="C25">
        <f>'Coho hourly counts 2012'!C25*3</f>
        <v>0</v>
      </c>
      <c r="D25">
        <f>'Coho hourly counts 2012'!D25*3</f>
        <v>0</v>
      </c>
      <c r="E25">
        <f>'Coho hourly counts 2012'!E25*3</f>
        <v>0</v>
      </c>
      <c r="F25">
        <f>'Coho hourly counts 2012'!F25*3</f>
        <v>0</v>
      </c>
      <c r="G25">
        <f>'Coho hourly counts 2012'!G25*3</f>
        <v>0</v>
      </c>
      <c r="H25">
        <f>'Coho hourly counts 2012'!H25*3</f>
        <v>0</v>
      </c>
      <c r="I25">
        <f>'Coho hourly counts 2012'!I25*3</f>
        <v>0</v>
      </c>
      <c r="J25">
        <f>'Coho hourly counts 2012'!J25*3</f>
        <v>0</v>
      </c>
      <c r="K25">
        <f>'Coho hourly counts 2012'!K25*3</f>
        <v>0</v>
      </c>
      <c r="L25">
        <f>'Coho hourly counts 2012'!L25*3</f>
        <v>0</v>
      </c>
      <c r="M25">
        <f>'Coho hourly counts 2012'!M25*3</f>
        <v>0</v>
      </c>
      <c r="N25">
        <f>'Coho hourly counts 2012'!N25*3</f>
        <v>0</v>
      </c>
      <c r="O25">
        <f>'Coho hourly counts 2012'!O25*3</f>
        <v>0</v>
      </c>
      <c r="P25">
        <f>'Coho hourly counts 2012'!P25*3</f>
        <v>0</v>
      </c>
      <c r="Q25">
        <f>'Coho hourly counts 2012'!Q25*3</f>
        <v>0</v>
      </c>
      <c r="R25">
        <f>'Coho hourly counts 2012'!R25*3</f>
        <v>0</v>
      </c>
      <c r="S25">
        <f>'Coho hourly counts 2012'!S25*3</f>
        <v>0</v>
      </c>
      <c r="T25">
        <f>'Coho hourly counts 2012'!T25*3</f>
        <v>0</v>
      </c>
      <c r="U25">
        <f>'Coho hourly counts 2012'!U25*3</f>
        <v>0</v>
      </c>
      <c r="V25">
        <f>'Coho hourly counts 2012'!V25*3</f>
        <v>0</v>
      </c>
      <c r="W25">
        <f>'Coho hourly counts 2012'!W25*3</f>
        <v>0</v>
      </c>
      <c r="X25">
        <f>'Coho hourly counts 2012'!X25*3</f>
        <v>0</v>
      </c>
      <c r="Y25">
        <f>'Coho hourly counts 2012'!Y25*3</f>
        <v>0</v>
      </c>
      <c r="Z25">
        <f>'Pink hourly counts 2012'!Z25*3</f>
        <v>0</v>
      </c>
      <c r="AB25" s="74">
        <f t="shared" si="3"/>
        <v>0</v>
      </c>
      <c r="AC25" s="74">
        <f t="shared" si="4"/>
        <v>0</v>
      </c>
      <c r="AD25" s="69">
        <v>0</v>
      </c>
      <c r="AE25">
        <f t="shared" si="0"/>
        <v>24</v>
      </c>
      <c r="AF25">
        <f t="shared" si="5"/>
        <v>0</v>
      </c>
      <c r="AG25">
        <f t="shared" si="6"/>
        <v>0</v>
      </c>
      <c r="AH25">
        <f t="shared" si="6"/>
        <v>0</v>
      </c>
      <c r="AI25">
        <f t="shared" si="6"/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7"/>
        <v>0</v>
      </c>
      <c r="AV25">
        <f t="shared" si="7"/>
        <v>0</v>
      </c>
      <c r="AW25">
        <f t="shared" si="7"/>
        <v>0</v>
      </c>
      <c r="AX25">
        <f t="shared" si="7"/>
        <v>0</v>
      </c>
      <c r="AY25">
        <f t="shared" si="7"/>
        <v>0</v>
      </c>
      <c r="AZ25">
        <f t="shared" si="7"/>
        <v>0</v>
      </c>
      <c r="BA25">
        <f t="shared" si="7"/>
        <v>0</v>
      </c>
      <c r="BB25">
        <f t="shared" si="7"/>
        <v>0</v>
      </c>
      <c r="BC25">
        <f t="shared" si="7"/>
        <v>0</v>
      </c>
    </row>
    <row r="26" spans="1:55" x14ac:dyDescent="0.25">
      <c r="A26" s="1">
        <v>42563</v>
      </c>
      <c r="B26">
        <f>'Coho hourly counts 2012'!B26*3</f>
        <v>0</v>
      </c>
      <c r="C26">
        <f>'Coho hourly counts 2012'!C26*3</f>
        <v>0</v>
      </c>
      <c r="D26">
        <f>'Coho hourly counts 2012'!D26*3</f>
        <v>0</v>
      </c>
      <c r="E26">
        <f>'Coho hourly counts 2012'!E26*3</f>
        <v>0</v>
      </c>
      <c r="F26">
        <f>'Coho hourly counts 2012'!F26*3</f>
        <v>0</v>
      </c>
      <c r="G26">
        <f>'Coho hourly counts 2012'!G26*3</f>
        <v>0</v>
      </c>
      <c r="H26">
        <f>'Coho hourly counts 2012'!H26*3</f>
        <v>0</v>
      </c>
      <c r="I26">
        <f>'Coho hourly counts 2012'!I26*3</f>
        <v>0</v>
      </c>
      <c r="J26">
        <f>'Coho hourly counts 2012'!J26*3</f>
        <v>0</v>
      </c>
      <c r="K26">
        <f>'Coho hourly counts 2012'!K26*3</f>
        <v>0</v>
      </c>
      <c r="L26">
        <f>'Coho hourly counts 2012'!L26*3</f>
        <v>0</v>
      </c>
      <c r="M26">
        <f>'Coho hourly counts 2012'!M26*3</f>
        <v>0</v>
      </c>
      <c r="N26">
        <f>'Coho hourly counts 2012'!N26*3</f>
        <v>0</v>
      </c>
      <c r="O26">
        <f>'Coho hourly counts 2012'!O26*3</f>
        <v>0</v>
      </c>
      <c r="P26">
        <f>'Coho hourly counts 2012'!P26*3</f>
        <v>0</v>
      </c>
      <c r="Q26">
        <f>'Coho hourly counts 2012'!Q26*3</f>
        <v>0</v>
      </c>
      <c r="R26">
        <f>'Coho hourly counts 2012'!R26*3</f>
        <v>0</v>
      </c>
      <c r="S26">
        <f>'Coho hourly counts 2012'!S26*3</f>
        <v>0</v>
      </c>
      <c r="T26">
        <f>'Coho hourly counts 2012'!T26*3</f>
        <v>0</v>
      </c>
      <c r="U26">
        <f>'Coho hourly counts 2012'!U26*3</f>
        <v>0</v>
      </c>
      <c r="V26">
        <f>'Coho hourly counts 2012'!V26*3</f>
        <v>0</v>
      </c>
      <c r="W26">
        <f>'Coho hourly counts 2012'!W26*3</f>
        <v>0</v>
      </c>
      <c r="X26">
        <f>'Coho hourly counts 2012'!X26*3</f>
        <v>0</v>
      </c>
      <c r="Y26">
        <f>'Coho hourly counts 2012'!Y26*3</f>
        <v>0</v>
      </c>
      <c r="Z26">
        <f>'Pink hourly counts 2012'!Z26*3</f>
        <v>0</v>
      </c>
      <c r="AB26" s="74">
        <f t="shared" si="3"/>
        <v>0</v>
      </c>
      <c r="AC26" s="74">
        <f t="shared" si="4"/>
        <v>0</v>
      </c>
      <c r="AD26" s="69">
        <v>0</v>
      </c>
      <c r="AE26">
        <f t="shared" si="0"/>
        <v>24</v>
      </c>
      <c r="AF26">
        <f t="shared" si="5"/>
        <v>0</v>
      </c>
      <c r="AG26">
        <f t="shared" si="6"/>
        <v>0</v>
      </c>
      <c r="AH26">
        <f t="shared" si="6"/>
        <v>0</v>
      </c>
      <c r="AI26">
        <f t="shared" si="6"/>
        <v>0</v>
      </c>
      <c r="AJ26">
        <f t="shared" si="6"/>
        <v>0</v>
      </c>
      <c r="AK26">
        <f t="shared" si="6"/>
        <v>0</v>
      </c>
      <c r="AL26">
        <f t="shared" si="6"/>
        <v>0</v>
      </c>
      <c r="AM26">
        <f t="shared" si="6"/>
        <v>0</v>
      </c>
      <c r="AN26">
        <f t="shared" si="6"/>
        <v>0</v>
      </c>
      <c r="AO26">
        <f t="shared" si="6"/>
        <v>0</v>
      </c>
      <c r="AP26">
        <f t="shared" si="6"/>
        <v>0</v>
      </c>
      <c r="AQ26">
        <f t="shared" si="6"/>
        <v>0</v>
      </c>
      <c r="AR26">
        <f t="shared" si="6"/>
        <v>0</v>
      </c>
      <c r="AS26">
        <f t="shared" si="6"/>
        <v>0</v>
      </c>
      <c r="AT26">
        <f t="shared" si="6"/>
        <v>0</v>
      </c>
      <c r="AU26">
        <f t="shared" si="7"/>
        <v>0</v>
      </c>
      <c r="AV26">
        <f t="shared" si="7"/>
        <v>0</v>
      </c>
      <c r="AW26">
        <f t="shared" si="7"/>
        <v>0</v>
      </c>
      <c r="AX26">
        <f t="shared" si="7"/>
        <v>0</v>
      </c>
      <c r="AY26">
        <f t="shared" si="7"/>
        <v>0</v>
      </c>
      <c r="AZ26">
        <f t="shared" si="7"/>
        <v>0</v>
      </c>
      <c r="BA26">
        <f t="shared" si="7"/>
        <v>0</v>
      </c>
      <c r="BB26">
        <f t="shared" si="7"/>
        <v>0</v>
      </c>
      <c r="BC26">
        <f t="shared" si="7"/>
        <v>0</v>
      </c>
    </row>
    <row r="27" spans="1:55" x14ac:dyDescent="0.25">
      <c r="A27" s="1">
        <v>42564</v>
      </c>
      <c r="B27">
        <f>'Coho hourly counts 2012'!B27*3</f>
        <v>0</v>
      </c>
      <c r="C27">
        <f>'Coho hourly counts 2012'!C27*3</f>
        <v>0</v>
      </c>
      <c r="D27">
        <f>'Coho hourly counts 2012'!D27*3</f>
        <v>0</v>
      </c>
      <c r="E27">
        <f>'Coho hourly counts 2012'!E27*3</f>
        <v>0</v>
      </c>
      <c r="F27">
        <f>'Coho hourly counts 2012'!F27*3</f>
        <v>0</v>
      </c>
      <c r="G27">
        <f>'Coho hourly counts 2012'!G27*3</f>
        <v>0</v>
      </c>
      <c r="H27">
        <f>'Coho hourly counts 2012'!H27*3</f>
        <v>0</v>
      </c>
      <c r="I27">
        <f>'Coho hourly counts 2012'!I27*3</f>
        <v>0</v>
      </c>
      <c r="J27">
        <f>'Coho hourly counts 2012'!J27*3</f>
        <v>0</v>
      </c>
      <c r="K27">
        <f>'Coho hourly counts 2012'!K27*3</f>
        <v>0</v>
      </c>
      <c r="L27">
        <f>'Coho hourly counts 2012'!L27*3</f>
        <v>0</v>
      </c>
      <c r="M27">
        <f>'Coho hourly counts 2012'!M27*3</f>
        <v>0</v>
      </c>
      <c r="N27">
        <f>'Coho hourly counts 2012'!N27*3</f>
        <v>0</v>
      </c>
      <c r="O27">
        <f>'Coho hourly counts 2012'!O27*3</f>
        <v>0</v>
      </c>
      <c r="P27">
        <f>'Coho hourly counts 2012'!P27*3</f>
        <v>0</v>
      </c>
      <c r="Q27">
        <f>'Coho hourly counts 2012'!Q27*3</f>
        <v>0</v>
      </c>
      <c r="R27">
        <f>'Coho hourly counts 2012'!R27*3</f>
        <v>0</v>
      </c>
      <c r="S27">
        <f>'Coho hourly counts 2012'!S27*3</f>
        <v>0</v>
      </c>
      <c r="T27">
        <f>'Coho hourly counts 2012'!T27*3</f>
        <v>0</v>
      </c>
      <c r="U27">
        <f>'Coho hourly counts 2012'!U27*3</f>
        <v>0</v>
      </c>
      <c r="V27">
        <f>'Coho hourly counts 2012'!V27*3</f>
        <v>0</v>
      </c>
      <c r="W27">
        <f>'Coho hourly counts 2012'!W27*3</f>
        <v>0</v>
      </c>
      <c r="X27">
        <f>'Coho hourly counts 2012'!X27*3</f>
        <v>0</v>
      </c>
      <c r="Y27">
        <f>'Coho hourly counts 2012'!Y27*3</f>
        <v>0</v>
      </c>
      <c r="Z27">
        <f>'Pink hourly counts 2012'!Z27*3</f>
        <v>0</v>
      </c>
      <c r="AB27" s="74">
        <f t="shared" si="3"/>
        <v>0</v>
      </c>
      <c r="AC27" s="74">
        <f t="shared" si="4"/>
        <v>0</v>
      </c>
      <c r="AD27" s="69">
        <v>0</v>
      </c>
      <c r="AE27">
        <f t="shared" si="0"/>
        <v>24</v>
      </c>
      <c r="AF27">
        <f t="shared" si="5"/>
        <v>0</v>
      </c>
      <c r="AG27">
        <f t="shared" si="6"/>
        <v>0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6"/>
        <v>0</v>
      </c>
      <c r="AO27">
        <f t="shared" si="6"/>
        <v>0</v>
      </c>
      <c r="AP27">
        <f t="shared" si="6"/>
        <v>0</v>
      </c>
      <c r="AQ27">
        <f t="shared" si="6"/>
        <v>0</v>
      </c>
      <c r="AR27">
        <f t="shared" si="6"/>
        <v>0</v>
      </c>
      <c r="AS27">
        <f t="shared" si="6"/>
        <v>0</v>
      </c>
      <c r="AT27">
        <f t="shared" si="6"/>
        <v>0</v>
      </c>
      <c r="AU27">
        <f t="shared" si="7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7"/>
        <v>0</v>
      </c>
      <c r="BA27">
        <f t="shared" si="7"/>
        <v>0</v>
      </c>
      <c r="BB27">
        <f t="shared" si="7"/>
        <v>0</v>
      </c>
      <c r="BC27">
        <f t="shared" si="7"/>
        <v>0</v>
      </c>
    </row>
    <row r="28" spans="1:55" x14ac:dyDescent="0.25">
      <c r="A28" s="1">
        <v>42565</v>
      </c>
      <c r="B28">
        <f>'Coho hourly counts 2012'!B28*3</f>
        <v>0</v>
      </c>
      <c r="C28">
        <f>'Coho hourly counts 2012'!C28*3</f>
        <v>0</v>
      </c>
      <c r="D28">
        <f>'Coho hourly counts 2012'!D28*3</f>
        <v>0</v>
      </c>
      <c r="E28">
        <f>'Coho hourly counts 2012'!E28*3</f>
        <v>0</v>
      </c>
      <c r="F28">
        <f>'Coho hourly counts 2012'!F28*3</f>
        <v>0</v>
      </c>
      <c r="G28">
        <f>'Coho hourly counts 2012'!G28*3</f>
        <v>0</v>
      </c>
      <c r="H28">
        <f>'Coho hourly counts 2012'!H28*3</f>
        <v>0</v>
      </c>
      <c r="I28">
        <f>'Coho hourly counts 2012'!I28*3</f>
        <v>0</v>
      </c>
      <c r="J28">
        <f>'Coho hourly counts 2012'!J28*3</f>
        <v>0</v>
      </c>
      <c r="K28">
        <f>'Coho hourly counts 2012'!K28*3</f>
        <v>0</v>
      </c>
      <c r="L28">
        <f>'Coho hourly counts 2012'!L28*3</f>
        <v>0</v>
      </c>
      <c r="M28">
        <f>'Coho hourly counts 2012'!M28*3</f>
        <v>0</v>
      </c>
      <c r="N28">
        <f>'Coho hourly counts 2012'!N28*3</f>
        <v>0</v>
      </c>
      <c r="O28">
        <f>'Coho hourly counts 2012'!O28*3</f>
        <v>0</v>
      </c>
      <c r="P28">
        <f>'Coho hourly counts 2012'!P28*3</f>
        <v>0</v>
      </c>
      <c r="Q28">
        <f>'Coho hourly counts 2012'!Q28*3</f>
        <v>0</v>
      </c>
      <c r="R28">
        <f>'Coho hourly counts 2012'!R28*3</f>
        <v>0</v>
      </c>
      <c r="S28">
        <f>'Coho hourly counts 2012'!S28*3</f>
        <v>0</v>
      </c>
      <c r="T28">
        <f>'Coho hourly counts 2012'!T28*3</f>
        <v>0</v>
      </c>
      <c r="U28">
        <f>'Coho hourly counts 2012'!U28*3</f>
        <v>0</v>
      </c>
      <c r="V28">
        <f>'Coho hourly counts 2012'!V28*3</f>
        <v>0</v>
      </c>
      <c r="W28">
        <f>'Coho hourly counts 2012'!W28*3</f>
        <v>0</v>
      </c>
      <c r="X28">
        <f>'Coho hourly counts 2012'!X28*3</f>
        <v>0</v>
      </c>
      <c r="Y28">
        <f>'Coho hourly counts 2012'!Y28*3</f>
        <v>0</v>
      </c>
      <c r="Z28">
        <f>'Pink hourly counts 2012'!Z28*3</f>
        <v>0</v>
      </c>
      <c r="AB28" s="74">
        <f t="shared" si="3"/>
        <v>0</v>
      </c>
      <c r="AC28" s="74">
        <f t="shared" si="4"/>
        <v>0</v>
      </c>
      <c r="AD28" s="69">
        <v>0</v>
      </c>
      <c r="AE28">
        <f t="shared" si="0"/>
        <v>24</v>
      </c>
      <c r="AF28">
        <f t="shared" si="5"/>
        <v>0</v>
      </c>
      <c r="AG28">
        <f t="shared" si="6"/>
        <v>0</v>
      </c>
      <c r="AH28">
        <f t="shared" si="6"/>
        <v>0</v>
      </c>
      <c r="AI28">
        <f t="shared" si="6"/>
        <v>0</v>
      </c>
      <c r="AJ28">
        <f t="shared" si="6"/>
        <v>0</v>
      </c>
      <c r="AK28">
        <f t="shared" si="6"/>
        <v>0</v>
      </c>
      <c r="AL28">
        <f t="shared" si="6"/>
        <v>0</v>
      </c>
      <c r="AM28">
        <f t="shared" si="6"/>
        <v>0</v>
      </c>
      <c r="AN28">
        <f t="shared" si="6"/>
        <v>0</v>
      </c>
      <c r="AO28">
        <f t="shared" si="6"/>
        <v>0</v>
      </c>
      <c r="AP28">
        <f t="shared" si="6"/>
        <v>0</v>
      </c>
      <c r="AQ28">
        <f t="shared" si="6"/>
        <v>0</v>
      </c>
      <c r="AR28">
        <f t="shared" si="6"/>
        <v>0</v>
      </c>
      <c r="AS28">
        <f t="shared" si="6"/>
        <v>0</v>
      </c>
      <c r="AT28">
        <f t="shared" si="6"/>
        <v>0</v>
      </c>
      <c r="AU28">
        <f t="shared" si="7"/>
        <v>0</v>
      </c>
      <c r="AV28">
        <f t="shared" si="7"/>
        <v>0</v>
      </c>
      <c r="AW28">
        <f t="shared" si="7"/>
        <v>0</v>
      </c>
      <c r="AX28">
        <f t="shared" si="7"/>
        <v>0</v>
      </c>
      <c r="AY28">
        <f t="shared" si="7"/>
        <v>0</v>
      </c>
      <c r="AZ28">
        <f t="shared" si="7"/>
        <v>0</v>
      </c>
      <c r="BA28">
        <f t="shared" si="7"/>
        <v>0</v>
      </c>
      <c r="BB28">
        <f t="shared" si="7"/>
        <v>0</v>
      </c>
      <c r="BC28">
        <f t="shared" si="7"/>
        <v>0</v>
      </c>
    </row>
    <row r="29" spans="1:55" x14ac:dyDescent="0.25">
      <c r="A29" s="1">
        <v>42566</v>
      </c>
      <c r="B29">
        <f>'Coho hourly counts 2012'!B29*3</f>
        <v>0</v>
      </c>
      <c r="C29">
        <f>'Coho hourly counts 2012'!C29*3</f>
        <v>0</v>
      </c>
      <c r="D29">
        <f>'Coho hourly counts 2012'!D29*3</f>
        <v>0</v>
      </c>
      <c r="E29">
        <f>'Coho hourly counts 2012'!E29*3</f>
        <v>0</v>
      </c>
      <c r="F29">
        <f>'Coho hourly counts 2012'!F29*3</f>
        <v>0</v>
      </c>
      <c r="G29">
        <f>'Coho hourly counts 2012'!G29*3</f>
        <v>0</v>
      </c>
      <c r="H29">
        <f>'Coho hourly counts 2012'!H29*3</f>
        <v>0</v>
      </c>
      <c r="I29">
        <f>'Coho hourly counts 2012'!I29*3</f>
        <v>0</v>
      </c>
      <c r="J29">
        <f>'Coho hourly counts 2012'!J29*3</f>
        <v>0</v>
      </c>
      <c r="K29">
        <f>'Coho hourly counts 2012'!K29*3</f>
        <v>0</v>
      </c>
      <c r="L29">
        <f>'Coho hourly counts 2012'!L29*3</f>
        <v>0</v>
      </c>
      <c r="M29">
        <f>'Coho hourly counts 2012'!M29*3</f>
        <v>0</v>
      </c>
      <c r="N29">
        <f>'Coho hourly counts 2012'!N29*3</f>
        <v>0</v>
      </c>
      <c r="O29">
        <f>'Coho hourly counts 2012'!O29*3</f>
        <v>0</v>
      </c>
      <c r="P29">
        <f>'Coho hourly counts 2012'!P29*3</f>
        <v>0</v>
      </c>
      <c r="Q29">
        <f>'Coho hourly counts 2012'!Q29*3</f>
        <v>0</v>
      </c>
      <c r="R29">
        <f>'Coho hourly counts 2012'!R29*3</f>
        <v>0</v>
      </c>
      <c r="S29">
        <f>'Coho hourly counts 2012'!S29*3</f>
        <v>0</v>
      </c>
      <c r="T29">
        <f>'Coho hourly counts 2012'!T29*3</f>
        <v>0</v>
      </c>
      <c r="U29">
        <f>'Coho hourly counts 2012'!U29*3</f>
        <v>0</v>
      </c>
      <c r="V29">
        <f>'Coho hourly counts 2012'!V29*3</f>
        <v>0</v>
      </c>
      <c r="W29">
        <f>'Coho hourly counts 2012'!W29*3</f>
        <v>0</v>
      </c>
      <c r="X29">
        <f>'Coho hourly counts 2012'!X29*3</f>
        <v>0</v>
      </c>
      <c r="Y29">
        <f>'Coho hourly counts 2012'!Y29*3</f>
        <v>0</v>
      </c>
      <c r="Z29">
        <f>'Pink hourly counts 2012'!Z29*3</f>
        <v>0</v>
      </c>
      <c r="AB29" s="74">
        <f t="shared" si="3"/>
        <v>0</v>
      </c>
      <c r="AC29" s="74">
        <f t="shared" si="4"/>
        <v>0</v>
      </c>
      <c r="AD29" s="69">
        <v>0</v>
      </c>
      <c r="AE29">
        <f t="shared" si="0"/>
        <v>24</v>
      </c>
      <c r="AF29">
        <f t="shared" si="5"/>
        <v>0</v>
      </c>
      <c r="AG29">
        <f t="shared" si="6"/>
        <v>0</v>
      </c>
      <c r="AH29">
        <f t="shared" si="6"/>
        <v>0</v>
      </c>
      <c r="AI29">
        <f t="shared" si="6"/>
        <v>0</v>
      </c>
      <c r="AJ29">
        <f t="shared" si="6"/>
        <v>0</v>
      </c>
      <c r="AK29">
        <f t="shared" si="6"/>
        <v>0</v>
      </c>
      <c r="AL29">
        <f t="shared" si="6"/>
        <v>0</v>
      </c>
      <c r="AM29">
        <f t="shared" si="6"/>
        <v>0</v>
      </c>
      <c r="AN29">
        <f t="shared" si="6"/>
        <v>0</v>
      </c>
      <c r="AO29">
        <f t="shared" si="6"/>
        <v>0</v>
      </c>
      <c r="AP29">
        <f t="shared" si="6"/>
        <v>0</v>
      </c>
      <c r="AQ29">
        <f t="shared" si="6"/>
        <v>0</v>
      </c>
      <c r="AR29">
        <f t="shared" si="6"/>
        <v>0</v>
      </c>
      <c r="AS29">
        <f t="shared" si="6"/>
        <v>0</v>
      </c>
      <c r="AT29">
        <f t="shared" si="6"/>
        <v>0</v>
      </c>
      <c r="AU29">
        <f t="shared" si="7"/>
        <v>0</v>
      </c>
      <c r="AV29">
        <f t="shared" si="7"/>
        <v>0</v>
      </c>
      <c r="AW29">
        <f t="shared" si="7"/>
        <v>0</v>
      </c>
      <c r="AX29">
        <f t="shared" si="7"/>
        <v>0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7"/>
        <v>0</v>
      </c>
      <c r="BC29">
        <f t="shared" si="7"/>
        <v>0</v>
      </c>
    </row>
    <row r="30" spans="1:55" x14ac:dyDescent="0.25">
      <c r="A30" s="1">
        <v>42567</v>
      </c>
      <c r="B30">
        <f>'Coho hourly counts 2012'!B30*3</f>
        <v>0</v>
      </c>
      <c r="C30">
        <f>'Coho hourly counts 2012'!C30*3</f>
        <v>0</v>
      </c>
      <c r="D30">
        <f>'Coho hourly counts 2012'!D30*3</f>
        <v>0</v>
      </c>
      <c r="E30">
        <f>'Coho hourly counts 2012'!E30*3</f>
        <v>0</v>
      </c>
      <c r="F30">
        <f>'Coho hourly counts 2012'!F30*3</f>
        <v>0</v>
      </c>
      <c r="G30">
        <f>'Coho hourly counts 2012'!G30*3</f>
        <v>0</v>
      </c>
      <c r="H30">
        <f>'Coho hourly counts 2012'!H30*3</f>
        <v>0</v>
      </c>
      <c r="I30">
        <f>'Coho hourly counts 2012'!I30*3</f>
        <v>0</v>
      </c>
      <c r="J30">
        <f>'Coho hourly counts 2012'!J30*3</f>
        <v>0</v>
      </c>
      <c r="K30">
        <f>'Coho hourly counts 2012'!K30*3</f>
        <v>0</v>
      </c>
      <c r="L30">
        <f>'Coho hourly counts 2012'!L30*3</f>
        <v>0</v>
      </c>
      <c r="M30">
        <f>'Coho hourly counts 2012'!M30*3</f>
        <v>0</v>
      </c>
      <c r="N30">
        <f>'Coho hourly counts 2012'!N30*3</f>
        <v>0</v>
      </c>
      <c r="O30">
        <f>'Coho hourly counts 2012'!O30*3</f>
        <v>0</v>
      </c>
      <c r="P30">
        <f>'Coho hourly counts 2012'!P30*3</f>
        <v>0</v>
      </c>
      <c r="Q30">
        <f>'Coho hourly counts 2012'!Q30*3</f>
        <v>0</v>
      </c>
      <c r="R30">
        <f>'Coho hourly counts 2012'!R30*3</f>
        <v>0</v>
      </c>
      <c r="S30">
        <f>'Coho hourly counts 2012'!S30*3</f>
        <v>0</v>
      </c>
      <c r="T30">
        <f>'Coho hourly counts 2012'!T30*3</f>
        <v>0</v>
      </c>
      <c r="U30">
        <f>'Coho hourly counts 2012'!U30*3</f>
        <v>0</v>
      </c>
      <c r="V30">
        <f>'Coho hourly counts 2012'!V30*3</f>
        <v>0</v>
      </c>
      <c r="W30">
        <f>'Coho hourly counts 2012'!W30*3</f>
        <v>0</v>
      </c>
      <c r="X30">
        <f>'Coho hourly counts 2012'!X30*3</f>
        <v>0</v>
      </c>
      <c r="Y30">
        <f>'Coho hourly counts 2012'!Y30*3</f>
        <v>0</v>
      </c>
      <c r="Z30">
        <f>'Pink hourly counts 2012'!Z30*3</f>
        <v>0</v>
      </c>
      <c r="AB30" s="74">
        <f t="shared" si="3"/>
        <v>0</v>
      </c>
      <c r="AC30" s="74">
        <f t="shared" si="4"/>
        <v>0</v>
      </c>
      <c r="AD30" s="69">
        <v>0</v>
      </c>
      <c r="AE30">
        <f t="shared" si="0"/>
        <v>24</v>
      </c>
      <c r="AF30">
        <f t="shared" si="5"/>
        <v>0</v>
      </c>
      <c r="AG30">
        <f t="shared" si="6"/>
        <v>0</v>
      </c>
      <c r="AH30">
        <f t="shared" si="6"/>
        <v>0</v>
      </c>
      <c r="AI30">
        <f t="shared" si="6"/>
        <v>0</v>
      </c>
      <c r="AJ30">
        <f t="shared" si="6"/>
        <v>0</v>
      </c>
      <c r="AK30">
        <f t="shared" si="6"/>
        <v>0</v>
      </c>
      <c r="AL30">
        <f t="shared" si="6"/>
        <v>0</v>
      </c>
      <c r="AM30">
        <f t="shared" si="6"/>
        <v>0</v>
      </c>
      <c r="AN30">
        <f t="shared" si="6"/>
        <v>0</v>
      </c>
      <c r="AO30">
        <f t="shared" si="6"/>
        <v>0</v>
      </c>
      <c r="AP30">
        <f t="shared" si="6"/>
        <v>0</v>
      </c>
      <c r="AQ30">
        <f t="shared" si="6"/>
        <v>0</v>
      </c>
      <c r="AR30">
        <f t="shared" si="6"/>
        <v>0</v>
      </c>
      <c r="AS30">
        <f t="shared" si="6"/>
        <v>0</v>
      </c>
      <c r="AT30">
        <f t="shared" si="6"/>
        <v>0</v>
      </c>
      <c r="AU30">
        <f t="shared" si="7"/>
        <v>0</v>
      </c>
      <c r="AV30">
        <f t="shared" si="7"/>
        <v>0</v>
      </c>
      <c r="AW30">
        <f t="shared" si="7"/>
        <v>0</v>
      </c>
      <c r="AX30">
        <f t="shared" si="7"/>
        <v>0</v>
      </c>
      <c r="AY30">
        <f t="shared" si="7"/>
        <v>0</v>
      </c>
      <c r="AZ30">
        <f t="shared" si="7"/>
        <v>0</v>
      </c>
      <c r="BA30">
        <f t="shared" si="7"/>
        <v>0</v>
      </c>
      <c r="BB30">
        <f t="shared" si="7"/>
        <v>0</v>
      </c>
      <c r="BC30">
        <f t="shared" si="7"/>
        <v>0</v>
      </c>
    </row>
    <row r="31" spans="1:55" x14ac:dyDescent="0.25">
      <c r="A31" s="1">
        <v>42568</v>
      </c>
      <c r="B31">
        <f>'Coho hourly counts 2012'!B31*3</f>
        <v>0</v>
      </c>
      <c r="C31">
        <f>'Coho hourly counts 2012'!C31*3</f>
        <v>0</v>
      </c>
      <c r="D31">
        <f>'Coho hourly counts 2012'!D31*3</f>
        <v>0</v>
      </c>
      <c r="E31">
        <f>'Coho hourly counts 2012'!E31*3</f>
        <v>0</v>
      </c>
      <c r="F31">
        <f>'Coho hourly counts 2012'!F31*3</f>
        <v>0</v>
      </c>
      <c r="G31">
        <f>'Coho hourly counts 2012'!G31*3</f>
        <v>0</v>
      </c>
      <c r="H31">
        <f>'Coho hourly counts 2012'!H31*3</f>
        <v>0</v>
      </c>
      <c r="I31">
        <f>'Coho hourly counts 2012'!I31*3</f>
        <v>0</v>
      </c>
      <c r="J31">
        <f>'Coho hourly counts 2012'!J31*3</f>
        <v>0</v>
      </c>
      <c r="K31">
        <f>'Coho hourly counts 2012'!K31*3</f>
        <v>0</v>
      </c>
      <c r="L31">
        <f>'Coho hourly counts 2012'!L31*3</f>
        <v>0</v>
      </c>
      <c r="M31">
        <f>'Coho hourly counts 2012'!M31*3</f>
        <v>0</v>
      </c>
      <c r="N31">
        <f>'Coho hourly counts 2012'!N31*3</f>
        <v>0</v>
      </c>
      <c r="O31">
        <f>'Coho hourly counts 2012'!O31*3</f>
        <v>0</v>
      </c>
      <c r="P31">
        <f>'Coho hourly counts 2012'!P31*3</f>
        <v>0</v>
      </c>
      <c r="Q31">
        <f>'Coho hourly counts 2012'!Q31*3</f>
        <v>0</v>
      </c>
      <c r="R31" s="10"/>
      <c r="S31" s="11"/>
      <c r="T31">
        <f>'Coho hourly counts 2012'!T31*3</f>
        <v>0</v>
      </c>
      <c r="U31">
        <f>'Coho hourly counts 2012'!U31*3</f>
        <v>0</v>
      </c>
      <c r="V31">
        <f>'Coho hourly counts 2012'!V31*3</f>
        <v>0</v>
      </c>
      <c r="W31">
        <f>'Coho hourly counts 2012'!W31*3</f>
        <v>0</v>
      </c>
      <c r="X31">
        <f>'Coho hourly counts 2012'!X31*3</f>
        <v>0</v>
      </c>
      <c r="Y31">
        <f>'Coho hourly counts 2012'!Y31*3</f>
        <v>0</v>
      </c>
      <c r="Z31" s="7">
        <f t="shared" ref="Z31:Z61" si="8">SUM(B31:Y31)</f>
        <v>0</v>
      </c>
      <c r="AB31" s="74">
        <f t="shared" si="3"/>
        <v>0</v>
      </c>
      <c r="AC31" s="74">
        <f t="shared" si="4"/>
        <v>0</v>
      </c>
      <c r="AD31" s="69">
        <v>0</v>
      </c>
      <c r="AE31">
        <f>AE1*SUM(B65:Q65,T65:Y65)</f>
        <v>20.0625</v>
      </c>
      <c r="AF31">
        <f t="shared" si="5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  <c r="AK31">
        <f t="shared" si="6"/>
        <v>0</v>
      </c>
      <c r="AL31">
        <f t="shared" si="6"/>
        <v>0</v>
      </c>
      <c r="AM31">
        <f t="shared" si="6"/>
        <v>0</v>
      </c>
      <c r="AN31">
        <f t="shared" si="6"/>
        <v>0</v>
      </c>
      <c r="AO31">
        <f t="shared" si="6"/>
        <v>0</v>
      </c>
      <c r="AP31">
        <f t="shared" si="6"/>
        <v>0</v>
      </c>
      <c r="AQ31">
        <f t="shared" si="6"/>
        <v>0</v>
      </c>
      <c r="AR31">
        <f t="shared" si="6"/>
        <v>0</v>
      </c>
      <c r="AS31">
        <f t="shared" si="6"/>
        <v>0</v>
      </c>
      <c r="AT31">
        <f t="shared" si="6"/>
        <v>0</v>
      </c>
      <c r="AU31">
        <f t="shared" si="7"/>
        <v>0</v>
      </c>
      <c r="AV31">
        <f t="shared" si="7"/>
        <v>0</v>
      </c>
      <c r="AW31">
        <f t="shared" si="7"/>
        <v>0</v>
      </c>
      <c r="AX31">
        <f t="shared" si="7"/>
        <v>0</v>
      </c>
      <c r="AY31">
        <f t="shared" si="7"/>
        <v>0</v>
      </c>
      <c r="AZ31">
        <f t="shared" si="7"/>
        <v>0</v>
      </c>
      <c r="BA31">
        <f t="shared" si="7"/>
        <v>0</v>
      </c>
      <c r="BB31">
        <f t="shared" si="7"/>
        <v>0</v>
      </c>
      <c r="BC31">
        <f t="shared" si="7"/>
        <v>0</v>
      </c>
    </row>
    <row r="32" spans="1:55" x14ac:dyDescent="0.25">
      <c r="A32" s="1">
        <v>42569</v>
      </c>
      <c r="B32">
        <f>'Coho hourly counts 2012'!B32*3</f>
        <v>0</v>
      </c>
      <c r="C32">
        <f>'Coho hourly counts 2012'!C32*3</f>
        <v>0</v>
      </c>
      <c r="D32">
        <f>'Coho hourly counts 2012'!D32*3</f>
        <v>0</v>
      </c>
      <c r="E32">
        <f>'Coho hourly counts 2012'!E32*3</f>
        <v>0</v>
      </c>
      <c r="F32">
        <f>'Coho hourly counts 2012'!F32*3</f>
        <v>0</v>
      </c>
      <c r="G32">
        <f>'Coho hourly counts 2012'!G32*3</f>
        <v>0</v>
      </c>
      <c r="H32">
        <f>'Coho hourly counts 2012'!H32*3</f>
        <v>0</v>
      </c>
      <c r="I32">
        <f>'Coho hourly counts 2012'!I32*3</f>
        <v>0</v>
      </c>
      <c r="J32">
        <f>'Coho hourly counts 2012'!J32*3</f>
        <v>0</v>
      </c>
      <c r="K32">
        <f>'Coho hourly counts 2012'!K32*3</f>
        <v>0</v>
      </c>
      <c r="L32">
        <f>'Coho hourly counts 2012'!L32*3</f>
        <v>0</v>
      </c>
      <c r="M32">
        <f>'Coho hourly counts 2012'!M32*3</f>
        <v>0</v>
      </c>
      <c r="N32">
        <f>'Coho hourly counts 2012'!N32*3</f>
        <v>0</v>
      </c>
      <c r="O32">
        <f>'Coho hourly counts 2012'!O32*3</f>
        <v>0</v>
      </c>
      <c r="P32">
        <f>'Coho hourly counts 2012'!P32*3</f>
        <v>0</v>
      </c>
      <c r="Q32">
        <f>'Coho hourly counts 2012'!Q32*3</f>
        <v>0</v>
      </c>
      <c r="R32">
        <f>'Coho hourly counts 2012'!R32*3</f>
        <v>0</v>
      </c>
      <c r="S32">
        <f>'Coho hourly counts 2012'!S32*3</f>
        <v>0</v>
      </c>
      <c r="T32">
        <f>'Coho hourly counts 2012'!T32*3</f>
        <v>0</v>
      </c>
      <c r="U32">
        <f>'Coho hourly counts 2012'!U32*3</f>
        <v>0</v>
      </c>
      <c r="V32">
        <f>'Coho hourly counts 2012'!V32*3</f>
        <v>0</v>
      </c>
      <c r="W32">
        <f>'Coho hourly counts 2012'!W32*3</f>
        <v>0</v>
      </c>
      <c r="X32">
        <f>'Coho hourly counts 2012'!X32*3</f>
        <v>0</v>
      </c>
      <c r="Y32">
        <f>'Coho hourly counts 2012'!Y32*3</f>
        <v>0</v>
      </c>
      <c r="Z32">
        <f t="shared" si="8"/>
        <v>0</v>
      </c>
      <c r="AB32" s="74">
        <f t="shared" si="3"/>
        <v>0</v>
      </c>
      <c r="AC32" s="74">
        <f t="shared" si="4"/>
        <v>0</v>
      </c>
      <c r="AD32" s="69">
        <v>0</v>
      </c>
      <c r="AE32">
        <f t="shared" si="0"/>
        <v>24</v>
      </c>
      <c r="AF32">
        <f t="shared" si="5"/>
        <v>0</v>
      </c>
      <c r="AG32">
        <f t="shared" si="6"/>
        <v>0</v>
      </c>
      <c r="AH32">
        <f t="shared" si="6"/>
        <v>0</v>
      </c>
      <c r="AI32">
        <f t="shared" si="6"/>
        <v>0</v>
      </c>
      <c r="AJ32">
        <f t="shared" si="6"/>
        <v>0</v>
      </c>
      <c r="AK32">
        <f t="shared" si="6"/>
        <v>0</v>
      </c>
      <c r="AL32">
        <f t="shared" si="6"/>
        <v>0</v>
      </c>
      <c r="AM32">
        <f t="shared" si="6"/>
        <v>0</v>
      </c>
      <c r="AN32">
        <f t="shared" si="6"/>
        <v>0</v>
      </c>
      <c r="AO32">
        <f t="shared" si="6"/>
        <v>0</v>
      </c>
      <c r="AP32">
        <f t="shared" si="6"/>
        <v>0</v>
      </c>
      <c r="AQ32">
        <f t="shared" si="6"/>
        <v>0</v>
      </c>
      <c r="AR32">
        <f t="shared" si="6"/>
        <v>0</v>
      </c>
      <c r="AS32">
        <f t="shared" si="6"/>
        <v>0</v>
      </c>
      <c r="AT32">
        <f t="shared" si="6"/>
        <v>0</v>
      </c>
      <c r="AU32">
        <f t="shared" si="7"/>
        <v>0</v>
      </c>
      <c r="AV32">
        <f t="shared" si="7"/>
        <v>0</v>
      </c>
      <c r="AW32">
        <f t="shared" si="7"/>
        <v>0</v>
      </c>
      <c r="AX32">
        <f t="shared" si="7"/>
        <v>0</v>
      </c>
      <c r="AY32">
        <f t="shared" si="7"/>
        <v>0</v>
      </c>
      <c r="AZ32">
        <f t="shared" si="7"/>
        <v>0</v>
      </c>
      <c r="BA32">
        <f t="shared" si="7"/>
        <v>0</v>
      </c>
      <c r="BB32">
        <f t="shared" si="7"/>
        <v>0</v>
      </c>
      <c r="BC32">
        <f t="shared" si="7"/>
        <v>0</v>
      </c>
    </row>
    <row r="33" spans="1:55" x14ac:dyDescent="0.25">
      <c r="A33" s="1">
        <v>42570</v>
      </c>
      <c r="B33">
        <f>'Coho hourly counts 2012'!B33*3</f>
        <v>0</v>
      </c>
      <c r="C33">
        <f>'Coho hourly counts 2012'!C33*3</f>
        <v>0</v>
      </c>
      <c r="D33">
        <f>'Coho hourly counts 2012'!D33*3</f>
        <v>0</v>
      </c>
      <c r="E33">
        <f>'Coho hourly counts 2012'!E33*3</f>
        <v>0</v>
      </c>
      <c r="F33">
        <f>'Coho hourly counts 2012'!F33*3</f>
        <v>0</v>
      </c>
      <c r="G33">
        <f>'Coho hourly counts 2012'!G33*3</f>
        <v>0</v>
      </c>
      <c r="H33">
        <f>'Coho hourly counts 2012'!H33*3</f>
        <v>0</v>
      </c>
      <c r="I33">
        <f>'Coho hourly counts 2012'!I33*3</f>
        <v>0</v>
      </c>
      <c r="J33">
        <f>'Coho hourly counts 2012'!J33*3</f>
        <v>0</v>
      </c>
      <c r="K33">
        <f>'Coho hourly counts 2012'!K33*3</f>
        <v>0</v>
      </c>
      <c r="L33">
        <f>'Coho hourly counts 2012'!L33*3</f>
        <v>0</v>
      </c>
      <c r="M33">
        <f>'Coho hourly counts 2012'!M33*3</f>
        <v>0</v>
      </c>
      <c r="N33">
        <f>'Coho hourly counts 2012'!N33*3</f>
        <v>0</v>
      </c>
      <c r="O33">
        <f>'Coho hourly counts 2012'!O33*3</f>
        <v>0</v>
      </c>
      <c r="P33">
        <f>'Coho hourly counts 2012'!P33*3</f>
        <v>0</v>
      </c>
      <c r="Q33">
        <f>'Coho hourly counts 2012'!Q33*3</f>
        <v>0</v>
      </c>
      <c r="R33">
        <f>'Coho hourly counts 2012'!R33*3</f>
        <v>0</v>
      </c>
      <c r="S33">
        <f>'Coho hourly counts 2012'!S33*3</f>
        <v>0</v>
      </c>
      <c r="T33">
        <f>'Coho hourly counts 2012'!T33*3</f>
        <v>0</v>
      </c>
      <c r="U33">
        <f>'Coho hourly counts 2012'!U33*3</f>
        <v>0</v>
      </c>
      <c r="V33">
        <f>'Coho hourly counts 2012'!V33*3</f>
        <v>0</v>
      </c>
      <c r="W33">
        <f>'Coho hourly counts 2012'!W33*3</f>
        <v>0</v>
      </c>
      <c r="X33">
        <f>'Coho hourly counts 2012'!X33*3</f>
        <v>0</v>
      </c>
      <c r="Y33">
        <f>'Coho hourly counts 2012'!Y33*3</f>
        <v>0</v>
      </c>
      <c r="Z33">
        <f t="shared" si="8"/>
        <v>0</v>
      </c>
      <c r="AB33" s="74">
        <f t="shared" si="3"/>
        <v>0</v>
      </c>
      <c r="AC33" s="74">
        <f t="shared" si="4"/>
        <v>0</v>
      </c>
      <c r="AD33" s="69">
        <v>0</v>
      </c>
      <c r="AE33">
        <f t="shared" si="0"/>
        <v>24</v>
      </c>
      <c r="AF33">
        <f t="shared" si="5"/>
        <v>0</v>
      </c>
      <c r="AG33">
        <f t="shared" si="6"/>
        <v>0</v>
      </c>
      <c r="AH33">
        <f t="shared" si="6"/>
        <v>0</v>
      </c>
      <c r="AI33">
        <f t="shared" si="6"/>
        <v>0</v>
      </c>
      <c r="AJ33">
        <f t="shared" si="6"/>
        <v>0</v>
      </c>
      <c r="AK33">
        <f t="shared" si="6"/>
        <v>0</v>
      </c>
      <c r="AL33">
        <f t="shared" si="6"/>
        <v>0</v>
      </c>
      <c r="AM33">
        <f t="shared" si="6"/>
        <v>0</v>
      </c>
      <c r="AN33">
        <f t="shared" si="6"/>
        <v>0</v>
      </c>
      <c r="AO33">
        <f t="shared" si="6"/>
        <v>0</v>
      </c>
      <c r="AP33">
        <f t="shared" si="6"/>
        <v>0</v>
      </c>
      <c r="AQ33">
        <f t="shared" si="6"/>
        <v>0</v>
      </c>
      <c r="AR33">
        <f t="shared" si="6"/>
        <v>0</v>
      </c>
      <c r="AS33">
        <f t="shared" si="6"/>
        <v>0</v>
      </c>
      <c r="AT33">
        <f t="shared" si="6"/>
        <v>0</v>
      </c>
      <c r="AU33">
        <f t="shared" si="7"/>
        <v>0</v>
      </c>
      <c r="AV33">
        <f t="shared" si="7"/>
        <v>0</v>
      </c>
      <c r="AW33">
        <f t="shared" si="7"/>
        <v>0</v>
      </c>
      <c r="AX33">
        <f t="shared" si="7"/>
        <v>0</v>
      </c>
      <c r="AY33">
        <f t="shared" si="7"/>
        <v>0</v>
      </c>
      <c r="AZ33">
        <f t="shared" si="7"/>
        <v>0</v>
      </c>
      <c r="BA33">
        <f t="shared" si="7"/>
        <v>0</v>
      </c>
      <c r="BB33">
        <f t="shared" si="7"/>
        <v>0</v>
      </c>
      <c r="BC33">
        <f t="shared" si="7"/>
        <v>0</v>
      </c>
    </row>
    <row r="34" spans="1:55" x14ac:dyDescent="0.25">
      <c r="A34" s="1">
        <v>42571</v>
      </c>
      <c r="B34">
        <f>'Coho hourly counts 2012'!B34*3</f>
        <v>0</v>
      </c>
      <c r="C34">
        <f>'Coho hourly counts 2012'!C34*3</f>
        <v>0</v>
      </c>
      <c r="D34">
        <f>'Coho hourly counts 2012'!D34*3</f>
        <v>0</v>
      </c>
      <c r="E34">
        <f>'Coho hourly counts 2012'!E34*3</f>
        <v>0</v>
      </c>
      <c r="F34">
        <f>'Coho hourly counts 2012'!F34*3</f>
        <v>0</v>
      </c>
      <c r="G34">
        <f>'Coho hourly counts 2012'!G34*3</f>
        <v>0</v>
      </c>
      <c r="H34">
        <f>'Coho hourly counts 2012'!H34*3</f>
        <v>0</v>
      </c>
      <c r="I34">
        <f>'Coho hourly counts 2012'!I34*3</f>
        <v>0</v>
      </c>
      <c r="J34">
        <f>'Coho hourly counts 2012'!J34*3</f>
        <v>0</v>
      </c>
      <c r="K34">
        <f>'Coho hourly counts 2012'!K34*3</f>
        <v>0</v>
      </c>
      <c r="L34">
        <f>'Coho hourly counts 2012'!L34*3</f>
        <v>0</v>
      </c>
      <c r="M34">
        <f>'Coho hourly counts 2012'!M34*3</f>
        <v>0</v>
      </c>
      <c r="N34">
        <f>'Coho hourly counts 2012'!N34*3</f>
        <v>0</v>
      </c>
      <c r="O34">
        <f>'Coho hourly counts 2012'!O34*3</f>
        <v>0</v>
      </c>
      <c r="P34">
        <f>'Coho hourly counts 2012'!P34*3</f>
        <v>0</v>
      </c>
      <c r="Q34">
        <f>'Coho hourly counts 2012'!Q34*3</f>
        <v>0</v>
      </c>
      <c r="R34">
        <f>'Coho hourly counts 2012'!R34*3</f>
        <v>0</v>
      </c>
      <c r="S34">
        <f>'Coho hourly counts 2012'!S34*3</f>
        <v>0</v>
      </c>
      <c r="T34">
        <f>'Coho hourly counts 2012'!T34*3</f>
        <v>0</v>
      </c>
      <c r="U34">
        <f>'Coho hourly counts 2012'!U34*3</f>
        <v>0</v>
      </c>
      <c r="V34">
        <f>'Coho hourly counts 2012'!V34*3</f>
        <v>0</v>
      </c>
      <c r="W34">
        <f>'Coho hourly counts 2012'!W34*3</f>
        <v>0</v>
      </c>
      <c r="X34">
        <f>'Coho hourly counts 2012'!X34*3</f>
        <v>0</v>
      </c>
      <c r="Y34">
        <f>'Coho hourly counts 2012'!Y34*3</f>
        <v>0</v>
      </c>
      <c r="Z34">
        <f t="shared" si="8"/>
        <v>0</v>
      </c>
      <c r="AB34" s="74">
        <f t="shared" si="3"/>
        <v>0</v>
      </c>
      <c r="AC34" s="74">
        <f t="shared" si="4"/>
        <v>0</v>
      </c>
      <c r="AD34" s="69">
        <v>0</v>
      </c>
      <c r="AE34">
        <f t="shared" si="0"/>
        <v>24</v>
      </c>
      <c r="AF34">
        <f t="shared" si="5"/>
        <v>0</v>
      </c>
      <c r="AG34">
        <f t="shared" si="6"/>
        <v>0</v>
      </c>
      <c r="AH34">
        <f t="shared" si="6"/>
        <v>0</v>
      </c>
      <c r="AI34">
        <f t="shared" si="6"/>
        <v>0</v>
      </c>
      <c r="AJ34">
        <f t="shared" si="6"/>
        <v>0</v>
      </c>
      <c r="AK34">
        <f t="shared" si="6"/>
        <v>0</v>
      </c>
      <c r="AL34">
        <f t="shared" si="6"/>
        <v>0</v>
      </c>
      <c r="AM34">
        <f t="shared" si="6"/>
        <v>0</v>
      </c>
      <c r="AN34">
        <f t="shared" si="6"/>
        <v>0</v>
      </c>
      <c r="AO34">
        <f t="shared" si="6"/>
        <v>0</v>
      </c>
      <c r="AP34">
        <f t="shared" si="6"/>
        <v>0</v>
      </c>
      <c r="AQ34">
        <f t="shared" si="6"/>
        <v>0</v>
      </c>
      <c r="AR34">
        <f t="shared" si="6"/>
        <v>0</v>
      </c>
      <c r="AS34">
        <f t="shared" si="6"/>
        <v>0</v>
      </c>
      <c r="AT34">
        <f t="shared" si="6"/>
        <v>0</v>
      </c>
      <c r="AU34">
        <f t="shared" si="7"/>
        <v>0</v>
      </c>
      <c r="AV34">
        <f t="shared" si="7"/>
        <v>0</v>
      </c>
      <c r="AW34">
        <f t="shared" si="7"/>
        <v>0</v>
      </c>
      <c r="AX34">
        <f t="shared" si="7"/>
        <v>0</v>
      </c>
      <c r="AY34">
        <f t="shared" si="7"/>
        <v>0</v>
      </c>
      <c r="AZ34">
        <f t="shared" si="7"/>
        <v>0</v>
      </c>
      <c r="BA34">
        <f t="shared" si="7"/>
        <v>0</v>
      </c>
      <c r="BB34">
        <f t="shared" si="7"/>
        <v>0</v>
      </c>
      <c r="BC34">
        <f t="shared" si="7"/>
        <v>0</v>
      </c>
    </row>
    <row r="35" spans="1:55" x14ac:dyDescent="0.25">
      <c r="A35" s="1">
        <v>42572</v>
      </c>
      <c r="B35">
        <f>'Coho hourly counts 2012'!B35*3</f>
        <v>0</v>
      </c>
      <c r="C35">
        <f>'Coho hourly counts 2012'!C35*3</f>
        <v>0</v>
      </c>
      <c r="D35">
        <f>'Coho hourly counts 2012'!D35*3</f>
        <v>0</v>
      </c>
      <c r="E35">
        <f>'Coho hourly counts 2012'!E35*3</f>
        <v>0</v>
      </c>
      <c r="F35">
        <f>'Coho hourly counts 2012'!F35*3</f>
        <v>0</v>
      </c>
      <c r="G35">
        <f>'Coho hourly counts 2012'!G35*3</f>
        <v>0</v>
      </c>
      <c r="H35">
        <f>'Coho hourly counts 2012'!H35*3</f>
        <v>0</v>
      </c>
      <c r="I35">
        <f>'Coho hourly counts 2012'!I35*3</f>
        <v>0</v>
      </c>
      <c r="J35">
        <f>'Coho hourly counts 2012'!J35*3</f>
        <v>0</v>
      </c>
      <c r="K35">
        <f>'Coho hourly counts 2012'!K35*3</f>
        <v>0</v>
      </c>
      <c r="L35">
        <f>'Coho hourly counts 2012'!L35*3</f>
        <v>0</v>
      </c>
      <c r="M35">
        <f>'Coho hourly counts 2012'!M35*3</f>
        <v>0</v>
      </c>
      <c r="N35">
        <f>'Coho hourly counts 2012'!N35*3</f>
        <v>0</v>
      </c>
      <c r="O35">
        <f>'Coho hourly counts 2012'!O35*3</f>
        <v>0</v>
      </c>
      <c r="P35">
        <f>'Coho hourly counts 2012'!P35*3</f>
        <v>0</v>
      </c>
      <c r="Q35">
        <f>'Coho hourly counts 2012'!Q35*3</f>
        <v>0</v>
      </c>
      <c r="R35">
        <f>'Coho hourly counts 2012'!R35*3</f>
        <v>0</v>
      </c>
      <c r="S35">
        <f>'Coho hourly counts 2012'!S35*3</f>
        <v>0</v>
      </c>
      <c r="T35">
        <f>'Coho hourly counts 2012'!T35*3</f>
        <v>0</v>
      </c>
      <c r="U35">
        <f>'Coho hourly counts 2012'!U35*3</f>
        <v>0</v>
      </c>
      <c r="V35">
        <f>'Coho hourly counts 2012'!V35*3</f>
        <v>0</v>
      </c>
      <c r="W35">
        <f>'Coho hourly counts 2012'!W35*3</f>
        <v>0</v>
      </c>
      <c r="X35">
        <f>'Coho hourly counts 2012'!X35*3</f>
        <v>0</v>
      </c>
      <c r="Y35">
        <f>'Coho hourly counts 2012'!Y35*3</f>
        <v>0</v>
      </c>
      <c r="Z35">
        <f t="shared" si="8"/>
        <v>0</v>
      </c>
      <c r="AB35" s="74">
        <f t="shared" si="3"/>
        <v>0</v>
      </c>
      <c r="AC35" s="74">
        <f t="shared" si="4"/>
        <v>0</v>
      </c>
      <c r="AD35" s="69">
        <v>0</v>
      </c>
      <c r="AE35">
        <f t="shared" si="0"/>
        <v>24</v>
      </c>
      <c r="AF35">
        <f t="shared" si="5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>
        <f t="shared" si="6"/>
        <v>0</v>
      </c>
      <c r="AQ35">
        <f t="shared" si="6"/>
        <v>0</v>
      </c>
      <c r="AR35">
        <f t="shared" si="6"/>
        <v>0</v>
      </c>
      <c r="AS35">
        <f t="shared" si="6"/>
        <v>0</v>
      </c>
      <c r="AT35">
        <f t="shared" si="6"/>
        <v>0</v>
      </c>
      <c r="AU35">
        <f t="shared" si="7"/>
        <v>0</v>
      </c>
      <c r="AV35">
        <f t="shared" si="7"/>
        <v>0</v>
      </c>
      <c r="AW35">
        <f t="shared" si="7"/>
        <v>0</v>
      </c>
      <c r="AX35">
        <f t="shared" si="7"/>
        <v>0</v>
      </c>
      <c r="AY35">
        <f t="shared" si="7"/>
        <v>0</v>
      </c>
      <c r="AZ35">
        <f t="shared" si="7"/>
        <v>0</v>
      </c>
      <c r="BA35">
        <f t="shared" si="7"/>
        <v>0</v>
      </c>
      <c r="BB35">
        <f t="shared" si="7"/>
        <v>0</v>
      </c>
      <c r="BC35">
        <f t="shared" si="7"/>
        <v>0</v>
      </c>
    </row>
    <row r="36" spans="1:55" x14ac:dyDescent="0.25">
      <c r="A36" s="1">
        <v>42573</v>
      </c>
      <c r="B36">
        <f>'Coho hourly counts 2012'!B36*3</f>
        <v>0</v>
      </c>
      <c r="C36">
        <f>'Coho hourly counts 2012'!C36*3</f>
        <v>0</v>
      </c>
      <c r="D36">
        <f>'Coho hourly counts 2012'!D36*3</f>
        <v>0</v>
      </c>
      <c r="E36">
        <f>'Coho hourly counts 2012'!E36*3</f>
        <v>0</v>
      </c>
      <c r="F36">
        <f>'Coho hourly counts 2012'!F36*3</f>
        <v>0</v>
      </c>
      <c r="G36">
        <f>'Coho hourly counts 2012'!G36*3</f>
        <v>0</v>
      </c>
      <c r="H36">
        <f>'Coho hourly counts 2012'!H36*3</f>
        <v>0</v>
      </c>
      <c r="I36">
        <f>'Coho hourly counts 2012'!I36*3</f>
        <v>0</v>
      </c>
      <c r="J36">
        <f>'Coho hourly counts 2012'!J36*3</f>
        <v>0</v>
      </c>
      <c r="K36">
        <f>'Coho hourly counts 2012'!K36*3</f>
        <v>0</v>
      </c>
      <c r="L36">
        <f>'Coho hourly counts 2012'!L36*3</f>
        <v>0</v>
      </c>
      <c r="M36">
        <f>'Coho hourly counts 2012'!M36*3</f>
        <v>0</v>
      </c>
      <c r="N36">
        <f>'Coho hourly counts 2012'!N36*3</f>
        <v>0</v>
      </c>
      <c r="O36">
        <f>'Coho hourly counts 2012'!O36*3</f>
        <v>0</v>
      </c>
      <c r="P36">
        <f>'Coho hourly counts 2012'!P36*3</f>
        <v>0</v>
      </c>
      <c r="Q36">
        <f>'Coho hourly counts 2012'!Q36*3</f>
        <v>0</v>
      </c>
      <c r="R36">
        <f>'Coho hourly counts 2012'!R36*3</f>
        <v>0</v>
      </c>
      <c r="S36">
        <f>'Coho hourly counts 2012'!S36*3</f>
        <v>0</v>
      </c>
      <c r="T36">
        <f>'Coho hourly counts 2012'!T36*3</f>
        <v>0</v>
      </c>
      <c r="U36">
        <f>'Coho hourly counts 2012'!U36*3</f>
        <v>0</v>
      </c>
      <c r="V36">
        <f>'Coho hourly counts 2012'!V36*3</f>
        <v>0</v>
      </c>
      <c r="W36">
        <f>'Coho hourly counts 2012'!W36*3</f>
        <v>0</v>
      </c>
      <c r="X36">
        <f>'Coho hourly counts 2012'!X36*3</f>
        <v>0</v>
      </c>
      <c r="Y36">
        <f>'Coho hourly counts 2012'!Y36*3</f>
        <v>0</v>
      </c>
      <c r="Z36">
        <f t="shared" si="8"/>
        <v>0</v>
      </c>
      <c r="AB36" s="74">
        <f t="shared" si="3"/>
        <v>0</v>
      </c>
      <c r="AC36" s="74">
        <f t="shared" si="4"/>
        <v>0</v>
      </c>
      <c r="AD36" s="69">
        <v>0</v>
      </c>
      <c r="AE36">
        <f t="shared" si="0"/>
        <v>24</v>
      </c>
      <c r="AF36">
        <f t="shared" si="5"/>
        <v>0</v>
      </c>
      <c r="AG36">
        <f t="shared" si="6"/>
        <v>0</v>
      </c>
      <c r="AH36">
        <f t="shared" si="6"/>
        <v>0</v>
      </c>
      <c r="AI36">
        <f t="shared" si="6"/>
        <v>0</v>
      </c>
      <c r="AJ36">
        <f t="shared" si="6"/>
        <v>0</v>
      </c>
      <c r="AK36">
        <f t="shared" ref="AK36:AW61" si="9">(F36/3-G36/3)^2</f>
        <v>0</v>
      </c>
      <c r="AL36">
        <f t="shared" si="9"/>
        <v>0</v>
      </c>
      <c r="AM36">
        <f t="shared" si="9"/>
        <v>0</v>
      </c>
      <c r="AN36">
        <f t="shared" si="9"/>
        <v>0</v>
      </c>
      <c r="AO36">
        <f t="shared" si="9"/>
        <v>0</v>
      </c>
      <c r="AP36">
        <f t="shared" si="9"/>
        <v>0</v>
      </c>
      <c r="AQ36">
        <f t="shared" si="9"/>
        <v>0</v>
      </c>
      <c r="AR36">
        <f t="shared" si="9"/>
        <v>0</v>
      </c>
      <c r="AS36">
        <f t="shared" si="9"/>
        <v>0</v>
      </c>
      <c r="AT36">
        <f t="shared" si="9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</row>
    <row r="37" spans="1:55" x14ac:dyDescent="0.25">
      <c r="A37" s="1">
        <v>42574</v>
      </c>
      <c r="B37">
        <f>'Coho hourly counts 2012'!B37*3</f>
        <v>0</v>
      </c>
      <c r="C37">
        <f>'Coho hourly counts 2012'!C37*3</f>
        <v>0</v>
      </c>
      <c r="D37">
        <f>'Coho hourly counts 2012'!D37*3</f>
        <v>0</v>
      </c>
      <c r="E37">
        <f>'Coho hourly counts 2012'!E37*3</f>
        <v>0</v>
      </c>
      <c r="F37">
        <f>'Coho hourly counts 2012'!F37*3</f>
        <v>0</v>
      </c>
      <c r="G37">
        <f>'Coho hourly counts 2012'!G37*3</f>
        <v>0</v>
      </c>
      <c r="H37">
        <f>'Coho hourly counts 2012'!H37*3</f>
        <v>0</v>
      </c>
      <c r="I37">
        <f>'Coho hourly counts 2012'!I37*3</f>
        <v>0</v>
      </c>
      <c r="J37">
        <f>'Coho hourly counts 2012'!J37*3</f>
        <v>0</v>
      </c>
      <c r="K37">
        <f>'Coho hourly counts 2012'!K37*3</f>
        <v>0</v>
      </c>
      <c r="L37">
        <f>'Coho hourly counts 2012'!L37*3</f>
        <v>0</v>
      </c>
      <c r="M37">
        <f>'Coho hourly counts 2012'!M37*3</f>
        <v>0</v>
      </c>
      <c r="N37">
        <f>'Coho hourly counts 2012'!N37*3</f>
        <v>0</v>
      </c>
      <c r="O37">
        <f>'Coho hourly counts 2012'!O37*3</f>
        <v>0</v>
      </c>
      <c r="P37">
        <f>'Coho hourly counts 2012'!P37*3</f>
        <v>0</v>
      </c>
      <c r="Q37">
        <f>'Coho hourly counts 2012'!Q37*3</f>
        <v>0</v>
      </c>
      <c r="R37">
        <f>'Coho hourly counts 2012'!R37*3</f>
        <v>0</v>
      </c>
      <c r="S37">
        <f>'Coho hourly counts 2012'!S37*3</f>
        <v>0</v>
      </c>
      <c r="T37">
        <f>'Coho hourly counts 2012'!T37*3</f>
        <v>0</v>
      </c>
      <c r="U37">
        <f>'Coho hourly counts 2012'!U37*3</f>
        <v>0</v>
      </c>
      <c r="V37">
        <f>'Coho hourly counts 2012'!V37*3</f>
        <v>0</v>
      </c>
      <c r="W37">
        <f>'Coho hourly counts 2012'!W37*3</f>
        <v>0</v>
      </c>
      <c r="X37">
        <f>'Coho hourly counts 2012'!X37*3</f>
        <v>0</v>
      </c>
      <c r="Y37">
        <f>'Coho hourly counts 2012'!Y37*3</f>
        <v>0</v>
      </c>
      <c r="Z37">
        <f t="shared" si="8"/>
        <v>0</v>
      </c>
      <c r="AB37" s="74">
        <f t="shared" si="3"/>
        <v>0</v>
      </c>
      <c r="AC37" s="74">
        <f t="shared" si="4"/>
        <v>0</v>
      </c>
      <c r="AD37" s="69">
        <v>0</v>
      </c>
      <c r="AE37">
        <f t="shared" si="0"/>
        <v>24</v>
      </c>
      <c r="AF37">
        <f t="shared" si="5"/>
        <v>0</v>
      </c>
      <c r="AG37">
        <f t="shared" ref="AG37:AL61" si="10">(B37/3-C37/3)^2</f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9"/>
        <v>0</v>
      </c>
      <c r="AN37">
        <f t="shared" si="9"/>
        <v>0</v>
      </c>
      <c r="AO37">
        <f t="shared" si="9"/>
        <v>0</v>
      </c>
      <c r="AP37">
        <f t="shared" si="9"/>
        <v>0</v>
      </c>
      <c r="AQ37">
        <f t="shared" si="9"/>
        <v>0</v>
      </c>
      <c r="AR37">
        <f t="shared" si="9"/>
        <v>0</v>
      </c>
      <c r="AS37">
        <f t="shared" si="9"/>
        <v>0</v>
      </c>
      <c r="AT37">
        <f t="shared" si="9"/>
        <v>0</v>
      </c>
      <c r="AU37">
        <f t="shared" si="7"/>
        <v>0</v>
      </c>
      <c r="AV37">
        <f t="shared" si="7"/>
        <v>0</v>
      </c>
      <c r="AW37">
        <f t="shared" si="7"/>
        <v>0</v>
      </c>
      <c r="AX37">
        <f t="shared" si="7"/>
        <v>0</v>
      </c>
      <c r="AY37">
        <f t="shared" si="7"/>
        <v>0</v>
      </c>
      <c r="AZ37">
        <f t="shared" si="7"/>
        <v>0</v>
      </c>
      <c r="BA37">
        <f t="shared" si="7"/>
        <v>0</v>
      </c>
      <c r="BB37">
        <f t="shared" si="7"/>
        <v>0</v>
      </c>
      <c r="BC37">
        <f t="shared" si="7"/>
        <v>0</v>
      </c>
    </row>
    <row r="38" spans="1:55" x14ac:dyDescent="0.25">
      <c r="A38" s="1">
        <v>42575</v>
      </c>
      <c r="B38">
        <f>'Coho hourly counts 2012'!B38*3</f>
        <v>0</v>
      </c>
      <c r="C38">
        <f>'Coho hourly counts 2012'!C38*3</f>
        <v>0</v>
      </c>
      <c r="D38">
        <f>'Coho hourly counts 2012'!D38*3</f>
        <v>0</v>
      </c>
      <c r="E38">
        <f>'Coho hourly counts 2012'!E38*3</f>
        <v>0</v>
      </c>
      <c r="F38">
        <f>'Coho hourly counts 2012'!F38*3</f>
        <v>0</v>
      </c>
      <c r="G38">
        <f>'Coho hourly counts 2012'!G38*3</f>
        <v>0</v>
      </c>
      <c r="H38">
        <f>'Coho hourly counts 2012'!H38*3</f>
        <v>0</v>
      </c>
      <c r="I38">
        <f>'Coho hourly counts 2012'!I38*3</f>
        <v>0</v>
      </c>
      <c r="J38">
        <f>'Coho hourly counts 2012'!J38*3</f>
        <v>0</v>
      </c>
      <c r="K38">
        <f>'Coho hourly counts 2012'!K38*3</f>
        <v>0</v>
      </c>
      <c r="L38">
        <f>'Coho hourly counts 2012'!L38*3</f>
        <v>0</v>
      </c>
      <c r="M38">
        <f>'Coho hourly counts 2012'!M38*3</f>
        <v>0</v>
      </c>
      <c r="N38">
        <f>'Coho hourly counts 2012'!N38*3</f>
        <v>0</v>
      </c>
      <c r="O38">
        <f>'Coho hourly counts 2012'!O38*3</f>
        <v>0</v>
      </c>
      <c r="P38">
        <f>'Coho hourly counts 2012'!P38*3</f>
        <v>0</v>
      </c>
      <c r="Q38">
        <f>'Coho hourly counts 2012'!Q38*3</f>
        <v>0</v>
      </c>
      <c r="R38">
        <f>'Coho hourly counts 2012'!R38*3</f>
        <v>0</v>
      </c>
      <c r="S38">
        <f>'Coho hourly counts 2012'!S38*3</f>
        <v>0</v>
      </c>
      <c r="T38">
        <f>'Coho hourly counts 2012'!T38*3</f>
        <v>0</v>
      </c>
      <c r="U38">
        <f>'Coho hourly counts 2012'!U38*3</f>
        <v>0</v>
      </c>
      <c r="V38">
        <f>'Coho hourly counts 2012'!V38*3</f>
        <v>0</v>
      </c>
      <c r="W38">
        <f>'Coho hourly counts 2012'!W38*3</f>
        <v>0</v>
      </c>
      <c r="X38">
        <f>'Coho hourly counts 2012'!X38*3</f>
        <v>0</v>
      </c>
      <c r="Y38">
        <f>'Coho hourly counts 2012'!Y38*3</f>
        <v>0</v>
      </c>
      <c r="Z38">
        <f t="shared" si="8"/>
        <v>0</v>
      </c>
      <c r="AB38" s="74">
        <f t="shared" si="3"/>
        <v>0</v>
      </c>
      <c r="AC38" s="74">
        <f t="shared" si="4"/>
        <v>0</v>
      </c>
      <c r="AD38" s="69">
        <v>0</v>
      </c>
      <c r="AE38">
        <f t="shared" si="0"/>
        <v>24</v>
      </c>
      <c r="AF38">
        <f t="shared" si="5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0</v>
      </c>
      <c r="AU38">
        <f t="shared" si="7"/>
        <v>0</v>
      </c>
      <c r="AV38">
        <f t="shared" si="7"/>
        <v>0</v>
      </c>
      <c r="AW38">
        <f t="shared" si="7"/>
        <v>0</v>
      </c>
      <c r="AX38">
        <f t="shared" si="7"/>
        <v>0</v>
      </c>
      <c r="AY38">
        <f t="shared" si="7"/>
        <v>0</v>
      </c>
      <c r="AZ38">
        <f t="shared" si="7"/>
        <v>0</v>
      </c>
      <c r="BA38">
        <f t="shared" si="7"/>
        <v>0</v>
      </c>
      <c r="BB38">
        <f t="shared" si="7"/>
        <v>0</v>
      </c>
      <c r="BC38">
        <f t="shared" si="7"/>
        <v>0</v>
      </c>
    </row>
    <row r="39" spans="1:55" x14ac:dyDescent="0.25">
      <c r="A39" s="1">
        <v>42576</v>
      </c>
      <c r="B39">
        <f>'Coho hourly counts 2012'!B39*3</f>
        <v>0</v>
      </c>
      <c r="C39">
        <f>'Coho hourly counts 2012'!C39*3</f>
        <v>0</v>
      </c>
      <c r="D39">
        <f>'Coho hourly counts 2012'!D39*3</f>
        <v>0</v>
      </c>
      <c r="E39">
        <f>'Coho hourly counts 2012'!E39*3</f>
        <v>0</v>
      </c>
      <c r="F39">
        <f>'Coho hourly counts 2012'!F39*3</f>
        <v>0</v>
      </c>
      <c r="G39">
        <f>'Coho hourly counts 2012'!G39*3</f>
        <v>0</v>
      </c>
      <c r="H39">
        <f>'Coho hourly counts 2012'!H39*3</f>
        <v>0</v>
      </c>
      <c r="I39">
        <f>'Coho hourly counts 2012'!I39*3</f>
        <v>0</v>
      </c>
      <c r="J39">
        <f>'Coho hourly counts 2012'!J39*3</f>
        <v>0</v>
      </c>
      <c r="K39">
        <f>'Coho hourly counts 2012'!K39*3</f>
        <v>0</v>
      </c>
      <c r="L39">
        <f>'Coho hourly counts 2012'!L39*3</f>
        <v>0</v>
      </c>
      <c r="M39">
        <f>'Coho hourly counts 2012'!M39*3</f>
        <v>0</v>
      </c>
      <c r="N39">
        <f>'Coho hourly counts 2012'!N39*3</f>
        <v>0</v>
      </c>
      <c r="O39">
        <f>'Coho hourly counts 2012'!O39*3</f>
        <v>0</v>
      </c>
      <c r="P39">
        <f>'Coho hourly counts 2012'!P39*3</f>
        <v>0</v>
      </c>
      <c r="Q39">
        <f>'Coho hourly counts 2012'!Q39*3</f>
        <v>0</v>
      </c>
      <c r="R39">
        <f>'Coho hourly counts 2012'!R39*3</f>
        <v>0</v>
      </c>
      <c r="S39">
        <f>'Coho hourly counts 2012'!S39*3</f>
        <v>0</v>
      </c>
      <c r="T39">
        <f>'Coho hourly counts 2012'!T39*3</f>
        <v>0</v>
      </c>
      <c r="U39">
        <f>'Coho hourly counts 2012'!U39*3</f>
        <v>0</v>
      </c>
      <c r="V39">
        <f>'Coho hourly counts 2012'!V39*3</f>
        <v>3</v>
      </c>
      <c r="W39">
        <f>'Coho hourly counts 2012'!W39*3</f>
        <v>0</v>
      </c>
      <c r="X39">
        <f>'Coho hourly counts 2012'!X39*3</f>
        <v>3</v>
      </c>
      <c r="Y39">
        <f>'Coho hourly counts 2012'!Y39*3</f>
        <v>0</v>
      </c>
      <c r="Z39">
        <f t="shared" si="8"/>
        <v>6</v>
      </c>
      <c r="AB39" s="74">
        <f t="shared" si="3"/>
        <v>6</v>
      </c>
      <c r="AC39" s="74">
        <f t="shared" si="4"/>
        <v>12.521739130434785</v>
      </c>
      <c r="AD39" s="69">
        <v>6</v>
      </c>
      <c r="AE39">
        <f t="shared" si="0"/>
        <v>24</v>
      </c>
      <c r="AF39">
        <f t="shared" si="5"/>
        <v>8.6956521739130432E-2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9"/>
        <v>0</v>
      </c>
      <c r="AN39">
        <f t="shared" si="9"/>
        <v>0</v>
      </c>
      <c r="AO39">
        <f t="shared" si="9"/>
        <v>0</v>
      </c>
      <c r="AP39">
        <f t="shared" si="9"/>
        <v>0</v>
      </c>
      <c r="AQ39">
        <f t="shared" si="9"/>
        <v>0</v>
      </c>
      <c r="AR39">
        <f t="shared" si="9"/>
        <v>0</v>
      </c>
      <c r="AS39">
        <f t="shared" si="9"/>
        <v>0</v>
      </c>
      <c r="AT39">
        <f t="shared" si="9"/>
        <v>0</v>
      </c>
      <c r="AU39">
        <f t="shared" si="7"/>
        <v>0</v>
      </c>
      <c r="AV39">
        <f t="shared" si="7"/>
        <v>0</v>
      </c>
      <c r="AW39">
        <f t="shared" si="7"/>
        <v>0</v>
      </c>
      <c r="AX39">
        <f t="shared" si="7"/>
        <v>0</v>
      </c>
      <c r="AY39">
        <f t="shared" si="7"/>
        <v>0</v>
      </c>
      <c r="AZ39">
        <f t="shared" si="7"/>
        <v>1</v>
      </c>
      <c r="BA39">
        <f t="shared" si="7"/>
        <v>1</v>
      </c>
      <c r="BB39">
        <f t="shared" si="7"/>
        <v>1</v>
      </c>
      <c r="BC39">
        <f t="shared" si="7"/>
        <v>1</v>
      </c>
    </row>
    <row r="40" spans="1:55" x14ac:dyDescent="0.25">
      <c r="A40" s="1">
        <v>42577</v>
      </c>
      <c r="B40">
        <f>'Coho hourly counts 2012'!B40*3</f>
        <v>0</v>
      </c>
      <c r="C40">
        <f>'Coho hourly counts 2012'!C40*3</f>
        <v>0</v>
      </c>
      <c r="D40">
        <f>'Coho hourly counts 2012'!D40*3</f>
        <v>0</v>
      </c>
      <c r="E40">
        <f>'Coho hourly counts 2012'!E40*3</f>
        <v>0</v>
      </c>
      <c r="F40">
        <f>'Coho hourly counts 2012'!F40*3</f>
        <v>0</v>
      </c>
      <c r="G40">
        <f>'Coho hourly counts 2012'!G40*3</f>
        <v>0</v>
      </c>
      <c r="H40">
        <f>'Coho hourly counts 2012'!H40*3</f>
        <v>0</v>
      </c>
      <c r="I40">
        <f>'Coho hourly counts 2012'!I40*3</f>
        <v>0</v>
      </c>
      <c r="J40">
        <f>'Coho hourly counts 2012'!J40*3</f>
        <v>0</v>
      </c>
      <c r="K40">
        <f>'Coho hourly counts 2012'!K40*3</f>
        <v>0</v>
      </c>
      <c r="L40">
        <f>'Coho hourly counts 2012'!L40*3</f>
        <v>0</v>
      </c>
      <c r="M40">
        <f>'Coho hourly counts 2012'!M40*3</f>
        <v>0</v>
      </c>
      <c r="N40">
        <f>'Coho hourly counts 2012'!N40*3</f>
        <v>0</v>
      </c>
      <c r="O40">
        <f>'Coho hourly counts 2012'!O40*3</f>
        <v>0</v>
      </c>
      <c r="P40">
        <f>'Coho hourly counts 2012'!P40*3</f>
        <v>0</v>
      </c>
      <c r="Q40">
        <f>'Coho hourly counts 2012'!Q40*3</f>
        <v>0</v>
      </c>
      <c r="R40">
        <f>'Coho hourly counts 2012'!R40*3</f>
        <v>0</v>
      </c>
      <c r="S40">
        <f>'Coho hourly counts 2012'!S40*3</f>
        <v>0</v>
      </c>
      <c r="T40">
        <f>'Coho hourly counts 2012'!T40*3</f>
        <v>0</v>
      </c>
      <c r="U40">
        <f>'Coho hourly counts 2012'!U40*3</f>
        <v>0</v>
      </c>
      <c r="V40">
        <f>'Coho hourly counts 2012'!V40*3</f>
        <v>6</v>
      </c>
      <c r="W40">
        <f>'Coho hourly counts 2012'!W40*3</f>
        <v>0</v>
      </c>
      <c r="X40">
        <f>'Coho hourly counts 2012'!X40*3</f>
        <v>0</v>
      </c>
      <c r="Y40">
        <f>'Coho hourly counts 2012'!Y40*3</f>
        <v>-3</v>
      </c>
      <c r="Z40">
        <f t="shared" si="8"/>
        <v>3</v>
      </c>
      <c r="AB40" s="74">
        <f t="shared" si="3"/>
        <v>3</v>
      </c>
      <c r="AC40" s="74">
        <f t="shared" si="4"/>
        <v>28.173913043478265</v>
      </c>
      <c r="AD40" s="69">
        <v>3</v>
      </c>
      <c r="AE40">
        <f t="shared" si="0"/>
        <v>24</v>
      </c>
      <c r="AF40">
        <f t="shared" si="5"/>
        <v>0.19565217391304349</v>
      </c>
      <c r="AG40">
        <f t="shared" si="10"/>
        <v>0</v>
      </c>
      <c r="AH40">
        <f t="shared" si="10"/>
        <v>0</v>
      </c>
      <c r="AI40">
        <f t="shared" si="10"/>
        <v>0</v>
      </c>
      <c r="AJ40">
        <f t="shared" si="10"/>
        <v>0</v>
      </c>
      <c r="AK40">
        <f t="shared" si="10"/>
        <v>0</v>
      </c>
      <c r="AL40">
        <f t="shared" si="10"/>
        <v>0</v>
      </c>
      <c r="AM40">
        <f t="shared" si="9"/>
        <v>0</v>
      </c>
      <c r="AN40">
        <f t="shared" si="9"/>
        <v>0</v>
      </c>
      <c r="AO40">
        <f t="shared" si="9"/>
        <v>0</v>
      </c>
      <c r="AP40">
        <f t="shared" si="9"/>
        <v>0</v>
      </c>
      <c r="AQ40">
        <f t="shared" si="9"/>
        <v>0</v>
      </c>
      <c r="AR40">
        <f t="shared" si="9"/>
        <v>0</v>
      </c>
      <c r="AS40">
        <f t="shared" si="9"/>
        <v>0</v>
      </c>
      <c r="AT40">
        <f t="shared" si="9"/>
        <v>0</v>
      </c>
      <c r="AU40">
        <f t="shared" si="7"/>
        <v>0</v>
      </c>
      <c r="AV40">
        <f t="shared" si="7"/>
        <v>0</v>
      </c>
      <c r="AW40">
        <f t="shared" si="7"/>
        <v>0</v>
      </c>
      <c r="AX40">
        <f t="shared" si="7"/>
        <v>0</v>
      </c>
      <c r="AY40">
        <f t="shared" si="7"/>
        <v>0</v>
      </c>
      <c r="AZ40">
        <f t="shared" si="7"/>
        <v>4</v>
      </c>
      <c r="BA40">
        <f t="shared" si="7"/>
        <v>4</v>
      </c>
      <c r="BB40">
        <f t="shared" si="7"/>
        <v>0</v>
      </c>
      <c r="BC40">
        <f t="shared" si="7"/>
        <v>1</v>
      </c>
    </row>
    <row r="41" spans="1:55" x14ac:dyDescent="0.25">
      <c r="A41" s="1">
        <v>42578</v>
      </c>
      <c r="B41">
        <f>'Coho hourly counts 2012'!B41*3</f>
        <v>0</v>
      </c>
      <c r="C41">
        <f>'Coho hourly counts 2012'!C41*3</f>
        <v>0</v>
      </c>
      <c r="D41">
        <f>'Coho hourly counts 2012'!D41*3</f>
        <v>0</v>
      </c>
      <c r="E41">
        <f>'Coho hourly counts 2012'!E41*3</f>
        <v>0</v>
      </c>
      <c r="F41">
        <f>'Coho hourly counts 2012'!F41*3</f>
        <v>0</v>
      </c>
      <c r="G41">
        <f>'Coho hourly counts 2012'!G41*3</f>
        <v>0</v>
      </c>
      <c r="H41">
        <f>'Coho hourly counts 2012'!H41*3</f>
        <v>0</v>
      </c>
      <c r="I41">
        <f>'Coho hourly counts 2012'!I41*3</f>
        <v>0</v>
      </c>
      <c r="J41">
        <f>'Coho hourly counts 2012'!J41*3</f>
        <v>0</v>
      </c>
      <c r="K41">
        <f>'Coho hourly counts 2012'!K41*3</f>
        <v>0</v>
      </c>
      <c r="L41">
        <f>'Coho hourly counts 2012'!L41*3</f>
        <v>0</v>
      </c>
      <c r="M41">
        <f>'Coho hourly counts 2012'!M41*3</f>
        <v>0</v>
      </c>
      <c r="N41">
        <f>'Coho hourly counts 2012'!N41*3</f>
        <v>0</v>
      </c>
      <c r="O41">
        <f>'Coho hourly counts 2012'!O41*3</f>
        <v>0</v>
      </c>
      <c r="P41">
        <f>'Coho hourly counts 2012'!P41*3</f>
        <v>0</v>
      </c>
      <c r="Q41">
        <f>'Coho hourly counts 2012'!Q41*3</f>
        <v>0</v>
      </c>
      <c r="R41">
        <f>'Coho hourly counts 2012'!R41*3</f>
        <v>0</v>
      </c>
      <c r="S41">
        <f>'Coho hourly counts 2012'!S41*3</f>
        <v>0</v>
      </c>
      <c r="T41">
        <f>'Coho hourly counts 2012'!T41*3</f>
        <v>3</v>
      </c>
      <c r="U41">
        <f>'Coho hourly counts 2012'!U41*3</f>
        <v>0</v>
      </c>
      <c r="V41">
        <f>'Coho hourly counts 2012'!V41*3</f>
        <v>0</v>
      </c>
      <c r="W41">
        <f>'Coho hourly counts 2012'!W41*3</f>
        <v>0</v>
      </c>
      <c r="X41">
        <f>'Coho hourly counts 2012'!X41*3</f>
        <v>0</v>
      </c>
      <c r="Y41">
        <f>'Coho hourly counts 2012'!Y41*3</f>
        <v>0</v>
      </c>
      <c r="Z41">
        <f t="shared" si="8"/>
        <v>3</v>
      </c>
      <c r="AB41" s="74">
        <f t="shared" si="3"/>
        <v>3</v>
      </c>
      <c r="AC41" s="74">
        <f t="shared" si="4"/>
        <v>6.2608695652173925</v>
      </c>
      <c r="AD41" s="69">
        <v>3</v>
      </c>
      <c r="AE41">
        <f t="shared" si="0"/>
        <v>24</v>
      </c>
      <c r="AF41">
        <f t="shared" si="5"/>
        <v>4.3478260869565216E-2</v>
      </c>
      <c r="AG41">
        <f t="shared" si="10"/>
        <v>0</v>
      </c>
      <c r="AH41">
        <f t="shared" si="10"/>
        <v>0</v>
      </c>
      <c r="AI41">
        <f t="shared" si="10"/>
        <v>0</v>
      </c>
      <c r="AJ41">
        <f t="shared" si="10"/>
        <v>0</v>
      </c>
      <c r="AK41">
        <f t="shared" si="10"/>
        <v>0</v>
      </c>
      <c r="AL41">
        <f t="shared" si="10"/>
        <v>0</v>
      </c>
      <c r="AM41">
        <f t="shared" si="9"/>
        <v>0</v>
      </c>
      <c r="AN41">
        <f t="shared" si="9"/>
        <v>0</v>
      </c>
      <c r="AO41">
        <f t="shared" si="9"/>
        <v>0</v>
      </c>
      <c r="AP41">
        <f t="shared" si="9"/>
        <v>0</v>
      </c>
      <c r="AQ41">
        <f t="shared" si="9"/>
        <v>0</v>
      </c>
      <c r="AR41">
        <f t="shared" si="9"/>
        <v>0</v>
      </c>
      <c r="AS41">
        <f t="shared" si="9"/>
        <v>0</v>
      </c>
      <c r="AT41">
        <f t="shared" si="9"/>
        <v>0</v>
      </c>
      <c r="AU41">
        <f t="shared" si="7"/>
        <v>0</v>
      </c>
      <c r="AV41">
        <f t="shared" si="7"/>
        <v>0</v>
      </c>
      <c r="AW41">
        <f t="shared" si="7"/>
        <v>0</v>
      </c>
      <c r="AX41">
        <f t="shared" si="7"/>
        <v>1</v>
      </c>
      <c r="AY41">
        <f t="shared" si="7"/>
        <v>1</v>
      </c>
      <c r="AZ41">
        <f t="shared" si="7"/>
        <v>0</v>
      </c>
      <c r="BA41">
        <f t="shared" si="7"/>
        <v>0</v>
      </c>
      <c r="BB41">
        <f t="shared" si="7"/>
        <v>0</v>
      </c>
      <c r="BC41">
        <f t="shared" si="7"/>
        <v>0</v>
      </c>
    </row>
    <row r="42" spans="1:55" x14ac:dyDescent="0.25">
      <c r="A42" s="1">
        <v>42579</v>
      </c>
      <c r="B42">
        <f>'Coho hourly counts 2012'!B42*3</f>
        <v>0</v>
      </c>
      <c r="C42">
        <f>'Coho hourly counts 2012'!C42*3</f>
        <v>0</v>
      </c>
      <c r="D42">
        <f>'Coho hourly counts 2012'!D42*3</f>
        <v>0</v>
      </c>
      <c r="E42">
        <f>'Coho hourly counts 2012'!E42*3</f>
        <v>0</v>
      </c>
      <c r="F42">
        <f>'Coho hourly counts 2012'!F42*3</f>
        <v>0</v>
      </c>
      <c r="G42">
        <f>'Coho hourly counts 2012'!G42*3</f>
        <v>0</v>
      </c>
      <c r="H42">
        <f>'Coho hourly counts 2012'!H42*3</f>
        <v>0</v>
      </c>
      <c r="I42">
        <f>'Coho hourly counts 2012'!I42*3</f>
        <v>0</v>
      </c>
      <c r="J42">
        <f>'Coho hourly counts 2012'!J42*3</f>
        <v>0</v>
      </c>
      <c r="K42">
        <f>'Coho hourly counts 2012'!K42*3</f>
        <v>0</v>
      </c>
      <c r="L42">
        <f>'Coho hourly counts 2012'!L42*3</f>
        <v>0</v>
      </c>
      <c r="M42">
        <f>'Coho hourly counts 2012'!M42*3</f>
        <v>0</v>
      </c>
      <c r="N42">
        <f>'Coho hourly counts 2012'!N42*3</f>
        <v>0</v>
      </c>
      <c r="O42">
        <f>'Coho hourly counts 2012'!O42*3</f>
        <v>0</v>
      </c>
      <c r="P42">
        <f>'Coho hourly counts 2012'!P42*3</f>
        <v>0</v>
      </c>
      <c r="Q42">
        <f>'Coho hourly counts 2012'!Q42*3</f>
        <v>0</v>
      </c>
      <c r="R42">
        <f>'Coho hourly counts 2012'!R42*3</f>
        <v>0</v>
      </c>
      <c r="S42">
        <f>'Coho hourly counts 2012'!S42*3</f>
        <v>0</v>
      </c>
      <c r="T42">
        <f>'Coho hourly counts 2012'!T42*3</f>
        <v>0</v>
      </c>
      <c r="U42">
        <f>'Coho hourly counts 2012'!U42*3</f>
        <v>15</v>
      </c>
      <c r="V42">
        <f>'Coho hourly counts 2012'!V42*3</f>
        <v>9</v>
      </c>
      <c r="W42">
        <f>'Coho hourly counts 2012'!W42*3</f>
        <v>3</v>
      </c>
      <c r="X42">
        <f>'Coho hourly counts 2012'!X42*3</f>
        <v>0</v>
      </c>
      <c r="Y42">
        <f>'Coho hourly counts 2012'!Y42*3</f>
        <v>3</v>
      </c>
      <c r="Z42">
        <f t="shared" si="8"/>
        <v>30</v>
      </c>
      <c r="AB42" s="74">
        <f t="shared" si="3"/>
        <v>30</v>
      </c>
      <c r="AC42" s="74">
        <f t="shared" si="4"/>
        <v>109.56521739130437</v>
      </c>
      <c r="AD42" s="69">
        <v>30</v>
      </c>
      <c r="AE42">
        <f t="shared" si="0"/>
        <v>24</v>
      </c>
      <c r="AF42">
        <f t="shared" si="5"/>
        <v>0.76086956521739135</v>
      </c>
      <c r="AG42">
        <f t="shared" si="10"/>
        <v>0</v>
      </c>
      <c r="AH42">
        <f t="shared" si="10"/>
        <v>0</v>
      </c>
      <c r="AI42">
        <f t="shared" si="10"/>
        <v>0</v>
      </c>
      <c r="AJ42">
        <f t="shared" si="10"/>
        <v>0</v>
      </c>
      <c r="AK42">
        <f t="shared" si="10"/>
        <v>0</v>
      </c>
      <c r="AL42">
        <f t="shared" si="10"/>
        <v>0</v>
      </c>
      <c r="AM42">
        <f t="shared" si="9"/>
        <v>0</v>
      </c>
      <c r="AN42">
        <f t="shared" si="9"/>
        <v>0</v>
      </c>
      <c r="AO42">
        <f t="shared" si="9"/>
        <v>0</v>
      </c>
      <c r="AP42">
        <f t="shared" si="9"/>
        <v>0</v>
      </c>
      <c r="AQ42">
        <f t="shared" si="9"/>
        <v>0</v>
      </c>
      <c r="AR42">
        <f t="shared" si="9"/>
        <v>0</v>
      </c>
      <c r="AS42">
        <f t="shared" si="9"/>
        <v>0</v>
      </c>
      <c r="AT42">
        <f t="shared" si="9"/>
        <v>0</v>
      </c>
      <c r="AU42">
        <f t="shared" si="7"/>
        <v>0</v>
      </c>
      <c r="AV42">
        <f t="shared" si="7"/>
        <v>0</v>
      </c>
      <c r="AW42">
        <f t="shared" si="7"/>
        <v>0</v>
      </c>
      <c r="AX42">
        <f t="shared" si="7"/>
        <v>0</v>
      </c>
      <c r="AY42">
        <f t="shared" si="7"/>
        <v>25</v>
      </c>
      <c r="AZ42">
        <f t="shared" si="7"/>
        <v>4</v>
      </c>
      <c r="BA42">
        <f t="shared" si="7"/>
        <v>4</v>
      </c>
      <c r="BB42">
        <f t="shared" si="7"/>
        <v>1</v>
      </c>
      <c r="BC42">
        <f t="shared" si="7"/>
        <v>1</v>
      </c>
    </row>
    <row r="43" spans="1:55" x14ac:dyDescent="0.25">
      <c r="A43" s="1">
        <v>42580</v>
      </c>
      <c r="B43">
        <f>'Coho hourly counts 2012'!B43*3</f>
        <v>0</v>
      </c>
      <c r="C43">
        <f>'Coho hourly counts 2012'!C43*3</f>
        <v>0</v>
      </c>
      <c r="D43">
        <f>'Coho hourly counts 2012'!D43*3</f>
        <v>6</v>
      </c>
      <c r="E43">
        <f>'Coho hourly counts 2012'!E43*3</f>
        <v>3</v>
      </c>
      <c r="F43">
        <f>'Coho hourly counts 2012'!F43*3</f>
        <v>0</v>
      </c>
      <c r="G43">
        <f>'Coho hourly counts 2012'!G43*3</f>
        <v>0</v>
      </c>
      <c r="H43">
        <f>'Coho hourly counts 2012'!H43*3</f>
        <v>0</v>
      </c>
      <c r="I43">
        <f>'Coho hourly counts 2012'!I43*3</f>
        <v>0</v>
      </c>
      <c r="J43">
        <f>'Coho hourly counts 2012'!J43*3</f>
        <v>0</v>
      </c>
      <c r="K43">
        <f>'Coho hourly counts 2012'!K43*3</f>
        <v>0</v>
      </c>
      <c r="L43">
        <f>'Coho hourly counts 2012'!L43*3</f>
        <v>0</v>
      </c>
      <c r="M43">
        <f>'Coho hourly counts 2012'!M43*3</f>
        <v>0</v>
      </c>
      <c r="N43">
        <f>'Coho hourly counts 2012'!N43*3</f>
        <v>0</v>
      </c>
      <c r="O43">
        <f>'Coho hourly counts 2012'!O43*3</f>
        <v>0</v>
      </c>
      <c r="P43">
        <f>'Coho hourly counts 2012'!P43*3</f>
        <v>0</v>
      </c>
      <c r="Q43">
        <f>'Coho hourly counts 2012'!Q43*3</f>
        <v>0</v>
      </c>
      <c r="R43">
        <f>'Coho hourly counts 2012'!R43*3</f>
        <v>0</v>
      </c>
      <c r="S43">
        <f>'Coho hourly counts 2012'!S43*3</f>
        <v>0</v>
      </c>
      <c r="T43">
        <f>'Coho hourly counts 2012'!T43*3</f>
        <v>0</v>
      </c>
      <c r="U43">
        <f>'Coho hourly counts 2012'!U43*3</f>
        <v>0</v>
      </c>
      <c r="V43">
        <f>'Coho hourly counts 2012'!V43*3</f>
        <v>0</v>
      </c>
      <c r="W43">
        <f>'Coho hourly counts 2012'!W43*3</f>
        <v>0</v>
      </c>
      <c r="X43">
        <f>'Coho hourly counts 2012'!X43*3</f>
        <v>0</v>
      </c>
      <c r="Y43">
        <f>'Coho hourly counts 2012'!Y43*3</f>
        <v>0</v>
      </c>
      <c r="Z43">
        <f t="shared" si="8"/>
        <v>9</v>
      </c>
      <c r="AB43" s="74">
        <f t="shared" si="3"/>
        <v>9</v>
      </c>
      <c r="AC43" s="74">
        <f t="shared" si="4"/>
        <v>18.782608695652176</v>
      </c>
      <c r="AD43" s="69">
        <v>9</v>
      </c>
      <c r="AE43">
        <f t="shared" si="0"/>
        <v>24</v>
      </c>
      <c r="AF43">
        <f t="shared" si="5"/>
        <v>0.13043478260869565</v>
      </c>
      <c r="AG43">
        <f t="shared" si="10"/>
        <v>0</v>
      </c>
      <c r="AH43">
        <f t="shared" si="10"/>
        <v>4</v>
      </c>
      <c r="AI43">
        <f t="shared" si="10"/>
        <v>1</v>
      </c>
      <c r="AJ43">
        <f t="shared" si="10"/>
        <v>1</v>
      </c>
      <c r="AK43">
        <f t="shared" si="10"/>
        <v>0</v>
      </c>
      <c r="AL43">
        <f t="shared" si="10"/>
        <v>0</v>
      </c>
      <c r="AM43">
        <f t="shared" si="9"/>
        <v>0</v>
      </c>
      <c r="AN43">
        <f t="shared" si="9"/>
        <v>0</v>
      </c>
      <c r="AO43">
        <f t="shared" si="9"/>
        <v>0</v>
      </c>
      <c r="AP43">
        <f t="shared" si="9"/>
        <v>0</v>
      </c>
      <c r="AQ43">
        <f t="shared" si="9"/>
        <v>0</v>
      </c>
      <c r="AR43">
        <f t="shared" si="9"/>
        <v>0</v>
      </c>
      <c r="AS43">
        <f t="shared" si="9"/>
        <v>0</v>
      </c>
      <c r="AT43">
        <f t="shared" si="9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</row>
    <row r="44" spans="1:55" x14ac:dyDescent="0.25">
      <c r="A44" s="1">
        <v>42581</v>
      </c>
      <c r="B44" s="1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1"/>
      <c r="Z44" s="7"/>
      <c r="AB44" s="82"/>
      <c r="AC44" s="74" t="e">
        <f t="shared" si="4"/>
        <v>#DIV/0!</v>
      </c>
      <c r="AD44" s="69">
        <v>9</v>
      </c>
      <c r="AE44">
        <v>0</v>
      </c>
      <c r="AF44">
        <f t="shared" si="5"/>
        <v>0</v>
      </c>
      <c r="AG44">
        <f t="shared" si="10"/>
        <v>0</v>
      </c>
      <c r="AH44">
        <f t="shared" si="10"/>
        <v>0</v>
      </c>
      <c r="AI44">
        <f t="shared" si="10"/>
        <v>0</v>
      </c>
      <c r="AJ44">
        <f t="shared" si="10"/>
        <v>0</v>
      </c>
      <c r="AK44">
        <f t="shared" si="10"/>
        <v>0</v>
      </c>
      <c r="AL44">
        <f t="shared" si="10"/>
        <v>0</v>
      </c>
      <c r="AM44">
        <f t="shared" si="9"/>
        <v>0</v>
      </c>
      <c r="AN44">
        <f t="shared" si="9"/>
        <v>0</v>
      </c>
      <c r="AO44">
        <f t="shared" si="9"/>
        <v>0</v>
      </c>
      <c r="AP44">
        <f t="shared" si="9"/>
        <v>0</v>
      </c>
      <c r="AQ44">
        <f t="shared" si="9"/>
        <v>0</v>
      </c>
      <c r="AR44">
        <f t="shared" si="9"/>
        <v>0</v>
      </c>
      <c r="AS44">
        <f t="shared" si="9"/>
        <v>0</v>
      </c>
      <c r="AT44">
        <f t="shared" si="9"/>
        <v>0</v>
      </c>
      <c r="AU44">
        <f t="shared" si="7"/>
        <v>0</v>
      </c>
      <c r="AV44">
        <f t="shared" si="7"/>
        <v>0</v>
      </c>
      <c r="AW44">
        <f t="shared" si="7"/>
        <v>0</v>
      </c>
      <c r="AX44">
        <f t="shared" si="7"/>
        <v>0</v>
      </c>
      <c r="AY44">
        <f t="shared" si="7"/>
        <v>0</v>
      </c>
      <c r="AZ44">
        <f t="shared" si="7"/>
        <v>0</v>
      </c>
      <c r="BA44">
        <f t="shared" si="7"/>
        <v>0</v>
      </c>
      <c r="BB44">
        <f t="shared" si="7"/>
        <v>0</v>
      </c>
      <c r="BC44">
        <f t="shared" si="7"/>
        <v>0</v>
      </c>
    </row>
    <row r="45" spans="1:55" x14ac:dyDescent="0.25">
      <c r="A45" s="1">
        <v>42582</v>
      </c>
      <c r="B45">
        <f>'Coho hourly counts 2012'!B45*3</f>
        <v>0</v>
      </c>
      <c r="C45">
        <f>'Coho hourly counts 2012'!C45*3</f>
        <v>0</v>
      </c>
      <c r="D45">
        <f>'Coho hourly counts 2012'!D45*3</f>
        <v>0</v>
      </c>
      <c r="E45">
        <f>'Coho hourly counts 2012'!E45*3</f>
        <v>0</v>
      </c>
      <c r="F45">
        <f>'Coho hourly counts 2012'!F45*3</f>
        <v>0</v>
      </c>
      <c r="G45">
        <f>'Coho hourly counts 2012'!G45*3</f>
        <v>0</v>
      </c>
      <c r="H45">
        <f>'Coho hourly counts 2012'!H45*3</f>
        <v>0</v>
      </c>
      <c r="I45">
        <f>'Coho hourly counts 2012'!I45*3</f>
        <v>0</v>
      </c>
      <c r="J45">
        <f>'Coho hourly counts 2012'!J45*3</f>
        <v>0</v>
      </c>
      <c r="K45">
        <f>'Coho hourly counts 2012'!K45*3</f>
        <v>0</v>
      </c>
      <c r="L45">
        <f>'Coho hourly counts 2012'!L45*3</f>
        <v>0</v>
      </c>
      <c r="M45">
        <f>'Coho hourly counts 2012'!M45*3</f>
        <v>0</v>
      </c>
      <c r="N45">
        <f>'Coho hourly counts 2012'!N45*3</f>
        <v>0</v>
      </c>
      <c r="O45">
        <f>'Coho hourly counts 2012'!O45*3</f>
        <v>0</v>
      </c>
      <c r="P45">
        <f>'Coho hourly counts 2012'!P45*3</f>
        <v>0</v>
      </c>
      <c r="Q45">
        <f>'Coho hourly counts 2012'!Q45*3</f>
        <v>0</v>
      </c>
      <c r="R45">
        <f>'Coho hourly counts 2012'!R45*3</f>
        <v>0</v>
      </c>
      <c r="S45">
        <f>'Coho hourly counts 2012'!S45*3</f>
        <v>0</v>
      </c>
      <c r="T45">
        <f>'Coho hourly counts 2012'!T45*3</f>
        <v>3</v>
      </c>
      <c r="U45">
        <f>'Coho hourly counts 2012'!U45*3</f>
        <v>3</v>
      </c>
      <c r="V45">
        <f>'Coho hourly counts 2012'!V45*3</f>
        <v>0</v>
      </c>
      <c r="W45">
        <f>'Coho hourly counts 2012'!W45*3</f>
        <v>3</v>
      </c>
      <c r="X45">
        <f>'Coho hourly counts 2012'!X45*3</f>
        <v>0</v>
      </c>
      <c r="Y45">
        <f>'Coho hourly counts 2012'!Y45*3</f>
        <v>0</v>
      </c>
      <c r="Z45">
        <f t="shared" si="8"/>
        <v>9</v>
      </c>
      <c r="AB45" s="74">
        <f t="shared" si="3"/>
        <v>9</v>
      </c>
      <c r="AC45" s="74">
        <f t="shared" si="4"/>
        <v>12.521739130434785</v>
      </c>
      <c r="AD45" s="69">
        <v>9</v>
      </c>
      <c r="AE45">
        <f t="shared" si="0"/>
        <v>24</v>
      </c>
      <c r="AF45">
        <f t="shared" si="5"/>
        <v>8.6956521739130432E-2</v>
      </c>
      <c r="AG45">
        <f t="shared" si="10"/>
        <v>0</v>
      </c>
      <c r="AH45">
        <f t="shared" si="10"/>
        <v>0</v>
      </c>
      <c r="AI45">
        <f t="shared" si="10"/>
        <v>0</v>
      </c>
      <c r="AJ45">
        <f t="shared" si="10"/>
        <v>0</v>
      </c>
      <c r="AK45">
        <f t="shared" si="10"/>
        <v>0</v>
      </c>
      <c r="AL45">
        <f t="shared" si="10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7"/>
        <v>0</v>
      </c>
      <c r="AV45">
        <f t="shared" si="7"/>
        <v>0</v>
      </c>
      <c r="AW45">
        <f t="shared" si="7"/>
        <v>0</v>
      </c>
      <c r="AX45">
        <f t="shared" si="7"/>
        <v>1</v>
      </c>
      <c r="AY45">
        <f t="shared" si="7"/>
        <v>0</v>
      </c>
      <c r="AZ45">
        <f t="shared" si="7"/>
        <v>1</v>
      </c>
      <c r="BA45">
        <f t="shared" si="7"/>
        <v>1</v>
      </c>
      <c r="BB45">
        <f t="shared" si="7"/>
        <v>1</v>
      </c>
      <c r="BC45">
        <f t="shared" si="7"/>
        <v>0</v>
      </c>
    </row>
    <row r="46" spans="1:55" x14ac:dyDescent="0.25">
      <c r="A46" s="1">
        <v>42583</v>
      </c>
      <c r="B46">
        <f>'Coho hourly counts 2012'!B46*3</f>
        <v>0</v>
      </c>
      <c r="C46">
        <f>'Coho hourly counts 2012'!C46*3</f>
        <v>-3</v>
      </c>
      <c r="D46">
        <f>'Coho hourly counts 2012'!D46*3</f>
        <v>0</v>
      </c>
      <c r="E46">
        <f>'Coho hourly counts 2012'!E46*3</f>
        <v>3</v>
      </c>
      <c r="F46">
        <f>'Coho hourly counts 2012'!F46*3</f>
        <v>9</v>
      </c>
      <c r="G46">
        <f>'Coho hourly counts 2012'!G46*3</f>
        <v>0</v>
      </c>
      <c r="H46">
        <f>'Coho hourly counts 2012'!H46*3</f>
        <v>0</v>
      </c>
      <c r="I46">
        <f>'Coho hourly counts 2012'!I46*3</f>
        <v>0</v>
      </c>
      <c r="J46">
        <f>'Coho hourly counts 2012'!J46*3</f>
        <v>0</v>
      </c>
      <c r="K46">
        <f>'Coho hourly counts 2012'!K46*3</f>
        <v>0</v>
      </c>
      <c r="L46">
        <f>'Coho hourly counts 2012'!L46*3</f>
        <v>0</v>
      </c>
      <c r="M46">
        <f>'Coho hourly counts 2012'!M46*3</f>
        <v>0</v>
      </c>
      <c r="N46">
        <f>'Coho hourly counts 2012'!N46*3</f>
        <v>0</v>
      </c>
      <c r="O46">
        <f>'Coho hourly counts 2012'!O46*3</f>
        <v>0</v>
      </c>
      <c r="P46">
        <f>'Coho hourly counts 2012'!P46*3</f>
        <v>3</v>
      </c>
      <c r="Q46">
        <f>'Coho hourly counts 2012'!Q46*3</f>
        <v>0</v>
      </c>
      <c r="R46">
        <f>'Coho hourly counts 2012'!R46*3</f>
        <v>3</v>
      </c>
      <c r="S46">
        <f>'Coho hourly counts 2012'!S46*3</f>
        <v>3</v>
      </c>
      <c r="T46">
        <f>'Coho hourly counts 2012'!T46*3</f>
        <v>12</v>
      </c>
      <c r="U46">
        <f>'Coho hourly counts 2012'!U46*3</f>
        <v>15</v>
      </c>
      <c r="V46">
        <f>'Coho hourly counts 2012'!V46*3</f>
        <v>6</v>
      </c>
      <c r="W46">
        <f>'Coho hourly counts 2012'!W46*3</f>
        <v>6</v>
      </c>
      <c r="X46">
        <f>'Coho hourly counts 2012'!X46*3</f>
        <v>0</v>
      </c>
      <c r="Y46">
        <f>'Coho hourly counts 2012'!Y46*3</f>
        <v>0</v>
      </c>
      <c r="Z46">
        <f t="shared" si="8"/>
        <v>57</v>
      </c>
      <c r="AB46" s="74">
        <f t="shared" si="3"/>
        <v>57</v>
      </c>
      <c r="AC46" s="74">
        <f t="shared" si="4"/>
        <v>131.47826086956522</v>
      </c>
      <c r="AD46" s="69">
        <v>57</v>
      </c>
      <c r="AE46">
        <f t="shared" si="0"/>
        <v>24</v>
      </c>
      <c r="AF46">
        <f t="shared" si="5"/>
        <v>0.91304347826086951</v>
      </c>
      <c r="AG46">
        <f t="shared" si="10"/>
        <v>1</v>
      </c>
      <c r="AH46">
        <f t="shared" si="10"/>
        <v>1</v>
      </c>
      <c r="AI46">
        <f t="shared" si="10"/>
        <v>1</v>
      </c>
      <c r="AJ46">
        <f t="shared" si="10"/>
        <v>4</v>
      </c>
      <c r="AK46">
        <f t="shared" si="10"/>
        <v>9</v>
      </c>
      <c r="AL46">
        <f t="shared" si="10"/>
        <v>0</v>
      </c>
      <c r="AM46">
        <f t="shared" si="9"/>
        <v>0</v>
      </c>
      <c r="AN46">
        <f t="shared" si="9"/>
        <v>0</v>
      </c>
      <c r="AO46">
        <f t="shared" si="9"/>
        <v>0</v>
      </c>
      <c r="AP46">
        <f t="shared" si="9"/>
        <v>0</v>
      </c>
      <c r="AQ46">
        <f t="shared" si="9"/>
        <v>0</v>
      </c>
      <c r="AR46">
        <f t="shared" si="9"/>
        <v>0</v>
      </c>
      <c r="AS46">
        <f t="shared" si="9"/>
        <v>0</v>
      </c>
      <c r="AT46">
        <f t="shared" si="9"/>
        <v>1</v>
      </c>
      <c r="AU46">
        <f t="shared" si="7"/>
        <v>1</v>
      </c>
      <c r="AV46">
        <f t="shared" si="7"/>
        <v>1</v>
      </c>
      <c r="AW46">
        <f t="shared" si="7"/>
        <v>0</v>
      </c>
      <c r="AX46">
        <f t="shared" si="7"/>
        <v>9</v>
      </c>
      <c r="AY46">
        <f t="shared" si="7"/>
        <v>1</v>
      </c>
      <c r="AZ46">
        <f t="shared" si="7"/>
        <v>9</v>
      </c>
      <c r="BA46">
        <f t="shared" si="7"/>
        <v>0</v>
      </c>
      <c r="BB46">
        <f t="shared" si="7"/>
        <v>4</v>
      </c>
      <c r="BC46">
        <f t="shared" si="7"/>
        <v>0</v>
      </c>
    </row>
    <row r="47" spans="1:55" x14ac:dyDescent="0.25">
      <c r="A47" s="1">
        <v>42584</v>
      </c>
      <c r="B47">
        <f>'Coho hourly counts 2012'!B47*3</f>
        <v>0</v>
      </c>
      <c r="C47">
        <f>'Coho hourly counts 2012'!C47*3</f>
        <v>0</v>
      </c>
      <c r="D47">
        <f>'Coho hourly counts 2012'!D47*3</f>
        <v>0</v>
      </c>
      <c r="E47">
        <f>'Coho hourly counts 2012'!E47*3</f>
        <v>0</v>
      </c>
      <c r="F47">
        <f>'Coho hourly counts 2012'!F47*3</f>
        <v>0</v>
      </c>
      <c r="G47">
        <f>'Coho hourly counts 2012'!G47*3</f>
        <v>0</v>
      </c>
      <c r="H47">
        <f>'Coho hourly counts 2012'!H47*3</f>
        <v>0</v>
      </c>
      <c r="I47">
        <f>'Coho hourly counts 2012'!I47*3</f>
        <v>0</v>
      </c>
      <c r="J47">
        <f>'Coho hourly counts 2012'!J47*3</f>
        <v>0</v>
      </c>
      <c r="K47">
        <f>'Coho hourly counts 2012'!K47*3</f>
        <v>6</v>
      </c>
      <c r="L47">
        <f>'Coho hourly counts 2012'!L47*3</f>
        <v>0</v>
      </c>
      <c r="M47">
        <f>'Coho hourly counts 2012'!M47*3</f>
        <v>0</v>
      </c>
      <c r="N47">
        <f>'Coho hourly counts 2012'!N47*3</f>
        <v>0</v>
      </c>
      <c r="O47">
        <f>'Coho hourly counts 2012'!O47*3</f>
        <v>0</v>
      </c>
      <c r="P47">
        <f>'Coho hourly counts 2012'!P47*3</f>
        <v>0</v>
      </c>
      <c r="Q47">
        <f>'Coho hourly counts 2012'!Q47*3</f>
        <v>0</v>
      </c>
      <c r="R47" s="13"/>
      <c r="S47">
        <f>'Coho hourly counts 2012'!S47*3</f>
        <v>-3</v>
      </c>
      <c r="T47">
        <f>'Coho hourly counts 2012'!T47*3</f>
        <v>6</v>
      </c>
      <c r="U47">
        <f>'Coho hourly counts 2012'!U47*3</f>
        <v>0</v>
      </c>
      <c r="V47">
        <f>'Coho hourly counts 2012'!V47*3</f>
        <v>9</v>
      </c>
      <c r="W47">
        <f>'Coho hourly counts 2012'!W47*3</f>
        <v>9</v>
      </c>
      <c r="X47">
        <f>'Coho hourly counts 2012'!X47*3</f>
        <v>6</v>
      </c>
      <c r="Y47">
        <f>'Coho hourly counts 2012'!Y47*3</f>
        <v>3</v>
      </c>
      <c r="Z47" s="7">
        <f t="shared" si="8"/>
        <v>36</v>
      </c>
      <c r="AB47" s="74">
        <f>ROUND(SUM(B47:Y47),0)</f>
        <v>36</v>
      </c>
      <c r="AC47" s="74">
        <f t="shared" si="4"/>
        <v>103.30434782608697</v>
      </c>
      <c r="AD47" s="69">
        <v>36</v>
      </c>
      <c r="AE47">
        <f t="shared" si="0"/>
        <v>24</v>
      </c>
      <c r="AF47">
        <f t="shared" si="5"/>
        <v>0.71739130434782605</v>
      </c>
      <c r="AG47">
        <f t="shared" si="10"/>
        <v>0</v>
      </c>
      <c r="AH47">
        <f t="shared" si="10"/>
        <v>0</v>
      </c>
      <c r="AI47">
        <f t="shared" si="10"/>
        <v>0</v>
      </c>
      <c r="AJ47">
        <f t="shared" si="10"/>
        <v>0</v>
      </c>
      <c r="AK47">
        <f t="shared" si="10"/>
        <v>0</v>
      </c>
      <c r="AL47">
        <f t="shared" si="10"/>
        <v>0</v>
      </c>
      <c r="AM47">
        <f t="shared" si="9"/>
        <v>0</v>
      </c>
      <c r="AN47">
        <f t="shared" si="9"/>
        <v>0</v>
      </c>
      <c r="AO47">
        <f t="shared" si="9"/>
        <v>4</v>
      </c>
      <c r="AP47">
        <f t="shared" si="9"/>
        <v>4</v>
      </c>
      <c r="AQ47">
        <f t="shared" si="9"/>
        <v>0</v>
      </c>
      <c r="AR47">
        <f t="shared" si="9"/>
        <v>0</v>
      </c>
      <c r="AS47">
        <f t="shared" si="9"/>
        <v>0</v>
      </c>
      <c r="AT47">
        <f t="shared" si="9"/>
        <v>0</v>
      </c>
      <c r="AU47">
        <f t="shared" si="9"/>
        <v>0</v>
      </c>
      <c r="AV47">
        <f t="shared" si="9"/>
        <v>0</v>
      </c>
      <c r="AW47">
        <f t="shared" si="9"/>
        <v>1</v>
      </c>
      <c r="AX47">
        <f t="shared" si="7"/>
        <v>9</v>
      </c>
      <c r="AY47">
        <f t="shared" si="7"/>
        <v>4</v>
      </c>
      <c r="AZ47">
        <f t="shared" si="7"/>
        <v>9</v>
      </c>
      <c r="BA47">
        <f t="shared" si="7"/>
        <v>0</v>
      </c>
      <c r="BB47">
        <f t="shared" si="7"/>
        <v>1</v>
      </c>
      <c r="BC47">
        <f t="shared" si="7"/>
        <v>1</v>
      </c>
    </row>
    <row r="48" spans="1:55" x14ac:dyDescent="0.25">
      <c r="A48" s="1">
        <v>42585</v>
      </c>
      <c r="B48">
        <f>'Coho hourly counts 2012'!B48*3</f>
        <v>0</v>
      </c>
      <c r="C48">
        <f>'Coho hourly counts 2012'!C48*3</f>
        <v>6</v>
      </c>
      <c r="D48">
        <f>'Coho hourly counts 2012'!D48*3</f>
        <v>6</v>
      </c>
      <c r="E48">
        <f>'Coho hourly counts 2012'!E48*3</f>
        <v>0</v>
      </c>
      <c r="F48">
        <f>'Coho hourly counts 2012'!F48*3</f>
        <v>0</v>
      </c>
      <c r="G48">
        <f>'Coho hourly counts 2012'!G48*3</f>
        <v>0</v>
      </c>
      <c r="H48">
        <f>'Coho hourly counts 2012'!H48*3</f>
        <v>6</v>
      </c>
      <c r="I48">
        <f>'Coho hourly counts 2012'!I48*3</f>
        <v>0</v>
      </c>
      <c r="J48">
        <f>'Coho hourly counts 2012'!J48*3</f>
        <v>0</v>
      </c>
      <c r="K48">
        <f>'Coho hourly counts 2012'!K48*3</f>
        <v>0</v>
      </c>
      <c r="L48">
        <f>'Coho hourly counts 2012'!L48*3</f>
        <v>6</v>
      </c>
      <c r="M48">
        <f>'Coho hourly counts 2012'!M48*3</f>
        <v>0</v>
      </c>
      <c r="N48">
        <f>'Coho hourly counts 2012'!N48*3</f>
        <v>0</v>
      </c>
      <c r="O48">
        <f>'Coho hourly counts 2012'!O48*3</f>
        <v>0</v>
      </c>
      <c r="P48">
        <f>'Coho hourly counts 2012'!P48*3</f>
        <v>0</v>
      </c>
      <c r="Q48">
        <f>'Coho hourly counts 2012'!Q48*3</f>
        <v>0</v>
      </c>
      <c r="R48">
        <f>'Coho hourly counts 2012'!R48*3</f>
        <v>0</v>
      </c>
      <c r="S48">
        <f>'Coho hourly counts 2012'!S48*3</f>
        <v>3</v>
      </c>
      <c r="T48">
        <f>'Coho hourly counts 2012'!T48*3</f>
        <v>3</v>
      </c>
      <c r="U48">
        <f>'Coho hourly counts 2012'!U48*3</f>
        <v>0</v>
      </c>
      <c r="V48">
        <f>'Coho hourly counts 2012'!V48*3</f>
        <v>-3</v>
      </c>
      <c r="W48">
        <f>'Coho hourly counts 2012'!W48*3</f>
        <v>0</v>
      </c>
      <c r="X48">
        <f>'Coho hourly counts 2012'!X48*3</f>
        <v>0</v>
      </c>
      <c r="Y48">
        <f>'Coho hourly counts 2012'!Y48*3</f>
        <v>0</v>
      </c>
      <c r="Z48">
        <f t="shared" si="8"/>
        <v>27</v>
      </c>
      <c r="AB48" s="74">
        <f t="shared" si="3"/>
        <v>27</v>
      </c>
      <c r="AC48" s="74">
        <f t="shared" si="4"/>
        <v>87.652173913043498</v>
      </c>
      <c r="AD48" s="69">
        <v>27</v>
      </c>
      <c r="AE48">
        <f t="shared" si="0"/>
        <v>24</v>
      </c>
      <c r="AF48">
        <f t="shared" si="5"/>
        <v>0.60869565217391308</v>
      </c>
      <c r="AG48">
        <f t="shared" si="10"/>
        <v>4</v>
      </c>
      <c r="AH48">
        <f t="shared" si="10"/>
        <v>0</v>
      </c>
      <c r="AI48">
        <f t="shared" si="10"/>
        <v>4</v>
      </c>
      <c r="AJ48">
        <f t="shared" si="10"/>
        <v>0</v>
      </c>
      <c r="AK48">
        <f t="shared" si="10"/>
        <v>0</v>
      </c>
      <c r="AL48">
        <f t="shared" si="10"/>
        <v>4</v>
      </c>
      <c r="AM48">
        <f t="shared" si="9"/>
        <v>4</v>
      </c>
      <c r="AN48">
        <f t="shared" si="9"/>
        <v>0</v>
      </c>
      <c r="AO48">
        <f t="shared" si="9"/>
        <v>0</v>
      </c>
      <c r="AP48">
        <f t="shared" si="9"/>
        <v>4</v>
      </c>
      <c r="AQ48">
        <f t="shared" si="9"/>
        <v>4</v>
      </c>
      <c r="AR48">
        <f t="shared" si="9"/>
        <v>0</v>
      </c>
      <c r="AS48">
        <f t="shared" si="9"/>
        <v>0</v>
      </c>
      <c r="AT48">
        <f t="shared" si="9"/>
        <v>0</v>
      </c>
      <c r="AU48">
        <f t="shared" si="9"/>
        <v>0</v>
      </c>
      <c r="AV48">
        <f t="shared" si="9"/>
        <v>0</v>
      </c>
      <c r="AW48">
        <f t="shared" si="9"/>
        <v>1</v>
      </c>
      <c r="AX48">
        <f t="shared" si="7"/>
        <v>0</v>
      </c>
      <c r="AY48">
        <f t="shared" si="7"/>
        <v>1</v>
      </c>
      <c r="AZ48">
        <f t="shared" si="7"/>
        <v>1</v>
      </c>
      <c r="BA48">
        <f t="shared" si="7"/>
        <v>1</v>
      </c>
      <c r="BB48">
        <f t="shared" si="7"/>
        <v>0</v>
      </c>
      <c r="BC48">
        <f t="shared" si="7"/>
        <v>0</v>
      </c>
    </row>
    <row r="49" spans="1:55" x14ac:dyDescent="0.25">
      <c r="A49" s="1">
        <v>42586</v>
      </c>
      <c r="B49">
        <f>'Coho hourly counts 2012'!B49*3</f>
        <v>-6</v>
      </c>
      <c r="C49">
        <f>'Coho hourly counts 2012'!C49*3</f>
        <v>-3</v>
      </c>
      <c r="D49">
        <f>'Coho hourly counts 2012'!D49*3</f>
        <v>-3</v>
      </c>
      <c r="E49">
        <f>'Coho hourly counts 2012'!E49*3</f>
        <v>-6</v>
      </c>
      <c r="F49">
        <f>'Coho hourly counts 2012'!F49*3</f>
        <v>0</v>
      </c>
      <c r="G49">
        <f>'Coho hourly counts 2012'!G49*3</f>
        <v>0</v>
      </c>
      <c r="H49">
        <f>'Coho hourly counts 2012'!H49*3</f>
        <v>0</v>
      </c>
      <c r="I49">
        <f>'Coho hourly counts 2012'!I49*3</f>
        <v>0</v>
      </c>
      <c r="J49">
        <f>'Coho hourly counts 2012'!J49*3</f>
        <v>0</v>
      </c>
      <c r="K49">
        <f>'Coho hourly counts 2012'!K49*3</f>
        <v>0</v>
      </c>
      <c r="L49">
        <f>'Coho hourly counts 2012'!L49*3</f>
        <v>0</v>
      </c>
      <c r="M49">
        <f>'Coho hourly counts 2012'!M49*3</f>
        <v>0</v>
      </c>
      <c r="N49">
        <f>'Coho hourly counts 2012'!N49*3</f>
        <v>0</v>
      </c>
      <c r="O49">
        <f>'Coho hourly counts 2012'!O49*3</f>
        <v>0</v>
      </c>
      <c r="P49">
        <f>'Coho hourly counts 2012'!P49*3</f>
        <v>0</v>
      </c>
      <c r="Q49">
        <f>'Coho hourly counts 2012'!Q49*3</f>
        <v>0</v>
      </c>
      <c r="R49">
        <f>'Coho hourly counts 2012'!R49*3</f>
        <v>6</v>
      </c>
      <c r="S49">
        <f>'Coho hourly counts 2012'!S49*3</f>
        <v>0</v>
      </c>
      <c r="T49">
        <f>'Coho hourly counts 2012'!T49*3</f>
        <v>0</v>
      </c>
      <c r="U49">
        <f>'Coho hourly counts 2012'!U49*3</f>
        <v>0</v>
      </c>
      <c r="V49">
        <f>'Coho hourly counts 2012'!V49*3</f>
        <v>3</v>
      </c>
      <c r="W49">
        <f>'Coho hourly counts 2012'!W49*3</f>
        <v>6</v>
      </c>
      <c r="X49">
        <f>'Coho hourly counts 2012'!X49*3</f>
        <v>18</v>
      </c>
      <c r="Y49">
        <f>'Coho hourly counts 2012'!Y49*3</f>
        <v>9</v>
      </c>
      <c r="Z49">
        <f t="shared" si="8"/>
        <v>24</v>
      </c>
      <c r="AB49" s="74">
        <f t="shared" si="3"/>
        <v>24</v>
      </c>
      <c r="AC49" s="74">
        <f t="shared" si="4"/>
        <v>128.34782608695653</v>
      </c>
      <c r="AD49" s="69">
        <v>24</v>
      </c>
      <c r="AE49">
        <f t="shared" si="0"/>
        <v>24</v>
      </c>
      <c r="AF49">
        <f t="shared" si="5"/>
        <v>0.89130434782608692</v>
      </c>
      <c r="AG49">
        <f t="shared" si="10"/>
        <v>1</v>
      </c>
      <c r="AH49">
        <f t="shared" si="10"/>
        <v>0</v>
      </c>
      <c r="AI49">
        <f t="shared" si="10"/>
        <v>1</v>
      </c>
      <c r="AJ49">
        <f t="shared" si="10"/>
        <v>4</v>
      </c>
      <c r="AK49">
        <f t="shared" si="10"/>
        <v>0</v>
      </c>
      <c r="AL49">
        <f t="shared" si="10"/>
        <v>0</v>
      </c>
      <c r="AM49">
        <f t="shared" si="9"/>
        <v>0</v>
      </c>
      <c r="AN49">
        <f t="shared" si="9"/>
        <v>0</v>
      </c>
      <c r="AO49">
        <f t="shared" si="9"/>
        <v>0</v>
      </c>
      <c r="AP49">
        <f t="shared" si="9"/>
        <v>0</v>
      </c>
      <c r="AQ49">
        <f t="shared" si="9"/>
        <v>0</v>
      </c>
      <c r="AR49">
        <f t="shared" si="9"/>
        <v>0</v>
      </c>
      <c r="AS49">
        <f t="shared" si="9"/>
        <v>0</v>
      </c>
      <c r="AT49">
        <f t="shared" si="9"/>
        <v>0</v>
      </c>
      <c r="AU49">
        <f t="shared" si="9"/>
        <v>0</v>
      </c>
      <c r="AV49">
        <f t="shared" si="9"/>
        <v>4</v>
      </c>
      <c r="AW49">
        <f t="shared" si="9"/>
        <v>4</v>
      </c>
      <c r="AX49">
        <f t="shared" si="7"/>
        <v>0</v>
      </c>
      <c r="AY49">
        <f t="shared" si="7"/>
        <v>0</v>
      </c>
      <c r="AZ49">
        <f t="shared" si="7"/>
        <v>1</v>
      </c>
      <c r="BA49">
        <f t="shared" si="7"/>
        <v>1</v>
      </c>
      <c r="BB49">
        <f t="shared" si="7"/>
        <v>16</v>
      </c>
      <c r="BC49">
        <f t="shared" si="7"/>
        <v>9</v>
      </c>
    </row>
    <row r="50" spans="1:55" x14ac:dyDescent="0.25">
      <c r="A50" s="1">
        <v>42587</v>
      </c>
      <c r="B50">
        <f>'Coho hourly counts 2012'!B50*3</f>
        <v>3</v>
      </c>
      <c r="C50">
        <f>'Coho hourly counts 2012'!C50*3</f>
        <v>3</v>
      </c>
      <c r="D50">
        <f>'Coho hourly counts 2012'!D50*3</f>
        <v>3</v>
      </c>
      <c r="E50">
        <f>'Coho hourly counts 2012'!E50*3</f>
        <v>0</v>
      </c>
      <c r="F50">
        <f>'Coho hourly counts 2012'!F50*3</f>
        <v>-3</v>
      </c>
      <c r="G50">
        <f>'Coho hourly counts 2012'!G50*3</f>
        <v>0</v>
      </c>
      <c r="H50">
        <f>'Coho hourly counts 2012'!H50*3</f>
        <v>0</v>
      </c>
      <c r="I50">
        <f>'Coho hourly counts 2012'!I50*3</f>
        <v>0</v>
      </c>
      <c r="J50">
        <f>'Coho hourly counts 2012'!J50*3</f>
        <v>0</v>
      </c>
      <c r="K50">
        <f>'Coho hourly counts 2012'!K50*3</f>
        <v>0</v>
      </c>
      <c r="L50">
        <f>'Coho hourly counts 2012'!L50*3</f>
        <v>0</v>
      </c>
      <c r="M50">
        <f>'Coho hourly counts 2012'!M50*3</f>
        <v>0</v>
      </c>
      <c r="N50">
        <f>'Coho hourly counts 2012'!N50*3</f>
        <v>0</v>
      </c>
      <c r="O50">
        <f>'Coho hourly counts 2012'!O50*3</f>
        <v>0</v>
      </c>
      <c r="P50">
        <f>'Coho hourly counts 2012'!P50*3</f>
        <v>0</v>
      </c>
      <c r="Q50">
        <f>'Coho hourly counts 2012'!Q50*3</f>
        <v>0</v>
      </c>
      <c r="R50">
        <f>'Coho hourly counts 2012'!R50*3</f>
        <v>9</v>
      </c>
      <c r="S50">
        <f>'Coho hourly counts 2012'!S50*3</f>
        <v>0</v>
      </c>
      <c r="T50">
        <f>'Coho hourly counts 2012'!T50*3</f>
        <v>3</v>
      </c>
      <c r="U50">
        <f>'Coho hourly counts 2012'!U50*3</f>
        <v>0</v>
      </c>
      <c r="V50">
        <f>'Coho hourly counts 2012'!V50*3</f>
        <v>3</v>
      </c>
      <c r="W50">
        <f>'Coho hourly counts 2012'!W50*3</f>
        <v>6</v>
      </c>
      <c r="X50">
        <f>'Coho hourly counts 2012'!X50*3</f>
        <v>0</v>
      </c>
      <c r="Y50">
        <f>'Coho hourly counts 2012'!Y50*3</f>
        <v>0</v>
      </c>
      <c r="Z50">
        <f t="shared" si="8"/>
        <v>27</v>
      </c>
      <c r="AB50" s="74">
        <f t="shared" si="3"/>
        <v>27</v>
      </c>
      <c r="AC50" s="74">
        <f t="shared" si="4"/>
        <v>90.782608695652186</v>
      </c>
      <c r="AD50" s="69">
        <v>27</v>
      </c>
      <c r="AE50">
        <f t="shared" si="0"/>
        <v>24</v>
      </c>
      <c r="AF50">
        <f t="shared" si="5"/>
        <v>0.63043478260869568</v>
      </c>
      <c r="AG50">
        <f t="shared" si="10"/>
        <v>0</v>
      </c>
      <c r="AH50">
        <f t="shared" si="10"/>
        <v>0</v>
      </c>
      <c r="AI50">
        <f t="shared" si="10"/>
        <v>1</v>
      </c>
      <c r="AJ50">
        <f t="shared" si="10"/>
        <v>1</v>
      </c>
      <c r="AK50">
        <f t="shared" si="10"/>
        <v>1</v>
      </c>
      <c r="AL50">
        <f t="shared" si="10"/>
        <v>0</v>
      </c>
      <c r="AM50">
        <f t="shared" si="9"/>
        <v>0</v>
      </c>
      <c r="AN50">
        <f t="shared" si="9"/>
        <v>0</v>
      </c>
      <c r="AO50">
        <f t="shared" si="9"/>
        <v>0</v>
      </c>
      <c r="AP50">
        <f t="shared" si="9"/>
        <v>0</v>
      </c>
      <c r="AQ50">
        <f t="shared" si="9"/>
        <v>0</v>
      </c>
      <c r="AR50">
        <f t="shared" si="9"/>
        <v>0</v>
      </c>
      <c r="AS50">
        <f t="shared" si="9"/>
        <v>0</v>
      </c>
      <c r="AT50">
        <f t="shared" si="9"/>
        <v>0</v>
      </c>
      <c r="AU50">
        <f t="shared" si="9"/>
        <v>0</v>
      </c>
      <c r="AV50">
        <f t="shared" si="9"/>
        <v>9</v>
      </c>
      <c r="AW50">
        <f t="shared" si="9"/>
        <v>9</v>
      </c>
      <c r="AX50">
        <f t="shared" si="7"/>
        <v>1</v>
      </c>
      <c r="AY50">
        <f t="shared" si="7"/>
        <v>1</v>
      </c>
      <c r="AZ50">
        <f t="shared" si="7"/>
        <v>1</v>
      </c>
      <c r="BA50">
        <f t="shared" si="7"/>
        <v>1</v>
      </c>
      <c r="BB50">
        <f t="shared" si="7"/>
        <v>4</v>
      </c>
      <c r="BC50">
        <f t="shared" si="7"/>
        <v>0</v>
      </c>
    </row>
    <row r="51" spans="1:55" x14ac:dyDescent="0.25">
      <c r="A51" s="1">
        <v>42588</v>
      </c>
      <c r="B51">
        <f>'Coho hourly counts 2012'!B51*3</f>
        <v>-3</v>
      </c>
      <c r="C51">
        <f>'Coho hourly counts 2012'!C51*3</f>
        <v>0</v>
      </c>
      <c r="D51">
        <f>'Coho hourly counts 2012'!D51*3</f>
        <v>3</v>
      </c>
      <c r="E51">
        <f>'Coho hourly counts 2012'!E51*3</f>
        <v>0</v>
      </c>
      <c r="F51">
        <f>'Coho hourly counts 2012'!F51*3</f>
        <v>0</v>
      </c>
      <c r="G51">
        <f>'Coho hourly counts 2012'!G51*3</f>
        <v>0</v>
      </c>
      <c r="H51">
        <f>'Coho hourly counts 2012'!H51*3</f>
        <v>3</v>
      </c>
      <c r="I51">
        <f>'Coho hourly counts 2012'!I51*3</f>
        <v>3</v>
      </c>
      <c r="J51">
        <f>'Coho hourly counts 2012'!J51*3</f>
        <v>0</v>
      </c>
      <c r="K51">
        <f>'Coho hourly counts 2012'!K51*3</f>
        <v>-3</v>
      </c>
      <c r="L51">
        <f>'Coho hourly counts 2012'!L51*3</f>
        <v>-3</v>
      </c>
      <c r="M51">
        <f>'Coho hourly counts 2012'!M51*3</f>
        <v>0</v>
      </c>
      <c r="N51">
        <f>'Coho hourly counts 2012'!N51*3</f>
        <v>0</v>
      </c>
      <c r="O51">
        <f>'Coho hourly counts 2012'!O51*3</f>
        <v>0</v>
      </c>
      <c r="P51">
        <f>'Coho hourly counts 2012'!P51*3</f>
        <v>0</v>
      </c>
      <c r="Q51">
        <f>'Coho hourly counts 2012'!Q51*3</f>
        <v>-3</v>
      </c>
      <c r="R51">
        <f>'Coho hourly counts 2012'!R51*3</f>
        <v>-3</v>
      </c>
      <c r="S51">
        <f>'Coho hourly counts 2012'!S51*3</f>
        <v>3</v>
      </c>
      <c r="T51">
        <f>'Coho hourly counts 2012'!T51*3</f>
        <v>0</v>
      </c>
      <c r="U51">
        <f>'Coho hourly counts 2012'!U51*3</f>
        <v>0</v>
      </c>
      <c r="V51">
        <f>'Coho hourly counts 2012'!V51*3</f>
        <v>0</v>
      </c>
      <c r="W51">
        <f>'Coho hourly counts 2012'!W51*3</f>
        <v>0</v>
      </c>
      <c r="X51">
        <f>'Coho hourly counts 2012'!X51*3</f>
        <v>3</v>
      </c>
      <c r="Y51">
        <f>'Coho hourly counts 2012'!Y51*3</f>
        <v>0</v>
      </c>
      <c r="Z51">
        <f t="shared" si="8"/>
        <v>0</v>
      </c>
      <c r="AB51" s="74">
        <f t="shared" si="3"/>
        <v>0</v>
      </c>
      <c r="AC51" s="74">
        <f t="shared" si="4"/>
        <v>46.956521739130437</v>
      </c>
      <c r="AD51" s="69">
        <v>0</v>
      </c>
      <c r="AE51">
        <f t="shared" si="0"/>
        <v>24</v>
      </c>
      <c r="AF51">
        <f t="shared" si="5"/>
        <v>0.32608695652173914</v>
      </c>
      <c r="AG51">
        <f t="shared" si="10"/>
        <v>1</v>
      </c>
      <c r="AH51">
        <f t="shared" si="10"/>
        <v>1</v>
      </c>
      <c r="AI51">
        <f t="shared" si="10"/>
        <v>1</v>
      </c>
      <c r="AJ51">
        <f t="shared" si="10"/>
        <v>0</v>
      </c>
      <c r="AK51">
        <f t="shared" si="10"/>
        <v>0</v>
      </c>
      <c r="AL51">
        <f t="shared" si="10"/>
        <v>1</v>
      </c>
      <c r="AM51">
        <f t="shared" si="9"/>
        <v>0</v>
      </c>
      <c r="AN51">
        <f t="shared" si="9"/>
        <v>1</v>
      </c>
      <c r="AO51">
        <f t="shared" si="9"/>
        <v>1</v>
      </c>
      <c r="AP51">
        <f t="shared" si="9"/>
        <v>0</v>
      </c>
      <c r="AQ51">
        <f t="shared" si="9"/>
        <v>1</v>
      </c>
      <c r="AR51">
        <f t="shared" si="9"/>
        <v>0</v>
      </c>
      <c r="AS51">
        <f t="shared" si="9"/>
        <v>0</v>
      </c>
      <c r="AT51">
        <f t="shared" si="9"/>
        <v>0</v>
      </c>
      <c r="AU51">
        <f t="shared" si="9"/>
        <v>1</v>
      </c>
      <c r="AV51">
        <f t="shared" si="9"/>
        <v>0</v>
      </c>
      <c r="AW51">
        <f t="shared" si="9"/>
        <v>4</v>
      </c>
      <c r="AX51">
        <f t="shared" si="7"/>
        <v>1</v>
      </c>
      <c r="AY51">
        <f t="shared" si="7"/>
        <v>0</v>
      </c>
      <c r="AZ51">
        <f t="shared" si="7"/>
        <v>0</v>
      </c>
      <c r="BA51">
        <f t="shared" si="7"/>
        <v>0</v>
      </c>
      <c r="BB51">
        <f t="shared" si="7"/>
        <v>1</v>
      </c>
      <c r="BC51">
        <f t="shared" si="7"/>
        <v>1</v>
      </c>
    </row>
    <row r="52" spans="1:55" x14ac:dyDescent="0.25">
      <c r="A52" s="1">
        <v>42589</v>
      </c>
      <c r="B52">
        <f>'Coho hourly counts 2012'!B52*3</f>
        <v>0</v>
      </c>
      <c r="C52">
        <f>'Coho hourly counts 2012'!C52*3</f>
        <v>0</v>
      </c>
      <c r="D52">
        <f>'Coho hourly counts 2012'!D52*3</f>
        <v>-3</v>
      </c>
      <c r="E52">
        <f>'Coho hourly counts 2012'!E52*3</f>
        <v>0</v>
      </c>
      <c r="F52">
        <f>'Coho hourly counts 2012'!F52*3</f>
        <v>3</v>
      </c>
      <c r="G52">
        <f>'Coho hourly counts 2012'!G52*3</f>
        <v>0</v>
      </c>
      <c r="H52">
        <f>'Coho hourly counts 2012'!H52*3</f>
        <v>0</v>
      </c>
      <c r="I52">
        <f>'Coho hourly counts 2012'!I52*3</f>
        <v>0</v>
      </c>
      <c r="J52">
        <f>'Coho hourly counts 2012'!J52*3</f>
        <v>0</v>
      </c>
      <c r="K52">
        <f>'Coho hourly counts 2012'!K52*3</f>
        <v>0</v>
      </c>
      <c r="L52">
        <f>'Coho hourly counts 2012'!L52*3</f>
        <v>0</v>
      </c>
      <c r="M52">
        <f>'Coho hourly counts 2012'!M52*3</f>
        <v>0</v>
      </c>
      <c r="N52">
        <f>'Coho hourly counts 2012'!N52*3</f>
        <v>0</v>
      </c>
      <c r="O52">
        <f>'Coho hourly counts 2012'!O52*3</f>
        <v>0</v>
      </c>
      <c r="P52">
        <f>'Coho hourly counts 2012'!P52*3</f>
        <v>0</v>
      </c>
      <c r="Q52">
        <f>'Coho hourly counts 2012'!Q52*3</f>
        <v>0</v>
      </c>
      <c r="R52">
        <f>'Coho hourly counts 2012'!R52*3</f>
        <v>3</v>
      </c>
      <c r="S52">
        <f>'Coho hourly counts 2012'!S52*3</f>
        <v>0</v>
      </c>
      <c r="T52">
        <f>'Coho hourly counts 2012'!T52*3</f>
        <v>0</v>
      </c>
      <c r="U52">
        <f>'Coho hourly counts 2012'!U52*3</f>
        <v>0</v>
      </c>
      <c r="V52">
        <f>'Coho hourly counts 2012'!V52*3</f>
        <v>0</v>
      </c>
      <c r="W52">
        <f>'Coho hourly counts 2012'!W52*3</f>
        <v>0</v>
      </c>
      <c r="X52">
        <f>'Coho hourly counts 2012'!X52*3</f>
        <v>3</v>
      </c>
      <c r="Y52">
        <f>'Coho hourly counts 2012'!Y52*3</f>
        <v>3</v>
      </c>
      <c r="Z52">
        <f t="shared" si="8"/>
        <v>9</v>
      </c>
      <c r="AB52" s="74">
        <f t="shared" si="3"/>
        <v>9</v>
      </c>
      <c r="AC52" s="74">
        <f t="shared" si="4"/>
        <v>21.913043478260875</v>
      </c>
      <c r="AD52" s="69">
        <v>9</v>
      </c>
      <c r="AE52">
        <f t="shared" si="0"/>
        <v>24</v>
      </c>
      <c r="AF52">
        <f t="shared" si="5"/>
        <v>0.15217391304347827</v>
      </c>
      <c r="AG52">
        <f t="shared" si="10"/>
        <v>0</v>
      </c>
      <c r="AH52">
        <f t="shared" si="10"/>
        <v>1</v>
      </c>
      <c r="AI52">
        <f t="shared" si="10"/>
        <v>1</v>
      </c>
      <c r="AJ52">
        <f t="shared" si="10"/>
        <v>1</v>
      </c>
      <c r="AK52">
        <f t="shared" si="10"/>
        <v>1</v>
      </c>
      <c r="AL52">
        <f t="shared" si="10"/>
        <v>0</v>
      </c>
      <c r="AM52">
        <f t="shared" si="9"/>
        <v>0</v>
      </c>
      <c r="AN52">
        <f t="shared" si="9"/>
        <v>0</v>
      </c>
      <c r="AO52">
        <f t="shared" si="9"/>
        <v>0</v>
      </c>
      <c r="AP52">
        <f t="shared" si="9"/>
        <v>0</v>
      </c>
      <c r="AQ52">
        <f t="shared" si="9"/>
        <v>0</v>
      </c>
      <c r="AR52">
        <f t="shared" si="9"/>
        <v>0</v>
      </c>
      <c r="AS52">
        <f t="shared" si="9"/>
        <v>0</v>
      </c>
      <c r="AT52">
        <f t="shared" si="9"/>
        <v>0</v>
      </c>
      <c r="AU52">
        <f t="shared" si="9"/>
        <v>0</v>
      </c>
      <c r="AV52">
        <f t="shared" si="9"/>
        <v>1</v>
      </c>
      <c r="AW52">
        <f t="shared" si="9"/>
        <v>1</v>
      </c>
      <c r="AX52">
        <f t="shared" si="7"/>
        <v>0</v>
      </c>
      <c r="AY52">
        <f t="shared" si="7"/>
        <v>0</v>
      </c>
      <c r="AZ52">
        <f t="shared" si="7"/>
        <v>0</v>
      </c>
      <c r="BA52">
        <f t="shared" si="7"/>
        <v>0</v>
      </c>
      <c r="BB52">
        <f t="shared" si="7"/>
        <v>1</v>
      </c>
      <c r="BC52">
        <f t="shared" si="7"/>
        <v>0</v>
      </c>
    </row>
    <row r="53" spans="1:55" x14ac:dyDescent="0.25">
      <c r="A53" s="1">
        <v>42590</v>
      </c>
      <c r="B53">
        <f>'Coho hourly counts 2012'!B53*3</f>
        <v>0</v>
      </c>
      <c r="C53">
        <f>'Coho hourly counts 2012'!C53*3</f>
        <v>6</v>
      </c>
      <c r="D53">
        <f>'Coho hourly counts 2012'!D53*3</f>
        <v>9</v>
      </c>
      <c r="E53">
        <f>'Coho hourly counts 2012'!E53*3</f>
        <v>6</v>
      </c>
      <c r="F53">
        <f>'Coho hourly counts 2012'!F53*3</f>
        <v>6</v>
      </c>
      <c r="G53">
        <f>'Coho hourly counts 2012'!G53*3</f>
        <v>0</v>
      </c>
      <c r="H53">
        <f>'Coho hourly counts 2012'!H53*3</f>
        <v>0</v>
      </c>
      <c r="I53">
        <f>'Coho hourly counts 2012'!I53*3</f>
        <v>0</v>
      </c>
      <c r="J53">
        <f>'Coho hourly counts 2012'!J53*3</f>
        <v>-3</v>
      </c>
      <c r="K53">
        <f>'Coho hourly counts 2012'!K53*3</f>
        <v>-3</v>
      </c>
      <c r="L53">
        <f>'Coho hourly counts 2012'!L53*3</f>
        <v>0</v>
      </c>
      <c r="M53">
        <f>'Coho hourly counts 2012'!M53*3</f>
        <v>0</v>
      </c>
      <c r="N53">
        <f>'Coho hourly counts 2012'!N53*3</f>
        <v>0</v>
      </c>
      <c r="O53">
        <f>'Coho hourly counts 2012'!O53*3</f>
        <v>0</v>
      </c>
      <c r="P53">
        <f>'Coho hourly counts 2012'!P53*3</f>
        <v>0</v>
      </c>
      <c r="Q53">
        <f>'Coho hourly counts 2012'!Q53*3</f>
        <v>0</v>
      </c>
      <c r="R53">
        <f>'Coho hourly counts 2012'!R53*3</f>
        <v>0</v>
      </c>
      <c r="S53">
        <f>'Coho hourly counts 2012'!S53*3</f>
        <v>0</v>
      </c>
      <c r="T53">
        <f>'Coho hourly counts 2012'!T53*3</f>
        <v>0</v>
      </c>
      <c r="U53">
        <f>'Coho hourly counts 2012'!U53*3</f>
        <v>0</v>
      </c>
      <c r="V53">
        <f>'Coho hourly counts 2012'!V53*3</f>
        <v>0</v>
      </c>
      <c r="W53">
        <f>'Coho hourly counts 2012'!W53*3</f>
        <v>0</v>
      </c>
      <c r="X53">
        <f>'Coho hourly counts 2012'!X53*3</f>
        <v>0</v>
      </c>
      <c r="Y53">
        <f>'Coho hourly counts 2012'!Y53*3</f>
        <v>0</v>
      </c>
      <c r="Z53">
        <f t="shared" si="8"/>
        <v>21</v>
      </c>
      <c r="AB53" s="74">
        <f t="shared" si="3"/>
        <v>21</v>
      </c>
      <c r="AC53" s="74">
        <f t="shared" si="4"/>
        <v>37.565217391304351</v>
      </c>
      <c r="AD53" s="69">
        <v>21</v>
      </c>
      <c r="AE53">
        <f t="shared" si="0"/>
        <v>24</v>
      </c>
      <c r="AF53">
        <f t="shared" si="5"/>
        <v>0.2608695652173913</v>
      </c>
      <c r="AG53">
        <f t="shared" si="10"/>
        <v>4</v>
      </c>
      <c r="AH53">
        <f t="shared" si="10"/>
        <v>1</v>
      </c>
      <c r="AI53">
        <f t="shared" si="10"/>
        <v>1</v>
      </c>
      <c r="AJ53">
        <f t="shared" si="10"/>
        <v>0</v>
      </c>
      <c r="AK53">
        <f t="shared" si="10"/>
        <v>4</v>
      </c>
      <c r="AL53">
        <f t="shared" si="10"/>
        <v>0</v>
      </c>
      <c r="AM53">
        <f t="shared" si="9"/>
        <v>0</v>
      </c>
      <c r="AN53">
        <f t="shared" si="9"/>
        <v>1</v>
      </c>
      <c r="AO53">
        <f t="shared" si="9"/>
        <v>0</v>
      </c>
      <c r="AP53">
        <f t="shared" si="9"/>
        <v>1</v>
      </c>
      <c r="AQ53">
        <f t="shared" si="9"/>
        <v>0</v>
      </c>
      <c r="AR53">
        <f t="shared" si="9"/>
        <v>0</v>
      </c>
      <c r="AS53">
        <f t="shared" si="9"/>
        <v>0</v>
      </c>
      <c r="AT53">
        <f t="shared" si="9"/>
        <v>0</v>
      </c>
      <c r="AU53">
        <f t="shared" si="9"/>
        <v>0</v>
      </c>
      <c r="AV53">
        <f t="shared" si="9"/>
        <v>0</v>
      </c>
      <c r="AW53">
        <f t="shared" si="9"/>
        <v>0</v>
      </c>
      <c r="AX53">
        <f t="shared" si="7"/>
        <v>0</v>
      </c>
      <c r="AY53">
        <f t="shared" si="7"/>
        <v>0</v>
      </c>
      <c r="AZ53">
        <f t="shared" si="7"/>
        <v>0</v>
      </c>
      <c r="BA53">
        <f t="shared" si="7"/>
        <v>0</v>
      </c>
      <c r="BB53">
        <f t="shared" si="7"/>
        <v>0</v>
      </c>
      <c r="BC53">
        <f t="shared" ref="AX53:BC61" si="11">(X53/3-Y53/3)^2</f>
        <v>0</v>
      </c>
    </row>
    <row r="54" spans="1:55" x14ac:dyDescent="0.25">
      <c r="A54" s="1">
        <v>42591</v>
      </c>
      <c r="B54">
        <f>'Coho hourly counts 2012'!B54*3</f>
        <v>0</v>
      </c>
      <c r="C54">
        <f>'Coho hourly counts 2012'!C54*3</f>
        <v>0</v>
      </c>
      <c r="D54">
        <f>'Coho hourly counts 2012'!D54*3</f>
        <v>6</v>
      </c>
      <c r="E54">
        <f>'Coho hourly counts 2012'!E54*3</f>
        <v>0</v>
      </c>
      <c r="F54">
        <f>'Coho hourly counts 2012'!F54*3</f>
        <v>3</v>
      </c>
      <c r="G54">
        <f>'Coho hourly counts 2012'!G54*3</f>
        <v>3</v>
      </c>
      <c r="H54">
        <f>'Coho hourly counts 2012'!H54*3</f>
        <v>0</v>
      </c>
      <c r="I54">
        <f>'Coho hourly counts 2012'!I54*3</f>
        <v>0</v>
      </c>
      <c r="J54">
        <f>'Coho hourly counts 2012'!J54*3</f>
        <v>0</v>
      </c>
      <c r="K54">
        <f>'Coho hourly counts 2012'!K54*3</f>
        <v>0</v>
      </c>
      <c r="L54">
        <f>'Coho hourly counts 2012'!L54*3</f>
        <v>0</v>
      </c>
      <c r="M54">
        <f>'Coho hourly counts 2012'!M54*3</f>
        <v>0</v>
      </c>
      <c r="N54">
        <f>'Coho hourly counts 2012'!N54*3</f>
        <v>0</v>
      </c>
      <c r="O54">
        <f>'Coho hourly counts 2012'!O54*3</f>
        <v>0</v>
      </c>
      <c r="P54">
        <f>'Coho hourly counts 2012'!P54*3</f>
        <v>0</v>
      </c>
      <c r="Q54">
        <f>'Coho hourly counts 2012'!Q54*3</f>
        <v>0</v>
      </c>
      <c r="R54">
        <f>'Coho hourly counts 2012'!R54*3</f>
        <v>0</v>
      </c>
      <c r="S54">
        <f>'Coho hourly counts 2012'!S54*3</f>
        <v>0</v>
      </c>
      <c r="T54">
        <f>'Coho hourly counts 2012'!T54*3</f>
        <v>0</v>
      </c>
      <c r="U54">
        <f>'Coho hourly counts 2012'!U54*3</f>
        <v>0</v>
      </c>
      <c r="V54">
        <f>'Coho hourly counts 2012'!V54*3</f>
        <v>0</v>
      </c>
      <c r="W54">
        <f>'Coho hourly counts 2012'!W54*3</f>
        <v>0</v>
      </c>
      <c r="X54">
        <f>'Coho hourly counts 2012'!X54*3</f>
        <v>0</v>
      </c>
      <c r="Y54">
        <f>'Coho hourly counts 2012'!Y54*3</f>
        <v>0</v>
      </c>
      <c r="Z54">
        <f t="shared" si="8"/>
        <v>12</v>
      </c>
      <c r="AB54" s="74">
        <f t="shared" si="3"/>
        <v>12</v>
      </c>
      <c r="AC54" s="74">
        <f t="shared" si="4"/>
        <v>31.304347826086961</v>
      </c>
      <c r="AD54" s="69">
        <v>12</v>
      </c>
      <c r="AE54">
        <f t="shared" si="0"/>
        <v>24</v>
      </c>
      <c r="AF54">
        <f t="shared" si="5"/>
        <v>0.21739130434782608</v>
      </c>
      <c r="AG54">
        <f t="shared" si="10"/>
        <v>0</v>
      </c>
      <c r="AH54">
        <f t="shared" si="10"/>
        <v>4</v>
      </c>
      <c r="AI54">
        <f t="shared" si="10"/>
        <v>4</v>
      </c>
      <c r="AJ54">
        <f t="shared" si="10"/>
        <v>1</v>
      </c>
      <c r="AK54">
        <f t="shared" si="10"/>
        <v>0</v>
      </c>
      <c r="AL54">
        <f t="shared" si="10"/>
        <v>1</v>
      </c>
      <c r="AM54">
        <f t="shared" si="9"/>
        <v>0</v>
      </c>
      <c r="AN54">
        <f t="shared" si="9"/>
        <v>0</v>
      </c>
      <c r="AO54">
        <f t="shared" si="9"/>
        <v>0</v>
      </c>
      <c r="AP54">
        <f t="shared" si="9"/>
        <v>0</v>
      </c>
      <c r="AQ54">
        <f t="shared" si="9"/>
        <v>0</v>
      </c>
      <c r="AR54">
        <f t="shared" si="9"/>
        <v>0</v>
      </c>
      <c r="AS54">
        <f t="shared" si="9"/>
        <v>0</v>
      </c>
      <c r="AT54">
        <f t="shared" si="9"/>
        <v>0</v>
      </c>
      <c r="AU54">
        <f t="shared" si="9"/>
        <v>0</v>
      </c>
      <c r="AV54">
        <f t="shared" si="9"/>
        <v>0</v>
      </c>
      <c r="AW54">
        <f t="shared" si="9"/>
        <v>0</v>
      </c>
      <c r="AX54">
        <f t="shared" si="11"/>
        <v>0</v>
      </c>
      <c r="AY54">
        <f t="shared" si="11"/>
        <v>0</v>
      </c>
      <c r="AZ54">
        <f t="shared" si="11"/>
        <v>0</v>
      </c>
      <c r="BA54">
        <f t="shared" si="11"/>
        <v>0</v>
      </c>
      <c r="BB54">
        <f t="shared" si="11"/>
        <v>0</v>
      </c>
      <c r="BC54">
        <f t="shared" si="11"/>
        <v>0</v>
      </c>
    </row>
    <row r="55" spans="1:55" x14ac:dyDescent="0.25">
      <c r="A55" s="1">
        <v>42592</v>
      </c>
      <c r="B55">
        <f>'Coho hourly counts 2012'!B55*3</f>
        <v>0</v>
      </c>
      <c r="C55">
        <f>'Coho hourly counts 2012'!C55*3</f>
        <v>3</v>
      </c>
      <c r="D55">
        <f>'Coho hourly counts 2012'!D55*3</f>
        <v>3</v>
      </c>
      <c r="E55">
        <f>'Coho hourly counts 2012'!E55*3</f>
        <v>3</v>
      </c>
      <c r="F55">
        <f>'Coho hourly counts 2012'!F55*3</f>
        <v>3</v>
      </c>
      <c r="G55">
        <f>'Coho hourly counts 2012'!G55*3</f>
        <v>0</v>
      </c>
      <c r="H55">
        <f>'Coho hourly counts 2012'!H55*3</f>
        <v>0</v>
      </c>
      <c r="I55">
        <f>'Coho hourly counts 2012'!I55*3</f>
        <v>0</v>
      </c>
      <c r="J55">
        <f>'Coho hourly counts 2012'!J55*3</f>
        <v>0</v>
      </c>
      <c r="K55">
        <f>'Coho hourly counts 2012'!K55*3</f>
        <v>0</v>
      </c>
      <c r="L55">
        <f>'Coho hourly counts 2012'!L55*3</f>
        <v>0</v>
      </c>
      <c r="M55">
        <f>'Coho hourly counts 2012'!M55*3</f>
        <v>0</v>
      </c>
      <c r="N55">
        <f>'Coho hourly counts 2012'!N55*3</f>
        <v>0</v>
      </c>
      <c r="O55">
        <f>'Coho hourly counts 2012'!O55*3</f>
        <v>0</v>
      </c>
      <c r="P55">
        <f>'Coho hourly counts 2012'!P55*3</f>
        <v>0</v>
      </c>
      <c r="Q55">
        <f>'Coho hourly counts 2012'!Q55*3</f>
        <v>0</v>
      </c>
      <c r="R55">
        <f>'Coho hourly counts 2012'!R55*3</f>
        <v>12</v>
      </c>
      <c r="S55">
        <f>'Coho hourly counts 2012'!S55*3</f>
        <v>21</v>
      </c>
      <c r="T55">
        <f>'Coho hourly counts 2012'!T55*3</f>
        <v>3</v>
      </c>
      <c r="U55">
        <f>'Coho hourly counts 2012'!U55*3</f>
        <v>6</v>
      </c>
      <c r="V55">
        <f>'Coho hourly counts 2012'!V55*3</f>
        <v>0</v>
      </c>
      <c r="W55">
        <f>'Coho hourly counts 2012'!W55*3</f>
        <v>0</v>
      </c>
      <c r="X55">
        <f>'Coho hourly counts 2012'!X55*3</f>
        <v>0</v>
      </c>
      <c r="Y55">
        <f>'Coho hourly counts 2012'!Y55*3</f>
        <v>0</v>
      </c>
      <c r="Z55">
        <f t="shared" si="8"/>
        <v>54</v>
      </c>
      <c r="AB55" s="74">
        <f t="shared" si="3"/>
        <v>54</v>
      </c>
      <c r="AC55" s="74">
        <f t="shared" si="4"/>
        <v>212.86956521739131</v>
      </c>
      <c r="AD55" s="69">
        <v>54</v>
      </c>
      <c r="AE55">
        <f t="shared" si="0"/>
        <v>24</v>
      </c>
      <c r="AF55">
        <f t="shared" si="5"/>
        <v>1.4782608695652173</v>
      </c>
      <c r="AG55">
        <f t="shared" si="10"/>
        <v>1</v>
      </c>
      <c r="AH55">
        <f t="shared" si="10"/>
        <v>0</v>
      </c>
      <c r="AI55">
        <f t="shared" si="10"/>
        <v>0</v>
      </c>
      <c r="AJ55">
        <f t="shared" si="10"/>
        <v>0</v>
      </c>
      <c r="AK55">
        <f t="shared" si="10"/>
        <v>1</v>
      </c>
      <c r="AL55">
        <f t="shared" si="10"/>
        <v>0</v>
      </c>
      <c r="AM55">
        <f t="shared" si="9"/>
        <v>0</v>
      </c>
      <c r="AN55">
        <f t="shared" si="9"/>
        <v>0</v>
      </c>
      <c r="AO55">
        <f t="shared" si="9"/>
        <v>0</v>
      </c>
      <c r="AP55">
        <f t="shared" si="9"/>
        <v>0</v>
      </c>
      <c r="AQ55">
        <f t="shared" si="9"/>
        <v>0</v>
      </c>
      <c r="AR55">
        <f t="shared" si="9"/>
        <v>0</v>
      </c>
      <c r="AS55">
        <f t="shared" si="9"/>
        <v>0</v>
      </c>
      <c r="AT55">
        <f t="shared" si="9"/>
        <v>0</v>
      </c>
      <c r="AU55">
        <f t="shared" si="9"/>
        <v>0</v>
      </c>
      <c r="AV55">
        <f t="shared" si="9"/>
        <v>16</v>
      </c>
      <c r="AW55">
        <f t="shared" si="9"/>
        <v>9</v>
      </c>
      <c r="AX55">
        <f t="shared" si="11"/>
        <v>36</v>
      </c>
      <c r="AY55">
        <f t="shared" si="11"/>
        <v>1</v>
      </c>
      <c r="AZ55">
        <f t="shared" si="11"/>
        <v>4</v>
      </c>
      <c r="BA55">
        <f t="shared" si="11"/>
        <v>0</v>
      </c>
      <c r="BB55">
        <f t="shared" si="11"/>
        <v>0</v>
      </c>
      <c r="BC55">
        <f t="shared" si="11"/>
        <v>0</v>
      </c>
    </row>
    <row r="56" spans="1:55" x14ac:dyDescent="0.25">
      <c r="A56" s="1">
        <v>42593</v>
      </c>
      <c r="B56">
        <f>'Coho hourly counts 2012'!B56*3</f>
        <v>-3</v>
      </c>
      <c r="C56">
        <f>'Coho hourly counts 2012'!C56*3</f>
        <v>12</v>
      </c>
      <c r="D56">
        <f>'Coho hourly counts 2012'!D56*3</f>
        <v>9</v>
      </c>
      <c r="E56">
        <f>'Coho hourly counts 2012'!E56*3</f>
        <v>6</v>
      </c>
      <c r="F56">
        <f>'Coho hourly counts 2012'!F56*3</f>
        <v>12</v>
      </c>
      <c r="G56">
        <f>'Coho hourly counts 2012'!G56*3</f>
        <v>0</v>
      </c>
      <c r="H56">
        <f>'Coho hourly counts 2012'!H56*3</f>
        <v>0</v>
      </c>
      <c r="I56">
        <f>'Coho hourly counts 2012'!I56*3</f>
        <v>0</v>
      </c>
      <c r="J56">
        <f>'Coho hourly counts 2012'!J56*3</f>
        <v>3</v>
      </c>
      <c r="K56">
        <f>'Coho hourly counts 2012'!K56*3</f>
        <v>6</v>
      </c>
      <c r="L56">
        <f>'Coho hourly counts 2012'!L56*3</f>
        <v>6</v>
      </c>
      <c r="M56">
        <f>'Coho hourly counts 2012'!M56*3</f>
        <v>0</v>
      </c>
      <c r="N56">
        <f>'Coho hourly counts 2012'!N56*3</f>
        <v>21</v>
      </c>
      <c r="O56">
        <f>'Coho hourly counts 2012'!O56*3</f>
        <v>9</v>
      </c>
      <c r="P56">
        <f>'Coho hourly counts 2012'!P56*3</f>
        <v>0</v>
      </c>
      <c r="Q56">
        <f>'Coho hourly counts 2012'!Q56*3</f>
        <v>0</v>
      </c>
      <c r="R56">
        <f>'Coho hourly counts 2012'!R56*3</f>
        <v>6</v>
      </c>
      <c r="S56">
        <f>'Coho hourly counts 2012'!S56*3</f>
        <v>18</v>
      </c>
      <c r="T56">
        <f>'Coho hourly counts 2012'!T56*3</f>
        <v>12</v>
      </c>
      <c r="U56">
        <f>'Coho hourly counts 2012'!U56*3</f>
        <v>0</v>
      </c>
      <c r="V56">
        <f>'Coho hourly counts 2012'!V56*3</f>
        <v>12</v>
      </c>
      <c r="W56">
        <f>'Coho hourly counts 2012'!W56*3</f>
        <v>0</v>
      </c>
      <c r="X56">
        <f>'Coho hourly counts 2012'!X56*3</f>
        <v>18</v>
      </c>
      <c r="Y56">
        <f>'Coho hourly counts 2012'!Y56*3</f>
        <v>0</v>
      </c>
      <c r="Z56">
        <f t="shared" si="8"/>
        <v>147</v>
      </c>
      <c r="AB56" s="74">
        <f t="shared" si="3"/>
        <v>147</v>
      </c>
      <c r="AC56" s="74">
        <f t="shared" si="4"/>
        <v>848.34782608695662</v>
      </c>
      <c r="AD56" s="69">
        <v>147</v>
      </c>
      <c r="AE56">
        <f t="shared" si="0"/>
        <v>24</v>
      </c>
      <c r="AF56">
        <f t="shared" si="5"/>
        <v>5.8913043478260869</v>
      </c>
      <c r="AG56">
        <f t="shared" si="10"/>
        <v>25</v>
      </c>
      <c r="AH56">
        <f t="shared" si="10"/>
        <v>1</v>
      </c>
      <c r="AI56">
        <f t="shared" si="10"/>
        <v>1</v>
      </c>
      <c r="AJ56">
        <f t="shared" si="10"/>
        <v>4</v>
      </c>
      <c r="AK56">
        <f t="shared" si="10"/>
        <v>16</v>
      </c>
      <c r="AL56">
        <f t="shared" si="10"/>
        <v>0</v>
      </c>
      <c r="AM56">
        <f t="shared" si="9"/>
        <v>0</v>
      </c>
      <c r="AN56">
        <f t="shared" si="9"/>
        <v>1</v>
      </c>
      <c r="AO56">
        <f t="shared" si="9"/>
        <v>1</v>
      </c>
      <c r="AP56">
        <f t="shared" si="9"/>
        <v>0</v>
      </c>
      <c r="AQ56">
        <f t="shared" si="9"/>
        <v>4</v>
      </c>
      <c r="AR56">
        <f t="shared" si="9"/>
        <v>49</v>
      </c>
      <c r="AS56">
        <f t="shared" si="9"/>
        <v>16</v>
      </c>
      <c r="AT56">
        <f t="shared" si="9"/>
        <v>9</v>
      </c>
      <c r="AU56">
        <f t="shared" si="9"/>
        <v>0</v>
      </c>
      <c r="AV56">
        <f t="shared" si="9"/>
        <v>4</v>
      </c>
      <c r="AW56">
        <f t="shared" si="9"/>
        <v>16</v>
      </c>
      <c r="AX56">
        <f t="shared" si="11"/>
        <v>4</v>
      </c>
      <c r="AY56">
        <f t="shared" si="11"/>
        <v>16</v>
      </c>
      <c r="AZ56">
        <f t="shared" si="11"/>
        <v>16</v>
      </c>
      <c r="BA56">
        <f t="shared" si="11"/>
        <v>16</v>
      </c>
      <c r="BB56">
        <f t="shared" si="11"/>
        <v>36</v>
      </c>
      <c r="BC56">
        <f t="shared" si="11"/>
        <v>36</v>
      </c>
    </row>
    <row r="57" spans="1:55" x14ac:dyDescent="0.25">
      <c r="A57" s="1">
        <v>42594</v>
      </c>
      <c r="B57">
        <f>'Coho hourly counts 2012'!B57*3</f>
        <v>0</v>
      </c>
      <c r="C57">
        <f>'Coho hourly counts 2012'!C57*3</f>
        <v>3</v>
      </c>
      <c r="D57">
        <f>'Coho hourly counts 2012'!D57*3</f>
        <v>6</v>
      </c>
      <c r="E57">
        <f>'Coho hourly counts 2012'!E57*3</f>
        <v>3</v>
      </c>
      <c r="F57">
        <f>'Coho hourly counts 2012'!F57*3</f>
        <v>0</v>
      </c>
      <c r="G57">
        <f>'Coho hourly counts 2012'!G57*3</f>
        <v>0</v>
      </c>
      <c r="H57">
        <f>'Coho hourly counts 2012'!H57*3</f>
        <v>0</v>
      </c>
      <c r="I57">
        <f>'Coho hourly counts 2012'!I57*3</f>
        <v>3</v>
      </c>
      <c r="J57">
        <f>'Coho hourly counts 2012'!J57*3</f>
        <v>0</v>
      </c>
      <c r="K57">
        <f>'Coho hourly counts 2012'!K57*3</f>
        <v>0</v>
      </c>
      <c r="L57">
        <f>'Coho hourly counts 2012'!L57*3</f>
        <v>0</v>
      </c>
      <c r="M57">
        <f>'Coho hourly counts 2012'!M57*3</f>
        <v>0</v>
      </c>
      <c r="N57">
        <f>'Coho hourly counts 2012'!N57*3</f>
        <v>0</v>
      </c>
      <c r="O57">
        <f>'Coho hourly counts 2012'!O57*3</f>
        <v>0</v>
      </c>
      <c r="P57">
        <f>'Coho hourly counts 2012'!P57*3</f>
        <v>0</v>
      </c>
      <c r="Q57">
        <f>'Coho hourly counts 2012'!Q57*3</f>
        <v>0</v>
      </c>
      <c r="R57">
        <f>'Coho hourly counts 2012'!R57*3</f>
        <v>21</v>
      </c>
      <c r="S57">
        <f>'Coho hourly counts 2012'!S57*3</f>
        <v>-3</v>
      </c>
      <c r="T57">
        <f>'Coho hourly counts 2012'!T57*3</f>
        <v>0</v>
      </c>
      <c r="U57">
        <f>'Coho hourly counts 2012'!U57*3</f>
        <v>18</v>
      </c>
      <c r="V57">
        <f>'Coho hourly counts 2012'!V57*3</f>
        <v>9</v>
      </c>
      <c r="W57">
        <f>'Coho hourly counts 2012'!W57*3</f>
        <v>0</v>
      </c>
      <c r="X57">
        <f>'Coho hourly counts 2012'!X57*3</f>
        <v>0</v>
      </c>
      <c r="Y57">
        <f>'Coho hourly counts 2012'!Y57*3</f>
        <v>6</v>
      </c>
      <c r="Z57">
        <f t="shared" si="8"/>
        <v>66</v>
      </c>
      <c r="AB57" s="74">
        <f t="shared" si="3"/>
        <v>66</v>
      </c>
      <c r="AC57" s="74">
        <f t="shared" si="4"/>
        <v>557.21739130434787</v>
      </c>
      <c r="AD57" s="69">
        <v>66</v>
      </c>
      <c r="AE57">
        <f t="shared" si="0"/>
        <v>24</v>
      </c>
      <c r="AF57">
        <f t="shared" si="5"/>
        <v>3.8695652173913042</v>
      </c>
      <c r="AG57">
        <f t="shared" si="10"/>
        <v>1</v>
      </c>
      <c r="AH57">
        <f t="shared" si="10"/>
        <v>1</v>
      </c>
      <c r="AI57">
        <f t="shared" si="10"/>
        <v>1</v>
      </c>
      <c r="AJ57">
        <f t="shared" si="10"/>
        <v>1</v>
      </c>
      <c r="AK57">
        <f t="shared" si="10"/>
        <v>0</v>
      </c>
      <c r="AL57">
        <f t="shared" si="10"/>
        <v>0</v>
      </c>
      <c r="AM57">
        <f t="shared" si="9"/>
        <v>1</v>
      </c>
      <c r="AN57">
        <f t="shared" si="9"/>
        <v>1</v>
      </c>
      <c r="AO57">
        <f t="shared" si="9"/>
        <v>0</v>
      </c>
      <c r="AP57">
        <f t="shared" si="9"/>
        <v>0</v>
      </c>
      <c r="AQ57">
        <f t="shared" si="9"/>
        <v>0</v>
      </c>
      <c r="AR57">
        <f t="shared" si="9"/>
        <v>0</v>
      </c>
      <c r="AS57">
        <f t="shared" si="9"/>
        <v>0</v>
      </c>
      <c r="AT57">
        <f t="shared" si="9"/>
        <v>0</v>
      </c>
      <c r="AU57">
        <f t="shared" si="9"/>
        <v>0</v>
      </c>
      <c r="AV57">
        <f t="shared" si="9"/>
        <v>49</v>
      </c>
      <c r="AW57">
        <f t="shared" si="9"/>
        <v>64</v>
      </c>
      <c r="AX57">
        <f t="shared" si="11"/>
        <v>1</v>
      </c>
      <c r="AY57">
        <f t="shared" si="11"/>
        <v>36</v>
      </c>
      <c r="AZ57">
        <f t="shared" si="11"/>
        <v>9</v>
      </c>
      <c r="BA57">
        <f t="shared" si="11"/>
        <v>9</v>
      </c>
      <c r="BB57">
        <f t="shared" si="11"/>
        <v>0</v>
      </c>
      <c r="BC57">
        <f t="shared" si="11"/>
        <v>4</v>
      </c>
    </row>
    <row r="58" spans="1:55" x14ac:dyDescent="0.25">
      <c r="A58" s="1">
        <v>42595</v>
      </c>
      <c r="B58">
        <f>'Coho hourly counts 2012'!B58*3</f>
        <v>0</v>
      </c>
      <c r="C58">
        <f>'Coho hourly counts 2012'!C58*3</f>
        <v>3</v>
      </c>
      <c r="D58">
        <f>'Coho hourly counts 2012'!D58*3</f>
        <v>9</v>
      </c>
      <c r="E58">
        <f>'Coho hourly counts 2012'!E58*3</f>
        <v>0</v>
      </c>
      <c r="F58">
        <f>'Coho hourly counts 2012'!F58*3</f>
        <v>3</v>
      </c>
      <c r="G58">
        <f>'Coho hourly counts 2012'!G58*3</f>
        <v>0</v>
      </c>
      <c r="H58">
        <f>'Coho hourly counts 2012'!H58*3</f>
        <v>0</v>
      </c>
      <c r="I58">
        <f>'Coho hourly counts 2012'!I58*3</f>
        <v>0</v>
      </c>
      <c r="J58">
        <f>'Coho hourly counts 2012'!J58*3</f>
        <v>3</v>
      </c>
      <c r="K58">
        <f>'Coho hourly counts 2012'!K58*3</f>
        <v>3</v>
      </c>
      <c r="L58">
        <f>'Coho hourly counts 2012'!L58*3</f>
        <v>3</v>
      </c>
      <c r="M58">
        <f>'Coho hourly counts 2012'!M58*3</f>
        <v>0</v>
      </c>
      <c r="N58">
        <f>'Coho hourly counts 2012'!N58*3</f>
        <v>0</v>
      </c>
      <c r="O58">
        <f>'Coho hourly counts 2012'!O58*3</f>
        <v>3</v>
      </c>
      <c r="P58">
        <f>'Coho hourly counts 2012'!P58*3</f>
        <v>3</v>
      </c>
      <c r="Q58">
        <f>'Coho hourly counts 2012'!Q58*3</f>
        <v>0</v>
      </c>
      <c r="R58">
        <f>'Coho hourly counts 2012'!R58*3</f>
        <v>9</v>
      </c>
      <c r="S58">
        <f>'Coho hourly counts 2012'!S58*3</f>
        <v>9</v>
      </c>
      <c r="T58">
        <f>'Coho hourly counts 2012'!T58*3</f>
        <v>0</v>
      </c>
      <c r="U58">
        <f>'Coho hourly counts 2012'!U58*3</f>
        <v>0</v>
      </c>
      <c r="V58">
        <f>'Coho hourly counts 2012'!V58*3</f>
        <v>0</v>
      </c>
      <c r="W58">
        <f>'Coho hourly counts 2012'!W58*3</f>
        <v>0</v>
      </c>
      <c r="X58">
        <f>'Coho hourly counts 2012'!X58*3</f>
        <v>0</v>
      </c>
      <c r="Y58">
        <f>'Coho hourly counts 2012'!Y58*3</f>
        <v>0</v>
      </c>
      <c r="Z58">
        <f t="shared" si="8"/>
        <v>48</v>
      </c>
      <c r="AB58">
        <f t="shared" si="3"/>
        <v>48</v>
      </c>
      <c r="AC58">
        <f t="shared" si="4"/>
        <v>118.95652173913045</v>
      </c>
      <c r="AD58" s="69">
        <v>48</v>
      </c>
      <c r="AE58">
        <f t="shared" si="0"/>
        <v>24</v>
      </c>
      <c r="AF58">
        <f t="shared" si="5"/>
        <v>0.82608695652173914</v>
      </c>
      <c r="AG58">
        <f t="shared" si="10"/>
        <v>1</v>
      </c>
      <c r="AH58">
        <f t="shared" si="10"/>
        <v>4</v>
      </c>
      <c r="AI58">
        <f t="shared" si="10"/>
        <v>9</v>
      </c>
      <c r="AJ58">
        <f t="shared" si="10"/>
        <v>1</v>
      </c>
      <c r="AK58">
        <f t="shared" si="10"/>
        <v>1</v>
      </c>
      <c r="AL58">
        <f t="shared" si="10"/>
        <v>0</v>
      </c>
      <c r="AM58">
        <f t="shared" si="9"/>
        <v>0</v>
      </c>
      <c r="AN58">
        <f t="shared" si="9"/>
        <v>1</v>
      </c>
      <c r="AO58">
        <f t="shared" si="9"/>
        <v>0</v>
      </c>
      <c r="AP58">
        <f t="shared" si="9"/>
        <v>0</v>
      </c>
      <c r="AQ58">
        <f t="shared" si="9"/>
        <v>1</v>
      </c>
      <c r="AR58">
        <f t="shared" si="9"/>
        <v>0</v>
      </c>
      <c r="AS58">
        <f t="shared" si="9"/>
        <v>1</v>
      </c>
      <c r="AT58">
        <f t="shared" si="9"/>
        <v>0</v>
      </c>
      <c r="AU58">
        <f t="shared" si="9"/>
        <v>1</v>
      </c>
      <c r="AV58">
        <f t="shared" si="9"/>
        <v>9</v>
      </c>
      <c r="AW58">
        <f t="shared" si="9"/>
        <v>0</v>
      </c>
      <c r="AX58">
        <f t="shared" si="11"/>
        <v>9</v>
      </c>
      <c r="AY58">
        <f t="shared" si="11"/>
        <v>0</v>
      </c>
      <c r="AZ58">
        <f t="shared" si="11"/>
        <v>0</v>
      </c>
      <c r="BA58">
        <f t="shared" si="11"/>
        <v>0</v>
      </c>
      <c r="BB58">
        <f t="shared" si="11"/>
        <v>0</v>
      </c>
      <c r="BC58">
        <f t="shared" si="11"/>
        <v>0</v>
      </c>
    </row>
    <row r="59" spans="1:55" x14ac:dyDescent="0.25">
      <c r="A59" s="1">
        <v>42596</v>
      </c>
      <c r="B59">
        <f>'Coho hourly counts 2012'!B59*3</f>
        <v>-3</v>
      </c>
      <c r="C59">
        <f>'Coho hourly counts 2012'!C59*3</f>
        <v>9</v>
      </c>
      <c r="D59">
        <f>'Coho hourly counts 2012'!D59*3</f>
        <v>0</v>
      </c>
      <c r="E59">
        <f>'Coho hourly counts 2012'!E59*3</f>
        <v>0</v>
      </c>
      <c r="F59">
        <f>'Coho hourly counts 2012'!F59*3</f>
        <v>3</v>
      </c>
      <c r="G59">
        <f>'Coho hourly counts 2012'!G59*3</f>
        <v>0</v>
      </c>
      <c r="H59">
        <f>'Coho hourly counts 2012'!H59*3</f>
        <v>0</v>
      </c>
      <c r="I59">
        <f>'Coho hourly counts 2012'!I59*3</f>
        <v>6</v>
      </c>
      <c r="J59">
        <f>'Coho hourly counts 2012'!J59*3</f>
        <v>-3</v>
      </c>
      <c r="K59">
        <f>'Coho hourly counts 2012'!K59*3</f>
        <v>-6</v>
      </c>
      <c r="L59">
        <f>'Coho hourly counts 2012'!L59*3</f>
        <v>0</v>
      </c>
      <c r="M59">
        <f>'Coho hourly counts 2012'!M59*3</f>
        <v>0</v>
      </c>
      <c r="N59">
        <f>'Coho hourly counts 2012'!N59*3</f>
        <v>0</v>
      </c>
      <c r="O59">
        <f>'Coho hourly counts 2012'!O59*3</f>
        <v>0</v>
      </c>
      <c r="P59">
        <f>'Coho hourly counts 2012'!P59*3</f>
        <v>0</v>
      </c>
      <c r="Q59">
        <f>'Coho hourly counts 2012'!Q59*3</f>
        <v>0</v>
      </c>
      <c r="R59">
        <f>'Coho hourly counts 2012'!R59*3</f>
        <v>6</v>
      </c>
      <c r="S59">
        <f>'Coho hourly counts 2012'!S59*3</f>
        <v>0</v>
      </c>
      <c r="T59">
        <f>'Coho hourly counts 2012'!T59*3</f>
        <v>3</v>
      </c>
      <c r="U59">
        <f>'Coho hourly counts 2012'!U59*3</f>
        <v>0</v>
      </c>
      <c r="V59">
        <f>'Coho hourly counts 2012'!V59*3</f>
        <v>21</v>
      </c>
      <c r="W59">
        <f>'Coho hourly counts 2012'!W59*3</f>
        <v>9</v>
      </c>
      <c r="X59">
        <f>'Coho hourly counts 2012'!X59*3</f>
        <v>0</v>
      </c>
      <c r="Y59">
        <f>'Coho hourly counts 2012'!Y59*3</f>
        <v>-3</v>
      </c>
      <c r="Z59">
        <f t="shared" si="8"/>
        <v>42</v>
      </c>
      <c r="AB59">
        <f t="shared" si="3"/>
        <v>42</v>
      </c>
      <c r="AC59">
        <f t="shared" si="4"/>
        <v>406.95652173913049</v>
      </c>
      <c r="AD59" s="69">
        <v>42</v>
      </c>
      <c r="AE59">
        <f t="shared" si="0"/>
        <v>24</v>
      </c>
      <c r="AF59">
        <f t="shared" si="5"/>
        <v>2.8260869565217392</v>
      </c>
      <c r="AG59">
        <f t="shared" si="10"/>
        <v>16</v>
      </c>
      <c r="AH59">
        <f t="shared" si="10"/>
        <v>9</v>
      </c>
      <c r="AI59">
        <f t="shared" si="10"/>
        <v>0</v>
      </c>
      <c r="AJ59">
        <f t="shared" si="10"/>
        <v>1</v>
      </c>
      <c r="AK59">
        <f t="shared" si="10"/>
        <v>1</v>
      </c>
      <c r="AL59">
        <f t="shared" si="10"/>
        <v>0</v>
      </c>
      <c r="AM59">
        <f t="shared" si="9"/>
        <v>4</v>
      </c>
      <c r="AN59">
        <f t="shared" si="9"/>
        <v>9</v>
      </c>
      <c r="AO59">
        <f t="shared" si="9"/>
        <v>1</v>
      </c>
      <c r="AP59">
        <f t="shared" si="9"/>
        <v>4</v>
      </c>
      <c r="AQ59">
        <f t="shared" si="9"/>
        <v>0</v>
      </c>
      <c r="AR59">
        <f t="shared" si="9"/>
        <v>0</v>
      </c>
      <c r="AS59">
        <f t="shared" si="9"/>
        <v>0</v>
      </c>
      <c r="AT59">
        <f t="shared" si="9"/>
        <v>0</v>
      </c>
      <c r="AU59">
        <f t="shared" si="9"/>
        <v>0</v>
      </c>
      <c r="AV59">
        <f t="shared" si="9"/>
        <v>4</v>
      </c>
      <c r="AW59">
        <f t="shared" si="9"/>
        <v>4</v>
      </c>
      <c r="AX59">
        <f t="shared" si="11"/>
        <v>1</v>
      </c>
      <c r="AY59">
        <f t="shared" si="11"/>
        <v>1</v>
      </c>
      <c r="AZ59">
        <f t="shared" si="11"/>
        <v>49</v>
      </c>
      <c r="BA59">
        <f t="shared" si="11"/>
        <v>16</v>
      </c>
      <c r="BB59">
        <f t="shared" si="11"/>
        <v>9</v>
      </c>
      <c r="BC59">
        <f t="shared" si="11"/>
        <v>1</v>
      </c>
    </row>
    <row r="60" spans="1:55" x14ac:dyDescent="0.25">
      <c r="A60" s="1">
        <v>42597</v>
      </c>
      <c r="B60">
        <f>'Coho hourly counts 2012'!B60*3</f>
        <v>-3</v>
      </c>
      <c r="C60">
        <f>'Coho hourly counts 2012'!C60*3</f>
        <v>0</v>
      </c>
      <c r="D60">
        <f>'Coho hourly counts 2012'!D60*3</f>
        <v>18</v>
      </c>
      <c r="E60">
        <f>'Coho hourly counts 2012'!E60*3</f>
        <v>30</v>
      </c>
      <c r="F60">
        <f>'Coho hourly counts 2012'!F60*3</f>
        <v>21</v>
      </c>
      <c r="G60">
        <f>'Coho hourly counts 2012'!G60*3</f>
        <v>0</v>
      </c>
      <c r="H60">
        <f>'Coho hourly counts 2012'!H60*3</f>
        <v>0</v>
      </c>
      <c r="I60">
        <f>'Coho hourly counts 2012'!I60*3</f>
        <v>6</v>
      </c>
      <c r="J60">
        <f>'Coho hourly counts 2012'!J60*3</f>
        <v>0</v>
      </c>
      <c r="K60">
        <f>'Coho hourly counts 2012'!K60*3</f>
        <v>6</v>
      </c>
      <c r="L60">
        <f>'Coho hourly counts 2012'!L60*3</f>
        <v>3</v>
      </c>
      <c r="M60">
        <f>'Coho hourly counts 2012'!M60*3</f>
        <v>3</v>
      </c>
      <c r="N60">
        <f>'Coho hourly counts 2012'!N60*3</f>
        <v>0</v>
      </c>
      <c r="O60">
        <f>'Coho hourly counts 2012'!O60*3</f>
        <v>0</v>
      </c>
      <c r="P60">
        <f>'Coho hourly counts 2012'!P60*3</f>
        <v>0</v>
      </c>
      <c r="Q60">
        <f>'Coho hourly counts 2012'!Q60*3</f>
        <v>-3</v>
      </c>
      <c r="R60">
        <f>'Coho hourly counts 2012'!R60*3</f>
        <v>0</v>
      </c>
      <c r="S60">
        <f>'Coho hourly counts 2012'!S60*3</f>
        <v>-3</v>
      </c>
      <c r="T60">
        <f>'Coho hourly counts 2012'!T60*3</f>
        <v>9</v>
      </c>
      <c r="U60">
        <f>'Coho hourly counts 2012'!U60*3</f>
        <v>12</v>
      </c>
      <c r="V60">
        <f>'Coho hourly counts 2012'!V60*3</f>
        <v>0</v>
      </c>
      <c r="W60">
        <f>'Coho hourly counts 2012'!W60*3</f>
        <v>0</v>
      </c>
      <c r="X60">
        <f>'Coho hourly counts 2012'!X60*3</f>
        <v>6</v>
      </c>
      <c r="Y60">
        <f>'Coho hourly counts 2012'!Y60*3</f>
        <v>-3</v>
      </c>
      <c r="Z60">
        <f t="shared" si="8"/>
        <v>102</v>
      </c>
      <c r="AB60">
        <f t="shared" si="3"/>
        <v>102</v>
      </c>
      <c r="AC60">
        <f t="shared" si="4"/>
        <v>544.69565217391312</v>
      </c>
      <c r="AD60" s="69">
        <v>102</v>
      </c>
      <c r="AE60">
        <f t="shared" si="0"/>
        <v>24</v>
      </c>
      <c r="AF60">
        <f t="shared" si="5"/>
        <v>3.7826086956521738</v>
      </c>
      <c r="AG60">
        <f t="shared" si="10"/>
        <v>1</v>
      </c>
      <c r="AH60">
        <f t="shared" si="10"/>
        <v>36</v>
      </c>
      <c r="AI60">
        <f t="shared" si="10"/>
        <v>16</v>
      </c>
      <c r="AJ60">
        <f t="shared" si="10"/>
        <v>9</v>
      </c>
      <c r="AK60">
        <f t="shared" si="10"/>
        <v>49</v>
      </c>
      <c r="AL60">
        <f t="shared" si="10"/>
        <v>0</v>
      </c>
      <c r="AM60">
        <f t="shared" si="9"/>
        <v>4</v>
      </c>
      <c r="AN60">
        <f t="shared" si="9"/>
        <v>4</v>
      </c>
      <c r="AO60">
        <f t="shared" si="9"/>
        <v>4</v>
      </c>
      <c r="AP60">
        <f t="shared" si="9"/>
        <v>1</v>
      </c>
      <c r="AQ60">
        <f t="shared" si="9"/>
        <v>0</v>
      </c>
      <c r="AR60">
        <f t="shared" si="9"/>
        <v>1</v>
      </c>
      <c r="AS60">
        <f t="shared" si="9"/>
        <v>0</v>
      </c>
      <c r="AT60">
        <f t="shared" si="9"/>
        <v>0</v>
      </c>
      <c r="AU60">
        <f t="shared" si="9"/>
        <v>1</v>
      </c>
      <c r="AV60">
        <f t="shared" si="9"/>
        <v>1</v>
      </c>
      <c r="AW60">
        <f t="shared" si="9"/>
        <v>1</v>
      </c>
      <c r="AX60">
        <f t="shared" si="11"/>
        <v>16</v>
      </c>
      <c r="AY60">
        <f t="shared" si="11"/>
        <v>1</v>
      </c>
      <c r="AZ60">
        <f t="shared" si="11"/>
        <v>16</v>
      </c>
      <c r="BA60">
        <f t="shared" si="11"/>
        <v>0</v>
      </c>
      <c r="BB60">
        <f t="shared" si="11"/>
        <v>4</v>
      </c>
      <c r="BC60">
        <f t="shared" si="11"/>
        <v>9</v>
      </c>
    </row>
    <row r="61" spans="1:55" x14ac:dyDescent="0.25">
      <c r="A61" s="1">
        <v>42598</v>
      </c>
      <c r="B61">
        <f>'Coho hourly counts 2012'!B61*3</f>
        <v>0</v>
      </c>
      <c r="C61">
        <f>'Coho hourly counts 2012'!C61*3</f>
        <v>0</v>
      </c>
      <c r="D61">
        <f>'Coho hourly counts 2012'!D61*3</f>
        <v>21</v>
      </c>
      <c r="E61">
        <f>'Coho hourly counts 2012'!E61*3</f>
        <v>6</v>
      </c>
      <c r="F61">
        <f>'Coho hourly counts 2012'!F61*3</f>
        <v>0</v>
      </c>
      <c r="G61">
        <f>'Coho hourly counts 2012'!G61*3</f>
        <v>3</v>
      </c>
      <c r="H61">
        <f>'Coho hourly counts 2012'!H61*3</f>
        <v>0</v>
      </c>
      <c r="I61">
        <f>'Coho hourly counts 2012'!I61*3</f>
        <v>0</v>
      </c>
      <c r="J61">
        <f>'Coho hourly counts 2012'!J61*3</f>
        <v>0</v>
      </c>
      <c r="K61">
        <f>'Coho hourly counts 2012'!K61*3</f>
        <v>0</v>
      </c>
      <c r="L61">
        <f>'Coho hourly counts 2012'!L61*3</f>
        <v>0</v>
      </c>
      <c r="M61">
        <f>'Coho hourly counts 2012'!M61*3</f>
        <v>0</v>
      </c>
      <c r="N61">
        <f>'Coho hourly counts 2012'!N61*3</f>
        <v>0</v>
      </c>
      <c r="O61">
        <f>'Coho hourly counts 2012'!O61*3</f>
        <v>0</v>
      </c>
      <c r="P61">
        <f>'Coho hourly counts 2012'!P61*3</f>
        <v>0</v>
      </c>
      <c r="Q61">
        <f>'Coho hourly counts 2012'!Q61*3</f>
        <v>0</v>
      </c>
      <c r="R61">
        <f>'Coho hourly counts 2012'!R61*3</f>
        <v>6</v>
      </c>
      <c r="S61">
        <f>'Coho hourly counts 2012'!S61*3</f>
        <v>0</v>
      </c>
      <c r="T61">
        <f>'Coho hourly counts 2012'!T61*3</f>
        <v>6</v>
      </c>
      <c r="U61">
        <f>'Coho hourly counts 2012'!U61*3</f>
        <v>-6</v>
      </c>
      <c r="V61">
        <f>'Coho hourly counts 2012'!V61*3</f>
        <v>0</v>
      </c>
      <c r="W61">
        <f>'Coho hourly counts 2012'!W61*3</f>
        <v>0</v>
      </c>
      <c r="X61">
        <f>'Coho hourly counts 2012'!X61*3</f>
        <v>0</v>
      </c>
      <c r="Y61">
        <f>'Coho hourly counts 2012'!Y61*3</f>
        <v>0</v>
      </c>
      <c r="Z61">
        <f t="shared" si="8"/>
        <v>36</v>
      </c>
      <c r="AB61">
        <f t="shared" si="3"/>
        <v>36</v>
      </c>
      <c r="AC61">
        <f t="shared" si="4"/>
        <v>350.60869565217399</v>
      </c>
      <c r="AD61" s="69">
        <v>36</v>
      </c>
      <c r="AE61">
        <f t="shared" si="0"/>
        <v>24</v>
      </c>
      <c r="AF61">
        <f t="shared" si="5"/>
        <v>2.4347826086956523</v>
      </c>
      <c r="AG61">
        <f t="shared" si="10"/>
        <v>0</v>
      </c>
      <c r="AH61">
        <f t="shared" si="10"/>
        <v>49</v>
      </c>
      <c r="AI61">
        <f t="shared" si="10"/>
        <v>25</v>
      </c>
      <c r="AJ61">
        <f t="shared" si="10"/>
        <v>4</v>
      </c>
      <c r="AK61">
        <f t="shared" si="10"/>
        <v>1</v>
      </c>
      <c r="AL61">
        <f t="shared" si="10"/>
        <v>1</v>
      </c>
      <c r="AM61">
        <f t="shared" si="9"/>
        <v>0</v>
      </c>
      <c r="AN61">
        <f t="shared" si="9"/>
        <v>0</v>
      </c>
      <c r="AO61">
        <f t="shared" si="9"/>
        <v>0</v>
      </c>
      <c r="AP61">
        <f t="shared" si="9"/>
        <v>0</v>
      </c>
      <c r="AQ61">
        <f t="shared" si="9"/>
        <v>0</v>
      </c>
      <c r="AR61">
        <f t="shared" si="9"/>
        <v>0</v>
      </c>
      <c r="AS61">
        <f t="shared" si="9"/>
        <v>0</v>
      </c>
      <c r="AT61">
        <f t="shared" si="9"/>
        <v>0</v>
      </c>
      <c r="AU61">
        <f t="shared" si="9"/>
        <v>0</v>
      </c>
      <c r="AV61">
        <f t="shared" si="9"/>
        <v>4</v>
      </c>
      <c r="AW61">
        <f t="shared" si="9"/>
        <v>4</v>
      </c>
      <c r="AX61">
        <f t="shared" si="11"/>
        <v>4</v>
      </c>
      <c r="AY61">
        <f t="shared" si="11"/>
        <v>16</v>
      </c>
      <c r="AZ61">
        <f t="shared" si="11"/>
        <v>4</v>
      </c>
      <c r="BA61">
        <f t="shared" si="11"/>
        <v>0</v>
      </c>
      <c r="BB61">
        <f t="shared" si="11"/>
        <v>0</v>
      </c>
      <c r="BC61">
        <f t="shared" si="11"/>
        <v>0</v>
      </c>
    </row>
    <row r="63" spans="1:55" x14ac:dyDescent="0.25"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M63" t="s">
        <v>14</v>
      </c>
      <c r="N63" t="s">
        <v>15</v>
      </c>
      <c r="O63" t="s">
        <v>16</v>
      </c>
      <c r="P63" t="s">
        <v>17</v>
      </c>
      <c r="Q63" t="s">
        <v>18</v>
      </c>
      <c r="R63" t="s">
        <v>19</v>
      </c>
      <c r="S63" t="s">
        <v>20</v>
      </c>
      <c r="T63" t="s">
        <v>21</v>
      </c>
      <c r="U63" t="s">
        <v>22</v>
      </c>
      <c r="V63" t="s">
        <v>23</v>
      </c>
      <c r="W63" t="s">
        <v>24</v>
      </c>
      <c r="X63" t="s">
        <v>25</v>
      </c>
      <c r="Y63" t="s">
        <v>26</v>
      </c>
    </row>
    <row r="64" spans="1:55" x14ac:dyDescent="0.25">
      <c r="B64" s="8">
        <v>-15</v>
      </c>
      <c r="C64" s="8">
        <v>39</v>
      </c>
      <c r="D64" s="8">
        <v>93</v>
      </c>
      <c r="E64" s="5">
        <v>54</v>
      </c>
      <c r="F64">
        <v>60</v>
      </c>
      <c r="G64">
        <v>6</v>
      </c>
      <c r="H64">
        <v>9</v>
      </c>
      <c r="I64">
        <v>18</v>
      </c>
      <c r="J64">
        <v>0</v>
      </c>
      <c r="K64">
        <v>9</v>
      </c>
      <c r="L64">
        <v>15</v>
      </c>
      <c r="M64">
        <v>3</v>
      </c>
      <c r="N64">
        <v>21</v>
      </c>
      <c r="O64">
        <v>12</v>
      </c>
      <c r="P64">
        <v>6</v>
      </c>
      <c r="Q64">
        <v>-6</v>
      </c>
      <c r="R64">
        <v>78</v>
      </c>
      <c r="S64">
        <v>48</v>
      </c>
      <c r="T64">
        <v>63</v>
      </c>
      <c r="U64">
        <v>63</v>
      </c>
      <c r="V64" s="8">
        <v>78</v>
      </c>
      <c r="W64" s="8">
        <v>42</v>
      </c>
      <c r="X64" s="8">
        <v>57</v>
      </c>
      <c r="Y64" s="8">
        <v>15</v>
      </c>
      <c r="Z64">
        <f>SUM(B64:Y64)</f>
        <v>768</v>
      </c>
      <c r="AB64" t="s">
        <v>29</v>
      </c>
      <c r="AC64" t="s">
        <v>30</v>
      </c>
      <c r="AD64" t="s">
        <v>34</v>
      </c>
    </row>
    <row r="65" spans="2:30" x14ac:dyDescent="0.25">
      <c r="B65" s="9">
        <f>B64/$Z$64</f>
        <v>-1.953125E-2</v>
      </c>
      <c r="C65" s="9">
        <f t="shared" ref="C65:Y65" si="12">C64/$Z$64</f>
        <v>5.078125E-2</v>
      </c>
      <c r="D65" s="9">
        <f t="shared" si="12"/>
        <v>0.12109375</v>
      </c>
      <c r="E65" s="72">
        <f t="shared" si="12"/>
        <v>7.03125E-2</v>
      </c>
      <c r="F65" s="6">
        <f t="shared" si="12"/>
        <v>7.8125E-2</v>
      </c>
      <c r="G65" s="6">
        <f t="shared" si="12"/>
        <v>7.8125E-3</v>
      </c>
      <c r="H65" s="6">
        <f t="shared" si="12"/>
        <v>1.171875E-2</v>
      </c>
      <c r="I65" s="6">
        <f t="shared" si="12"/>
        <v>2.34375E-2</v>
      </c>
      <c r="J65" s="6">
        <f t="shared" si="12"/>
        <v>0</v>
      </c>
      <c r="K65" s="6">
        <f t="shared" si="12"/>
        <v>1.171875E-2</v>
      </c>
      <c r="L65" s="6">
        <f t="shared" si="12"/>
        <v>1.953125E-2</v>
      </c>
      <c r="M65" s="6">
        <f t="shared" si="12"/>
        <v>3.90625E-3</v>
      </c>
      <c r="N65" s="6">
        <f t="shared" si="12"/>
        <v>2.734375E-2</v>
      </c>
      <c r="O65" s="6">
        <f t="shared" si="12"/>
        <v>1.5625E-2</v>
      </c>
      <c r="P65" s="6">
        <f t="shared" si="12"/>
        <v>7.8125E-3</v>
      </c>
      <c r="Q65" s="6">
        <f t="shared" si="12"/>
        <v>-7.8125E-3</v>
      </c>
      <c r="R65" s="6">
        <f t="shared" si="12"/>
        <v>0.1015625</v>
      </c>
      <c r="S65" s="6">
        <f t="shared" si="12"/>
        <v>6.25E-2</v>
      </c>
      <c r="T65" s="6">
        <f t="shared" si="12"/>
        <v>8.203125E-2</v>
      </c>
      <c r="U65" s="6">
        <f t="shared" si="12"/>
        <v>8.203125E-2</v>
      </c>
      <c r="V65" s="9">
        <f t="shared" si="12"/>
        <v>0.1015625</v>
      </c>
      <c r="W65" s="9">
        <f t="shared" si="12"/>
        <v>5.46875E-2</v>
      </c>
      <c r="X65" s="9">
        <f t="shared" si="12"/>
        <v>7.421875E-2</v>
      </c>
      <c r="Y65" s="9">
        <f t="shared" si="12"/>
        <v>1.953125E-2</v>
      </c>
      <c r="Z65">
        <f>SUM(B65:Y65)</f>
        <v>1</v>
      </c>
      <c r="AB65">
        <f>SUM(AB7:AB61)</f>
        <v>768</v>
      </c>
      <c r="AC65" t="e">
        <f>SUM(AC7:AC61)</f>
        <v>#DIV/0!</v>
      </c>
      <c r="AD65" t="e">
        <f>SQRT(AC65)</f>
        <v>#DIV/0!</v>
      </c>
    </row>
    <row r="67" spans="2:30" ht="18" x14ac:dyDescent="0.35">
      <c r="K67" s="83"/>
      <c r="L67" s="83"/>
      <c r="M67" s="83"/>
      <c r="N67" s="83"/>
      <c r="O67" s="83"/>
      <c r="P67" s="83"/>
    </row>
    <row r="68" spans="2:30" ht="18" x14ac:dyDescent="0.35">
      <c r="K68" s="83" t="s">
        <v>38</v>
      </c>
      <c r="L68" s="83"/>
      <c r="M68" s="83"/>
      <c r="N68" s="83"/>
      <c r="O68" s="83"/>
      <c r="P68" s="83"/>
    </row>
    <row r="69" spans="2:30" ht="18" x14ac:dyDescent="0.35">
      <c r="K69" s="83"/>
      <c r="L69" s="83"/>
      <c r="M69" s="83"/>
      <c r="N69" s="83"/>
      <c r="O69" s="83"/>
      <c r="P69" s="8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 Chinook hourly counts 2012</vt:lpstr>
      <vt:lpstr>2012Chinook Complete Counts</vt:lpstr>
      <vt:lpstr> Chum hourly counts 2012</vt:lpstr>
      <vt:lpstr>Chum exp counts and SE 2012</vt:lpstr>
      <vt:lpstr>Pink hourly counts 2012</vt:lpstr>
      <vt:lpstr>Pink exp counts and SE 2012 </vt:lpstr>
      <vt:lpstr>Coho hourly counts 2012</vt:lpstr>
      <vt:lpstr>Coho exp counts and SE 2012</vt:lpstr>
      <vt:lpstr>' Chum hourly counts 2012'!Print_Area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Bell, Jenefer L (DFG)</cp:lastModifiedBy>
  <dcterms:created xsi:type="dcterms:W3CDTF">2016-03-02T19:11:21Z</dcterms:created>
  <dcterms:modified xsi:type="dcterms:W3CDTF">2020-12-07T22:59:39Z</dcterms:modified>
</cp:coreProperties>
</file>