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drawing4.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rmor" sheetId="1" state="visible" r:id="rId2"/>
    <sheet name="Weapons" sheetId="2" state="visible" r:id="rId3"/>
    <sheet name="Equipment" sheetId="3" state="visible" r:id="rId4"/>
    <sheet name="Magic Items" sheetId="4" state="visible" r:id="rId5"/>
    <sheet name="Magic Item Rarity" sheetId="5" state="visible" r:id="rId6"/>
    <sheet name="Treasure Generator" sheetId="6" state="visible" r:id="rId7"/>
    <sheet name="Individual Treasure" sheetId="7" state="visible" r:id="rId8"/>
    <sheet name="Treasure Hoard" sheetId="8" state="visible" r:id="rId9"/>
    <sheet name="Gems" sheetId="9" state="visible" r:id="rId10"/>
    <sheet name="Art" sheetId="10" state="visible" r:id="rId11"/>
    <sheet name="Random Magic Item" sheetId="11" state="visible" r:id="rId12"/>
  </sheets>
  <definedNames>
    <definedName function="false" hidden="true" localSheetId="0" name="_xlnm._FilterDatabase" vbProcedure="false">Armor!$A$2:$M$16</definedName>
    <definedName function="false" hidden="true" localSheetId="2" name="_xlnm._FilterDatabase" vbProcedure="false">Equipment!$A$6:$Q$251</definedName>
    <definedName function="false" hidden="true" localSheetId="3" name="_xlnm._FilterDatabase" vbProcedure="false">'Magic Items'!$A$2:$AE$437</definedName>
    <definedName function="false" hidden="true" localSheetId="1" name="_xlnm._FilterDatabase" vbProcedure="false">Weapons!$A$2:$Y$2</definedName>
    <definedName function="false" hidden="false" name="Art_25" vbProcedure="false">Art!$A$3:$B$12</definedName>
    <definedName function="false" hidden="false" name="Art_250" vbProcedure="false">Art!$A$16:$B$25</definedName>
    <definedName function="false" hidden="false" name="Art_2500" vbProcedure="false">Art!$A$42:$B$51</definedName>
    <definedName function="false" hidden="false" name="Art_750" vbProcedure="false">Art!$A$29:$B$38</definedName>
    <definedName function="false" hidden="false" name="Art_7500" vbProcedure="false">Art!$A$55:$B$62</definedName>
    <definedName function="false" hidden="false" name="Gems_10" vbProcedure="false">Gems!$A$3:$C$14</definedName>
    <definedName function="false" hidden="false" name="Gems_100" vbProcedure="false">Gems!$A$33:$C$42</definedName>
    <definedName function="false" hidden="false" name="Gems_1000" vbProcedure="false">Gems!$A$55:$C$62</definedName>
    <definedName function="false" hidden="false" name="Gems_50" vbProcedure="false">Gems!$A$18:$C$29</definedName>
    <definedName function="false" hidden="false" name="Gems_500" vbProcedure="false">Gems!$A$46:$C$51</definedName>
    <definedName function="false" hidden="false" name="Gems_5000" vbProcedure="false">Gems!$A$66:$C$69</definedName>
    <definedName function="false" hidden="false" name="Hoard_0" vbProcedure="false">'Treasure Hoard'!$B$3:$O$19</definedName>
    <definedName function="false" hidden="false" name="Hoard_11" vbProcedure="false">'Treasure Hoard'!$B$49:$O$81</definedName>
    <definedName function="false" hidden="false" name="Hoard_17" vbProcedure="false">'Treasure Hoard'!$B$82:$O$106</definedName>
    <definedName function="false" hidden="false" name="Hoard_5" vbProcedure="false">'Treasure Hoard'!$B$20:$O$48</definedName>
    <definedName function="false" hidden="false" name="Item_Cost" vbProcedure="false">Equipment!$B:$C</definedName>
    <definedName function="false" hidden="false" name="Magic" vbProcedure="false">'Random Magic Item'!$A$2:$J$101</definedName>
    <definedName function="false" hidden="false" name="Magic_additional" vbProcedure="false">'Random Magic Item'!$M:$M</definedName>
    <definedName function="false" hidden="false" name="Packs" vbProcedure="false">Equipment!$F$5:$L$5</definedName>
    <definedName function="false" hidden="false" name="Treasure_0" vbProcedure="false">'Individual Treasure'!$B$2:$I$7</definedName>
    <definedName function="false" hidden="false" name="Treasure_11" vbProcedure="false">'Individual Treasure'!$B$14:$I$18</definedName>
    <definedName function="false" hidden="false" name="Treasure_17" vbProcedure="false">'Individual Treasure'!$B$19:$I$22</definedName>
    <definedName function="false" hidden="false" name="Treasure_5" vbProcedure="false">'Individual Treasure'!$B$8:$I$13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2" authorId="0">
      <text>
        <r>
          <rPr>
            <b val="true"/>
            <sz val="9"/>
            <color rgb="FF000000"/>
            <rFont val="Tahoma"/>
            <family val="2"/>
            <charset val="1"/>
          </rPr>
          <t xml:space="preserve">Player's Handbook</t>
        </r>
      </text>
    </comment>
    <comment ref="J2" authorId="0">
      <text>
        <r>
          <rPr>
            <b val="true"/>
            <sz val="9"/>
            <color rgb="FF000000"/>
            <rFont val="Tahoma"/>
            <family val="2"/>
            <charset val="1"/>
          </rPr>
          <t xml:space="preserve">Starter Set:
</t>
        </r>
        <r>
          <rPr>
            <sz val="9"/>
            <color rgb="FF000000"/>
            <rFont val="Tahoma"/>
            <family val="2"/>
            <charset val="1"/>
          </rPr>
          <t xml:space="preserve">Starter Set Rulebook</t>
        </r>
      </text>
    </comment>
    <comment ref="K2" authorId="0">
      <text>
        <r>
          <rPr>
            <b val="true"/>
            <sz val="9"/>
            <color rgb="FF000000"/>
            <rFont val="Tahoma"/>
            <family val="2"/>
            <charset val="1"/>
          </rPr>
          <t xml:space="preserve">Sword Coast Adventurer's Guide</t>
        </r>
      </text>
    </comment>
    <comment ref="L2" authorId="0">
      <text>
        <r>
          <rPr>
            <b val="true"/>
            <sz val="9"/>
            <color rgb="FF000000"/>
            <rFont val="Tahoma"/>
            <family val="2"/>
            <charset val="1"/>
          </rPr>
          <t xml:space="preserve">Player's Basic Rules</t>
        </r>
      </text>
    </comment>
    <comment ref="M2" authorId="0">
      <text>
        <r>
          <rPr>
            <b val="true"/>
            <sz val="9"/>
            <color rgb="FF000000"/>
            <rFont val="Tahoma"/>
            <family val="2"/>
            <charset val="1"/>
          </rPr>
          <t xml:space="preserve">System Reference Document</t>
        </r>
      </text>
    </comment>
  </commentList>
</comments>
</file>

<file path=xl/comments2.xml><?xml version="1.0" encoding="utf-8"?>
<comments xmlns="http://schemas.openxmlformats.org/spreadsheetml/2006/main" xmlns:xdr="http://schemas.openxmlformats.org/drawingml/2006/spreadsheetDrawing">
  <authors>
    <author> </author>
  </authors>
  <commentList>
    <comment ref="U2" authorId="0">
      <text>
        <r>
          <rPr>
            <b val="true"/>
            <sz val="9"/>
            <color rgb="FF000000"/>
            <rFont val="Tahoma"/>
            <family val="2"/>
            <charset val="1"/>
          </rPr>
          <t xml:space="preserve">Player's Handbook</t>
        </r>
      </text>
    </comment>
    <comment ref="V2" authorId="0">
      <text>
        <r>
          <rPr>
            <b val="true"/>
            <sz val="9"/>
            <color rgb="FF000000"/>
            <rFont val="Tahoma"/>
            <family val="2"/>
            <charset val="1"/>
          </rPr>
          <t xml:space="preserve">Starter Set:
</t>
        </r>
        <r>
          <rPr>
            <sz val="9"/>
            <color rgb="FF000000"/>
            <rFont val="Tahoma"/>
            <family val="2"/>
            <charset val="1"/>
          </rPr>
          <t xml:space="preserve">Starter Set Rulebook</t>
        </r>
      </text>
    </comment>
    <comment ref="W2" authorId="0">
      <text>
        <r>
          <rPr>
            <b val="true"/>
            <sz val="9"/>
            <color rgb="FF000000"/>
            <rFont val="Tahoma"/>
            <family val="2"/>
            <charset val="1"/>
          </rPr>
          <t xml:space="preserve">Dungeon Master's Guide</t>
        </r>
      </text>
    </comment>
    <comment ref="X2" authorId="0">
      <text>
        <r>
          <rPr>
            <b val="true"/>
            <sz val="9"/>
            <color rgb="FF000000"/>
            <rFont val="Tahoma"/>
            <family val="2"/>
            <charset val="1"/>
          </rPr>
          <t xml:space="preserve">Player's Basic Rules</t>
        </r>
      </text>
    </comment>
    <comment ref="Y2" authorId="0">
      <text>
        <r>
          <rPr>
            <b val="true"/>
            <sz val="9"/>
            <color rgb="FF000000"/>
            <rFont val="Tahoma"/>
            <family val="2"/>
            <charset val="1"/>
          </rPr>
          <t xml:space="preserve">System Reference Document</t>
        </r>
      </text>
    </comment>
  </commentList>
</comments>
</file>

<file path=xl/comments3.xml><?xml version="1.0" encoding="utf-8"?>
<comments xmlns="http://schemas.openxmlformats.org/spreadsheetml/2006/main" xmlns:xdr="http://schemas.openxmlformats.org/drawingml/2006/spreadsheetDrawing">
  <authors>
    <author> </author>
  </authors>
  <commentList>
    <comment ref="F1" authorId="0">
      <text>
        <r>
          <rPr>
            <sz val="9"/>
            <color rgb="FF000000"/>
            <rFont val="Tahoma"/>
            <family val="2"/>
            <charset val="1"/>
          </rPr>
          <t xml:space="preserve">See Player's Handbook p151, or Player's Basic Rules p49.</t>
        </r>
      </text>
    </comment>
    <comment ref="M6" authorId="0">
      <text>
        <r>
          <rPr>
            <b val="true"/>
            <sz val="9"/>
            <color rgb="FF000000"/>
            <rFont val="Tahoma"/>
            <family val="2"/>
            <charset val="1"/>
          </rPr>
          <t xml:space="preserve">Player's Handbook</t>
        </r>
      </text>
    </comment>
    <comment ref="N6" authorId="0">
      <text>
        <r>
          <rPr>
            <b val="true"/>
            <sz val="9"/>
            <color rgb="FF000000"/>
            <rFont val="Tahoma"/>
            <family val="2"/>
            <charset val="1"/>
          </rPr>
          <t xml:space="preserve">Starter Set:
</t>
        </r>
        <r>
          <rPr>
            <sz val="9"/>
            <color rgb="FF000000"/>
            <rFont val="Tahoma"/>
            <family val="2"/>
            <charset val="1"/>
          </rPr>
          <t xml:space="preserve">Starter Set Rulebook</t>
        </r>
      </text>
    </comment>
    <comment ref="O6" authorId="0">
      <text>
        <r>
          <rPr>
            <b val="true"/>
            <sz val="9"/>
            <color rgb="FF000000"/>
            <rFont val="Tahoma"/>
            <family val="2"/>
            <charset val="1"/>
          </rPr>
          <t xml:space="preserve">Player's Basic Rules</t>
        </r>
      </text>
    </comment>
    <comment ref="P6" authorId="0">
      <text>
        <r>
          <rPr>
            <b val="true"/>
            <sz val="9"/>
            <color rgb="FF000000"/>
            <rFont val="Tahoma"/>
            <family val="2"/>
            <charset val="1"/>
          </rPr>
          <t xml:space="preserve">System Reference Document</t>
        </r>
      </text>
    </comment>
    <comment ref="Q6" authorId="0">
      <text>
        <r>
          <rPr>
            <b val="true"/>
            <sz val="9"/>
            <color rgb="FF000000"/>
            <rFont val="Tahoma"/>
            <family val="2"/>
            <charset val="1"/>
          </rPr>
          <t xml:space="preserve">D&amp;D Encounters:
</t>
        </r>
        <r>
          <rPr>
            <sz val="9"/>
            <color rgb="FF000000"/>
            <rFont val="Tahoma"/>
            <family val="2"/>
            <charset val="1"/>
          </rPr>
          <t xml:space="preserve">Out of the Abyss</t>
        </r>
      </text>
    </comment>
  </commentList>
</comments>
</file>

<file path=xl/comments4.xml><?xml version="1.0" encoding="utf-8"?>
<comments xmlns="http://schemas.openxmlformats.org/spreadsheetml/2006/main" xmlns:xdr="http://schemas.openxmlformats.org/drawingml/2006/spreadsheetDrawing">
  <authors>
    <author> </author>
  </authors>
  <commentList>
    <comment ref="D136" authorId="0">
      <text>
        <r>
          <rPr>
            <sz val="9"/>
            <color rgb="FF000000"/>
            <rFont val="Tahoma"/>
            <family val="2"/>
            <charset val="1"/>
          </rPr>
          <t xml:space="preserve">Listed as "unique" in the original source. Changed to "legendary" here.</t>
        </r>
      </text>
    </comment>
    <comment ref="D152" authorId="0">
      <text>
        <r>
          <rPr>
            <sz val="9"/>
            <color rgb="FF000000"/>
            <rFont val="Tahoma"/>
            <family val="2"/>
            <charset val="1"/>
          </rPr>
          <t xml:space="preserve">No rarity listed. Assumed to be uncommon.</t>
        </r>
      </text>
    </comment>
    <comment ref="D236" authorId="0">
      <text>
        <r>
          <rPr>
            <sz val="9"/>
            <color rgb="FF000000"/>
            <rFont val="Tahoma"/>
            <family val="2"/>
            <charset val="1"/>
          </rPr>
          <t xml:space="preserve">Listed as "unique" in the original source. Changed to "legendary" here.</t>
        </r>
      </text>
    </comment>
    <comment ref="D368" authorId="0">
      <text>
        <r>
          <rPr>
            <sz val="9"/>
            <color rgb="FF000000"/>
            <rFont val="Tahoma"/>
            <family val="2"/>
            <charset val="1"/>
          </rPr>
          <t xml:space="preserve">No rarity listed. Assumed to be uncommon.</t>
        </r>
      </text>
    </comment>
    <comment ref="D370" authorId="0">
      <text>
        <r>
          <rPr>
            <sz val="9"/>
            <color rgb="FF000000"/>
            <rFont val="Tahoma"/>
            <family val="2"/>
            <charset val="1"/>
          </rPr>
          <t xml:space="preserve">No rarity listed. Assumed to be uncommon.</t>
        </r>
      </text>
    </comment>
    <comment ref="Q2" authorId="0">
      <text>
        <r>
          <rPr>
            <b val="true"/>
            <sz val="9"/>
            <color rgb="FF000000"/>
            <rFont val="Tahoma"/>
            <family val="2"/>
            <charset val="1"/>
          </rPr>
          <t xml:space="preserve">Dungeon Master's Guide</t>
        </r>
      </text>
    </comment>
    <comment ref="R2" authorId="0">
      <text>
        <r>
          <rPr>
            <b val="true"/>
            <sz val="9"/>
            <color rgb="FF000000"/>
            <rFont val="Tahoma"/>
            <family val="2"/>
            <charset val="1"/>
          </rPr>
          <t xml:space="preserve">Starter Set:
</t>
        </r>
        <r>
          <rPr>
            <sz val="9"/>
            <color rgb="FF000000"/>
            <rFont val="Tahoma"/>
            <family val="2"/>
            <charset val="1"/>
          </rPr>
          <t xml:space="preserve">Lost Mine of Phandelver
</t>
        </r>
      </text>
    </comment>
    <comment ref="S2" authorId="0">
      <text>
        <r>
          <rPr>
            <b val="true"/>
            <sz val="9"/>
            <color rgb="FF000000"/>
            <rFont val="Tahoma"/>
            <family val="2"/>
            <charset val="1"/>
          </rPr>
          <t xml:space="preserve">Hoard of the Dragon Queen</t>
        </r>
      </text>
    </comment>
    <comment ref="T2" authorId="0">
      <text>
        <r>
          <rPr>
            <b val="true"/>
            <sz val="9"/>
            <color rgb="FF000000"/>
            <rFont val="Tahoma"/>
            <family val="2"/>
            <charset val="1"/>
          </rPr>
          <t xml:space="preserve">Rise of Tiamat</t>
        </r>
      </text>
    </comment>
    <comment ref="U2" authorId="0">
      <text>
        <r>
          <rPr>
            <b val="true"/>
            <sz val="9"/>
            <color rgb="FF000000"/>
            <rFont val="Tahoma"/>
            <family val="2"/>
            <charset val="1"/>
          </rPr>
          <t xml:space="preserve">Princes of the Apocalypse</t>
        </r>
      </text>
    </comment>
    <comment ref="V2" authorId="0">
      <text>
        <r>
          <rPr>
            <b val="true"/>
            <sz val="9"/>
            <color rgb="FF000000"/>
            <rFont val="Tahoma"/>
            <family val="2"/>
            <charset val="1"/>
          </rPr>
          <t xml:space="preserve">DM's Basic Rules</t>
        </r>
      </text>
    </comment>
    <comment ref="W2" authorId="0">
      <text>
        <r>
          <rPr>
            <b val="true"/>
            <sz val="9"/>
            <color rgb="FF000000"/>
            <rFont val="Tahoma"/>
            <family val="2"/>
            <charset val="1"/>
          </rPr>
          <t xml:space="preserve">System Reference Document</t>
        </r>
      </text>
    </comment>
    <comment ref="X2" authorId="0">
      <text>
        <r>
          <rPr>
            <b val="true"/>
            <sz val="9"/>
            <color rgb="FF000000"/>
            <rFont val="Tahoma"/>
            <family val="2"/>
            <charset val="1"/>
          </rPr>
          <t xml:space="preserve">Hoard of the Dragon Queen Supplement</t>
        </r>
      </text>
    </comment>
    <comment ref="Y2" authorId="0">
      <text>
        <r>
          <rPr>
            <b val="true"/>
            <sz val="9"/>
            <color rgb="FF000000"/>
            <rFont val="Tahoma"/>
            <family val="2"/>
            <charset val="1"/>
          </rPr>
          <t xml:space="preserve">Rise of Tiamat Supplement</t>
        </r>
      </text>
    </comment>
    <comment ref="Z2" authorId="0">
      <text>
        <r>
          <rPr>
            <b val="true"/>
            <sz val="9"/>
            <color rgb="FF000000"/>
            <rFont val="Tahoma"/>
            <family val="2"/>
            <charset val="1"/>
          </rPr>
          <t xml:space="preserve">D&amp;D Expeditions:
</t>
        </r>
        <r>
          <rPr>
            <sz val="9"/>
            <color rgb="FF000000"/>
            <rFont val="Tahoma"/>
            <family val="2"/>
            <charset val="1"/>
          </rPr>
          <t xml:space="preserve">1. Defiance in Phlan
2. Secrets of Sokol Keep
3. Shadows over the Moonsea
4. Dues for the Dead
5. The Courting of Fire
6. The Scroll Thief
7. Drums in the Marsh
8. Tales Trees Tell
9. Outlaws of the Iron Route
10. Tyranny of Phlan
11. Dark Pyramid of Sorcerer's Isle
12. Raiders of the Twilight Marsh
13. Pool of Radiance Resurgent
14. Escape from Phlan</t>
        </r>
      </text>
    </comment>
    <comment ref="AA2" authorId="0">
      <text>
        <r>
          <rPr>
            <b val="true"/>
            <sz val="9"/>
            <color rgb="FF000000"/>
            <rFont val="Tahoma"/>
            <family val="2"/>
            <charset val="1"/>
          </rPr>
          <t xml:space="preserve">Princes of the Apocalypse Supplement</t>
        </r>
      </text>
    </comment>
    <comment ref="AB2" authorId="0">
      <text>
        <r>
          <rPr>
            <b val="true"/>
            <sz val="9"/>
            <color rgb="FF000000"/>
            <rFont val="Tahoma"/>
            <family val="2"/>
            <charset val="1"/>
          </rPr>
          <t xml:space="preserve">D&amp;D Encounters:
</t>
        </r>
        <r>
          <rPr>
            <sz val="9"/>
            <color rgb="FF000000"/>
            <rFont val="Tahoma"/>
            <family val="2"/>
            <charset val="1"/>
          </rPr>
          <t xml:space="preserve">Princes of the Apocalypse</t>
        </r>
      </text>
    </comment>
    <comment ref="AC2" authorId="0">
      <text>
        <r>
          <rPr>
            <b val="true"/>
            <sz val="9"/>
            <color rgb="FF000000"/>
            <rFont val="Tahoma"/>
            <family val="2"/>
            <charset val="1"/>
          </rPr>
          <t xml:space="preserve">D&amp;D Expeditions:
</t>
        </r>
        <r>
          <rPr>
            <sz val="9"/>
            <color rgb="FF000000"/>
            <rFont val="Tahoma"/>
            <family val="2"/>
            <charset val="1"/>
          </rPr>
          <t xml:space="preserve">1. City of Danger
2. Embers of Elmwood
3. The Drowned Tower
4. Mayhem in the Earthspur Mines
5. Flames of Kythorn
6. Breath of the Yellow Rose
7. Bounty in the Bog
8. Foulness Beneath Mulmaster
9. Eye of the Tempest
10. Cloaks and Shadows
11. Oubliette of Fort Iron
12. Dark Rites at Fort Dalton
13. The Howling Void</t>
        </r>
      </text>
    </comment>
    <comment ref="AD2" authorId="0">
      <text>
        <r>
          <rPr>
            <b val="true"/>
            <sz val="9"/>
            <color rgb="FF000000"/>
            <rFont val="Tahoma"/>
            <family val="2"/>
            <charset val="1"/>
          </rPr>
          <t xml:space="preserve">D&amp;D Encounters:
</t>
        </r>
        <r>
          <rPr>
            <sz val="9"/>
            <color rgb="FF000000"/>
            <rFont val="Tahoma"/>
            <family val="2"/>
            <charset val="1"/>
          </rPr>
          <t xml:space="preserve">Out of the Abyss</t>
        </r>
      </text>
    </comment>
    <comment ref="AE2" authorId="0">
      <text>
        <r>
          <rPr>
            <b val="true"/>
            <sz val="9"/>
            <color rgb="FF000000"/>
            <rFont val="Tahoma"/>
            <family val="2"/>
            <charset val="1"/>
          </rPr>
          <t xml:space="preserve">Unearthed Arcana:
</t>
        </r>
        <r>
          <rPr>
            <sz val="9"/>
            <color rgb="FF000000"/>
            <rFont val="Tahoma"/>
            <family val="2"/>
            <charset val="1"/>
          </rPr>
          <t xml:space="preserve">9. (2015-10-05) Rune Magic</t>
        </r>
      </text>
    </comment>
  </commentList>
</comments>
</file>

<file path=xl/sharedStrings.xml><?xml version="1.0" encoding="utf-8"?>
<sst xmlns="http://schemas.openxmlformats.org/spreadsheetml/2006/main" count="4093" uniqueCount="1516">
  <si>
    <t xml:space="preserve">Armor</t>
  </si>
  <si>
    <t xml:space="preserve">Information</t>
  </si>
  <si>
    <t xml:space="preserve">Books</t>
  </si>
  <si>
    <t xml:space="preserve">Free PDFs</t>
  </si>
  <si>
    <t xml:space="preserve">Category</t>
  </si>
  <si>
    <t xml:space="preserve">Cost</t>
  </si>
  <si>
    <t xml:space="preserve">AC</t>
  </si>
  <si>
    <t xml:space="preserve">Dex Mod</t>
  </si>
  <si>
    <t xml:space="preserve">Strength</t>
  </si>
  <si>
    <t xml:space="preserve">Stealth</t>
  </si>
  <si>
    <t xml:space="preserve">Weight</t>
  </si>
  <si>
    <t xml:space="preserve">PHB</t>
  </si>
  <si>
    <t xml:space="preserve">SSR</t>
  </si>
  <si>
    <t xml:space="preserve">SCAG</t>
  </si>
  <si>
    <t xml:space="preserve">Basic</t>
  </si>
  <si>
    <t xml:space="preserve">SRD</t>
  </si>
  <si>
    <t xml:space="preserve">Light</t>
  </si>
  <si>
    <t xml:space="preserve">Padded</t>
  </si>
  <si>
    <t xml:space="preserve">Yes</t>
  </si>
  <si>
    <t xml:space="preserve">Disadvantage</t>
  </si>
  <si>
    <t xml:space="preserve">Leather</t>
  </si>
  <si>
    <t xml:space="preserve">Studded leather</t>
  </si>
  <si>
    <t xml:space="preserve">Medium</t>
  </si>
  <si>
    <t xml:space="preserve">Hide</t>
  </si>
  <si>
    <t xml:space="preserve">Max 2</t>
  </si>
  <si>
    <t xml:space="preserve">Chain shirt</t>
  </si>
  <si>
    <t xml:space="preserve">Scale mail</t>
  </si>
  <si>
    <t xml:space="preserve">Spiked armor</t>
  </si>
  <si>
    <t xml:space="preserve">Breastplate</t>
  </si>
  <si>
    <t xml:space="preserve">Half plate</t>
  </si>
  <si>
    <t xml:space="preserve">Heavy</t>
  </si>
  <si>
    <t xml:space="preserve">Ring mail</t>
  </si>
  <si>
    <t xml:space="preserve">No</t>
  </si>
  <si>
    <t xml:space="preserve">Chain mail</t>
  </si>
  <si>
    <t xml:space="preserve">Splint</t>
  </si>
  <si>
    <t xml:space="preserve">Plate</t>
  </si>
  <si>
    <t xml:space="preserve">Shield</t>
  </si>
  <si>
    <t xml:space="preserve">Barding</t>
  </si>
  <si>
    <t xml:space="preserve">(as armor)</t>
  </si>
  <si>
    <t xml:space="preserve">x4</t>
  </si>
  <si>
    <t xml:space="preserve">x2</t>
  </si>
  <si>
    <t xml:space="preserve">Weapons</t>
  </si>
  <si>
    <t xml:space="preserve">Properties</t>
  </si>
  <si>
    <t xml:space="preserve">Era</t>
  </si>
  <si>
    <t xml:space="preserve">Weapon</t>
  </si>
  <si>
    <t xml:space="preserve">Damage</t>
  </si>
  <si>
    <t xml:space="preserve">Type</t>
  </si>
  <si>
    <t xml:space="preserve">Ammunition</t>
  </si>
  <si>
    <t xml:space="preserve">Finesse</t>
  </si>
  <si>
    <t xml:space="preserve">Loading</t>
  </si>
  <si>
    <t xml:space="preserve">Reach</t>
  </si>
  <si>
    <t xml:space="preserve">Reload</t>
  </si>
  <si>
    <t xml:space="preserve">Special</t>
  </si>
  <si>
    <t xml:space="preserve">Thrown</t>
  </si>
  <si>
    <t xml:space="preserve">Two-Handed</t>
  </si>
  <si>
    <t xml:space="preserve">Versatile</t>
  </si>
  <si>
    <t xml:space="preserve">Range (normal)</t>
  </si>
  <si>
    <t xml:space="preserve">Range (long)</t>
  </si>
  <si>
    <t xml:space="preserve">DMG</t>
  </si>
  <si>
    <t xml:space="preserve">Standard</t>
  </si>
  <si>
    <t xml:space="preserve">Simple Melee</t>
  </si>
  <si>
    <t xml:space="preserve">Club</t>
  </si>
  <si>
    <t xml:space="preserve">1d4</t>
  </si>
  <si>
    <t xml:space="preserve">bludgeoning</t>
  </si>
  <si>
    <t xml:space="preserve">Dagger</t>
  </si>
  <si>
    <t xml:space="preserve">piercing</t>
  </si>
  <si>
    <t xml:space="preserve">Greatclub</t>
  </si>
  <si>
    <t xml:space="preserve">1d8</t>
  </si>
  <si>
    <t xml:space="preserve">Handaxe</t>
  </si>
  <si>
    <t xml:space="preserve">1d6</t>
  </si>
  <si>
    <t xml:space="preserve">slashing</t>
  </si>
  <si>
    <t xml:space="preserve">Javelin</t>
  </si>
  <si>
    <t xml:space="preserve">Light hammer</t>
  </si>
  <si>
    <t xml:space="preserve">Mace</t>
  </si>
  <si>
    <t xml:space="preserve">Quarterstaff</t>
  </si>
  <si>
    <t xml:space="preserve">Sickle</t>
  </si>
  <si>
    <t xml:space="preserve">Spear</t>
  </si>
  <si>
    <t xml:space="preserve">Unarmed strike</t>
  </si>
  <si>
    <t xml:space="preserve">Simple Ranged</t>
  </si>
  <si>
    <t xml:space="preserve">Crossbow, light</t>
  </si>
  <si>
    <t xml:space="preserve">Dart</t>
  </si>
  <si>
    <t xml:space="preserve">Shortbow</t>
  </si>
  <si>
    <t xml:space="preserve">Sling</t>
  </si>
  <si>
    <t xml:space="preserve">Martial Melee</t>
  </si>
  <si>
    <t xml:space="preserve">Battleaxe</t>
  </si>
  <si>
    <t xml:space="preserve">1d10</t>
  </si>
  <si>
    <t xml:space="preserve">Flail</t>
  </si>
  <si>
    <t xml:space="preserve">Glaive</t>
  </si>
  <si>
    <t xml:space="preserve">Greataxe</t>
  </si>
  <si>
    <t xml:space="preserve">1d12</t>
  </si>
  <si>
    <t xml:space="preserve">Greatsword</t>
  </si>
  <si>
    <t xml:space="preserve">2d6</t>
  </si>
  <si>
    <t xml:space="preserve">Halberd</t>
  </si>
  <si>
    <t xml:space="preserve">Lance</t>
  </si>
  <si>
    <t xml:space="preserve">Longsword</t>
  </si>
  <si>
    <t xml:space="preserve">Maul</t>
  </si>
  <si>
    <t xml:space="preserve">Morningstar</t>
  </si>
  <si>
    <t xml:space="preserve">Pike</t>
  </si>
  <si>
    <t xml:space="preserve">Rapier</t>
  </si>
  <si>
    <t xml:space="preserve">Scimitar</t>
  </si>
  <si>
    <t xml:space="preserve">Shortsword</t>
  </si>
  <si>
    <t xml:space="preserve">Trident</t>
  </si>
  <si>
    <t xml:space="preserve">War pick</t>
  </si>
  <si>
    <t xml:space="preserve">Warhammer</t>
  </si>
  <si>
    <t xml:space="preserve">Whip</t>
  </si>
  <si>
    <t xml:space="preserve">Martial Ranged</t>
  </si>
  <si>
    <t xml:space="preserve">Blowgun</t>
  </si>
  <si>
    <t xml:space="preserve">Crossbow, hand</t>
  </si>
  <si>
    <t xml:space="preserve">Crossbow, heavy</t>
  </si>
  <si>
    <t xml:space="preserve">Longbow</t>
  </si>
  <si>
    <t xml:space="preserve">Net</t>
  </si>
  <si>
    <t xml:space="preserve">Siege Equipment</t>
  </si>
  <si>
    <t xml:space="preserve">Ballista bolt</t>
  </si>
  <si>
    <t xml:space="preserve">3d10</t>
  </si>
  <si>
    <t xml:space="preserve">Cannon ball</t>
  </si>
  <si>
    <t xml:space="preserve">8d10</t>
  </si>
  <si>
    <t xml:space="preserve">Boiling oil</t>
  </si>
  <si>
    <t xml:space="preserve">3d6</t>
  </si>
  <si>
    <t xml:space="preserve">fire</t>
  </si>
  <si>
    <t xml:space="preserve">Mangonel stone</t>
  </si>
  <si>
    <t xml:space="preserve">5d10</t>
  </si>
  <si>
    <t xml:space="preserve">Ram</t>
  </si>
  <si>
    <t xml:space="preserve">Trebuchet stone</t>
  </si>
  <si>
    <t xml:space="preserve">Renaissance</t>
  </si>
  <si>
    <t xml:space="preserve">Pistol</t>
  </si>
  <si>
    <t xml:space="preserve">Musket</t>
  </si>
  <si>
    <t xml:space="preserve">Modern</t>
  </si>
  <si>
    <t xml:space="preserve">Pistol, automatic</t>
  </si>
  <si>
    <t xml:space="preserve">Revolver</t>
  </si>
  <si>
    <t xml:space="preserve">2d8</t>
  </si>
  <si>
    <t xml:space="preserve">Rifle, hunting</t>
  </si>
  <si>
    <t xml:space="preserve">2d10</t>
  </si>
  <si>
    <t xml:space="preserve">Rifle, automatic</t>
  </si>
  <si>
    <t xml:space="preserve">Shotgun</t>
  </si>
  <si>
    <t xml:space="preserve">Futuristic</t>
  </si>
  <si>
    <t xml:space="preserve">Laser pistol</t>
  </si>
  <si>
    <t xml:space="preserve">radiant</t>
  </si>
  <si>
    <t xml:space="preserve">Antimatter rifle</t>
  </si>
  <si>
    <t xml:space="preserve">6d8</t>
  </si>
  <si>
    <t xml:space="preserve">necrotic</t>
  </si>
  <si>
    <t xml:space="preserve">Laser rifle</t>
  </si>
  <si>
    <t xml:space="preserve">3d8</t>
  </si>
  <si>
    <t xml:space="preserve">Items</t>
  </si>
  <si>
    <t xml:space="preserve">Packs</t>
  </si>
  <si>
    <t xml:space="preserve">Actual cost:</t>
  </si>
  <si>
    <t xml:space="preserve">Individual cost:</t>
  </si>
  <si>
    <t xml:space="preserve">Total weight:</t>
  </si>
  <si>
    <t xml:space="preserve">Burglar's pack</t>
  </si>
  <si>
    <t xml:space="preserve">Diplomat's pack</t>
  </si>
  <si>
    <t xml:space="preserve">Dungeoneer's pack</t>
  </si>
  <si>
    <t xml:space="preserve">Entertainer's pack</t>
  </si>
  <si>
    <t xml:space="preserve">Explorer's pack</t>
  </si>
  <si>
    <t xml:space="preserve">Priest's pack</t>
  </si>
  <si>
    <t xml:space="preserve">Scholar's pack</t>
  </si>
  <si>
    <t xml:space="preserve">Item</t>
  </si>
  <si>
    <t xml:space="preserve">Capacity</t>
  </si>
  <si>
    <t xml:space="preserve">DDEN3</t>
  </si>
  <si>
    <t xml:space="preserve">Arrows (20)</t>
  </si>
  <si>
    <t xml:space="preserve">Blowgun needles (50)</t>
  </si>
  <si>
    <t xml:space="preserve">Crossbow bolts (20)</t>
  </si>
  <si>
    <t xml:space="preserve">Sling bullets (20)</t>
  </si>
  <si>
    <t xml:space="preserve">Animal</t>
  </si>
  <si>
    <t xml:space="preserve">Camel</t>
  </si>
  <si>
    <t xml:space="preserve">Chicken</t>
  </si>
  <si>
    <t xml:space="preserve">Cow</t>
  </si>
  <si>
    <t xml:space="preserve">Donkey or mule</t>
  </si>
  <si>
    <t xml:space="preserve">Elephant</t>
  </si>
  <si>
    <t xml:space="preserve">Goat</t>
  </si>
  <si>
    <t xml:space="preserve">Horse, draft</t>
  </si>
  <si>
    <t xml:space="preserve">Horse, riding</t>
  </si>
  <si>
    <t xml:space="preserve">Mastiff</t>
  </si>
  <si>
    <t xml:space="preserve">Ox</t>
  </si>
  <si>
    <t xml:space="preserve">Pig</t>
  </si>
  <si>
    <t xml:space="preserve">Pony</t>
  </si>
  <si>
    <t xml:space="preserve">Sheep</t>
  </si>
  <si>
    <t xml:space="preserve">Warhorse</t>
  </si>
  <si>
    <t xml:space="preserve">Clothes</t>
  </si>
  <si>
    <t xml:space="preserve">Clothes, common</t>
  </si>
  <si>
    <t xml:space="preserve">Clothes, costume</t>
  </si>
  <si>
    <t xml:space="preserve">Clothes, fine</t>
  </si>
  <si>
    <t xml:space="preserve">Clothes, traveler's</t>
  </si>
  <si>
    <t xml:space="preserve">Robes</t>
  </si>
  <si>
    <t xml:space="preserve">Food</t>
  </si>
  <si>
    <t xml:space="preserve">Ale: gallon</t>
  </si>
  <si>
    <t xml:space="preserve">?</t>
  </si>
  <si>
    <t xml:space="preserve">Ale: mug</t>
  </si>
  <si>
    <t xml:space="preserve">Banquet (per person)</t>
  </si>
  <si>
    <t xml:space="preserve">Bread, loaf</t>
  </si>
  <si>
    <t xml:space="preserve">Cheese, hunk</t>
  </si>
  <si>
    <t xml:space="preserve">Meals (per day): aristocratic</t>
  </si>
  <si>
    <t xml:space="preserve">Meals (per day): comfortable</t>
  </si>
  <si>
    <t xml:space="preserve">Meals (per day): modest</t>
  </si>
  <si>
    <t xml:space="preserve">Meals (per day): poor</t>
  </si>
  <si>
    <t xml:space="preserve">Meals (per day): squalid</t>
  </si>
  <si>
    <t xml:space="preserve">Meals (per day): wealthy</t>
  </si>
  <si>
    <t xml:space="preserve">Meat, chunk</t>
  </si>
  <si>
    <t xml:space="preserve">Rations (1 day)</t>
  </si>
  <si>
    <t xml:space="preserve">Wine: common (pitcher)</t>
  </si>
  <si>
    <t xml:space="preserve">Wine: fine (bottle)</t>
  </si>
  <si>
    <t xml:space="preserve">Fungus</t>
  </si>
  <si>
    <t xml:space="preserve">Barrelstalk</t>
  </si>
  <si>
    <t xml:space="preserve">Bluecap</t>
  </si>
  <si>
    <t xml:space="preserve">Fire Lichen</t>
  </si>
  <si>
    <t xml:space="preserve">Nightlight</t>
  </si>
  <si>
    <t xml:space="preserve">Nilhogg's Nose</t>
  </si>
  <si>
    <t xml:space="preserve">Ormu</t>
  </si>
  <si>
    <t xml:space="preserve">Ripplebark</t>
  </si>
  <si>
    <t xml:space="preserve">Timmask</t>
  </si>
  <si>
    <t xml:space="preserve">Tongue of Madness</t>
  </si>
  <si>
    <t xml:space="preserve">Torchstalk</t>
  </si>
  <si>
    <t xml:space="preserve">Trillimac</t>
  </si>
  <si>
    <t xml:space="preserve">Waterorb</t>
  </si>
  <si>
    <t xml:space="preserve">Zurkhwood</t>
  </si>
  <si>
    <t xml:space="preserve">Gear</t>
  </si>
  <si>
    <t xml:space="preserve">Abacus</t>
  </si>
  <si>
    <t xml:space="preserve">Acid (vial)</t>
  </si>
  <si>
    <t xml:space="preserve">Alchemist's fire (flask)</t>
  </si>
  <si>
    <t xml:space="preserve">Alms box</t>
  </si>
  <si>
    <t xml:space="preserve">Antitoxin (vial)</t>
  </si>
  <si>
    <t xml:space="preserve">Arcane focus: crystal</t>
  </si>
  <si>
    <t xml:space="preserve">Arcane focus: orb</t>
  </si>
  <si>
    <t xml:space="preserve">Arcane focus: rod</t>
  </si>
  <si>
    <t xml:space="preserve">Arcane focus: staff</t>
  </si>
  <si>
    <t xml:space="preserve">Arcane focus: wand</t>
  </si>
  <si>
    <t xml:space="preserve">Backpack</t>
  </si>
  <si>
    <t xml:space="preserve">Ball bearings (bag of 1,000)</t>
  </si>
  <si>
    <t xml:space="preserve">Barrel</t>
  </si>
  <si>
    <t xml:space="preserve">Basket</t>
  </si>
  <si>
    <t xml:space="preserve">Bedroll</t>
  </si>
  <si>
    <t xml:space="preserve">Bell</t>
  </si>
  <si>
    <t xml:space="preserve">Blanket</t>
  </si>
  <si>
    <t xml:space="preserve">Block and tackle</t>
  </si>
  <si>
    <t xml:space="preserve">Book</t>
  </si>
  <si>
    <t xml:space="preserve">Bottle, glass</t>
  </si>
  <si>
    <t xml:space="preserve">Bucket</t>
  </si>
  <si>
    <t xml:space="preserve">Caltrops (bag of 20)</t>
  </si>
  <si>
    <t xml:space="preserve">Candle</t>
  </si>
  <si>
    <t xml:space="preserve">Case, crossbow bolt</t>
  </si>
  <si>
    <t xml:space="preserve">Case, map or scroll</t>
  </si>
  <si>
    <t xml:space="preserve">Censer</t>
  </si>
  <si>
    <t xml:space="preserve">Chain (10 feet)</t>
  </si>
  <si>
    <t xml:space="preserve">Chalk (1 piece)</t>
  </si>
  <si>
    <t xml:space="preserve">Chest</t>
  </si>
  <si>
    <t xml:space="preserve">Climber's kit</t>
  </si>
  <si>
    <t xml:space="preserve">Component pouch</t>
  </si>
  <si>
    <t xml:space="preserve">Crowbar</t>
  </si>
  <si>
    <t xml:space="preserve">Druidic focus: sprig of mistletoe</t>
  </si>
  <si>
    <t xml:space="preserve">Druidic focus: totem</t>
  </si>
  <si>
    <t xml:space="preserve">Druidic focus: wooden staff</t>
  </si>
  <si>
    <t xml:space="preserve">Druidic focus: yew wand</t>
  </si>
  <si>
    <t xml:space="preserve">Fishing tackle</t>
  </si>
  <si>
    <t xml:space="preserve">Flask or tankard</t>
  </si>
  <si>
    <t xml:space="preserve">Grappling hook</t>
  </si>
  <si>
    <t xml:space="preserve">Hammer</t>
  </si>
  <si>
    <t xml:space="preserve">Hammer, sledge</t>
  </si>
  <si>
    <t xml:space="preserve">Healer's kit</t>
  </si>
  <si>
    <t xml:space="preserve">Holy symbol: amulet</t>
  </si>
  <si>
    <t xml:space="preserve">Holy symbol: emblem</t>
  </si>
  <si>
    <t xml:space="preserve">Holy symbol: reliquary</t>
  </si>
  <si>
    <t xml:space="preserve">Holy water (flask)</t>
  </si>
  <si>
    <t xml:space="preserve">Hourglass</t>
  </si>
  <si>
    <t xml:space="preserve">Hunting trap</t>
  </si>
  <si>
    <t xml:space="preserve">Incense (1 block)</t>
  </si>
  <si>
    <t xml:space="preserve">Ink (1 ounce bottle)</t>
  </si>
  <si>
    <t xml:space="preserve">Ink pen</t>
  </si>
  <si>
    <t xml:space="preserve">Jug or pitcher</t>
  </si>
  <si>
    <t xml:space="preserve">Knife, small</t>
  </si>
  <si>
    <t xml:space="preserve">Ladder (10-foot)</t>
  </si>
  <si>
    <t xml:space="preserve">Lamp</t>
  </si>
  <si>
    <t xml:space="preserve">Lantern, bullseye</t>
  </si>
  <si>
    <t xml:space="preserve">Lantern, hooded</t>
  </si>
  <si>
    <t xml:space="preserve">Lock</t>
  </si>
  <si>
    <t xml:space="preserve">Magnifying glass</t>
  </si>
  <si>
    <t xml:space="preserve">Manacles</t>
  </si>
  <si>
    <t xml:space="preserve">Mess kit</t>
  </si>
  <si>
    <t xml:space="preserve">Mirror, steel</t>
  </si>
  <si>
    <t xml:space="preserve">Oil (flask)</t>
  </si>
  <si>
    <t xml:space="preserve">Paper (one sheet)</t>
  </si>
  <si>
    <t xml:space="preserve">Parchment (one sheet)</t>
  </si>
  <si>
    <t xml:space="preserve">Perfume (vial)</t>
  </si>
  <si>
    <t xml:space="preserve">Pick, miner's</t>
  </si>
  <si>
    <t xml:space="preserve">Piton</t>
  </si>
  <si>
    <t xml:space="preserve">Poison, basic (vial)</t>
  </si>
  <si>
    <t xml:space="preserve">Pole (10-foot)</t>
  </si>
  <si>
    <t xml:space="preserve">Pot, iron</t>
  </si>
  <si>
    <t xml:space="preserve">Pouch</t>
  </si>
  <si>
    <t xml:space="preserve">Quiver</t>
  </si>
  <si>
    <t xml:space="preserve">Ram, portable</t>
  </si>
  <si>
    <t xml:space="preserve">Rope, hempen (50 feet)</t>
  </si>
  <si>
    <t xml:space="preserve">Rope, silk (50 feet)</t>
  </si>
  <si>
    <t xml:space="preserve">Sack</t>
  </si>
  <si>
    <t xml:space="preserve">Sand (small bag)</t>
  </si>
  <si>
    <t xml:space="preserve">Scale, merchant's</t>
  </si>
  <si>
    <t xml:space="preserve">Sealing wax</t>
  </si>
  <si>
    <t xml:space="preserve">Shovel</t>
  </si>
  <si>
    <t xml:space="preserve">Signal whistle</t>
  </si>
  <si>
    <t xml:space="preserve">Signet ring</t>
  </si>
  <si>
    <t xml:space="preserve">Soap</t>
  </si>
  <si>
    <t xml:space="preserve">Spikes, iron (10)</t>
  </si>
  <si>
    <t xml:space="preserve">Spyglass</t>
  </si>
  <si>
    <t xml:space="preserve">String (10 feet)</t>
  </si>
  <si>
    <t xml:space="preserve">Tent, two-person</t>
  </si>
  <si>
    <t xml:space="preserve">Tinderbox</t>
  </si>
  <si>
    <t xml:space="preserve">Torch</t>
  </si>
  <si>
    <t xml:space="preserve">Vial</t>
  </si>
  <si>
    <t xml:space="preserve">Waterskin</t>
  </si>
  <si>
    <t xml:space="preserve">Whetstone</t>
  </si>
  <si>
    <t xml:space="preserve">Lifestyle</t>
  </si>
  <si>
    <t xml:space="preserve">Aristocratic (per day)</t>
  </si>
  <si>
    <t xml:space="preserve">Comfortable (per day)</t>
  </si>
  <si>
    <t xml:space="preserve">Modest (per day)</t>
  </si>
  <si>
    <t xml:space="preserve">Poor (per day)</t>
  </si>
  <si>
    <t xml:space="preserve">Squalid (per day)</t>
  </si>
  <si>
    <t xml:space="preserve">Wealthy (per day)</t>
  </si>
  <si>
    <t xml:space="preserve">Wretched (per day)</t>
  </si>
  <si>
    <t xml:space="preserve">Lodging</t>
  </si>
  <si>
    <t xml:space="preserve">Inn stay (per day): aristocratic</t>
  </si>
  <si>
    <t xml:space="preserve">Inn stay (per day): comfortable</t>
  </si>
  <si>
    <t xml:space="preserve">Inn stay (per day): modest</t>
  </si>
  <si>
    <t xml:space="preserve">Inn stay (per day): poor</t>
  </si>
  <si>
    <t xml:space="preserve">Inn stay (per day): squalid</t>
  </si>
  <si>
    <t xml:space="preserve">Inn stay (per day): wealthy</t>
  </si>
  <si>
    <t xml:space="preserve">Magic</t>
  </si>
  <si>
    <t xml:space="preserve">Potion of healing</t>
  </si>
  <si>
    <t xml:space="preserve">Spellbook</t>
  </si>
  <si>
    <t xml:space="preserve">Pack</t>
  </si>
  <si>
    <t xml:space="preserve">*</t>
  </si>
  <si>
    <t xml:space="preserve">Service</t>
  </si>
  <si>
    <t xml:space="preserve">Coach cab: between towns (per mile)</t>
  </si>
  <si>
    <t xml:space="preserve">Coach cab: within a city</t>
  </si>
  <si>
    <t xml:space="preserve">Hireling: skilled (per day)</t>
  </si>
  <si>
    <t xml:space="preserve">Hireling: untrained (per day)</t>
  </si>
  <si>
    <t xml:space="preserve">Messenger (per mile)</t>
  </si>
  <si>
    <t xml:space="preserve">Road or gate toll</t>
  </si>
  <si>
    <t xml:space="preserve">Ship's passage (per mile)</t>
  </si>
  <si>
    <t xml:space="preserve">Tool</t>
  </si>
  <si>
    <t xml:space="preserve">Artisan's tools: alchemist's</t>
  </si>
  <si>
    <t xml:space="preserve">Artisan's tools: brewer's</t>
  </si>
  <si>
    <t xml:space="preserve">Artisan's tools: calligrapher's</t>
  </si>
  <si>
    <t xml:space="preserve">Artisan's tools: carpenter's</t>
  </si>
  <si>
    <t xml:space="preserve">Artisan's tools: cartographer's</t>
  </si>
  <si>
    <t xml:space="preserve">Artisan's tools: cobbler's</t>
  </si>
  <si>
    <t xml:space="preserve">Artisan's tools: cook's</t>
  </si>
  <si>
    <t xml:space="preserve">Artisan's tools: glassblower's</t>
  </si>
  <si>
    <t xml:space="preserve">Artisan's tools: jeweler's</t>
  </si>
  <si>
    <t xml:space="preserve">Artisan's tools: leatherworker's</t>
  </si>
  <si>
    <t xml:space="preserve">Artisan's tools: mason's</t>
  </si>
  <si>
    <t xml:space="preserve">Artisan's tools: painter's</t>
  </si>
  <si>
    <t xml:space="preserve">Artisan's tools: potter's</t>
  </si>
  <si>
    <t xml:space="preserve">Artisan's tools: smith's</t>
  </si>
  <si>
    <t xml:space="preserve">Artisan's tools: tinker's</t>
  </si>
  <si>
    <t xml:space="preserve">Artisan's tools: weaver's</t>
  </si>
  <si>
    <t xml:space="preserve">Artisan's tools: woodcarver's</t>
  </si>
  <si>
    <t xml:space="preserve">Disguise kit</t>
  </si>
  <si>
    <t xml:space="preserve">Forgery kit</t>
  </si>
  <si>
    <t xml:space="preserve">Gaming set: dice</t>
  </si>
  <si>
    <t xml:space="preserve">Gaming set: dragonchess</t>
  </si>
  <si>
    <t xml:space="preserve">Gaming set: playing cards</t>
  </si>
  <si>
    <t xml:space="preserve">Gaming set: three-dragon ante</t>
  </si>
  <si>
    <t xml:space="preserve">Herbalism kit</t>
  </si>
  <si>
    <t xml:space="preserve">Musical instrument: bagpipes</t>
  </si>
  <si>
    <t xml:space="preserve">Musical instrument: drum</t>
  </si>
  <si>
    <t xml:space="preserve">Musical instrument: dulcimer</t>
  </si>
  <si>
    <t xml:space="preserve">Musical instrument: flute</t>
  </si>
  <si>
    <t xml:space="preserve">Musical instrument: horn</t>
  </si>
  <si>
    <t xml:space="preserve">Musical instrument: lute</t>
  </si>
  <si>
    <t xml:space="preserve">Musical instrument: lyre</t>
  </si>
  <si>
    <t xml:space="preserve">Musical instrument: pan flute</t>
  </si>
  <si>
    <t xml:space="preserve">Musical instrument: shawm</t>
  </si>
  <si>
    <t xml:space="preserve">Musical instrument: viol</t>
  </si>
  <si>
    <t xml:space="preserve">Navigator's tools</t>
  </si>
  <si>
    <t xml:space="preserve">Poisoner's kit</t>
  </si>
  <si>
    <t xml:space="preserve">Thieves' tools</t>
  </si>
  <si>
    <t xml:space="preserve">Trade</t>
  </si>
  <si>
    <t xml:space="preserve">Canvas (1 sq. yd.)</t>
  </si>
  <si>
    <t xml:space="preserve">Cinnamon or pepper</t>
  </si>
  <si>
    <t xml:space="preserve">Cloves</t>
  </si>
  <si>
    <t xml:space="preserve">Copper</t>
  </si>
  <si>
    <t xml:space="preserve">Cotton cloth (1 sq. yd.)</t>
  </si>
  <si>
    <t xml:space="preserve">Flour</t>
  </si>
  <si>
    <t xml:space="preserve">Ginger</t>
  </si>
  <si>
    <t xml:space="preserve">Gold</t>
  </si>
  <si>
    <t xml:space="preserve">Iron</t>
  </si>
  <si>
    <t xml:space="preserve">Linen (1 sq. yd.)</t>
  </si>
  <si>
    <t xml:space="preserve">Platinum</t>
  </si>
  <si>
    <t xml:space="preserve">Saffron</t>
  </si>
  <si>
    <t xml:space="preserve">Salt</t>
  </si>
  <si>
    <t xml:space="preserve">Silk (1 sq. yd.)</t>
  </si>
  <si>
    <t xml:space="preserve">Silver</t>
  </si>
  <si>
    <t xml:space="preserve">Wheat</t>
  </si>
  <si>
    <t xml:space="preserve">Vehicles (land)</t>
  </si>
  <si>
    <t xml:space="preserve">Bit and bridle</t>
  </si>
  <si>
    <t xml:space="preserve">Carriage</t>
  </si>
  <si>
    <t xml:space="preserve">Cart</t>
  </si>
  <si>
    <t xml:space="preserve">Chariot</t>
  </si>
  <si>
    <t xml:space="preserve">Feed (per day)</t>
  </si>
  <si>
    <t xml:space="preserve">Saddle: exotic</t>
  </si>
  <si>
    <t xml:space="preserve">Saddle: military</t>
  </si>
  <si>
    <t xml:space="preserve">Saddle: pack</t>
  </si>
  <si>
    <t xml:space="preserve">Saddle: riding</t>
  </si>
  <si>
    <t xml:space="preserve">Saddlebags</t>
  </si>
  <si>
    <t xml:space="preserve">Sled</t>
  </si>
  <si>
    <t xml:space="preserve">Stabling (per day)</t>
  </si>
  <si>
    <t xml:space="preserve">Wagon</t>
  </si>
  <si>
    <t xml:space="preserve">Vehicles (water)</t>
  </si>
  <si>
    <t xml:space="preserve">Galley</t>
  </si>
  <si>
    <t xml:space="preserve">Keelboat</t>
  </si>
  <si>
    <t xml:space="preserve">Longship</t>
  </si>
  <si>
    <t xml:space="preserve">Rowboat</t>
  </si>
  <si>
    <t xml:space="preserve">Sailing ship</t>
  </si>
  <si>
    <t xml:space="preserve">Warship</t>
  </si>
  <si>
    <t xml:space="preserve">Magic Items</t>
  </si>
  <si>
    <t xml:space="preserve">Random Table Probabilities</t>
  </si>
  <si>
    <t xml:space="preserve">Free PDF sources</t>
  </si>
  <si>
    <t xml:space="preserve">Magic Item</t>
  </si>
  <si>
    <t xml:space="preserve">SRD Name (where different)</t>
  </si>
  <si>
    <t xml:space="preserve">Rarity</t>
  </si>
  <si>
    <t xml:space="preserve">Attune</t>
  </si>
  <si>
    <t xml:space="preserve">Curse</t>
  </si>
  <si>
    <t xml:space="preserve">A</t>
  </si>
  <si>
    <t xml:space="preserve">B</t>
  </si>
  <si>
    <t xml:space="preserve">C</t>
  </si>
  <si>
    <t xml:space="preserve">D</t>
  </si>
  <si>
    <t xml:space="preserve">E</t>
  </si>
  <si>
    <t xml:space="preserve">F</t>
  </si>
  <si>
    <t xml:space="preserve">G</t>
  </si>
  <si>
    <t xml:space="preserve">H</t>
  </si>
  <si>
    <t xml:space="preserve">I</t>
  </si>
  <si>
    <t xml:space="preserve">In tables?</t>
  </si>
  <si>
    <t xml:space="preserve">LMP</t>
  </si>
  <si>
    <t xml:space="preserve">HDQ</t>
  </si>
  <si>
    <t xml:space="preserve">ROT</t>
  </si>
  <si>
    <t xml:space="preserve">POA</t>
  </si>
  <si>
    <t xml:space="preserve">DDEX1</t>
  </si>
  <si>
    <t xml:space="preserve">DDEN2</t>
  </si>
  <si>
    <t xml:space="preserve">DDEX2</t>
  </si>
  <si>
    <t xml:space="preserve">UA</t>
  </si>
  <si>
    <t xml:space="preserve">Adamantine Armor (breastplate)</t>
  </si>
  <si>
    <t xml:space="preserve">Armor (breastplate)</t>
  </si>
  <si>
    <t xml:space="preserve">Uncommon</t>
  </si>
  <si>
    <t xml:space="preserve">Adamantine Armor (chain mail)</t>
  </si>
  <si>
    <t xml:space="preserve">Armor (chain mail)</t>
  </si>
  <si>
    <t xml:space="preserve">Adamantine Armor (chain shirt)</t>
  </si>
  <si>
    <t xml:space="preserve">Armor (chain shirt)</t>
  </si>
  <si>
    <t xml:space="preserve">Adamantine Armor (half plate)</t>
  </si>
  <si>
    <t xml:space="preserve">Armor (half plate)</t>
  </si>
  <si>
    <t xml:space="preserve">Adamantine Armor (plate)</t>
  </si>
  <si>
    <t xml:space="preserve">Armor (plate)</t>
  </si>
  <si>
    <t xml:space="preserve">Adamantine Armor (ring mail)</t>
  </si>
  <si>
    <t xml:space="preserve">Armor (ring mail)</t>
  </si>
  <si>
    <t xml:space="preserve">Adamantine Armor (scale mail)</t>
  </si>
  <si>
    <t xml:space="preserve">Armor (scale mail)</t>
  </si>
  <si>
    <t xml:space="preserve">Adamantine Armor (splint)</t>
  </si>
  <si>
    <t xml:space="preserve">Armor (splint)</t>
  </si>
  <si>
    <t xml:space="preserve">Alchemy Jug</t>
  </si>
  <si>
    <t xml:space="preserve">Wondrous item</t>
  </si>
  <si>
    <t xml:space="preserve">Ammunition, +1</t>
  </si>
  <si>
    <t xml:space="preserve">Weapon (any ammunition)</t>
  </si>
  <si>
    <t xml:space="preserve">Ammunition, +2</t>
  </si>
  <si>
    <t xml:space="preserve">Rare</t>
  </si>
  <si>
    <t xml:space="preserve">Ammunition, +3</t>
  </si>
  <si>
    <t xml:space="preserve">Very rare</t>
  </si>
  <si>
    <t xml:space="preserve">Amulet of Health</t>
  </si>
  <si>
    <t xml:space="preserve">Amulet of Proof against Detection and Location</t>
  </si>
  <si>
    <t xml:space="preserve">Amulet of the Planes</t>
  </si>
  <si>
    <t xml:space="preserve">Animated Shield</t>
  </si>
  <si>
    <t xml:space="preserve">Armor (shield)</t>
  </si>
  <si>
    <t xml:space="preserve">Apparatus of Kwalish</t>
  </si>
  <si>
    <t xml:space="preserve">Apparatus of the Crab</t>
  </si>
  <si>
    <t xml:space="preserve">Legendary</t>
  </si>
  <si>
    <t xml:space="preserve">Armor of Invulnerability</t>
  </si>
  <si>
    <t xml:space="preserve">Armor of Resistance (breastplate)</t>
  </si>
  <si>
    <t xml:space="preserve">Armor of Resistance (chain mail)</t>
  </si>
  <si>
    <t xml:space="preserve">Armor of Resistance (chain shirt)</t>
  </si>
  <si>
    <t xml:space="preserve">Armor of Resistance (half plate)</t>
  </si>
  <si>
    <t xml:space="preserve">Armor of Resistance (hide)</t>
  </si>
  <si>
    <t xml:space="preserve">Armor (hide)</t>
  </si>
  <si>
    <t xml:space="preserve">Armor of Resistance (leather)</t>
  </si>
  <si>
    <t xml:space="preserve">Armor (leather)</t>
  </si>
  <si>
    <t xml:space="preserve">Armor of Resistance (padded)</t>
  </si>
  <si>
    <t xml:space="preserve">Armor (padded)</t>
  </si>
  <si>
    <t xml:space="preserve">Armor of Resistance (plate)</t>
  </si>
  <si>
    <t xml:space="preserve">Armor of Resistance (ring mail)</t>
  </si>
  <si>
    <t xml:space="preserve">Armor of Resistance (scale mail)</t>
  </si>
  <si>
    <t xml:space="preserve">Armor of Resistance (splint)</t>
  </si>
  <si>
    <t xml:space="preserve">Armor of Resistance (studded leather)</t>
  </si>
  <si>
    <t xml:space="preserve">Armor (studded leather)</t>
  </si>
  <si>
    <t xml:space="preserve">Armor of Vulnerability</t>
  </si>
  <si>
    <t xml:space="preserve">Armor, +1 breastplate</t>
  </si>
  <si>
    <t xml:space="preserve">Armor, +1 chain mail</t>
  </si>
  <si>
    <t xml:space="preserve">Armor, +1 chain shirt</t>
  </si>
  <si>
    <t xml:space="preserve">Armor, +1 half plate</t>
  </si>
  <si>
    <t xml:space="preserve">Armor, +1 hide</t>
  </si>
  <si>
    <t xml:space="preserve">Armor, +1 leather</t>
  </si>
  <si>
    <t xml:space="preserve">Armor, +1 padded</t>
  </si>
  <si>
    <t xml:space="preserve">Armor, +1 plate</t>
  </si>
  <si>
    <t xml:space="preserve">Armor, +1 ring mail</t>
  </si>
  <si>
    <t xml:space="preserve">Armor, +1 scale mail</t>
  </si>
  <si>
    <t xml:space="preserve">Armor, +1 splint</t>
  </si>
  <si>
    <t xml:space="preserve">Armor, +1 studded leather</t>
  </si>
  <si>
    <t xml:space="preserve">Armor, +2 breastplate</t>
  </si>
  <si>
    <t xml:space="preserve">Armor, +2 chain mail</t>
  </si>
  <si>
    <t xml:space="preserve">Armor, +2 chain shirt</t>
  </si>
  <si>
    <t xml:space="preserve">Armor, +2 half plate</t>
  </si>
  <si>
    <t xml:space="preserve">Armor, +2 hide</t>
  </si>
  <si>
    <t xml:space="preserve">Armor, +2 leather</t>
  </si>
  <si>
    <t xml:space="preserve">Armor, +2 padded</t>
  </si>
  <si>
    <t xml:space="preserve">Armor, +2 plate</t>
  </si>
  <si>
    <t xml:space="preserve">Armor, +2 ring mail</t>
  </si>
  <si>
    <t xml:space="preserve">Armor, +2 scale mail</t>
  </si>
  <si>
    <t xml:space="preserve">Armor, +2 splint</t>
  </si>
  <si>
    <t xml:space="preserve">Armor, +2 studded leather</t>
  </si>
  <si>
    <t xml:space="preserve">Armor, +3 breastplate</t>
  </si>
  <si>
    <t xml:space="preserve">Armor, +3 chain mail</t>
  </si>
  <si>
    <t xml:space="preserve">Armor, +3 chain shirt</t>
  </si>
  <si>
    <t xml:space="preserve">Armor, +3 half plate</t>
  </si>
  <si>
    <t xml:space="preserve">Armor, +3 hide</t>
  </si>
  <si>
    <t xml:space="preserve">Armor, +3 leather</t>
  </si>
  <si>
    <t xml:space="preserve">Armor, +3 padded</t>
  </si>
  <si>
    <t xml:space="preserve">Armor, +3 plate</t>
  </si>
  <si>
    <t xml:space="preserve">Armor, +3 ring mail</t>
  </si>
  <si>
    <t xml:space="preserve">Armor, +3 scale mail</t>
  </si>
  <si>
    <t xml:space="preserve">Armor, +3 splint</t>
  </si>
  <si>
    <t xml:space="preserve">Armor, +3 studded leather</t>
  </si>
  <si>
    <t xml:space="preserve">Arrow of Slaying</t>
  </si>
  <si>
    <t xml:space="preserve">Weapon (arrow)</t>
  </si>
  <si>
    <t xml:space="preserve">Arrow-Catching Shield</t>
  </si>
  <si>
    <t xml:space="preserve">Axe of the Dwarvish Lords</t>
  </si>
  <si>
    <t xml:space="preserve">Weapon (battleaxe)</t>
  </si>
  <si>
    <t xml:space="preserve">Artifact</t>
  </si>
  <si>
    <t xml:space="preserve">Bag of Beans</t>
  </si>
  <si>
    <t xml:space="preserve">Bag of Devouring</t>
  </si>
  <si>
    <t xml:space="preserve">Bag of Holding</t>
  </si>
  <si>
    <t xml:space="preserve">Bag of Tricks (gray)</t>
  </si>
  <si>
    <t xml:space="preserve">Bag of Tricks (rust)</t>
  </si>
  <si>
    <t xml:space="preserve">Bag of Tricks (tan)</t>
  </si>
  <si>
    <t xml:space="preserve">Balloon Pack</t>
  </si>
  <si>
    <t xml:space="preserve">Bead of Force</t>
  </si>
  <si>
    <t xml:space="preserve">Belt of Cloud Giant Strength</t>
  </si>
  <si>
    <t xml:space="preserve">Belt of Dwarvenkind</t>
  </si>
  <si>
    <t xml:space="preserve">Belt of Fire Giant Strength</t>
  </si>
  <si>
    <t xml:space="preserve">Belt of Frost (or Stone) Giant Strength</t>
  </si>
  <si>
    <t xml:space="preserve">Belt of Hill Giant Strength</t>
  </si>
  <si>
    <t xml:space="preserve">Belt of Storm Giant Strength</t>
  </si>
  <si>
    <t xml:space="preserve">Berserker Axe</t>
  </si>
  <si>
    <t xml:space="preserve">Weapon (any axe)</t>
  </si>
  <si>
    <t xml:space="preserve">Black Dragon Mask</t>
  </si>
  <si>
    <t xml:space="preserve">Blackrazor</t>
  </si>
  <si>
    <t xml:space="preserve">Weapon (greatsword)</t>
  </si>
  <si>
    <t xml:space="preserve">Blue Dragon Mask</t>
  </si>
  <si>
    <t xml:space="preserve">Book of Exalted Deeds</t>
  </si>
  <si>
    <t xml:space="preserve">Book of Vile Darkness</t>
  </si>
  <si>
    <t xml:space="preserve">Boots of Elvenkind</t>
  </si>
  <si>
    <t xml:space="preserve">Boots of Levitation</t>
  </si>
  <si>
    <t xml:space="preserve">Boots of Speed</t>
  </si>
  <si>
    <t xml:space="preserve">Boots of Striding and Springing</t>
  </si>
  <si>
    <t xml:space="preserve">Boots of the Winterlands</t>
  </si>
  <si>
    <t xml:space="preserve">Bowl of Commanding Water Elementals</t>
  </si>
  <si>
    <t xml:space="preserve">Bracers of Archery</t>
  </si>
  <si>
    <t xml:space="preserve">Bracers of Defense</t>
  </si>
  <si>
    <t xml:space="preserve">Brazier of Commanding Fire Elementals</t>
  </si>
  <si>
    <t xml:space="preserve">Brooch of Shielding</t>
  </si>
  <si>
    <t xml:space="preserve">Broom of Flying</t>
  </si>
  <si>
    <t xml:space="preserve">Candle of Invocation</t>
  </si>
  <si>
    <t xml:space="preserve">Cap of Water Breathing</t>
  </si>
  <si>
    <t xml:space="preserve">Cape of the Mountebank</t>
  </si>
  <si>
    <t xml:space="preserve">Carpet of Flying</t>
  </si>
  <si>
    <t xml:space="preserve">Censer of Controlling Air Elementals</t>
  </si>
  <si>
    <t xml:space="preserve">Chime of Opening</t>
  </si>
  <si>
    <t xml:space="preserve">Circlet of Blasting</t>
  </si>
  <si>
    <t xml:space="preserve">Claws of the Umber Hulk</t>
  </si>
  <si>
    <t xml:space="preserve">Cloak of Arachnida</t>
  </si>
  <si>
    <t xml:space="preserve">Cloak of Displacement</t>
  </si>
  <si>
    <t xml:space="preserve">Cloak of Elvenkind</t>
  </si>
  <si>
    <t xml:space="preserve">Cloak of Invisibility</t>
  </si>
  <si>
    <t xml:space="preserve">Cloak of Protection</t>
  </si>
  <si>
    <t xml:space="preserve">Cloak of the Bat</t>
  </si>
  <si>
    <t xml:space="preserve">Cloak of the Manta Ray</t>
  </si>
  <si>
    <t xml:space="preserve">Crystal Ball</t>
  </si>
  <si>
    <t xml:space="preserve">Crystal Ball of Mind Reading</t>
  </si>
  <si>
    <t xml:space="preserve">Crystal Ball of Telepathy</t>
  </si>
  <si>
    <t xml:space="preserve">Crystal Ball of True Seeing</t>
  </si>
  <si>
    <t xml:space="preserve">Cube of Force</t>
  </si>
  <si>
    <t xml:space="preserve">Cubic Gate</t>
  </si>
  <si>
    <t xml:space="preserve">Daern's Instant Fortress</t>
  </si>
  <si>
    <t xml:space="preserve">Instant Fortress</t>
  </si>
  <si>
    <t xml:space="preserve">Dagger of Venom</t>
  </si>
  <si>
    <t xml:space="preserve">Weapon (dagger)</t>
  </si>
  <si>
    <t xml:space="preserve">Dancing Sword</t>
  </si>
  <si>
    <t xml:space="preserve">Weapon (any sword)</t>
  </si>
  <si>
    <t xml:space="preserve">Dawnbringer</t>
  </si>
  <si>
    <t xml:space="preserve">Weapon (longsword)</t>
  </si>
  <si>
    <t xml:space="preserve">Decanter of Endless Water</t>
  </si>
  <si>
    <t xml:space="preserve">Deck of Illusions</t>
  </si>
  <si>
    <t xml:space="preserve">Deck of Many Things</t>
  </si>
  <si>
    <t xml:space="preserve">Defender</t>
  </si>
  <si>
    <t xml:space="preserve">Demon Armor</t>
  </si>
  <si>
    <t xml:space="preserve">Devastation Orb</t>
  </si>
  <si>
    <t xml:space="preserve">Dimensional Shackles</t>
  </si>
  <si>
    <t xml:space="preserve">Draakhorn</t>
  </si>
  <si>
    <t xml:space="preserve">Dragon Scale Mail</t>
  </si>
  <si>
    <t xml:space="preserve">Dragon Slayer</t>
  </si>
  <si>
    <t xml:space="preserve">Dragontooth Dagger</t>
  </si>
  <si>
    <t xml:space="preserve">Driftglobe</t>
  </si>
  <si>
    <t xml:space="preserve">Drown</t>
  </si>
  <si>
    <t xml:space="preserve">Weapon (trident)</t>
  </si>
  <si>
    <t xml:space="preserve">Dust of Disappearance</t>
  </si>
  <si>
    <t xml:space="preserve">Dust of Dryness</t>
  </si>
  <si>
    <t xml:space="preserve">Dust of Sneezing and Choking</t>
  </si>
  <si>
    <t xml:space="preserve">Dwarven Plate</t>
  </si>
  <si>
    <t xml:space="preserve">Dwarven Thrower</t>
  </si>
  <si>
    <t xml:space="preserve">Weapon (warhammer)</t>
  </si>
  <si>
    <t xml:space="preserve">Efreeti Bottle</t>
  </si>
  <si>
    <t xml:space="preserve">Efreeti Chain</t>
  </si>
  <si>
    <t xml:space="preserve">Elemental Gem</t>
  </si>
  <si>
    <t xml:space="preserve">Elixir of Health</t>
  </si>
  <si>
    <t xml:space="preserve">Potion</t>
  </si>
  <si>
    <t xml:space="preserve">Elven Chain</t>
  </si>
  <si>
    <t xml:space="preserve">Enchanted Blue Dragon's Tooth</t>
  </si>
  <si>
    <t xml:space="preserve">1:26</t>
  </si>
  <si>
    <t xml:space="preserve">Eversmoking Bottle</t>
  </si>
  <si>
    <t xml:space="preserve">Eye and Hand of Vecna</t>
  </si>
  <si>
    <t xml:space="preserve">Eyes of Charming</t>
  </si>
  <si>
    <t xml:space="preserve">Eyes of Minute Seeing</t>
  </si>
  <si>
    <t xml:space="preserve">Eyes of the Eagle</t>
  </si>
  <si>
    <t xml:space="preserve">Figurine of Wondrous Power (Bronze Griffon)</t>
  </si>
  <si>
    <t xml:space="preserve">Figurine of Wondrous Power (Ebony Fly)</t>
  </si>
  <si>
    <t xml:space="preserve">Figurine of Wondrous Power (Golden Lions)</t>
  </si>
  <si>
    <t xml:space="preserve">Figurine of Wondrous Power (Ivory Goats)</t>
  </si>
  <si>
    <t xml:space="preserve">Figurine of Wondrous Power (Marble Elephant)</t>
  </si>
  <si>
    <t xml:space="preserve">Figurine of Wondrous Power (Obsidian Steed)</t>
  </si>
  <si>
    <t xml:space="preserve">Figurine of Wondrous Power (Onyx Dog)</t>
  </si>
  <si>
    <t xml:space="preserve">Figurine of Wondrous Power (Serpentine Owl)</t>
  </si>
  <si>
    <t xml:space="preserve">Figurine of Wondrous Power (Silver Raven)</t>
  </si>
  <si>
    <t xml:space="preserve">Flame Tongue</t>
  </si>
  <si>
    <t xml:space="preserve">Folding Boat</t>
  </si>
  <si>
    <t xml:space="preserve">Frost Brand</t>
  </si>
  <si>
    <t xml:space="preserve">Gauntlets of Ogre Power</t>
  </si>
  <si>
    <t xml:space="preserve">Gem of Brightness</t>
  </si>
  <si>
    <t xml:space="preserve">Gem of Seeing</t>
  </si>
  <si>
    <t xml:space="preserve">Giant Slayer</t>
  </si>
  <si>
    <t xml:space="preserve">Weapon (any axe or sword)</t>
  </si>
  <si>
    <t xml:space="preserve">Glamoured Studded Leather</t>
  </si>
  <si>
    <t xml:space="preserve">Gloves of Missile Snaring</t>
  </si>
  <si>
    <t xml:space="preserve">Gloves of Swimming and Climbing</t>
  </si>
  <si>
    <t xml:space="preserve">Gloves of Thievery</t>
  </si>
  <si>
    <t xml:space="preserve">Goggles of Night</t>
  </si>
  <si>
    <t xml:space="preserve">4:20</t>
  </si>
  <si>
    <t xml:space="preserve">Green Dragon Mask</t>
  </si>
  <si>
    <t xml:space="preserve">Hammer of Thunderbolts</t>
  </si>
  <si>
    <t xml:space="preserve">Weapon (maul)</t>
  </si>
  <si>
    <t xml:space="preserve">Hat of Disguise</t>
  </si>
  <si>
    <t xml:space="preserve">Hazirawn</t>
  </si>
  <si>
    <t xml:space="preserve">Headband of Intellect</t>
  </si>
  <si>
    <t xml:space="preserve">Helm of Brilliance</t>
  </si>
  <si>
    <t xml:space="preserve">Helm of Comprehending Languages</t>
  </si>
  <si>
    <t xml:space="preserve">Helm of Telepathy</t>
  </si>
  <si>
    <t xml:space="preserve">Helm of Teleportation</t>
  </si>
  <si>
    <t xml:space="preserve">Heward's Handy Haversack</t>
  </si>
  <si>
    <t xml:space="preserve">Handy Haversack</t>
  </si>
  <si>
    <t xml:space="preserve">Holy Avenger</t>
  </si>
  <si>
    <t xml:space="preserve">Horn of Blasting</t>
  </si>
  <si>
    <t xml:space="preserve">Horn of Valhalla (bronze)</t>
  </si>
  <si>
    <t xml:space="preserve">Horn of Valhalla (iron)</t>
  </si>
  <si>
    <t xml:space="preserve">Horn of Valhalla (silver or brass)</t>
  </si>
  <si>
    <t xml:space="preserve">Horseshoes of a Zephyr</t>
  </si>
  <si>
    <t xml:space="preserve">Horseshoes of Speed</t>
  </si>
  <si>
    <t xml:space="preserve">Immovable Rod</t>
  </si>
  <si>
    <t xml:space="preserve">Rod</t>
  </si>
  <si>
    <t xml:space="preserve">Insignia of Claws</t>
  </si>
  <si>
    <t xml:space="preserve">Instrument of the Bards (Anstruth harp)</t>
  </si>
  <si>
    <t xml:space="preserve">Instrument of the Bards (Canaith mandolin)</t>
  </si>
  <si>
    <t xml:space="preserve">Instrument of the Bards (Cli lyre)</t>
  </si>
  <si>
    <t xml:space="preserve">Instrument of the Bards (Doss lute)</t>
  </si>
  <si>
    <t xml:space="preserve">Instrument of the Bards (Fochlucan bandore)</t>
  </si>
  <si>
    <t xml:space="preserve">Instrument of the Bards (Mac-Fuirmidh cittern)</t>
  </si>
  <si>
    <t xml:space="preserve">Instrument of the Bards (Ollamh harp)</t>
  </si>
  <si>
    <t xml:space="preserve">Ioun stone (absorption)</t>
  </si>
  <si>
    <t xml:space="preserve">Ioun Stone (agility)</t>
  </si>
  <si>
    <t xml:space="preserve">Ioun Stone (awareness)</t>
  </si>
  <si>
    <t xml:space="preserve">Ioun Stone (fortitude)</t>
  </si>
  <si>
    <t xml:space="preserve">Ioun Stone (greater absorption)</t>
  </si>
  <si>
    <t xml:space="preserve">Ioun Stone (insight)</t>
  </si>
  <si>
    <t xml:space="preserve">Ioun Stone (intellect)</t>
  </si>
  <si>
    <t xml:space="preserve">Ioun Stone (leadership)</t>
  </si>
  <si>
    <t xml:space="preserve">Ioun Stone (mastery)</t>
  </si>
  <si>
    <t xml:space="preserve">Ioun Stone (protection)</t>
  </si>
  <si>
    <t xml:space="preserve">10:29</t>
  </si>
  <si>
    <t xml:space="preserve">Ioun Stone (regeneration)</t>
  </si>
  <si>
    <t xml:space="preserve">Ioun Stone (reserve)</t>
  </si>
  <si>
    <t xml:space="preserve">Ioun Stone (strength)</t>
  </si>
  <si>
    <t xml:space="preserve">Ioun Stone (sustenance)</t>
  </si>
  <si>
    <t xml:space="preserve">Iron Bands of Bilarro</t>
  </si>
  <si>
    <t xml:space="preserve">Iron Bands of Binding</t>
  </si>
  <si>
    <t xml:space="preserve">Iron Flask</t>
  </si>
  <si>
    <t xml:space="preserve">Ironfang</t>
  </si>
  <si>
    <t xml:space="preserve">Weapon (war pick)</t>
  </si>
  <si>
    <t xml:space="preserve">Javelin of Lightning</t>
  </si>
  <si>
    <t xml:space="preserve">Weapon (javelin)</t>
  </si>
  <si>
    <t xml:space="preserve">Keoghtom's Ointment</t>
  </si>
  <si>
    <t xml:space="preserve">Restorative Ointment</t>
  </si>
  <si>
    <t xml:space="preserve">Lantern of Revealing</t>
  </si>
  <si>
    <t xml:space="preserve">Lost Crown of Besilmer</t>
  </si>
  <si>
    <t xml:space="preserve">Luck Blade</t>
  </si>
  <si>
    <t xml:space="preserve">Mace of Disruption</t>
  </si>
  <si>
    <t xml:space="preserve">Weapon (mace)</t>
  </si>
  <si>
    <t xml:space="preserve">Mace of Smiting</t>
  </si>
  <si>
    <t xml:space="preserve">Mace of Terror</t>
  </si>
  <si>
    <t xml:space="preserve">Mantle of Spell Resistance</t>
  </si>
  <si>
    <t xml:space="preserve">Manual of Bodily Health</t>
  </si>
  <si>
    <t xml:space="preserve">Manual of Gainful Exercise</t>
  </si>
  <si>
    <t xml:space="preserve">Manual of Golems</t>
  </si>
  <si>
    <t xml:space="preserve">Manual of Quickness of Action</t>
  </si>
  <si>
    <t xml:space="preserve">Mariner's Armor</t>
  </si>
  <si>
    <t xml:space="preserve">Armor (not shield)</t>
  </si>
  <si>
    <t xml:space="preserve">Mask of the Dragon Queen</t>
  </si>
  <si>
    <t xml:space="preserve">Medallion of Thoughts</t>
  </si>
  <si>
    <t xml:space="preserve">Mirror of Life Trapping</t>
  </si>
  <si>
    <t xml:space="preserve">Mithral Armor</t>
  </si>
  <si>
    <t xml:space="preserve">Armor (medium/heavy; not hide)</t>
  </si>
  <si>
    <t xml:space="preserve">Moonblade</t>
  </si>
  <si>
    <t xml:space="preserve">Necklace of Adaptation</t>
  </si>
  <si>
    <t xml:space="preserve">Necklace of Fireballs</t>
  </si>
  <si>
    <t xml:space="preserve">Necklace of Prayer Beads</t>
  </si>
  <si>
    <t xml:space="preserve">Nine Lives Stealer</t>
  </si>
  <si>
    <t xml:space="preserve">Nolzur's Marvelous Pigments</t>
  </si>
  <si>
    <t xml:space="preserve">Marvelous Pigments</t>
  </si>
  <si>
    <t xml:space="preserve">Oathbow</t>
  </si>
  <si>
    <t xml:space="preserve">Weapon (longbow)</t>
  </si>
  <si>
    <t xml:space="preserve">Oil of Etherealness</t>
  </si>
  <si>
    <t xml:space="preserve">Oil of Sharpness</t>
  </si>
  <si>
    <t xml:space="preserve">Oil of Slipperiness</t>
  </si>
  <si>
    <t xml:space="preserve">Opal of the Ild Rune</t>
  </si>
  <si>
    <t xml:space="preserve">Master rune</t>
  </si>
  <si>
    <t xml:space="preserve">9:4</t>
  </si>
  <si>
    <t xml:space="preserve">Orb of Dragonkind</t>
  </si>
  <si>
    <t xml:space="preserve">Orb of the Stein Rune</t>
  </si>
  <si>
    <t xml:space="preserve">9:5</t>
  </si>
  <si>
    <t xml:space="preserve">Orcsplitter</t>
  </si>
  <si>
    <t xml:space="preserve">Weapon (greataxe)</t>
  </si>
  <si>
    <t xml:space="preserve">Pearl of Power</t>
  </si>
  <si>
    <t xml:space="preserve">Pennant of the Vind Rune</t>
  </si>
  <si>
    <t xml:space="preserve">Periapt of Health</t>
  </si>
  <si>
    <t xml:space="preserve">Periapt of Proof against Poison</t>
  </si>
  <si>
    <t xml:space="preserve">Periapt of Wound Closure</t>
  </si>
  <si>
    <t xml:space="preserve">Philter of Love</t>
  </si>
  <si>
    <t xml:space="preserve">Pipes of Haunting</t>
  </si>
  <si>
    <t xml:space="preserve">Pipes of the Sewers</t>
  </si>
  <si>
    <t xml:space="preserve">Plate Armor of Etherealness</t>
  </si>
  <si>
    <t xml:space="preserve">Portable Hole</t>
  </si>
  <si>
    <t xml:space="preserve">Potion of Animal Friendship</t>
  </si>
  <si>
    <t xml:space="preserve">Potion of Bottled Breath</t>
  </si>
  <si>
    <t xml:space="preserve">13:29</t>
  </si>
  <si>
    <t xml:space="preserve">Potion of Clairvoyance</t>
  </si>
  <si>
    <t xml:space="preserve">Potion of Climbing</t>
  </si>
  <si>
    <t xml:space="preserve">Common</t>
  </si>
  <si>
    <t xml:space="preserve">Potion of Cloud Giant Strength</t>
  </si>
  <si>
    <t xml:space="preserve">Potion of Diminution</t>
  </si>
  <si>
    <t xml:space="preserve">Potion of Fire Breath</t>
  </si>
  <si>
    <t xml:space="preserve">Potion of Fire Giant Strength</t>
  </si>
  <si>
    <t xml:space="preserve">Potion of Flying</t>
  </si>
  <si>
    <t xml:space="preserve">10:24</t>
  </si>
  <si>
    <t xml:space="preserve">Potion of Frost Giant Strength</t>
  </si>
  <si>
    <t xml:space="preserve">Potion of Gaseous Form</t>
  </si>
  <si>
    <t xml:space="preserve">Potion of Greater Healing</t>
  </si>
  <si>
    <t xml:space="preserve">Potion of Growth</t>
  </si>
  <si>
    <t xml:space="preserve">Potion of Healing</t>
  </si>
  <si>
    <t xml:space="preserve">Potion of Heroism</t>
  </si>
  <si>
    <t xml:space="preserve">Potion of Hill Giant Strength</t>
  </si>
  <si>
    <t xml:space="preserve">Potion of Invisibility</t>
  </si>
  <si>
    <t xml:space="preserve">Potion of Invulnerability</t>
  </si>
  <si>
    <t xml:space="preserve">Potion of Longevity</t>
  </si>
  <si>
    <t xml:space="preserve">Potion of Mind Reading</t>
  </si>
  <si>
    <t xml:space="preserve">Potion of Poison</t>
  </si>
  <si>
    <t xml:space="preserve">Potion of Resistance</t>
  </si>
  <si>
    <t xml:space="preserve">Potion of Speed</t>
  </si>
  <si>
    <t xml:space="preserve">Potion of Stone Giant Strength</t>
  </si>
  <si>
    <t xml:space="preserve">Potion of Storm Giant Strength</t>
  </si>
  <si>
    <t xml:space="preserve">Potion of Superior Healing</t>
  </si>
  <si>
    <t xml:space="preserve">Potion of Supreme Healing</t>
  </si>
  <si>
    <t xml:space="preserve">Potion of Vitality</t>
  </si>
  <si>
    <t xml:space="preserve">Potion of Water Breathing</t>
  </si>
  <si>
    <t xml:space="preserve">Quaal's Anchor Token</t>
  </si>
  <si>
    <t xml:space="preserve">Feather Token (anchor)</t>
  </si>
  <si>
    <t xml:space="preserve">Quaal's Token (burd)</t>
  </si>
  <si>
    <t xml:space="preserve">Feather Token (bird)</t>
  </si>
  <si>
    <t xml:space="preserve">Quaal's Token (fan)</t>
  </si>
  <si>
    <t xml:space="preserve">Feather Token (fan)</t>
  </si>
  <si>
    <t xml:space="preserve">Quaal's Token (swan boat)</t>
  </si>
  <si>
    <t xml:space="preserve">Feather Token (swan boat)</t>
  </si>
  <si>
    <t xml:space="preserve">Quaal's Token (tree)</t>
  </si>
  <si>
    <t xml:space="preserve">Feather Token (tree)</t>
  </si>
  <si>
    <t xml:space="preserve">Quaal's Token (whip)</t>
  </si>
  <si>
    <t xml:space="preserve">Feather Token (whip)</t>
  </si>
  <si>
    <t xml:space="preserve">Quiver of Ehlonna</t>
  </si>
  <si>
    <t xml:space="preserve">Efficient Quiver</t>
  </si>
  <si>
    <t xml:space="preserve">Red Dragon Mask</t>
  </si>
  <si>
    <t xml:space="preserve">Ring of Air Elemental Command</t>
  </si>
  <si>
    <t xml:space="preserve">Ring</t>
  </si>
  <si>
    <t xml:space="preserve">Ring of Animal Influence</t>
  </si>
  <si>
    <t xml:space="preserve">Ring of Djinni Summoning</t>
  </si>
  <si>
    <t xml:space="preserve">Ring of Earth Elemental Command</t>
  </si>
  <si>
    <t xml:space="preserve">Ring of Evasion</t>
  </si>
  <si>
    <t xml:space="preserve">Ring of Feather Falling</t>
  </si>
  <si>
    <t xml:space="preserve">Ring of Fire Elemental Command</t>
  </si>
  <si>
    <t xml:space="preserve">Ring of Free Action</t>
  </si>
  <si>
    <t xml:space="preserve">Ring of Invisibility</t>
  </si>
  <si>
    <t xml:space="preserve">Ring of Jumping</t>
  </si>
  <si>
    <t xml:space="preserve">Ring of Mind Shielding</t>
  </si>
  <si>
    <t xml:space="preserve">Ring of Protection</t>
  </si>
  <si>
    <t xml:space="preserve">Ring of Regeneration</t>
  </si>
  <si>
    <t xml:space="preserve">Ring of Resistance</t>
  </si>
  <si>
    <t xml:space="preserve">5:18</t>
  </si>
  <si>
    <t xml:space="preserve">Ring of Shooting Stars</t>
  </si>
  <si>
    <t xml:space="preserve">Ring of Spell Storing</t>
  </si>
  <si>
    <t xml:space="preserve">Ring of Spell Turning</t>
  </si>
  <si>
    <t xml:space="preserve">Ring of Swimming</t>
  </si>
  <si>
    <t xml:space="preserve">Ring of Telekinesis</t>
  </si>
  <si>
    <t xml:space="preserve">Ring of the Ram</t>
  </si>
  <si>
    <t xml:space="preserve">Ring of Three Wishes</t>
  </si>
  <si>
    <t xml:space="preserve">Ring of Warmth</t>
  </si>
  <si>
    <t xml:space="preserve">Ring of Water Elemental Command</t>
  </si>
  <si>
    <t xml:space="preserve">Ring of Water Walking</t>
  </si>
  <si>
    <t xml:space="preserve">Ring of X-ray Vision</t>
  </si>
  <si>
    <t xml:space="preserve">Robe of Eyes</t>
  </si>
  <si>
    <t xml:space="preserve">Robe of Scintillating Colors</t>
  </si>
  <si>
    <t xml:space="preserve">Robe of Stars</t>
  </si>
  <si>
    <t xml:space="preserve">Robe of the Archmagi</t>
  </si>
  <si>
    <t xml:space="preserve">Robe of Useful Items</t>
  </si>
  <si>
    <t xml:space="preserve">Rod of Absorption</t>
  </si>
  <si>
    <t xml:space="preserve">Rod of Alertness</t>
  </si>
  <si>
    <t xml:space="preserve">Rod of Lordly Might</t>
  </si>
  <si>
    <t xml:space="preserve">Rod of Resurrection</t>
  </si>
  <si>
    <t xml:space="preserve">Rod of Rulership</t>
  </si>
  <si>
    <t xml:space="preserve">Rod of Security</t>
  </si>
  <si>
    <t xml:space="preserve">Rod of the Pact Keeper, +1</t>
  </si>
  <si>
    <t xml:space="preserve">Rod of the Pact Keeper, +2</t>
  </si>
  <si>
    <t xml:space="preserve">Rod of the Pact Keeper, +3</t>
  </si>
  <si>
    <t xml:space="preserve">Rope of Climbing</t>
  </si>
  <si>
    <t xml:space="preserve">Rope of Entanglement</t>
  </si>
  <si>
    <t xml:space="preserve">Saddle of the Cavalier</t>
  </si>
  <si>
    <t xml:space="preserve">Scarab of Protection</t>
  </si>
  <si>
    <t xml:space="preserve">Scimitar of Speed</t>
  </si>
  <si>
    <t xml:space="preserve">Weapon (scimitar)</t>
  </si>
  <si>
    <t xml:space="preserve">Scroll of Protection</t>
  </si>
  <si>
    <t xml:space="preserve">Scroll</t>
  </si>
  <si>
    <t xml:space="preserve">Seeker Dart</t>
  </si>
  <si>
    <t xml:space="preserve">Weapon (dart)</t>
  </si>
  <si>
    <t xml:space="preserve">Sending Stones</t>
  </si>
  <si>
    <t xml:space="preserve">Sentinel Shield</t>
  </si>
  <si>
    <t xml:space="preserve">Shard of the Kalt Rune</t>
  </si>
  <si>
    <t xml:space="preserve">9:6</t>
  </si>
  <si>
    <t xml:space="preserve">Shield of Missile Attraction</t>
  </si>
  <si>
    <t xml:space="preserve">Shield, +1</t>
  </si>
  <si>
    <t xml:space="preserve">Shield, +2</t>
  </si>
  <si>
    <t xml:space="preserve">Shield, +3</t>
  </si>
  <si>
    <t xml:space="preserve">Slippers of Spider Climbing</t>
  </si>
  <si>
    <t xml:space="preserve">Sovereign Glue</t>
  </si>
  <si>
    <t xml:space="preserve">Spell Scroll (1st level)</t>
  </si>
  <si>
    <t xml:space="preserve">Spell Scroll (2nd level)</t>
  </si>
  <si>
    <t xml:space="preserve">Spell Scroll (3rd level)</t>
  </si>
  <si>
    <t xml:space="preserve">Spell Scroll (4th level)</t>
  </si>
  <si>
    <t xml:space="preserve">Spell Scroll (5th level)</t>
  </si>
  <si>
    <t xml:space="preserve">Spell Scroll (6th level)</t>
  </si>
  <si>
    <t xml:space="preserve">Spell Scroll (7th level)</t>
  </si>
  <si>
    <t xml:space="preserve">Spell Scroll (8th level)</t>
  </si>
  <si>
    <t xml:space="preserve">Spell Scroll (9th level)</t>
  </si>
  <si>
    <t xml:space="preserve">Spell Scroll (cantrip)</t>
  </si>
  <si>
    <t xml:space="preserve">Spellguard Shield</t>
  </si>
  <si>
    <t xml:space="preserve">Sphere of Annihilation</t>
  </si>
  <si>
    <t xml:space="preserve">Spider Staff</t>
  </si>
  <si>
    <t xml:space="preserve">Staff</t>
  </si>
  <si>
    <t xml:space="preserve">Staff of Charming</t>
  </si>
  <si>
    <t xml:space="preserve">Staff of Defense</t>
  </si>
  <si>
    <t xml:space="preserve">Staff of Fire</t>
  </si>
  <si>
    <t xml:space="preserve">Staff of Frost</t>
  </si>
  <si>
    <t xml:space="preserve">Staff of Healing</t>
  </si>
  <si>
    <t xml:space="preserve">Staff of Power</t>
  </si>
  <si>
    <t xml:space="preserve">Staff of Striking</t>
  </si>
  <si>
    <t xml:space="preserve">Staff of Swarming Insects</t>
  </si>
  <si>
    <t xml:space="preserve">Staff of the Adder</t>
  </si>
  <si>
    <t xml:space="preserve">Staff of the Magi</t>
  </si>
  <si>
    <t xml:space="preserve">Staff of the Python</t>
  </si>
  <si>
    <t xml:space="preserve">Staff of the Woodlands</t>
  </si>
  <si>
    <t xml:space="preserve">Staff of Thunder and Lightning</t>
  </si>
  <si>
    <t xml:space="preserve">Staff of Withering</t>
  </si>
  <si>
    <t xml:space="preserve">Stone of Controlling Earth Elementals</t>
  </si>
  <si>
    <t xml:space="preserve">Stone of Good Luck (Luckstone)</t>
  </si>
  <si>
    <t xml:space="preserve">Storm Boomerang</t>
  </si>
  <si>
    <t xml:space="preserve">Sun Blade</t>
  </si>
  <si>
    <t xml:space="preserve">Sword of Answering</t>
  </si>
  <si>
    <t xml:space="preserve">Sword of Kas</t>
  </si>
  <si>
    <t xml:space="preserve">Sword of Life Stealing</t>
  </si>
  <si>
    <t xml:space="preserve">Sword of Sharpness</t>
  </si>
  <si>
    <t xml:space="preserve">Weapon (any slashing sword)</t>
  </si>
  <si>
    <t xml:space="preserve">Sword of Vengeance</t>
  </si>
  <si>
    <t xml:space="preserve">Sword of Wounding</t>
  </si>
  <si>
    <t xml:space="preserve">Talisman of Pure Good</t>
  </si>
  <si>
    <t xml:space="preserve">Talisman of the Sphere</t>
  </si>
  <si>
    <t xml:space="preserve">Talisman of Ultimate Evil</t>
  </si>
  <si>
    <t xml:space="preserve">Tentacle Rod</t>
  </si>
  <si>
    <t xml:space="preserve">Tinderstrike</t>
  </si>
  <si>
    <t xml:space="preserve">Tome of Clear Thought</t>
  </si>
  <si>
    <t xml:space="preserve">Tome of Leadership and Influence</t>
  </si>
  <si>
    <t xml:space="preserve">Tome of the Stilled Tongue</t>
  </si>
  <si>
    <t xml:space="preserve">Tome of Understanding</t>
  </si>
  <si>
    <t xml:space="preserve">Trident of Fish Command</t>
  </si>
  <si>
    <t xml:space="preserve">Universal Solvent</t>
  </si>
  <si>
    <t xml:space="preserve">Vicious Weapon</t>
  </si>
  <si>
    <t xml:space="preserve">Weapon (any)</t>
  </si>
  <si>
    <t xml:space="preserve">Vorpal Sword</t>
  </si>
  <si>
    <t xml:space="preserve">Wand of Binding</t>
  </si>
  <si>
    <t xml:space="preserve">Wand</t>
  </si>
  <si>
    <t xml:space="preserve">Wand of Enemy Detection</t>
  </si>
  <si>
    <t xml:space="preserve">Wand of Fear</t>
  </si>
  <si>
    <t xml:space="preserve">Wand of Fireballs</t>
  </si>
  <si>
    <t xml:space="preserve">Wand of Lightning Bolts</t>
  </si>
  <si>
    <t xml:space="preserve">Wand of Magic Detection</t>
  </si>
  <si>
    <t xml:space="preserve">Wand of Magic Missiles</t>
  </si>
  <si>
    <t xml:space="preserve">Wand of Orcus</t>
  </si>
  <si>
    <t xml:space="preserve">Wand of Paralysis</t>
  </si>
  <si>
    <t xml:space="preserve">Wand of Polymorph</t>
  </si>
  <si>
    <t xml:space="preserve">Wand of Secrets</t>
  </si>
  <si>
    <t xml:space="preserve">Wand of the War Mage, +1</t>
  </si>
  <si>
    <t xml:space="preserve">Wand of the War Mage, +2</t>
  </si>
  <si>
    <t xml:space="preserve">Wand of the War Mage, +3</t>
  </si>
  <si>
    <t xml:space="preserve">Wand of Viscid Globs</t>
  </si>
  <si>
    <t xml:space="preserve">Wand of Web</t>
  </si>
  <si>
    <t xml:space="preserve">Wand of Winter</t>
  </si>
  <si>
    <t xml:space="preserve">Wand of Wonder</t>
  </si>
  <si>
    <t xml:space="preserve">Wave</t>
  </si>
  <si>
    <t xml:space="preserve">Weapon of Warning</t>
  </si>
  <si>
    <t xml:space="preserve">Weapon, +1</t>
  </si>
  <si>
    <t xml:space="preserve">9:25</t>
  </si>
  <si>
    <t xml:space="preserve">Weapon, +2</t>
  </si>
  <si>
    <t xml:space="preserve">Weapon, +3</t>
  </si>
  <si>
    <t xml:space="preserve">Weird Tank</t>
  </si>
  <si>
    <t xml:space="preserve">Well of Many Worlds</t>
  </si>
  <si>
    <t xml:space="preserve">Whelm</t>
  </si>
  <si>
    <t xml:space="preserve">White Dragon Mask</t>
  </si>
  <si>
    <t xml:space="preserve">Wind Fan</t>
  </si>
  <si>
    <t xml:space="preserve">Windvane</t>
  </si>
  <si>
    <t xml:space="preserve">Weapon (spear)</t>
  </si>
  <si>
    <t xml:space="preserve">Winged Boots</t>
  </si>
  <si>
    <t xml:space="preserve">Wings of Flying</t>
  </si>
  <si>
    <t xml:space="preserve">Wingwear</t>
  </si>
  <si>
    <t xml:space="preserve">10:18/19/21</t>
  </si>
  <si>
    <t xml:space="preserve">Crafting (DMG128)</t>
  </si>
  <si>
    <t xml:space="preserve">Selling Magic Items (DMG129)</t>
  </si>
  <si>
    <t xml:space="preserve">Rarity (DMG135)</t>
  </si>
  <si>
    <t xml:space="preserve">Power Level (DMG285)</t>
  </si>
  <si>
    <t xml:space="preserve">Creation Cost</t>
  </si>
  <si>
    <t xml:space="preserve">Min Level</t>
  </si>
  <si>
    <t xml:space="preserve">Base Price</t>
  </si>
  <si>
    <t xml:space="preserve">Days to Find Buyer</t>
  </si>
  <si>
    <t xml:space="preserve">d100 mod</t>
  </si>
  <si>
    <t xml:space="preserve">Character Level</t>
  </si>
  <si>
    <t xml:space="preserve">Value</t>
  </si>
  <si>
    <t xml:space="preserve">Max Spell Level</t>
  </si>
  <si>
    <t xml:space="preserve">Max Bonus</t>
  </si>
  <si>
    <t xml:space="preserve">Random Treasure Generator</t>
  </si>
  <si>
    <r>
      <rPr>
        <sz val="11"/>
        <color rgb="FF000000"/>
        <rFont val="Calibri"/>
        <family val="2"/>
        <charset val="1"/>
      </rPr>
      <t xml:space="preserve">• Select values for CR </t>
    </r>
    <r>
      <rPr>
        <sz val="11"/>
        <color rgb="FF808080"/>
        <rFont val="Calibri"/>
        <family val="2"/>
        <charset val="1"/>
      </rPr>
      <t xml:space="preserve">(0-4 / 5-10 / 11-16 / 17+)</t>
    </r>
    <r>
      <rPr>
        <sz val="11"/>
        <color rgb="FF000000"/>
        <rFont val="Calibri"/>
        <family val="2"/>
        <charset val="1"/>
      </rPr>
      <t xml:space="preserve"> and Hoard </t>
    </r>
    <r>
      <rPr>
        <sz val="11"/>
        <color rgb="FF808080"/>
        <rFont val="Calibri"/>
        <family val="2"/>
        <charset val="1"/>
      </rPr>
      <t xml:space="preserve">(false/true)</t>
    </r>
    <r>
      <rPr>
        <sz val="11"/>
        <color rgb="FF000000"/>
        <rFont val="Calibri"/>
        <family val="2"/>
        <charset val="1"/>
      </rPr>
      <t xml:space="preserve"> and treasure is automatically randomly generated.</t>
    </r>
  </si>
  <si>
    <t xml:space="preserve">• Recalculate (F9) to generate a new set of values. Any change to cells throughout the spreadsheet will trigger a recalculation.</t>
  </si>
  <si>
    <t xml:space="preserve">CR:</t>
  </si>
  <si>
    <t xml:space="preserve">0 - 4</t>
  </si>
  <si>
    <t xml:space="preserve">Hoard?</t>
  </si>
  <si>
    <t xml:space="preserve">Total</t>
  </si>
  <si>
    <t xml:space="preserve">GP</t>
  </si>
  <si>
    <t xml:space="preserve">CP</t>
  </si>
  <si>
    <t xml:space="preserve">SP</t>
  </si>
  <si>
    <t xml:space="preserve">EP</t>
  </si>
  <si>
    <t xml:space="preserve">PP</t>
  </si>
  <si>
    <t xml:space="preserve">Gems</t>
  </si>
  <si>
    <t xml:space="preserve">Art Objects</t>
  </si>
  <si>
    <t xml:space="preserve">d</t>
  </si>
  <si>
    <t xml:space="preserve">x</t>
  </si>
  <si>
    <t xml:space="preserve"># dice</t>
  </si>
  <si>
    <t xml:space="preserve">d-size</t>
  </si>
  <si>
    <t xml:space="preserve">mult.</t>
  </si>
  <si>
    <t xml:space="preserve">Amount</t>
  </si>
  <si>
    <t xml:space="preserve">Electrum</t>
  </si>
  <si>
    <t xml:space="preserve">Challenge</t>
  </si>
  <si>
    <t xml:space="preserve">d100</t>
  </si>
  <si>
    <t xml:space="preserve">-</t>
  </si>
  <si>
    <t xml:space="preserve">5d6</t>
  </si>
  <si>
    <t xml:space="preserve">4d6</t>
  </si>
  <si>
    <t xml:space="preserve">Hoard</t>
  </si>
  <si>
    <t xml:space="preserve">6d6 x100</t>
  </si>
  <si>
    <t xml:space="preserve">3d6 x100</t>
  </si>
  <si>
    <t xml:space="preserve">2d6 x10</t>
  </si>
  <si>
    <t xml:space="preserve">5 - 10</t>
  </si>
  <si>
    <t xml:space="preserve">4d6 x100</t>
  </si>
  <si>
    <t xml:space="preserve">1d6 x10</t>
  </si>
  <si>
    <t xml:space="preserve">6d6 x10</t>
  </si>
  <si>
    <t xml:space="preserve">3d6 x10</t>
  </si>
  <si>
    <t xml:space="preserve">4d6 x10</t>
  </si>
  <si>
    <t xml:space="preserve">2d6 x100</t>
  </si>
  <si>
    <t xml:space="preserve">2d6 x1000</t>
  </si>
  <si>
    <t xml:space="preserve">11 - 16</t>
  </si>
  <si>
    <t xml:space="preserve">1d6 x100</t>
  </si>
  <si>
    <t xml:space="preserve">4d6 x1000</t>
  </si>
  <si>
    <t xml:space="preserve">5d6 x100</t>
  </si>
  <si>
    <t xml:space="preserve">17+</t>
  </si>
  <si>
    <t xml:space="preserve">8d6 x100</t>
  </si>
  <si>
    <t xml:space="preserve">1d6 x1000</t>
  </si>
  <si>
    <t xml:space="preserve">12d6 x1000</t>
  </si>
  <si>
    <t xml:space="preserve">8d6 x1000</t>
  </si>
  <si>
    <t xml:space="preserve">Magic Item Tables</t>
  </si>
  <si>
    <t xml:space="preserve">2d4 x25</t>
  </si>
  <si>
    <t xml:space="preserve">2d6 x50</t>
  </si>
  <si>
    <t xml:space="preserve">3d6 x50</t>
  </si>
  <si>
    <t xml:space="preserve">2d4 x250</t>
  </si>
  <si>
    <t xml:space="preserve">2d4 x750</t>
  </si>
  <si>
    <t xml:space="preserve">3d6 x500</t>
  </si>
  <si>
    <t xml:space="preserve">3d6 x1000</t>
  </si>
  <si>
    <t xml:space="preserve">1d10 x2500</t>
  </si>
  <si>
    <t xml:space="preserve">1d4 x7500</t>
  </si>
  <si>
    <t xml:space="preserve">1d8 x5000</t>
  </si>
  <si>
    <t xml:space="preserve">GP Gemstones</t>
  </si>
  <si>
    <t xml:space="preserve">d12</t>
  </si>
  <si>
    <t xml:space="preserve">Stone</t>
  </si>
  <si>
    <t xml:space="preserve">Description</t>
  </si>
  <si>
    <t xml:space="preserve">Azurite</t>
  </si>
  <si>
    <t xml:space="preserve">opaque mottled deep blue</t>
  </si>
  <si>
    <t xml:space="preserve">Banded agate</t>
  </si>
  <si>
    <t xml:space="preserve">translucent striped brown, blue, white, or red</t>
  </si>
  <si>
    <t xml:space="preserve">Blue quartz</t>
  </si>
  <si>
    <t xml:space="preserve">transparent pale blue</t>
  </si>
  <si>
    <t xml:space="preserve">Eye agate</t>
  </si>
  <si>
    <t xml:space="preserve">translucent circles of gray, white, brown, blue, or green</t>
  </si>
  <si>
    <t xml:space="preserve">Hematite</t>
  </si>
  <si>
    <t xml:space="preserve">opaque gray-black</t>
  </si>
  <si>
    <t xml:space="preserve">Lapis lazuli</t>
  </si>
  <si>
    <t xml:space="preserve">opaque light and dark blue with yellow flecks</t>
  </si>
  <si>
    <t xml:space="preserve">Malachite</t>
  </si>
  <si>
    <t xml:space="preserve">opaque striated light and dark green</t>
  </si>
  <si>
    <t xml:space="preserve">Moss agate</t>
  </si>
  <si>
    <t xml:space="preserve">translucent pink or yellow-white with mossy gray or green markings</t>
  </si>
  <si>
    <t xml:space="preserve">Obsidian</t>
  </si>
  <si>
    <t xml:space="preserve">opaque black</t>
  </si>
  <si>
    <t xml:space="preserve">Rhodochrosite</t>
  </si>
  <si>
    <t xml:space="preserve">opaque light pink</t>
  </si>
  <si>
    <t xml:space="preserve">Tiger eye</t>
  </si>
  <si>
    <t xml:space="preserve">translucent brown with golden center</t>
  </si>
  <si>
    <t xml:space="preserve">Turquoise</t>
  </si>
  <si>
    <t xml:space="preserve">opaque light blue-green</t>
  </si>
  <si>
    <t xml:space="preserve">Bloodstone</t>
  </si>
  <si>
    <t xml:space="preserve">opaque dark gray with red flecks</t>
  </si>
  <si>
    <t xml:space="preserve">Carnelian</t>
  </si>
  <si>
    <t xml:space="preserve">opaque orange to red-brown</t>
  </si>
  <si>
    <t xml:space="preserve">Chalcedony</t>
  </si>
  <si>
    <t xml:space="preserve">opaque white</t>
  </si>
  <si>
    <t xml:space="preserve">Chrysoprase</t>
  </si>
  <si>
    <t xml:space="preserve">translucent green</t>
  </si>
  <si>
    <t xml:space="preserve">Citrine</t>
  </si>
  <si>
    <t xml:space="preserve">transparent pale yellow-brown</t>
  </si>
  <si>
    <t xml:space="preserve">Jasper</t>
  </si>
  <si>
    <t xml:space="preserve">opaque blue, black, or brown</t>
  </si>
  <si>
    <t xml:space="preserve">Moonstone</t>
  </si>
  <si>
    <t xml:space="preserve">translucent white with pale blue glow</t>
  </si>
  <si>
    <t xml:space="preserve">Onyx</t>
  </si>
  <si>
    <t xml:space="preserve">opaque bands of black and white, or pure black or white</t>
  </si>
  <si>
    <t xml:space="preserve">Quartz</t>
  </si>
  <si>
    <t xml:space="preserve">transparent white, smoky gray, or yellow</t>
  </si>
  <si>
    <t xml:space="preserve">Sardonyx</t>
  </si>
  <si>
    <t xml:space="preserve">opaque bands of red and white</t>
  </si>
  <si>
    <t xml:space="preserve">Star rose quartz </t>
  </si>
  <si>
    <t xml:space="preserve">translucent rosy stone with white star-shaped center</t>
  </si>
  <si>
    <t xml:space="preserve">Zircon</t>
  </si>
  <si>
    <t xml:space="preserve">transparent pale blue-green</t>
  </si>
  <si>
    <t xml:space="preserve">d10</t>
  </si>
  <si>
    <t xml:space="preserve">Amber</t>
  </si>
  <si>
    <t xml:space="preserve">transparent watery gold to rich gold</t>
  </si>
  <si>
    <t xml:space="preserve">Amethyst</t>
  </si>
  <si>
    <t xml:space="preserve">transparent deep purple</t>
  </si>
  <si>
    <t xml:space="preserve">Chrysoberyl</t>
  </si>
  <si>
    <t xml:space="preserve">transparent yellow-green to pale green</t>
  </si>
  <si>
    <t xml:space="preserve">Coral</t>
  </si>
  <si>
    <t xml:space="preserve">opaque crimson</t>
  </si>
  <si>
    <t xml:space="preserve">Garnet</t>
  </si>
  <si>
    <t xml:space="preserve">transparent red, brown-green, or violet</t>
  </si>
  <si>
    <t xml:space="preserve">Jade</t>
  </si>
  <si>
    <t xml:space="preserve">translucent light green, deep green , or white</t>
  </si>
  <si>
    <t xml:space="preserve">Jet</t>
  </si>
  <si>
    <t xml:space="preserve">opaque deep black</t>
  </si>
  <si>
    <t xml:space="preserve">Pearl</t>
  </si>
  <si>
    <t xml:space="preserve">opaque lustrous white, yellow, or pink</t>
  </si>
  <si>
    <t xml:space="preserve">Spinel</t>
  </si>
  <si>
    <t xml:space="preserve">transparent red, red-brown, or deep green</t>
  </si>
  <si>
    <t xml:space="preserve">Tourmaline</t>
  </si>
  <si>
    <t xml:space="preserve">transparent pale green , blue, brown, or red</t>
  </si>
  <si>
    <t xml:space="preserve">d6</t>
  </si>
  <si>
    <t xml:space="preserve">Alexandrite</t>
  </si>
  <si>
    <t xml:space="preserve">transparent dark green</t>
  </si>
  <si>
    <t xml:space="preserve">Aquamarine</t>
  </si>
  <si>
    <t xml:space="preserve">Black pearl</t>
  </si>
  <si>
    <t xml:space="preserve">opaque pure black</t>
  </si>
  <si>
    <t xml:space="preserve">Blue spinel</t>
  </si>
  <si>
    <t xml:space="preserve">transparent deep blue</t>
  </si>
  <si>
    <t xml:space="preserve">Peridot</t>
  </si>
  <si>
    <t xml:space="preserve">transparent rich olive green</t>
  </si>
  <si>
    <t xml:space="preserve">Topaz</t>
  </si>
  <si>
    <t xml:space="preserve">transparent golden yellow</t>
  </si>
  <si>
    <t xml:space="preserve">d8</t>
  </si>
  <si>
    <t xml:space="preserve">Black opal</t>
  </si>
  <si>
    <t xml:space="preserve">translucent dark green with black mottling and golden flecks</t>
  </si>
  <si>
    <t xml:space="preserve">Blue sapphire</t>
  </si>
  <si>
    <t xml:space="preserve">transparent blue-white to medium blue</t>
  </si>
  <si>
    <t xml:space="preserve">Emerald</t>
  </si>
  <si>
    <t xml:space="preserve">transparent deep bright green</t>
  </si>
  <si>
    <t xml:space="preserve">Fire opal</t>
  </si>
  <si>
    <t xml:space="preserve">translucent fiery red</t>
  </si>
  <si>
    <t xml:space="preserve">Opal</t>
  </si>
  <si>
    <t xml:space="preserve">translucent pale blue with green and golden mottling</t>
  </si>
  <si>
    <t xml:space="preserve">Star ruby</t>
  </si>
  <si>
    <t xml:space="preserve">translucent ruby with white star-shaped center</t>
  </si>
  <si>
    <t xml:space="preserve">Star sapphire</t>
  </si>
  <si>
    <t xml:space="preserve">translucent blue sapphire with white star-shaped center</t>
  </si>
  <si>
    <t xml:space="preserve">Yellow sapphire</t>
  </si>
  <si>
    <t xml:space="preserve">transparent fiery yellow or yellow·green</t>
  </si>
  <si>
    <t xml:space="preserve">d4</t>
  </si>
  <si>
    <t xml:space="preserve">Black sapphire</t>
  </si>
  <si>
    <t xml:space="preserve">translucent lustrous black with glowing highlights</t>
  </si>
  <si>
    <t xml:space="preserve">Diamond</t>
  </si>
  <si>
    <t xml:space="preserve">transparent blue-white, canary, pink, brown, or blue</t>
  </si>
  <si>
    <t xml:space="preserve">Jacinth</t>
  </si>
  <si>
    <t xml:space="preserve">transparent fiery orange</t>
  </si>
  <si>
    <t xml:space="preserve">Ruby</t>
  </si>
  <si>
    <t xml:space="preserve">transparent clear red to deep crimson</t>
  </si>
  <si>
    <t xml:space="preserve">GP Art Objects</t>
  </si>
  <si>
    <t xml:space="preserve">Object</t>
  </si>
  <si>
    <t xml:space="preserve">Silver ewer</t>
  </si>
  <si>
    <t xml:space="preserve">Carved bone statuette</t>
  </si>
  <si>
    <t xml:space="preserve">Small gold bracelet</t>
  </si>
  <si>
    <t xml:space="preserve">Cloth-of-gold vestments</t>
  </si>
  <si>
    <t xml:space="preserve">Black velvet mask stitched with silver thread</t>
  </si>
  <si>
    <t xml:space="preserve">Copper chalice with silver filigree</t>
  </si>
  <si>
    <t xml:space="preserve">Pair of engraved bone dice</t>
  </si>
  <si>
    <t xml:space="preserve">Small mirror set in a painted wooden frame</t>
  </si>
  <si>
    <t xml:space="preserve">Embroidered silk handkerchief</t>
  </si>
  <si>
    <t xml:space="preserve">Gold locket with a painted portrait inside</t>
  </si>
  <si>
    <t xml:space="preserve">Gold ring set with bloodstones</t>
  </si>
  <si>
    <t xml:space="preserve">Carved ivory statuette</t>
  </si>
  <si>
    <t xml:space="preserve">Large gold bracelet</t>
  </si>
  <si>
    <t xml:space="preserve">Silver necklace with a gemstone pendant</t>
  </si>
  <si>
    <t xml:space="preserve">Bronze crown</t>
  </si>
  <si>
    <t xml:space="preserve">Silk robe with gold embroidery</t>
  </si>
  <si>
    <t xml:space="preserve">Large well-made tapestry</t>
  </si>
  <si>
    <t xml:space="preserve">Brass mug with jade inlay</t>
  </si>
  <si>
    <t xml:space="preserve">Box of turquoise animal figurines</t>
  </si>
  <si>
    <t xml:space="preserve">Gold bird cage with electrum filigree</t>
  </si>
  <si>
    <t xml:space="preserve">Silver chalice set with moonstones</t>
  </si>
  <si>
    <t xml:space="preserve">Silver-plated steellongsword with jet set in hilt</t>
  </si>
  <si>
    <t xml:space="preserve">Carved harp of exotic wood with ivory inlay and zircon gems</t>
  </si>
  <si>
    <t xml:space="preserve">Small gold idol</t>
  </si>
  <si>
    <t xml:space="preserve">Gold dragon comb set with red garnets as eyes</t>
  </si>
  <si>
    <t xml:space="preserve">Bottle stopper cork embossed with gold leaf and set with amethysts</t>
  </si>
  <si>
    <t xml:space="preserve">Ceremonial electrum dagger with a black pearl in the pommel</t>
  </si>
  <si>
    <t xml:space="preserve">Silver and gold brooch</t>
  </si>
  <si>
    <t xml:space="preserve">Obsidian statuette with gold fittings and inlay</t>
  </si>
  <si>
    <t xml:space="preserve">Painted gold war mask</t>
  </si>
  <si>
    <t xml:space="preserve">Fine gold chain set with a fire opal</t>
  </si>
  <si>
    <t xml:space="preserve">Old masterpiece painting</t>
  </si>
  <si>
    <t xml:space="preserve">Embroidered silk and velvet mantle set with numerous moonstones</t>
  </si>
  <si>
    <t xml:space="preserve">Platinum bracelet set with a sapphire</t>
  </si>
  <si>
    <t xml:space="preserve">Embroidered glove set with jewel chips</t>
  </si>
  <si>
    <t xml:space="preserve">Jeweled anklet</t>
  </si>
  <si>
    <t xml:space="preserve">Gold music box</t>
  </si>
  <si>
    <t xml:space="preserve">Gold circlet set with four aquamarines</t>
  </si>
  <si>
    <t xml:space="preserve">Eye patch with a mock eye set in blue sapphire and moonstone</t>
  </si>
  <si>
    <t xml:space="preserve">A necklace string of small pink pearls</t>
  </si>
  <si>
    <t xml:space="preserve">Jeweled gold crown</t>
  </si>
  <si>
    <t xml:space="preserve">Jeweled platinum ring</t>
  </si>
  <si>
    <t xml:space="preserve">Small gold statuette set with rubies</t>
  </si>
  <si>
    <t xml:space="preserve">Gold cup set with emeralds</t>
  </si>
  <si>
    <t xml:space="preserve">Gold jewelry box with platinum filigree</t>
  </si>
  <si>
    <t xml:space="preserve">Painted gold child's sarcophagus</t>
  </si>
  <si>
    <t xml:space="preserve">Jade game board with solid gold playing pieces</t>
  </si>
  <si>
    <t xml:space="preserve">Bejeweled ivory drinking horn with gold filigree</t>
  </si>
  <si>
    <t xml:space="preserve">Additional sub-tables</t>
  </si>
  <si>
    <t xml:space="preserve">Potion of greater healing</t>
  </si>
  <si>
    <t xml:space="preserve">Potion of superior healing</t>
  </si>
  <si>
    <t xml:space="preserve">Potion of supreme healing</t>
  </si>
  <si>
    <t xml:space="preserve">Spell scroll (8th level)</t>
  </si>
  <si>
    <t xml:space="preserve">1d20</t>
  </si>
  <si>
    <t xml:space="preserve">Quaal's feather token (roll d20)</t>
  </si>
  <si>
    <t xml:space="preserve">Quaal's anchor token</t>
  </si>
  <si>
    <t xml:space="preserve">Hammer of thunderbolts</t>
  </si>
  <si>
    <t xml:space="preserve">Quaal's bird token</t>
  </si>
  <si>
    <t xml:space="preserve">Quaal's fan token</t>
  </si>
  <si>
    <t xml:space="preserve">Amulet of the planes</t>
  </si>
  <si>
    <t xml:space="preserve">Luck blade</t>
  </si>
  <si>
    <t xml:space="preserve">Figurine of wondrous power (roll d8)</t>
  </si>
  <si>
    <t xml:space="preserve">Carpet of flying</t>
  </si>
  <si>
    <t xml:space="preserve">Quaal's swan boat token</t>
  </si>
  <si>
    <t xml:space="preserve">Adamantine armor (breastplate)</t>
  </si>
  <si>
    <t xml:space="preserve">Crystal ball</t>
  </si>
  <si>
    <t xml:space="preserve">Potion of fire breath</t>
  </si>
  <si>
    <t xml:space="preserve">Spell scroll (4th level)</t>
  </si>
  <si>
    <t xml:space="preserve">Adamantine armor (splint)</t>
  </si>
  <si>
    <t xml:space="preserve">Sword of answering</t>
  </si>
  <si>
    <t xml:space="preserve">Quaal's tree token</t>
  </si>
  <si>
    <t xml:space="preserve">Amulet of health</t>
  </si>
  <si>
    <t xml:space="preserve">Ring of regeneration</t>
  </si>
  <si>
    <t xml:space="preserve">Armor of vulnerability</t>
  </si>
  <si>
    <t xml:space="preserve">Sentinel shield</t>
  </si>
  <si>
    <t xml:space="preserve">Arrow-catching shield</t>
  </si>
  <si>
    <t xml:space="preserve">Ring of shooting stars</t>
  </si>
  <si>
    <t xml:space="preserve">Belt of dwarvenkind</t>
  </si>
  <si>
    <t xml:space="preserve">Potion of invisibility</t>
  </si>
  <si>
    <t xml:space="preserve">Belt of hill giant strength</t>
  </si>
  <si>
    <t xml:space="preserve">Ring of telekinesis</t>
  </si>
  <si>
    <t xml:space="preserve">Holy avenger</t>
  </si>
  <si>
    <t xml:space="preserve">Quaal's whip token</t>
  </si>
  <si>
    <t xml:space="preserve">Amulet of proof against detection and location</t>
  </si>
  <si>
    <t xml:space="preserve">Berserker axe</t>
  </si>
  <si>
    <t xml:space="preserve">Potion of resistance</t>
  </si>
  <si>
    <t xml:space="preserve">Boots of levitation</t>
  </si>
  <si>
    <t xml:space="preserve">Robe of scintillating colors</t>
  </si>
  <si>
    <t xml:space="preserve">Boots of elvenkind</t>
  </si>
  <si>
    <t xml:space="preserve">Boots of speed</t>
  </si>
  <si>
    <t xml:space="preserve">Ring of djinni summoning</t>
  </si>
  <si>
    <t xml:space="preserve">Bowl of commanding water elementals</t>
  </si>
  <si>
    <t xml:space="preserve">Robe of stars</t>
  </si>
  <si>
    <t xml:space="preserve">Figurine of wondrous power (bronze griffon)</t>
  </si>
  <si>
    <t xml:space="preserve">Boots of striding and springing</t>
  </si>
  <si>
    <t xml:space="preserve">Bracers of defense</t>
  </si>
  <si>
    <t xml:space="preserve">Figurine of wondrous power (ebony fly)</t>
  </si>
  <si>
    <t xml:space="preserve">Brazier of commanding fire elementals</t>
  </si>
  <si>
    <t xml:space="preserve">Rod of absorption</t>
  </si>
  <si>
    <t xml:space="preserve">Ring of invisibility</t>
  </si>
  <si>
    <t xml:space="preserve">Figurine of wondrous power (golden lions)</t>
  </si>
  <si>
    <t xml:space="preserve">Potion of clairvoyance</t>
  </si>
  <si>
    <t xml:space="preserve">Bracers of archery</t>
  </si>
  <si>
    <t xml:space="preserve">Cape of the mountebank</t>
  </si>
  <si>
    <t xml:space="preserve">Figurine of wondrous power (ivory goats)</t>
  </si>
  <si>
    <t xml:space="preserve">Censer of commanding air elementals</t>
  </si>
  <si>
    <t xml:space="preserve">Rod of alertness</t>
  </si>
  <si>
    <t xml:space="preserve">Figurine of wondrous power (marble elephant)</t>
  </si>
  <si>
    <t xml:space="preserve">Brooch of shielding</t>
  </si>
  <si>
    <t xml:space="preserve">Ring of spell turning</t>
  </si>
  <si>
    <t xml:space="preserve">Figurine of wondrous power (onyx dog)</t>
  </si>
  <si>
    <t xml:space="preserve">Potion of speed</t>
  </si>
  <si>
    <t xml:space="preserve">Potion of storm giant strength</t>
  </si>
  <si>
    <t xml:space="preserve">Armor of resistance (chain mail)</t>
  </si>
  <si>
    <t xml:space="preserve">Rod of security</t>
  </si>
  <si>
    <t xml:space="preserve">Broom of flying</t>
  </si>
  <si>
    <t xml:space="preserve">Figurine of wondrous power (serpentine owl)</t>
  </si>
  <si>
    <t xml:space="preserve">Potion of diminution</t>
  </si>
  <si>
    <t xml:space="preserve">Armor of resistance (chain shirt)</t>
  </si>
  <si>
    <t xml:space="preserve">Rod of the pact keeper, +3</t>
  </si>
  <si>
    <t xml:space="preserve">Rod of lordly might</t>
  </si>
  <si>
    <t xml:space="preserve">Cloak of elvenkind</t>
  </si>
  <si>
    <t xml:space="preserve">Cloak of displacement</t>
  </si>
  <si>
    <t xml:space="preserve">Crystal ball (legendary version) (roll d6)</t>
  </si>
  <si>
    <t xml:space="preserve">Potion of animal friendship</t>
  </si>
  <si>
    <t xml:space="preserve">Cloak of the bat</t>
  </si>
  <si>
    <t xml:space="preserve">Scimitar of speed</t>
  </si>
  <si>
    <t xml:space="preserve">Crystal ball of mind reading</t>
  </si>
  <si>
    <t xml:space="preserve">Cloak of protection</t>
  </si>
  <si>
    <t xml:space="preserve">Cube of force</t>
  </si>
  <si>
    <t xml:space="preserve">Staff of the magi</t>
  </si>
  <si>
    <t xml:space="preserve">Daern's instant fortress</t>
  </si>
  <si>
    <t xml:space="preserve">Crystal ball of telepathy</t>
  </si>
  <si>
    <t xml:space="preserve">Potion of gaseous form</t>
  </si>
  <si>
    <t xml:space="preserve">Gauntlets of ogre power</t>
  </si>
  <si>
    <t xml:space="preserve">Dagger of venom</t>
  </si>
  <si>
    <t xml:space="preserve">Dimensional shackles</t>
  </si>
  <si>
    <t xml:space="preserve">Staff of fire</t>
  </si>
  <si>
    <t xml:space="preserve">Vorpal sword</t>
  </si>
  <si>
    <t xml:space="preserve">Crystal ball of true seeing</t>
  </si>
  <si>
    <t xml:space="preserve">Potion of hill giant strength</t>
  </si>
  <si>
    <t xml:space="preserve">Hat of disguise</t>
  </si>
  <si>
    <t xml:space="preserve">Dragon slayer</t>
  </si>
  <si>
    <t xml:space="preserve">Spell scroll (6th level)</t>
  </si>
  <si>
    <t xml:space="preserve">Elven chain</t>
  </si>
  <si>
    <t xml:space="preserve">Staff of frost</t>
  </si>
  <si>
    <t xml:space="preserve">Javelin of lightning</t>
  </si>
  <si>
    <t xml:space="preserve">Flame tongue</t>
  </si>
  <si>
    <t xml:space="preserve">Belt of cloud giant strength</t>
  </si>
  <si>
    <t xml:space="preserve">Magic armor (roll d12)</t>
  </si>
  <si>
    <t xml:space="preserve">Potion of frost giant strength</t>
  </si>
  <si>
    <t xml:space="preserve">Gem of seeing</t>
  </si>
  <si>
    <t xml:space="preserve">Staff of power</t>
  </si>
  <si>
    <t xml:space="preserve">Pearl of power</t>
  </si>
  <si>
    <t xml:space="preserve">Giant slayer</t>
  </si>
  <si>
    <t xml:space="preserve">Potion of growth</t>
  </si>
  <si>
    <t xml:space="preserve">Glamoured studded leather</t>
  </si>
  <si>
    <t xml:space="preserve">Staff of striking</t>
  </si>
  <si>
    <t xml:space="preserve">Rod of the pact keeper, +1</t>
  </si>
  <si>
    <t xml:space="preserve">Helm of teleportation</t>
  </si>
  <si>
    <t xml:space="preserve">Horn of blasting</t>
  </si>
  <si>
    <t xml:space="preserve">Staff of thunder and lightning</t>
  </si>
  <si>
    <t xml:space="preserve">Potion of stone giant strength</t>
  </si>
  <si>
    <t xml:space="preserve">Slippers of spider climbing</t>
  </si>
  <si>
    <t xml:space="preserve">Instrument of the bards (Canaith mandolin)</t>
  </si>
  <si>
    <t xml:space="preserve">Sword of sharpness</t>
  </si>
  <si>
    <t xml:space="preserve">Potion of water breathing</t>
  </si>
  <si>
    <t xml:space="preserve">Staff of the adder</t>
  </si>
  <si>
    <t xml:space="preserve">Instrument of the bards (Cli lyre)</t>
  </si>
  <si>
    <t xml:space="preserve">Cloak of invisibility</t>
  </si>
  <si>
    <t xml:space="preserve">Spell scroll (cantrip)</t>
  </si>
  <si>
    <t xml:space="preserve">Spell scroll (7th level)</t>
  </si>
  <si>
    <t xml:space="preserve">Ioun stone (awareness)</t>
  </si>
  <si>
    <t xml:space="preserve">Wand of polymorph</t>
  </si>
  <si>
    <t xml:space="preserve">Staff of the python</t>
  </si>
  <si>
    <t xml:space="preserve">Ioun stone (protection)</t>
  </si>
  <si>
    <t xml:space="preserve">Potion of heroism</t>
  </si>
  <si>
    <t xml:space="preserve">Ioun stone (reserve)</t>
  </si>
  <si>
    <t xml:space="preserve">Wand of the war mage, +3</t>
  </si>
  <si>
    <t xml:space="preserve">Sword of vengeance</t>
  </si>
  <si>
    <t xml:space="preserve">Ioun stone (sustenance)</t>
  </si>
  <si>
    <t xml:space="preserve">Spell scroll (2nd level)</t>
  </si>
  <si>
    <t xml:space="preserve">Iron bands of Bilarro</t>
  </si>
  <si>
    <t xml:space="preserve">Adamantine armor (half plate)</t>
  </si>
  <si>
    <t xml:space="preserve">Trident of fish command</t>
  </si>
  <si>
    <t xml:space="preserve">Adamantine armor (plate)</t>
  </si>
  <si>
    <t xml:space="preserve">Iron flask</t>
  </si>
  <si>
    <t xml:space="preserve">Armor of resistance (leather)</t>
  </si>
  <si>
    <t xml:space="preserve">Animated shield</t>
  </si>
  <si>
    <t xml:space="preserve">Potion of invulnerability</t>
  </si>
  <si>
    <t xml:space="preserve">Wand of magic missiles</t>
  </si>
  <si>
    <t xml:space="preserve">Mace of disruption</t>
  </si>
  <si>
    <t xml:space="preserve">Belt of fire giant strength</t>
  </si>
  <si>
    <t xml:space="preserve">Mace of smiting</t>
  </si>
  <si>
    <t xml:space="preserve">Belt of frost (or stone) giant strength</t>
  </si>
  <si>
    <t xml:space="preserve">Spell scroll (3rd level)</t>
  </si>
  <si>
    <t xml:space="preserve">Wand of the war mage, +1</t>
  </si>
  <si>
    <t xml:space="preserve">Mace of terror</t>
  </si>
  <si>
    <t xml:space="preserve">Potion of climbing</t>
  </si>
  <si>
    <t xml:space="preserve">Mantle of spell resistance</t>
  </si>
  <si>
    <t xml:space="preserve">Armor of resistance (breastplate)</t>
  </si>
  <si>
    <t xml:space="preserve">Wand of web</t>
  </si>
  <si>
    <t xml:space="preserve">Necklace of prayer beads</t>
  </si>
  <si>
    <t xml:space="preserve">Candle of invocation</t>
  </si>
  <si>
    <t xml:space="preserve">Robe of the archmagi</t>
  </si>
  <si>
    <t xml:space="preserve">Potion of mind reading</t>
  </si>
  <si>
    <t xml:space="preserve">Oil of sharpness</t>
  </si>
  <si>
    <t xml:space="preserve">Periapt of proof against poison</t>
  </si>
  <si>
    <t xml:space="preserve">Weapon of warning</t>
  </si>
  <si>
    <t xml:space="preserve">Ring of animal influence</t>
  </si>
  <si>
    <t xml:space="preserve">Rod of resurrection</t>
  </si>
  <si>
    <t xml:space="preserve">Bag of holding</t>
  </si>
  <si>
    <t xml:space="preserve">Ring of evasion</t>
  </si>
  <si>
    <t xml:space="preserve">Cloak of arachnida</t>
  </si>
  <si>
    <t xml:space="preserve">Adamantine armor (chain mail)</t>
  </si>
  <si>
    <t xml:space="preserve">Ring of feather falling</t>
  </si>
  <si>
    <t xml:space="preserve">Dancing sword</t>
  </si>
  <si>
    <t xml:space="preserve">Adamantine armor (chain shirt)</t>
  </si>
  <si>
    <t xml:space="preserve">Ring of free action</t>
  </si>
  <si>
    <t xml:space="preserve">Demon armor</t>
  </si>
  <si>
    <t xml:space="preserve">Keoghtom's ointment</t>
  </si>
  <si>
    <t xml:space="preserve">Spell scroll (5th level)</t>
  </si>
  <si>
    <t xml:space="preserve">Potion of flying</t>
  </si>
  <si>
    <t xml:space="preserve">Adamantine armor (scale mail)</t>
  </si>
  <si>
    <t xml:space="preserve">Ring of protection</t>
  </si>
  <si>
    <t xml:space="preserve">Dragon scale mail</t>
  </si>
  <si>
    <t xml:space="preserve">Scarab of protection</t>
  </si>
  <si>
    <t xml:space="preserve">Bag of tricks (gray)</t>
  </si>
  <si>
    <t xml:space="preserve">Ring of resistance</t>
  </si>
  <si>
    <t xml:space="preserve">Dwarven plate</t>
  </si>
  <si>
    <t xml:space="preserve">Bag of tricks (rust)</t>
  </si>
  <si>
    <t xml:space="preserve">Ring of spell storing</t>
  </si>
  <si>
    <t xml:space="preserve">Dwarven thrower</t>
  </si>
  <si>
    <t xml:space="preserve">Spell scroll (1st level)</t>
  </si>
  <si>
    <t xml:space="preserve">Oil of slipperiness</t>
  </si>
  <si>
    <t xml:space="preserve">Spell scroll (9th level)</t>
  </si>
  <si>
    <t xml:space="preserve">Bag of tricks (tan)</t>
  </si>
  <si>
    <t xml:space="preserve">Ring of the ram</t>
  </si>
  <si>
    <t xml:space="preserve">Efreeti bottle</t>
  </si>
  <si>
    <t xml:space="preserve">Boots of the winterlands</t>
  </si>
  <si>
    <t xml:space="preserve">Ring of X-ray vision</t>
  </si>
  <si>
    <t xml:space="preserve">Figurine of wondrous power (obsidian steed)</t>
  </si>
  <si>
    <t xml:space="preserve">Elixir of health</t>
  </si>
  <si>
    <t xml:space="preserve">Potion of cloud giant strength</t>
  </si>
  <si>
    <t xml:space="preserve">Circlet of blasting</t>
  </si>
  <si>
    <t xml:space="preserve">Robe of eyes</t>
  </si>
  <si>
    <t xml:space="preserve">Frost brand</t>
  </si>
  <si>
    <t xml:space="preserve">Dust of disappearance</t>
  </si>
  <si>
    <t xml:space="preserve">Deck of illusions</t>
  </si>
  <si>
    <t xml:space="preserve">Rod of rulership</t>
  </si>
  <si>
    <t xml:space="preserve">Helm of brilliance</t>
  </si>
  <si>
    <t xml:space="preserve">Well of many worlds</t>
  </si>
  <si>
    <t xml:space="preserve">Eversmoking bottle</t>
  </si>
  <si>
    <t xml:space="preserve">Rod of the pact keeper, +2</t>
  </si>
  <si>
    <t xml:space="preserve">Dust of dryness</t>
  </si>
  <si>
    <t xml:space="preserve">Oil of etherealness</t>
  </si>
  <si>
    <t xml:space="preserve">Eyes of charming</t>
  </si>
  <si>
    <t xml:space="preserve">Rope of entanglement</t>
  </si>
  <si>
    <t xml:space="preserve">Instrument of the bards (Anstruth harp)</t>
  </si>
  <si>
    <t xml:space="preserve">Eyes of the eagle</t>
  </si>
  <si>
    <t xml:space="preserve">Dust of sneezing and choking</t>
  </si>
  <si>
    <t xml:space="preserve">Potion of longevity</t>
  </si>
  <si>
    <t xml:space="preserve">Figurine of wondrous power (silver raven)</t>
  </si>
  <si>
    <t xml:space="preserve">Armor of resistance (scale mail)</t>
  </si>
  <si>
    <t xml:space="preserve">Ioun stone (agility)</t>
  </si>
  <si>
    <t xml:space="preserve">Armor of invulnerability</t>
  </si>
  <si>
    <t xml:space="preserve">Potion of fire giant strength</t>
  </si>
  <si>
    <t xml:space="preserve">Gem of brightness</t>
  </si>
  <si>
    <t xml:space="preserve">Ioun stone (fortitude)</t>
  </si>
  <si>
    <t xml:space="preserve">Belt of storm giant strength</t>
  </si>
  <si>
    <t xml:space="preserve">Elemental gem</t>
  </si>
  <si>
    <t xml:space="preserve">Gloves of missile snaring</t>
  </si>
  <si>
    <t xml:space="preserve">Shield of missile attraction</t>
  </si>
  <si>
    <t xml:space="preserve">Ioun stone (insight)</t>
  </si>
  <si>
    <t xml:space="preserve">Cubic gate</t>
  </si>
  <si>
    <t xml:space="preserve">Gloves of swimming and climbing</t>
  </si>
  <si>
    <t xml:space="preserve">Staff of charming</t>
  </si>
  <si>
    <t xml:space="preserve">Ioun stone (intellect)</t>
  </si>
  <si>
    <t xml:space="preserve">Deck of many things</t>
  </si>
  <si>
    <t xml:space="preserve">Philter of love</t>
  </si>
  <si>
    <t xml:space="preserve">Gloves of thievery</t>
  </si>
  <si>
    <t xml:space="preserve">Staff of healing</t>
  </si>
  <si>
    <t xml:space="preserve">Ioun stone (leadership)</t>
  </si>
  <si>
    <t xml:space="preserve">Efreeti chain</t>
  </si>
  <si>
    <t xml:space="preserve">Potion of vitality</t>
  </si>
  <si>
    <t xml:space="preserve">Headband of intellect</t>
  </si>
  <si>
    <t xml:space="preserve">Staff of swarming insects</t>
  </si>
  <si>
    <t xml:space="preserve">Ioun stone (strength)</t>
  </si>
  <si>
    <t xml:space="preserve">Armor of resistance (half plate)</t>
  </si>
  <si>
    <t xml:space="preserve">Alchemy jug</t>
  </si>
  <si>
    <t xml:space="preserve">Helm of telepathy</t>
  </si>
  <si>
    <t xml:space="preserve">Staff of the woodlands</t>
  </si>
  <si>
    <t xml:space="preserve">Cap of water breathing</t>
  </si>
  <si>
    <t xml:space="preserve">Scroll of protection</t>
  </si>
  <si>
    <t xml:space="preserve">Instrument of the bards (Doss lute)</t>
  </si>
  <si>
    <t xml:space="preserve">Staff of withering</t>
  </si>
  <si>
    <t xml:space="preserve">Manual of bodily health</t>
  </si>
  <si>
    <t xml:space="preserve">Instrument of the bards (Ollamh harp)</t>
  </si>
  <si>
    <t xml:space="preserve">Cloak of the manta ray</t>
  </si>
  <si>
    <t xml:space="preserve">Universal solvent</t>
  </si>
  <si>
    <t xml:space="preserve">Instrument of the bards (Fochlucan bandore)</t>
  </si>
  <si>
    <t xml:space="preserve">Stone of controlling earth elementals</t>
  </si>
  <si>
    <t xml:space="preserve">Manual of gainful exercise</t>
  </si>
  <si>
    <t xml:space="preserve">Ioun stone (greater absorption)</t>
  </si>
  <si>
    <t xml:space="preserve">Instrument of the bards (Mac-Fuirmidh cittern)</t>
  </si>
  <si>
    <t xml:space="preserve">Sun blade</t>
  </si>
  <si>
    <t xml:space="preserve">Manual of golems</t>
  </si>
  <si>
    <t xml:space="preserve">Ioun stone (mastery)</t>
  </si>
  <si>
    <t xml:space="preserve">Goggles of night</t>
  </si>
  <si>
    <t xml:space="preserve">Bag of beans</t>
  </si>
  <si>
    <t xml:space="preserve">Medallion of thoughts</t>
  </si>
  <si>
    <t xml:space="preserve">Sword of life stealing</t>
  </si>
  <si>
    <t xml:space="preserve">Manual of quickness of action</t>
  </si>
  <si>
    <t xml:space="preserve">Ioun stone (regeneration)</t>
  </si>
  <si>
    <t xml:space="preserve">Helm of comprehending languages</t>
  </si>
  <si>
    <t xml:space="preserve">Necklace of adaptation</t>
  </si>
  <si>
    <t xml:space="preserve">Sword of wounding</t>
  </si>
  <si>
    <t xml:space="preserve">Mirror of life trapping</t>
  </si>
  <si>
    <t xml:space="preserve">Plate armor of etherealness</t>
  </si>
  <si>
    <t xml:space="preserve">Immovable rod</t>
  </si>
  <si>
    <t xml:space="preserve">Bead of force</t>
  </si>
  <si>
    <t xml:space="preserve">Periapt of wound closure</t>
  </si>
  <si>
    <t xml:space="preserve">Tentacle rod</t>
  </si>
  <si>
    <t xml:space="preserve">Nine lives stealer</t>
  </si>
  <si>
    <t xml:space="preserve">Armor of resistance (plate)</t>
  </si>
  <si>
    <t xml:space="preserve">Lantern of revealing</t>
  </si>
  <si>
    <t xml:space="preserve">Pipes of haunting</t>
  </si>
  <si>
    <t xml:space="preserve">Vicious weapon</t>
  </si>
  <si>
    <t xml:space="preserve">Ring of air elemental command</t>
  </si>
  <si>
    <t xml:space="preserve">Mariner's armor</t>
  </si>
  <si>
    <t xml:space="preserve">Chime of opening</t>
  </si>
  <si>
    <t xml:space="preserve">Pipes of the sewers</t>
  </si>
  <si>
    <t xml:space="preserve">Wand of binding</t>
  </si>
  <si>
    <t xml:space="preserve">Ring of earth elemental command</t>
  </si>
  <si>
    <t xml:space="preserve">Mithral armor</t>
  </si>
  <si>
    <t xml:space="preserve">Decanter of endless water</t>
  </si>
  <si>
    <t xml:space="preserve">Horseshoes of a zephyr</t>
  </si>
  <si>
    <t xml:space="preserve">Ring of jumping</t>
  </si>
  <si>
    <t xml:space="preserve">Wand of enemy detection</t>
  </si>
  <si>
    <t xml:space="preserve">Spellguard shield</t>
  </si>
  <si>
    <t xml:space="preserve">Ring of fire elemental command</t>
  </si>
  <si>
    <t xml:space="preserve">Potion of poison</t>
  </si>
  <si>
    <t xml:space="preserve">Eyes of minute seeing</t>
  </si>
  <si>
    <t xml:space="preserve">Arrow of slaying</t>
  </si>
  <si>
    <t xml:space="preserve">Ring of mind shielding</t>
  </si>
  <si>
    <t xml:space="preserve">Wand of fear</t>
  </si>
  <si>
    <t xml:space="preserve">Ring of three wishes</t>
  </si>
  <si>
    <t xml:space="preserve">Ring of swimming</t>
  </si>
  <si>
    <t xml:space="preserve">Folding boat</t>
  </si>
  <si>
    <t xml:space="preserve">Ring of warmth</t>
  </si>
  <si>
    <t xml:space="preserve">Wand of fireballs</t>
  </si>
  <si>
    <t xml:space="preserve">Armor of resistance (splint)</t>
  </si>
  <si>
    <t xml:space="preserve">Ring of water elemental command</t>
  </si>
  <si>
    <t xml:space="preserve">Robe of useful items</t>
  </si>
  <si>
    <t xml:space="preserve">Heward's handy haversack</t>
  </si>
  <si>
    <t xml:space="preserve">Nolzur's marvelous pigments</t>
  </si>
  <si>
    <t xml:space="preserve">Ring of water walking</t>
  </si>
  <si>
    <t xml:space="preserve">Wand of lightning bolts</t>
  </si>
  <si>
    <t xml:space="preserve">Sphere of annihilation</t>
  </si>
  <si>
    <t xml:space="preserve">Rope of climbing</t>
  </si>
  <si>
    <t xml:space="preserve">Horseshoes of speed</t>
  </si>
  <si>
    <t xml:space="preserve">Wand of paralysis</t>
  </si>
  <si>
    <t xml:space="preserve">Armor of resistance (studded leather)</t>
  </si>
  <si>
    <t xml:space="preserve">Talisman of pure good</t>
  </si>
  <si>
    <t xml:space="preserve">Saddle of the cavalier</t>
  </si>
  <si>
    <t xml:space="preserve">Necklace of fireballs</t>
  </si>
  <si>
    <t xml:space="preserve">Stone of good luck</t>
  </si>
  <si>
    <t xml:space="preserve">Wand of the war mage, +2</t>
  </si>
  <si>
    <t xml:space="preserve">Tome of clear thought</t>
  </si>
  <si>
    <t xml:space="preserve">Talisman of the sphere</t>
  </si>
  <si>
    <t xml:space="preserve">Wand of magic detection</t>
  </si>
  <si>
    <t xml:space="preserve">Periapt of health</t>
  </si>
  <si>
    <t xml:space="preserve">Bag of devouring</t>
  </si>
  <si>
    <t xml:space="preserve">Sovereign glue</t>
  </si>
  <si>
    <t xml:space="preserve">Wind fan</t>
  </si>
  <si>
    <t xml:space="preserve">Wand of wonder</t>
  </si>
  <si>
    <t xml:space="preserve">Tome of leadership and influence</t>
  </si>
  <si>
    <t xml:space="preserve">Talisman of ultimate evil</t>
  </si>
  <si>
    <t xml:space="preserve">Wand of secrets</t>
  </si>
  <si>
    <t xml:space="preserve">Sending stones</t>
  </si>
  <si>
    <t xml:space="preserve">Portable hole</t>
  </si>
  <si>
    <t xml:space="preserve">Winged boots</t>
  </si>
  <si>
    <t xml:space="preserve">Wings of flying</t>
  </si>
  <si>
    <t xml:space="preserve">Tome of understanding</t>
  </si>
  <si>
    <t xml:space="preserve">Tome of the stilled tongue</t>
  </si>
</sst>
</file>

<file path=xl/styles.xml><?xml version="1.0" encoding="utf-8"?>
<styleSheet xmlns="http://schemas.openxmlformats.org/spreadsheetml/2006/main">
  <numFmts count="12">
    <numFmt numFmtId="164" formatCode="#,##0"/>
    <numFmt numFmtId="165" formatCode="#,##0.0"/>
    <numFmt numFmtId="166" formatCode="General"/>
    <numFmt numFmtId="167" formatCode="\+0"/>
    <numFmt numFmtId="168" formatCode="@"/>
    <numFmt numFmtId="169" formatCode="0.#####;0;0"/>
    <numFmt numFmtId="170" formatCode="#,##0&quot; gp&quot;"/>
    <numFmt numFmtId="171" formatCode="\+0;\-0;\+0"/>
    <numFmt numFmtId="172" formatCode="#,##0\+"/>
    <numFmt numFmtId="173" formatCode="#,##0&quot;+ gp&quot;"/>
    <numFmt numFmtId="174" formatCode="#,##0.00"/>
    <numFmt numFmtId="175" formatCode="00"/>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6100"/>
      <name val="Calibri"/>
      <family val="2"/>
      <charset val="1"/>
    </font>
    <font>
      <sz val="11"/>
      <color rgb="FF9C0006"/>
      <name val="Calibri"/>
      <family val="2"/>
      <charset val="1"/>
    </font>
    <font>
      <sz val="11"/>
      <color rgb="FF9C6500"/>
      <name val="Calibri"/>
      <family val="2"/>
      <charset val="1"/>
    </font>
    <font>
      <i val="true"/>
      <sz val="11"/>
      <color rgb="FF000000"/>
      <name val="Calibri"/>
      <family val="2"/>
      <charset val="1"/>
    </font>
    <font>
      <b val="true"/>
      <sz val="9"/>
      <color rgb="FF000000"/>
      <name val="Tahoma"/>
      <family val="2"/>
      <charset val="1"/>
    </font>
    <font>
      <sz val="9"/>
      <color rgb="FF000000"/>
      <name val="Tahoma"/>
      <family val="2"/>
      <charset val="1"/>
    </font>
    <font>
      <b val="true"/>
      <sz val="11"/>
      <color rgb="FFFA7D00"/>
      <name val="Calibri"/>
      <family val="2"/>
      <charset val="1"/>
    </font>
    <font>
      <sz val="11"/>
      <color rgb="FFFF0000"/>
      <name val="Calibri"/>
      <family val="2"/>
      <charset val="1"/>
    </font>
    <font>
      <b val="true"/>
      <sz val="11"/>
      <color rgb="FF3F3F3F"/>
      <name val="Calibri"/>
      <family val="2"/>
      <charset val="1"/>
    </font>
    <font>
      <b val="true"/>
      <sz val="15"/>
      <color rgb="FF1F497D"/>
      <name val="Calibri"/>
      <family val="2"/>
      <charset val="1"/>
    </font>
    <font>
      <sz val="11"/>
      <color rgb="FF808080"/>
      <name val="Calibri"/>
      <family val="2"/>
      <charset val="1"/>
    </font>
    <font>
      <sz val="11"/>
      <color rgb="FF3F3F76"/>
      <name val="Calibri"/>
      <family val="2"/>
      <charset val="1"/>
    </font>
    <font>
      <sz val="11"/>
      <color rgb="FFFA7D00"/>
      <name val="Calibri"/>
      <family val="2"/>
      <charset val="1"/>
    </font>
    <font>
      <b val="true"/>
      <sz val="13"/>
      <color rgb="FF1F497D"/>
      <name val="Calibri"/>
      <family val="2"/>
      <charset val="1"/>
    </font>
  </fonts>
  <fills count="17">
    <fill>
      <patternFill patternType="none"/>
    </fill>
    <fill>
      <patternFill patternType="gray125"/>
    </fill>
    <fill>
      <patternFill patternType="solid">
        <fgColor rgb="FFC6EFCE"/>
        <bgColor rgb="FFC6D9F1"/>
      </patternFill>
    </fill>
    <fill>
      <patternFill patternType="solid">
        <fgColor rgb="FFFFC7CE"/>
        <bgColor rgb="FFFFCC99"/>
      </patternFill>
    </fill>
    <fill>
      <patternFill patternType="solid">
        <fgColor rgb="FFFFEB9C"/>
        <bgColor rgb="FFFDEADA"/>
      </patternFill>
    </fill>
    <fill>
      <patternFill patternType="solid">
        <fgColor rgb="FFF2F2F2"/>
        <bgColor rgb="FFEBF1DE"/>
      </patternFill>
    </fill>
    <fill>
      <patternFill patternType="solid">
        <fgColor rgb="FFFFCC99"/>
        <bgColor rgb="FFFFC7CE"/>
      </patternFill>
    </fill>
    <fill>
      <patternFill patternType="solid">
        <fgColor rgb="FFEBF1DE"/>
        <bgColor rgb="FFF2F2F2"/>
      </patternFill>
    </fill>
    <fill>
      <patternFill patternType="solid">
        <fgColor rgb="FFFDEADA"/>
        <bgColor rgb="FFEBF1DE"/>
      </patternFill>
    </fill>
    <fill>
      <patternFill patternType="solid">
        <fgColor rgb="FFC6D9F1"/>
        <bgColor rgb="FFE6E0EC"/>
      </patternFill>
    </fill>
    <fill>
      <patternFill patternType="solid">
        <fgColor rgb="FFF2DCDB"/>
        <bgColor rgb="FFE6E0EC"/>
      </patternFill>
    </fill>
    <fill>
      <patternFill patternType="solid">
        <fgColor rgb="FFE6E0EC"/>
        <bgColor rgb="FFF2DCDB"/>
      </patternFill>
    </fill>
    <fill>
      <patternFill patternType="solid">
        <fgColor rgb="FFBFBFBF"/>
        <bgColor rgb="FFA7C0DE"/>
      </patternFill>
    </fill>
    <fill>
      <patternFill patternType="solid">
        <fgColor rgb="FF92D050"/>
        <bgColor rgb="FFBFBFBF"/>
      </patternFill>
    </fill>
    <fill>
      <patternFill patternType="solid">
        <fgColor rgb="FFFFFF00"/>
        <bgColor rgb="FFFFFF00"/>
      </patternFill>
    </fill>
    <fill>
      <patternFill patternType="solid">
        <fgColor rgb="FFFFC000"/>
        <bgColor rgb="FFFFFF00"/>
      </patternFill>
    </fill>
    <fill>
      <patternFill patternType="solid">
        <fgColor rgb="FFFF0000"/>
        <bgColor rgb="FF9C0006"/>
      </patternFill>
    </fill>
  </fills>
  <borders count="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bottom style="thick">
        <color rgb="FF4F81BD"/>
      </bottom>
      <diagonal/>
    </border>
    <border diagonalUp="false" diagonalDown="false">
      <left/>
      <right/>
      <top/>
      <bottom style="double">
        <color rgb="FFFF8001"/>
      </bottom>
      <diagonal/>
    </border>
    <border diagonalUp="false" diagonalDown="false">
      <left/>
      <right/>
      <top/>
      <bottom style="thick">
        <color rgb="FFA7C0DE"/>
      </bottom>
      <diagonal/>
    </border>
    <border diagonalUp="false" diagonalDown="false">
      <left/>
      <right style="thin">
        <color rgb="FF7F7F7F"/>
      </right>
      <top/>
      <bottom/>
      <diagonal/>
    </border>
  </borders>
  <cellStyleXfs count="30">
    <xf numFmtId="166"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6" fontId="5" fillId="2" borderId="0" applyFont="true" applyBorder="false" applyAlignment="true" applyProtection="false">
      <alignment horizontal="general" vertical="bottom" textRotation="0" wrapText="false" indent="0" shrinkToFit="false"/>
    </xf>
    <xf numFmtId="166" fontId="6" fillId="3" borderId="0" applyFont="true" applyBorder="false" applyAlignment="true" applyProtection="false">
      <alignment horizontal="general" vertical="bottom" textRotation="0" wrapText="false" indent="0" shrinkToFit="false"/>
    </xf>
    <xf numFmtId="166" fontId="7" fillId="4" borderId="0" applyFont="true" applyBorder="false" applyAlignment="true" applyProtection="false">
      <alignment horizontal="general" vertical="bottom" textRotation="0" wrapText="false" indent="0" shrinkToFit="false"/>
    </xf>
    <xf numFmtId="166" fontId="11" fillId="5" borderId="1" applyFont="true" applyBorder="true" applyAlignment="true" applyProtection="false">
      <alignment horizontal="general" vertical="bottom" textRotation="0" wrapText="false" indent="0" shrinkToFit="false"/>
    </xf>
    <xf numFmtId="166" fontId="12" fillId="0" borderId="0" applyFont="true" applyBorder="false" applyAlignment="true" applyProtection="false">
      <alignment horizontal="general" vertical="bottom" textRotation="0" wrapText="false" indent="0" shrinkToFit="false"/>
    </xf>
    <xf numFmtId="166" fontId="13" fillId="5" borderId="2" applyFont="true" applyBorder="true" applyAlignment="true" applyProtection="false">
      <alignment horizontal="general" vertical="bottom" textRotation="0" wrapText="false" indent="0" shrinkToFit="false"/>
    </xf>
    <xf numFmtId="166" fontId="14" fillId="0" borderId="3" applyFont="true" applyBorder="true" applyAlignment="true" applyProtection="false">
      <alignment horizontal="general" vertical="bottom" textRotation="0" wrapText="false" indent="0" shrinkToFit="false"/>
    </xf>
    <xf numFmtId="166" fontId="16" fillId="6" borderId="1" applyFont="true" applyBorder="true" applyAlignment="true" applyProtection="false">
      <alignment horizontal="general" vertical="bottom" textRotation="0" wrapText="false" indent="0" shrinkToFit="false"/>
    </xf>
    <xf numFmtId="166" fontId="17" fillId="0" borderId="4" applyFont="true" applyBorder="true" applyAlignment="true" applyProtection="false">
      <alignment horizontal="general" vertical="bottom" textRotation="0" wrapText="false" indent="0" shrinkToFit="false"/>
    </xf>
    <xf numFmtId="166" fontId="18" fillId="0" borderId="5" applyFont="true" applyBorder="true" applyAlignment="true" applyProtection="false">
      <alignment horizontal="general" vertical="bottom" textRotation="0" wrapText="false" indent="0" shrinkToFit="false"/>
    </xf>
  </cellStyleXfs>
  <cellXfs count="80">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4" fillId="7" borderId="0" xfId="0" applyFont="true" applyBorder="true" applyAlignment="true" applyProtection="false">
      <alignment horizontal="center" vertical="bottom" textRotation="0" wrapText="false" indent="0" shrinkToFit="false"/>
      <protection locked="true" hidden="false"/>
    </xf>
    <xf numFmtId="166" fontId="4" fillId="8" borderId="0" xfId="0" applyFont="true" applyBorder="true" applyAlignment="true" applyProtection="false">
      <alignment horizontal="center" vertical="bottom" textRotation="0" wrapText="false" indent="0" shrinkToFit="false"/>
      <protection locked="true" hidden="false"/>
    </xf>
    <xf numFmtId="166" fontId="4" fillId="9" borderId="0" xfId="0" applyFont="true" applyBorder="true" applyAlignment="true" applyProtection="false">
      <alignment horizontal="center" vertical="bottom" textRotation="0" wrapText="false" indent="0" shrinkToFit="false"/>
      <protection locked="true" hidden="false"/>
    </xf>
    <xf numFmtId="166" fontId="4" fillId="1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center" textRotation="0" wrapText="false" indent="0" shrinkToFit="false"/>
      <protection locked="true" hidden="false"/>
    </xf>
    <xf numFmtId="166" fontId="4" fillId="0" borderId="0" xfId="0" applyFont="true" applyBorder="false" applyAlignment="true" applyProtection="false">
      <alignment horizontal="left" vertical="center" textRotation="0" wrapText="false" indent="0" shrinkToFit="false"/>
      <protection locked="true" hidden="false"/>
    </xf>
    <xf numFmtId="166" fontId="5" fillId="2" borderId="0" xfId="20" applyFont="true" applyBorder="true" applyAlignment="true" applyProtection="true">
      <alignment horizontal="center" vertical="bottom" textRotation="0" wrapText="false" indent="0" shrinkToFit="false"/>
      <protection locked="true" hidden="false"/>
    </xf>
    <xf numFmtId="166" fontId="6" fillId="3" borderId="0" xfId="21" applyFont="true" applyBorder="true" applyAlignment="true" applyProtection="true">
      <alignment horizontal="center" vertical="bottom" textRotation="0" wrapText="false" indent="0" shrinkToFit="false"/>
      <protection locked="true" hidden="false"/>
    </xf>
    <xf numFmtId="166" fontId="7" fillId="4" borderId="0" xfId="22"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6" fontId="4" fillId="11"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9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6" fontId="11" fillId="5" borderId="1" xfId="23" applyFont="false" applyBorder="false" applyAlignment="true" applyProtection="true">
      <alignment horizontal="center" vertical="bottom" textRotation="0" wrapText="false" indent="0" shrinkToFit="false"/>
      <protection locked="true" hidden="false"/>
    </xf>
    <xf numFmtId="166" fontId="0" fillId="0" borderId="6" xfId="0" applyFont="true" applyBorder="tru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center" vertical="bottom" textRotation="9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left" vertical="bottom" textRotation="0" wrapText="false" indent="0" shrinkToFit="false"/>
      <protection locked="true" hidden="false"/>
    </xf>
    <xf numFmtId="166" fontId="0" fillId="11"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6" fontId="0" fillId="12" borderId="0" xfId="0" applyFont="false" applyBorder="true" applyAlignment="true" applyProtection="false">
      <alignment horizontal="center" vertical="bottom" textRotation="0" wrapText="false" indent="0" shrinkToFit="false"/>
      <protection locked="true" hidden="false"/>
    </xf>
    <xf numFmtId="166" fontId="12" fillId="0" borderId="0" xfId="24"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6" fontId="4" fillId="12" borderId="0" xfId="0" applyFont="true" applyBorder="tru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left" vertical="center" textRotation="0" wrapText="false" indent="0" shrinkToFit="false"/>
      <protection locked="true" hidden="false"/>
    </xf>
    <xf numFmtId="169" fontId="11" fillId="5" borderId="1" xfId="23" applyFont="false" applyBorder="false" applyAlignment="true" applyProtection="true">
      <alignment horizontal="left" vertical="bottom" textRotation="0" wrapText="false" indent="0" shrinkToFit="false"/>
      <protection locked="true" hidden="false"/>
    </xf>
    <xf numFmtId="166" fontId="13" fillId="5" borderId="2" xfId="25" applyFont="fals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6" fontId="14" fillId="0" borderId="3" xfId="26" applyFont="true" applyBorder="false" applyAlignment="true" applyProtection="true">
      <alignment horizontal="general" vertical="bottom" textRotation="0" wrapText="false" indent="0" shrinkToFit="false"/>
      <protection locked="true" hidden="false"/>
    </xf>
    <xf numFmtId="168" fontId="16" fillId="6" borderId="1" xfId="27" applyFont="true" applyBorder="false" applyAlignment="true" applyProtection="true">
      <alignment horizontal="center" vertical="bottom" textRotation="0" wrapText="false" indent="0" shrinkToFit="false"/>
      <protection locked="false" hidden="false"/>
    </xf>
    <xf numFmtId="166" fontId="16" fillId="6" borderId="1" xfId="27" applyFont="false" applyBorder="fals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6" fontId="11" fillId="5" borderId="1" xfId="23" applyFont="false" applyBorder="false" applyAlignment="true" applyProtection="true">
      <alignment horizontal="general" vertical="bottom" textRotation="0" wrapText="false" indent="0" shrinkToFit="false"/>
      <protection locked="true" hidden="false"/>
    </xf>
    <xf numFmtId="166" fontId="17" fillId="0" borderId="4" xfId="28" applyFont="false" applyBorder="false" applyAlignment="true" applyProtection="true">
      <alignment horizontal="general" vertical="bottom" textRotation="0" wrapText="false" indent="0" shrinkToFit="false"/>
      <protection locked="true" hidden="false"/>
    </xf>
    <xf numFmtId="166" fontId="13" fillId="5" borderId="2" xfId="25"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center" vertical="bottom" textRotation="0" wrapText="false" indent="0" shrinkToFit="false"/>
      <protection locked="true" hidden="false"/>
    </xf>
    <xf numFmtId="168" fontId="0" fillId="13" borderId="0" xfId="0" applyFont="true" applyBorder="false" applyAlignment="true" applyProtection="false">
      <alignment horizontal="center" vertical="bottom" textRotation="0" wrapText="false" indent="0" shrinkToFit="false"/>
      <protection locked="true" hidden="false"/>
    </xf>
    <xf numFmtId="166"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true" applyBorder="false" applyAlignment="true" applyProtection="false">
      <alignment horizontal="center" vertical="bottom" textRotation="0" wrapText="false" indent="0" shrinkToFit="false"/>
      <protection locked="true" hidden="false"/>
    </xf>
    <xf numFmtId="166" fontId="0" fillId="13" borderId="0" xfId="0" applyFont="false" applyBorder="false" applyAlignment="true" applyProtection="false">
      <alignment horizontal="left" vertical="bottom" textRotation="0" wrapText="false" indent="0" shrinkToFit="false"/>
      <protection locked="true" hidden="false"/>
    </xf>
    <xf numFmtId="166" fontId="0" fillId="13" borderId="0" xfId="0" applyFont="true" applyBorder="true" applyAlignment="true" applyProtection="false">
      <alignment horizontal="center" vertical="bottom" textRotation="0" wrapText="false" indent="0" shrinkToFit="false"/>
      <protection locked="true" hidden="false"/>
    </xf>
    <xf numFmtId="168" fontId="0" fillId="14" borderId="0" xfId="0" applyFont="true" applyBorder="false" applyAlignment="true" applyProtection="false">
      <alignment horizontal="center" vertical="bottom" textRotation="0" wrapText="false" indent="0" shrinkToFit="false"/>
      <protection locked="true" hidden="false"/>
    </xf>
    <xf numFmtId="166" fontId="0" fillId="14" borderId="0" xfId="0" applyFont="false" applyBorder="false" applyAlignment="false" applyProtection="false">
      <alignment horizontal="general" vertical="bottom" textRotation="0" wrapText="false" indent="0" shrinkToFit="false"/>
      <protection locked="true" hidden="false"/>
    </xf>
    <xf numFmtId="166" fontId="0" fillId="14" borderId="0" xfId="0" applyFont="true" applyBorder="false" applyAlignment="true" applyProtection="false">
      <alignment horizontal="center" vertical="bottom" textRotation="0" wrapText="false" indent="0" shrinkToFit="false"/>
      <protection locked="true" hidden="false"/>
    </xf>
    <xf numFmtId="166" fontId="0" fillId="14" borderId="0" xfId="0" applyFont="false" applyBorder="false" applyAlignment="true" applyProtection="false">
      <alignment horizontal="left" vertical="bottom" textRotation="0" wrapText="false" indent="0" shrinkToFit="false"/>
      <protection locked="true" hidden="false"/>
    </xf>
    <xf numFmtId="166" fontId="0" fillId="14" borderId="0" xfId="0" applyFont="true" applyBorder="true" applyAlignment="true" applyProtection="false">
      <alignment horizontal="center" vertical="bottom" textRotation="0" wrapText="false" indent="0" shrinkToFit="false"/>
      <protection locked="true" hidden="false"/>
    </xf>
    <xf numFmtId="168" fontId="0" fillId="15" borderId="0" xfId="0" applyFont="true" applyBorder="false" applyAlignment="true" applyProtection="false">
      <alignment horizontal="center" vertical="bottom" textRotation="0" wrapText="false" indent="0" shrinkToFit="false"/>
      <protection locked="true" hidden="false"/>
    </xf>
    <xf numFmtId="166" fontId="0" fillId="15" borderId="0" xfId="0" applyFont="false" applyBorder="false" applyAlignment="false" applyProtection="false">
      <alignment horizontal="general" vertical="bottom" textRotation="0" wrapText="false" indent="0" shrinkToFit="false"/>
      <protection locked="true" hidden="false"/>
    </xf>
    <xf numFmtId="166" fontId="0" fillId="15" borderId="0" xfId="0" applyFont="true" applyBorder="false" applyAlignment="true" applyProtection="false">
      <alignment horizontal="center" vertical="bottom" textRotation="0" wrapText="false" indent="0" shrinkToFit="false"/>
      <protection locked="true" hidden="false"/>
    </xf>
    <xf numFmtId="166" fontId="0" fillId="15" borderId="0" xfId="0" applyFont="false" applyBorder="false" applyAlignment="true" applyProtection="false">
      <alignment horizontal="left" vertical="bottom" textRotation="0" wrapText="false" indent="0" shrinkToFit="false"/>
      <protection locked="true" hidden="false"/>
    </xf>
    <xf numFmtId="166" fontId="0" fillId="15" borderId="0" xfId="0" applyFont="true" applyBorder="true" applyAlignment="true" applyProtection="false">
      <alignment horizontal="center" vertical="bottom" textRotation="0" wrapText="false" indent="0" shrinkToFit="false"/>
      <protection locked="true" hidden="false"/>
    </xf>
    <xf numFmtId="168" fontId="0" fillId="16" borderId="0" xfId="0" applyFont="true" applyBorder="false" applyAlignment="true" applyProtection="false">
      <alignment horizontal="center" vertical="bottom" textRotation="0" wrapText="false" indent="0" shrinkToFit="false"/>
      <protection locked="true" hidden="false"/>
    </xf>
    <xf numFmtId="166" fontId="0" fillId="16" borderId="0" xfId="0" applyFont="false" applyBorder="false" applyAlignment="false" applyProtection="false">
      <alignment horizontal="general" vertical="bottom" textRotation="0" wrapText="false" indent="0" shrinkToFit="false"/>
      <protection locked="true" hidden="false"/>
    </xf>
    <xf numFmtId="166" fontId="0" fillId="16" borderId="0" xfId="0" applyFont="true" applyBorder="false" applyAlignment="true" applyProtection="false">
      <alignment horizontal="center" vertical="bottom" textRotation="0" wrapText="false" indent="0" shrinkToFit="false"/>
      <protection locked="true" hidden="false"/>
    </xf>
    <xf numFmtId="166" fontId="0" fillId="16" borderId="0" xfId="0" applyFont="false" applyBorder="false" applyAlignment="true" applyProtection="false">
      <alignment horizontal="left" vertical="bottom" textRotation="0" wrapText="false" indent="0" shrinkToFit="false"/>
      <protection locked="true" hidden="false"/>
    </xf>
    <xf numFmtId="166" fontId="0" fillId="16" borderId="0" xfId="0" applyFont="true" applyBorder="true" applyAlignment="true" applyProtection="false">
      <alignment horizontal="center" vertical="bottom" textRotation="0" wrapText="false" indent="0" shrinkToFit="false"/>
      <protection locked="true" hidden="false"/>
    </xf>
    <xf numFmtId="166" fontId="18" fillId="0" borderId="5" xfId="29" applyFont="false" applyBorder="false" applyAlignment="true" applyProtection="true">
      <alignment horizontal="right" vertical="bottom" textRotation="0" wrapText="false" indent="0" shrinkToFit="false"/>
      <protection locked="true" hidden="false"/>
    </xf>
    <xf numFmtId="166" fontId="18" fillId="0" borderId="5" xfId="29" applyFont="true" applyBorder="false" applyAlignment="true" applyProtection="true">
      <alignment horizontal="general"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 name="Excel Built-in Bad" xfId="21" builtinId="53" customBuiltin="true"/>
    <cellStyle name="Excel Built-in Neutral" xfId="22" builtinId="53" customBuiltin="true"/>
    <cellStyle name="Excel Built-in Calculation" xfId="23" builtinId="53" customBuiltin="true"/>
    <cellStyle name="Excel Built-in Warning Text" xfId="24" builtinId="53" customBuiltin="true"/>
    <cellStyle name="Excel Built-in Output" xfId="25" builtinId="53" customBuiltin="true"/>
    <cellStyle name="Excel Built-in Heading 1" xfId="26" builtinId="53" customBuiltin="true"/>
    <cellStyle name="Excel Built-in Input" xfId="27" builtinId="53" customBuiltin="true"/>
    <cellStyle name="Excel Built-in Linked Cell" xfId="28" builtinId="53" customBuiltin="true"/>
    <cellStyle name="Excel Built-in Heading 2" xfId="29" builtinId="53" customBuiltin="true"/>
  </cellStyles>
  <dxfs count="2">
    <dxf>
      <numFmt numFmtId="164" formatCode="#,##0"/>
    </dxf>
    <dxf>
      <numFmt numFmtId="165" formatCode="#,##0.0"/>
    </dxf>
  </dxfs>
  <colors>
    <indexedColors>
      <rgbColor rgb="FF000000"/>
      <rgbColor rgb="FFF2F2F2"/>
      <rgbColor rgb="FFFF0000"/>
      <rgbColor rgb="FF00FF00"/>
      <rgbColor rgb="FF0000FF"/>
      <rgbColor rgb="FFFFFF00"/>
      <rgbColor rgb="FFFF00FF"/>
      <rgbColor rgb="FF00FFFF"/>
      <rgbColor rgb="FF9C0006"/>
      <rgbColor rgb="FF006100"/>
      <rgbColor rgb="FF000080"/>
      <rgbColor rgb="FF9C6500"/>
      <rgbColor rgb="FF800080"/>
      <rgbColor rgb="FF008080"/>
      <rgbColor rgb="FFBFBFBF"/>
      <rgbColor rgb="FF808080"/>
      <rgbColor rgb="FF9999FF"/>
      <rgbColor rgb="FF7030A0"/>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FDEADA"/>
      <rgbColor rgb="FFC6EFCE"/>
      <rgbColor rgb="FFFFEB9C"/>
      <rgbColor rgb="FFA7C0DE"/>
      <rgbColor rgb="FFFFC7CE"/>
      <rgbColor rgb="FFF2DCDB"/>
      <rgbColor rgb="FFFFCC99"/>
      <rgbColor rgb="FF3366FF"/>
      <rgbColor rgb="FF33CCCC"/>
      <rgbColor rgb="FF92D050"/>
      <rgbColor rgb="FFFFC000"/>
      <rgbColor rgb="FFFF8001"/>
      <rgbColor rgb="FFFA7D00"/>
      <rgbColor rgb="FF4F81BD"/>
      <rgbColor rgb="FF7F7F7F"/>
      <rgbColor rgb="FF1F497D"/>
      <rgbColor rgb="FF339966"/>
      <rgbColor rgb="FF003300"/>
      <rgbColor rgb="FF333300"/>
      <rgbColor rgb="FF993300"/>
      <rgbColor rgb="FF993366"/>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 zeroHeight="false" outlineLevelRow="0" outlineLevelCol="0"/>
  <cols>
    <col collapsed="false" customWidth="true" hidden="false" outlineLevel="0" max="1" min="1" style="1" width="11.14"/>
    <col collapsed="false" customWidth="true" hidden="false" outlineLevel="0" max="2" min="2" style="0" width="15.43"/>
    <col collapsed="false" customWidth="true" hidden="false" outlineLevel="0" max="3" min="3" style="1" width="7.14"/>
    <col collapsed="false" customWidth="true" hidden="false" outlineLevel="0" max="4" min="4" style="1" width="5.71"/>
    <col collapsed="false" customWidth="true" hidden="false" outlineLevel="0" max="5" min="5" style="1" width="11.28"/>
    <col collapsed="false" customWidth="true" hidden="false" outlineLevel="0" max="6" min="6" style="1" width="10.85"/>
    <col collapsed="false" customWidth="true" hidden="false" outlineLevel="0" max="7" min="7" style="1" width="12.85"/>
    <col collapsed="false" customWidth="true" hidden="false" outlineLevel="0" max="8" min="8" style="1" width="9.85"/>
    <col collapsed="false" customWidth="true" hidden="false" outlineLevel="0" max="9" min="9" style="1" width="6.85"/>
    <col collapsed="false" customWidth="true" hidden="false" outlineLevel="0" max="10" min="10" style="1" width="6.43"/>
    <col collapsed="false" customWidth="true" hidden="false" outlineLevel="0" max="11" min="11" style="1" width="8.14"/>
    <col collapsed="false" customWidth="true" hidden="false" outlineLevel="0" max="12" min="12" style="1" width="7.71"/>
    <col collapsed="false" customWidth="true" hidden="false" outlineLevel="0" max="13" min="13" style="1" width="6.71"/>
    <col collapsed="false" customWidth="true" hidden="false" outlineLevel="0" max="1025" min="14" style="0" width="8.53"/>
  </cols>
  <sheetData>
    <row r="1" s="6" customFormat="true" ht="15" hidden="false" customHeight="false" outlineLevel="0" collapsed="false">
      <c r="A1" s="2" t="s">
        <v>0</v>
      </c>
      <c r="B1" s="2"/>
      <c r="C1" s="3" t="s">
        <v>1</v>
      </c>
      <c r="D1" s="3"/>
      <c r="E1" s="3"/>
      <c r="F1" s="3"/>
      <c r="G1" s="3"/>
      <c r="H1" s="3"/>
      <c r="I1" s="4" t="s">
        <v>2</v>
      </c>
      <c r="J1" s="4"/>
      <c r="K1" s="4"/>
      <c r="L1" s="5" t="s">
        <v>3</v>
      </c>
      <c r="M1" s="5"/>
    </row>
    <row r="2" s="6" customFormat="true" ht="15" hidden="false" customHeight="false" outlineLevel="0" collapsed="false">
      <c r="A2" s="7" t="s">
        <v>4</v>
      </c>
      <c r="B2" s="6" t="s">
        <v>0</v>
      </c>
      <c r="C2" s="7" t="s">
        <v>5</v>
      </c>
      <c r="D2" s="7" t="s">
        <v>6</v>
      </c>
      <c r="E2" s="7" t="s">
        <v>7</v>
      </c>
      <c r="F2" s="7" t="s">
        <v>8</v>
      </c>
      <c r="G2" s="7" t="s">
        <v>9</v>
      </c>
      <c r="H2" s="7" t="s">
        <v>10</v>
      </c>
      <c r="I2" s="7" t="s">
        <v>11</v>
      </c>
      <c r="J2" s="7" t="s">
        <v>12</v>
      </c>
      <c r="K2" s="8" t="s">
        <v>13</v>
      </c>
      <c r="L2" s="8" t="s">
        <v>14</v>
      </c>
      <c r="M2" s="9" t="s">
        <v>15</v>
      </c>
    </row>
    <row r="3" customFormat="false" ht="15" hidden="false" customHeight="false" outlineLevel="0" collapsed="false">
      <c r="A3" s="1" t="s">
        <v>16</v>
      </c>
      <c r="B3" s="0" t="s">
        <v>17</v>
      </c>
      <c r="C3" s="1" t="n">
        <v>5</v>
      </c>
      <c r="D3" s="1" t="n">
        <v>11</v>
      </c>
      <c r="E3" s="10" t="s">
        <v>18</v>
      </c>
      <c r="G3" s="11" t="s">
        <v>19</v>
      </c>
      <c r="H3" s="1" t="n">
        <v>8</v>
      </c>
      <c r="I3" s="1" t="n">
        <v>144</v>
      </c>
      <c r="L3" s="1" t="n">
        <v>44</v>
      </c>
      <c r="M3" s="1" t="n">
        <v>63</v>
      </c>
    </row>
    <row r="4" customFormat="false" ht="15" hidden="false" customHeight="false" outlineLevel="0" collapsed="false">
      <c r="A4" s="1" t="s">
        <v>16</v>
      </c>
      <c r="B4" s="0" t="s">
        <v>20</v>
      </c>
      <c r="C4" s="1" t="n">
        <v>10</v>
      </c>
      <c r="D4" s="1" t="n">
        <v>11</v>
      </c>
      <c r="E4" s="10" t="s">
        <v>18</v>
      </c>
      <c r="H4" s="1" t="n">
        <v>10</v>
      </c>
      <c r="I4" s="1" t="n">
        <v>144</v>
      </c>
      <c r="J4" s="1" t="n">
        <v>16</v>
      </c>
      <c r="L4" s="1" t="n">
        <v>45</v>
      </c>
      <c r="M4" s="1" t="n">
        <v>63</v>
      </c>
    </row>
    <row r="5" customFormat="false" ht="15" hidden="false" customHeight="false" outlineLevel="0" collapsed="false">
      <c r="A5" s="1" t="s">
        <v>16</v>
      </c>
      <c r="B5" s="0" t="s">
        <v>21</v>
      </c>
      <c r="C5" s="1" t="n">
        <v>45</v>
      </c>
      <c r="D5" s="1" t="n">
        <v>12</v>
      </c>
      <c r="E5" s="10" t="s">
        <v>18</v>
      </c>
      <c r="H5" s="1" t="n">
        <v>13</v>
      </c>
      <c r="I5" s="1" t="n">
        <v>144</v>
      </c>
      <c r="J5" s="1" t="n">
        <v>16</v>
      </c>
      <c r="L5" s="1" t="n">
        <v>45</v>
      </c>
      <c r="M5" s="1" t="n">
        <v>63</v>
      </c>
    </row>
    <row r="6" customFormat="false" ht="15" hidden="false" customHeight="false" outlineLevel="0" collapsed="false">
      <c r="A6" s="1" t="s">
        <v>22</v>
      </c>
      <c r="B6" s="0" t="s">
        <v>23</v>
      </c>
      <c r="C6" s="1" t="n">
        <v>10</v>
      </c>
      <c r="D6" s="1" t="n">
        <v>12</v>
      </c>
      <c r="E6" s="12" t="s">
        <v>24</v>
      </c>
      <c r="H6" s="1" t="n">
        <v>12</v>
      </c>
      <c r="I6" s="1" t="n">
        <v>144</v>
      </c>
      <c r="J6" s="1" t="n">
        <v>16</v>
      </c>
      <c r="L6" s="1" t="n">
        <v>45</v>
      </c>
      <c r="M6" s="1" t="n">
        <v>63</v>
      </c>
    </row>
    <row r="7" customFormat="false" ht="15" hidden="false" customHeight="false" outlineLevel="0" collapsed="false">
      <c r="A7" s="1" t="s">
        <v>22</v>
      </c>
      <c r="B7" s="0" t="s">
        <v>25</v>
      </c>
      <c r="C7" s="1" t="n">
        <v>50</v>
      </c>
      <c r="D7" s="1" t="n">
        <v>13</v>
      </c>
      <c r="E7" s="12" t="s">
        <v>24</v>
      </c>
      <c r="H7" s="1" t="n">
        <v>20</v>
      </c>
      <c r="I7" s="1" t="n">
        <v>144</v>
      </c>
      <c r="J7" s="1" t="n">
        <v>16</v>
      </c>
      <c r="L7" s="1" t="n">
        <v>45</v>
      </c>
      <c r="M7" s="1" t="n">
        <v>63</v>
      </c>
    </row>
    <row r="8" customFormat="false" ht="15" hidden="false" customHeight="false" outlineLevel="0" collapsed="false">
      <c r="A8" s="1" t="s">
        <v>22</v>
      </c>
      <c r="B8" s="0" t="s">
        <v>26</v>
      </c>
      <c r="C8" s="1" t="n">
        <v>50</v>
      </c>
      <c r="D8" s="1" t="n">
        <v>14</v>
      </c>
      <c r="E8" s="12" t="s">
        <v>24</v>
      </c>
      <c r="G8" s="11" t="s">
        <v>19</v>
      </c>
      <c r="H8" s="1" t="n">
        <v>45</v>
      </c>
      <c r="I8" s="1" t="n">
        <v>144</v>
      </c>
      <c r="J8" s="1" t="n">
        <v>16</v>
      </c>
      <c r="L8" s="1" t="n">
        <v>45</v>
      </c>
      <c r="M8" s="1" t="n">
        <v>63</v>
      </c>
    </row>
    <row r="9" customFormat="false" ht="15" hidden="false" customHeight="false" outlineLevel="0" collapsed="false">
      <c r="A9" s="1" t="s">
        <v>22</v>
      </c>
      <c r="B9" s="0" t="s">
        <v>27</v>
      </c>
      <c r="C9" s="1" t="n">
        <v>75</v>
      </c>
      <c r="D9" s="1" t="n">
        <v>14</v>
      </c>
      <c r="E9" s="12" t="s">
        <v>24</v>
      </c>
      <c r="G9" s="11" t="s">
        <v>19</v>
      </c>
      <c r="H9" s="1" t="n">
        <v>45</v>
      </c>
      <c r="K9" s="1" t="n">
        <v>121</v>
      </c>
    </row>
    <row r="10" customFormat="false" ht="15" hidden="false" customHeight="false" outlineLevel="0" collapsed="false">
      <c r="A10" s="1" t="s">
        <v>22</v>
      </c>
      <c r="B10" s="0" t="s">
        <v>28</v>
      </c>
      <c r="C10" s="1" t="n">
        <v>400</v>
      </c>
      <c r="D10" s="1" t="n">
        <v>14</v>
      </c>
      <c r="E10" s="12" t="s">
        <v>24</v>
      </c>
      <c r="H10" s="1" t="n">
        <v>20</v>
      </c>
      <c r="I10" s="1" t="n">
        <v>145</v>
      </c>
      <c r="J10" s="1" t="n">
        <v>16</v>
      </c>
      <c r="L10" s="1" t="n">
        <v>45</v>
      </c>
      <c r="M10" s="1" t="n">
        <v>63</v>
      </c>
    </row>
    <row r="11" customFormat="false" ht="15" hidden="false" customHeight="false" outlineLevel="0" collapsed="false">
      <c r="A11" s="1" t="s">
        <v>22</v>
      </c>
      <c r="B11" s="0" t="s">
        <v>29</v>
      </c>
      <c r="C11" s="1" t="n">
        <v>750</v>
      </c>
      <c r="D11" s="1" t="n">
        <v>15</v>
      </c>
      <c r="E11" s="12" t="s">
        <v>24</v>
      </c>
      <c r="G11" s="11" t="s">
        <v>19</v>
      </c>
      <c r="H11" s="1" t="n">
        <v>40</v>
      </c>
      <c r="I11" s="1" t="n">
        <v>145</v>
      </c>
      <c r="L11" s="1" t="n">
        <v>45</v>
      </c>
      <c r="M11" s="1" t="n">
        <v>63</v>
      </c>
    </row>
    <row r="12" customFormat="false" ht="15" hidden="false" customHeight="false" outlineLevel="0" collapsed="false">
      <c r="A12" s="1" t="s">
        <v>30</v>
      </c>
      <c r="B12" s="0" t="s">
        <v>31</v>
      </c>
      <c r="C12" s="1" t="n">
        <v>30</v>
      </c>
      <c r="D12" s="1" t="n">
        <v>14</v>
      </c>
      <c r="E12" s="11" t="s">
        <v>32</v>
      </c>
      <c r="G12" s="11" t="s">
        <v>19</v>
      </c>
      <c r="H12" s="1" t="n">
        <v>40</v>
      </c>
      <c r="I12" s="1" t="n">
        <v>145</v>
      </c>
      <c r="J12" s="1" t="n">
        <v>16</v>
      </c>
      <c r="L12" s="1" t="n">
        <v>45</v>
      </c>
      <c r="M12" s="1" t="n">
        <v>63</v>
      </c>
    </row>
    <row r="13" customFormat="false" ht="15" hidden="false" customHeight="false" outlineLevel="0" collapsed="false">
      <c r="A13" s="1" t="s">
        <v>30</v>
      </c>
      <c r="B13" s="0" t="s">
        <v>33</v>
      </c>
      <c r="C13" s="1" t="n">
        <v>75</v>
      </c>
      <c r="D13" s="1" t="n">
        <v>16</v>
      </c>
      <c r="E13" s="11" t="s">
        <v>32</v>
      </c>
      <c r="F13" s="12" t="n">
        <v>13</v>
      </c>
      <c r="G13" s="11" t="s">
        <v>19</v>
      </c>
      <c r="H13" s="1" t="n">
        <v>55</v>
      </c>
      <c r="I13" s="1" t="n">
        <v>145</v>
      </c>
      <c r="J13" s="1" t="n">
        <v>16</v>
      </c>
      <c r="L13" s="1" t="n">
        <v>45</v>
      </c>
      <c r="M13" s="1" t="n">
        <v>63</v>
      </c>
    </row>
    <row r="14" customFormat="false" ht="15" hidden="false" customHeight="false" outlineLevel="0" collapsed="false">
      <c r="A14" s="1" t="s">
        <v>30</v>
      </c>
      <c r="B14" s="0" t="s">
        <v>34</v>
      </c>
      <c r="C14" s="1" t="n">
        <v>200</v>
      </c>
      <c r="D14" s="1" t="n">
        <v>17</v>
      </c>
      <c r="E14" s="11" t="s">
        <v>32</v>
      </c>
      <c r="F14" s="12" t="n">
        <v>15</v>
      </c>
      <c r="G14" s="11" t="s">
        <v>19</v>
      </c>
      <c r="H14" s="1" t="n">
        <v>60</v>
      </c>
      <c r="I14" s="1" t="n">
        <v>145</v>
      </c>
      <c r="J14" s="1" t="n">
        <v>16</v>
      </c>
      <c r="L14" s="1" t="n">
        <v>45</v>
      </c>
      <c r="M14" s="1" t="n">
        <v>63</v>
      </c>
    </row>
    <row r="15" customFormat="false" ht="15" hidden="false" customHeight="false" outlineLevel="0" collapsed="false">
      <c r="A15" s="1" t="s">
        <v>30</v>
      </c>
      <c r="B15" s="0" t="s">
        <v>35</v>
      </c>
      <c r="C15" s="1" t="n">
        <v>1500</v>
      </c>
      <c r="D15" s="1" t="n">
        <v>18</v>
      </c>
      <c r="E15" s="11" t="s">
        <v>32</v>
      </c>
      <c r="F15" s="12" t="n">
        <v>15</v>
      </c>
      <c r="G15" s="11" t="s">
        <v>19</v>
      </c>
      <c r="H15" s="1" t="n">
        <v>65</v>
      </c>
      <c r="I15" s="1" t="n">
        <v>145</v>
      </c>
      <c r="L15" s="1" t="n">
        <v>45</v>
      </c>
      <c r="M15" s="1" t="n">
        <v>63</v>
      </c>
    </row>
    <row r="16" customFormat="false" ht="15" hidden="false" customHeight="false" outlineLevel="0" collapsed="false">
      <c r="A16" s="1" t="s">
        <v>36</v>
      </c>
      <c r="B16" s="0" t="s">
        <v>36</v>
      </c>
      <c r="C16" s="1" t="n">
        <v>10</v>
      </c>
      <c r="D16" s="13" t="n">
        <v>2</v>
      </c>
      <c r="H16" s="1" t="n">
        <v>6</v>
      </c>
      <c r="I16" s="1" t="n">
        <v>144</v>
      </c>
      <c r="J16" s="1" t="n">
        <v>16</v>
      </c>
      <c r="L16" s="1" t="n">
        <v>44</v>
      </c>
      <c r="M16" s="1" t="n">
        <v>63</v>
      </c>
    </row>
    <row r="17" customFormat="false" ht="15" hidden="false" customHeight="false" outlineLevel="0" collapsed="false">
      <c r="A17" s="1" t="s">
        <v>37</v>
      </c>
      <c r="B17" s="14" t="s">
        <v>38</v>
      </c>
      <c r="C17" s="1" t="s">
        <v>39</v>
      </c>
      <c r="H17" s="1" t="s">
        <v>40</v>
      </c>
      <c r="I17" s="1" t="n">
        <v>155</v>
      </c>
      <c r="L17" s="1" t="n">
        <v>51</v>
      </c>
      <c r="M17" s="1" t="n">
        <v>71</v>
      </c>
    </row>
  </sheetData>
  <autoFilter ref="A2:M16"/>
  <mergeCells count="4">
    <mergeCell ref="A1:B1"/>
    <mergeCell ref="C1:H1"/>
    <mergeCell ref="I1:K1"/>
    <mergeCell ref="L1:M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tabColor rgb="FF7030A0"/>
    <pageSetUpPr fitToPage="false"/>
  </sheetPr>
  <dimension ref="A1:B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collapsed="false" customWidth="true" hidden="false" outlineLevel="0" max="1" min="1" style="1" width="6.43"/>
    <col collapsed="false" customWidth="true" hidden="false" outlineLevel="0" max="2" min="2" style="0" width="62.57"/>
    <col collapsed="false" customWidth="true" hidden="false" outlineLevel="0" max="1025" min="3" style="0" width="8.53"/>
  </cols>
  <sheetData>
    <row r="1" customFormat="false" ht="18" hidden="false" customHeight="false" outlineLevel="0" collapsed="false">
      <c r="A1" s="77" t="n">
        <v>25</v>
      </c>
      <c r="B1" s="78" t="s">
        <v>1129</v>
      </c>
    </row>
    <row r="2" s="6" customFormat="true" ht="15.75" hidden="false" customHeight="false" outlineLevel="1" collapsed="false">
      <c r="A2" s="27" t="s">
        <v>1070</v>
      </c>
      <c r="B2" s="6" t="s">
        <v>1130</v>
      </c>
    </row>
    <row r="3" customFormat="false" ht="15" hidden="false" customHeight="false" outlineLevel="1" collapsed="false">
      <c r="A3" s="1" t="n">
        <v>1</v>
      </c>
      <c r="B3" s="0" t="s">
        <v>1131</v>
      </c>
    </row>
    <row r="4" customFormat="false" ht="15" hidden="false" customHeight="false" outlineLevel="1" collapsed="false">
      <c r="A4" s="1" t="n">
        <v>2</v>
      </c>
      <c r="B4" s="0" t="s">
        <v>1132</v>
      </c>
    </row>
    <row r="5" customFormat="false" ht="15" hidden="false" customHeight="false" outlineLevel="1" collapsed="false">
      <c r="A5" s="1" t="n">
        <v>3</v>
      </c>
      <c r="B5" s="0" t="s">
        <v>1133</v>
      </c>
    </row>
    <row r="6" customFormat="false" ht="15" hidden="false" customHeight="false" outlineLevel="1" collapsed="false">
      <c r="A6" s="1" t="n">
        <v>4</v>
      </c>
      <c r="B6" s="0" t="s">
        <v>1134</v>
      </c>
    </row>
    <row r="7" customFormat="false" ht="15" hidden="false" customHeight="false" outlineLevel="1" collapsed="false">
      <c r="A7" s="1" t="n">
        <v>5</v>
      </c>
      <c r="B7" s="0" t="s">
        <v>1135</v>
      </c>
    </row>
    <row r="8" customFormat="false" ht="15" hidden="false" customHeight="false" outlineLevel="1" collapsed="false">
      <c r="A8" s="1" t="n">
        <v>6</v>
      </c>
      <c r="B8" s="0" t="s">
        <v>1136</v>
      </c>
    </row>
    <row r="9" customFormat="false" ht="15" hidden="false" customHeight="false" outlineLevel="1" collapsed="false">
      <c r="A9" s="1" t="n">
        <v>7</v>
      </c>
      <c r="B9" s="0" t="s">
        <v>1137</v>
      </c>
    </row>
    <row r="10" customFormat="false" ht="15" hidden="false" customHeight="false" outlineLevel="1" collapsed="false">
      <c r="A10" s="1" t="n">
        <v>8</v>
      </c>
      <c r="B10" s="0" t="s">
        <v>1138</v>
      </c>
    </row>
    <row r="11" customFormat="false" ht="15" hidden="false" customHeight="false" outlineLevel="1" collapsed="false">
      <c r="A11" s="1" t="n">
        <v>9</v>
      </c>
      <c r="B11" s="0" t="s">
        <v>1139</v>
      </c>
    </row>
    <row r="12" customFormat="false" ht="15" hidden="false" customHeight="false" outlineLevel="1" collapsed="false">
      <c r="A12" s="1" t="n">
        <v>10</v>
      </c>
      <c r="B12" s="0" t="s">
        <v>1140</v>
      </c>
    </row>
    <row r="14" customFormat="false" ht="18" hidden="false" customHeight="false" outlineLevel="0" collapsed="false">
      <c r="A14" s="77" t="n">
        <v>250</v>
      </c>
      <c r="B14" s="78" t="s">
        <v>1129</v>
      </c>
    </row>
    <row r="15" customFormat="false" ht="15.75" hidden="false" customHeight="false" outlineLevel="1" collapsed="false">
      <c r="A15" s="27" t="s">
        <v>1070</v>
      </c>
      <c r="B15" s="6" t="s">
        <v>1130</v>
      </c>
    </row>
    <row r="16" customFormat="false" ht="15" hidden="false" customHeight="false" outlineLevel="1" collapsed="false">
      <c r="A16" s="1" t="n">
        <v>1</v>
      </c>
      <c r="B16" s="0" t="s">
        <v>1141</v>
      </c>
    </row>
    <row r="17" customFormat="false" ht="15" hidden="false" customHeight="false" outlineLevel="1" collapsed="false">
      <c r="A17" s="1" t="n">
        <v>2</v>
      </c>
      <c r="B17" s="0" t="s">
        <v>1142</v>
      </c>
    </row>
    <row r="18" customFormat="false" ht="15" hidden="false" customHeight="false" outlineLevel="1" collapsed="false">
      <c r="A18" s="1" t="n">
        <v>3</v>
      </c>
      <c r="B18" s="0" t="s">
        <v>1143</v>
      </c>
    </row>
    <row r="19" customFormat="false" ht="15" hidden="false" customHeight="false" outlineLevel="1" collapsed="false">
      <c r="A19" s="1" t="n">
        <v>4</v>
      </c>
      <c r="B19" s="0" t="s">
        <v>1144</v>
      </c>
    </row>
    <row r="20" customFormat="false" ht="15" hidden="false" customHeight="false" outlineLevel="1" collapsed="false">
      <c r="A20" s="1" t="n">
        <v>5</v>
      </c>
      <c r="B20" s="0" t="s">
        <v>1145</v>
      </c>
    </row>
    <row r="21" customFormat="false" ht="15" hidden="false" customHeight="false" outlineLevel="1" collapsed="false">
      <c r="A21" s="1" t="n">
        <v>6</v>
      </c>
      <c r="B21" s="0" t="s">
        <v>1146</v>
      </c>
    </row>
    <row r="22" customFormat="false" ht="15" hidden="false" customHeight="false" outlineLevel="1" collapsed="false">
      <c r="A22" s="1" t="n">
        <v>7</v>
      </c>
      <c r="B22" s="0" t="s">
        <v>1147</v>
      </c>
    </row>
    <row r="23" customFormat="false" ht="15" hidden="false" customHeight="false" outlineLevel="1" collapsed="false">
      <c r="A23" s="1" t="n">
        <v>8</v>
      </c>
      <c r="B23" s="0" t="s">
        <v>1148</v>
      </c>
    </row>
    <row r="24" customFormat="false" ht="15" hidden="false" customHeight="false" outlineLevel="1" collapsed="false">
      <c r="A24" s="1" t="n">
        <v>9</v>
      </c>
      <c r="B24" s="0" t="s">
        <v>1149</v>
      </c>
    </row>
    <row r="25" customFormat="false" ht="15" hidden="false" customHeight="false" outlineLevel="1" collapsed="false">
      <c r="A25" s="1" t="n">
        <v>10</v>
      </c>
      <c r="B25" s="0" t="s">
        <v>1150</v>
      </c>
    </row>
    <row r="27" customFormat="false" ht="18" hidden="false" customHeight="false" outlineLevel="0" collapsed="false">
      <c r="A27" s="77" t="n">
        <v>750</v>
      </c>
      <c r="B27" s="78" t="s">
        <v>1129</v>
      </c>
    </row>
    <row r="28" customFormat="false" ht="15.75" hidden="false" customHeight="false" outlineLevel="1" collapsed="false">
      <c r="A28" s="27" t="s">
        <v>1070</v>
      </c>
      <c r="B28" s="6" t="s">
        <v>1130</v>
      </c>
    </row>
    <row r="29" customFormat="false" ht="15" hidden="false" customHeight="false" outlineLevel="1" collapsed="false">
      <c r="A29" s="1" t="n">
        <v>1</v>
      </c>
      <c r="B29" s="0" t="s">
        <v>1151</v>
      </c>
    </row>
    <row r="30" customFormat="false" ht="15" hidden="false" customHeight="false" outlineLevel="1" collapsed="false">
      <c r="A30" s="1" t="n">
        <v>2</v>
      </c>
      <c r="B30" s="0" t="s">
        <v>1152</v>
      </c>
    </row>
    <row r="31" customFormat="false" ht="15" hidden="false" customHeight="false" outlineLevel="1" collapsed="false">
      <c r="A31" s="1" t="n">
        <v>3</v>
      </c>
      <c r="B31" s="0" t="s">
        <v>1153</v>
      </c>
    </row>
    <row r="32" customFormat="false" ht="15" hidden="false" customHeight="false" outlineLevel="1" collapsed="false">
      <c r="A32" s="1" t="n">
        <v>4</v>
      </c>
      <c r="B32" s="0" t="s">
        <v>1154</v>
      </c>
    </row>
    <row r="33" customFormat="false" ht="15" hidden="false" customHeight="false" outlineLevel="1" collapsed="false">
      <c r="A33" s="1" t="n">
        <v>5</v>
      </c>
      <c r="B33" s="0" t="s">
        <v>1155</v>
      </c>
    </row>
    <row r="34" customFormat="false" ht="15" hidden="false" customHeight="false" outlineLevel="1" collapsed="false">
      <c r="A34" s="1" t="n">
        <v>6</v>
      </c>
      <c r="B34" s="0" t="s">
        <v>1156</v>
      </c>
    </row>
    <row r="35" customFormat="false" ht="15" hidden="false" customHeight="false" outlineLevel="1" collapsed="false">
      <c r="A35" s="1" t="n">
        <v>7</v>
      </c>
      <c r="B35" s="0" t="s">
        <v>1157</v>
      </c>
    </row>
    <row r="36" customFormat="false" ht="15" hidden="false" customHeight="false" outlineLevel="1" collapsed="false">
      <c r="A36" s="1" t="n">
        <v>8</v>
      </c>
      <c r="B36" s="0" t="s">
        <v>1158</v>
      </c>
    </row>
    <row r="37" customFormat="false" ht="15" hidden="false" customHeight="false" outlineLevel="1" collapsed="false">
      <c r="A37" s="1" t="n">
        <v>9</v>
      </c>
      <c r="B37" s="0" t="s">
        <v>1159</v>
      </c>
    </row>
    <row r="38" customFormat="false" ht="15" hidden="false" customHeight="false" outlineLevel="1" collapsed="false">
      <c r="A38" s="1" t="n">
        <v>10</v>
      </c>
      <c r="B38" s="0" t="s">
        <v>1160</v>
      </c>
    </row>
    <row r="40" customFormat="false" ht="18" hidden="false" customHeight="false" outlineLevel="0" collapsed="false">
      <c r="A40" s="77" t="n">
        <v>2500</v>
      </c>
      <c r="B40" s="78" t="s">
        <v>1129</v>
      </c>
    </row>
    <row r="41" customFormat="false" ht="15.75" hidden="false" customHeight="false" outlineLevel="1" collapsed="false">
      <c r="A41" s="27" t="s">
        <v>1070</v>
      </c>
      <c r="B41" s="6" t="s">
        <v>1130</v>
      </c>
    </row>
    <row r="42" customFormat="false" ht="15" hidden="false" customHeight="false" outlineLevel="1" collapsed="false">
      <c r="A42" s="1" t="n">
        <v>1</v>
      </c>
      <c r="B42" s="0" t="s">
        <v>1161</v>
      </c>
    </row>
    <row r="43" customFormat="false" ht="15" hidden="false" customHeight="false" outlineLevel="1" collapsed="false">
      <c r="A43" s="1" t="n">
        <v>2</v>
      </c>
      <c r="B43" s="0" t="s">
        <v>1162</v>
      </c>
    </row>
    <row r="44" customFormat="false" ht="15" hidden="false" customHeight="false" outlineLevel="1" collapsed="false">
      <c r="A44" s="1" t="n">
        <v>3</v>
      </c>
      <c r="B44" s="0" t="s">
        <v>1163</v>
      </c>
    </row>
    <row r="45" customFormat="false" ht="15" hidden="false" customHeight="false" outlineLevel="1" collapsed="false">
      <c r="A45" s="1" t="n">
        <v>4</v>
      </c>
      <c r="B45" s="0" t="s">
        <v>1164</v>
      </c>
    </row>
    <row r="46" customFormat="false" ht="15" hidden="false" customHeight="false" outlineLevel="1" collapsed="false">
      <c r="A46" s="1" t="n">
        <v>5</v>
      </c>
      <c r="B46" s="0" t="s">
        <v>1165</v>
      </c>
    </row>
    <row r="47" customFormat="false" ht="15" hidden="false" customHeight="false" outlineLevel="1" collapsed="false">
      <c r="A47" s="1" t="n">
        <v>6</v>
      </c>
      <c r="B47" s="0" t="s">
        <v>1166</v>
      </c>
    </row>
    <row r="48" customFormat="false" ht="15" hidden="false" customHeight="false" outlineLevel="1" collapsed="false">
      <c r="A48" s="1" t="n">
        <v>7</v>
      </c>
      <c r="B48" s="0" t="s">
        <v>1167</v>
      </c>
    </row>
    <row r="49" customFormat="false" ht="15" hidden="false" customHeight="false" outlineLevel="1" collapsed="false">
      <c r="A49" s="1" t="n">
        <v>8</v>
      </c>
      <c r="B49" s="0" t="s">
        <v>1168</v>
      </c>
    </row>
    <row r="50" customFormat="false" ht="15" hidden="false" customHeight="false" outlineLevel="1" collapsed="false">
      <c r="A50" s="1" t="n">
        <v>9</v>
      </c>
      <c r="B50" s="0" t="s">
        <v>1169</v>
      </c>
    </row>
    <row r="51" customFormat="false" ht="15" hidden="false" customHeight="false" outlineLevel="1" collapsed="false">
      <c r="A51" s="1" t="n">
        <v>10</v>
      </c>
      <c r="B51" s="0" t="s">
        <v>1170</v>
      </c>
    </row>
    <row r="53" customFormat="false" ht="18" hidden="false" customHeight="false" outlineLevel="0" collapsed="false">
      <c r="A53" s="77" t="n">
        <v>7500</v>
      </c>
      <c r="B53" s="78" t="s">
        <v>1129</v>
      </c>
    </row>
    <row r="54" customFormat="false" ht="15.75" hidden="false" customHeight="false" outlineLevel="1" collapsed="false">
      <c r="A54" s="27" t="s">
        <v>1103</v>
      </c>
      <c r="B54" s="6" t="s">
        <v>1130</v>
      </c>
    </row>
    <row r="55" customFormat="false" ht="15" hidden="false" customHeight="false" outlineLevel="1" collapsed="false">
      <c r="A55" s="1" t="n">
        <v>1</v>
      </c>
      <c r="B55" s="0" t="s">
        <v>1171</v>
      </c>
    </row>
    <row r="56" customFormat="false" ht="15" hidden="false" customHeight="false" outlineLevel="1" collapsed="false">
      <c r="A56" s="1" t="n">
        <v>2</v>
      </c>
      <c r="B56" s="0" t="s">
        <v>1172</v>
      </c>
    </row>
    <row r="57" customFormat="false" ht="15" hidden="false" customHeight="false" outlineLevel="1" collapsed="false">
      <c r="A57" s="1" t="n">
        <v>3</v>
      </c>
      <c r="B57" s="0" t="s">
        <v>1173</v>
      </c>
    </row>
    <row r="58" customFormat="false" ht="15" hidden="false" customHeight="false" outlineLevel="1" collapsed="false">
      <c r="A58" s="1" t="n">
        <v>4</v>
      </c>
      <c r="B58" s="0" t="s">
        <v>1174</v>
      </c>
    </row>
    <row r="59" customFormat="false" ht="15" hidden="false" customHeight="false" outlineLevel="1" collapsed="false">
      <c r="A59" s="1" t="n">
        <v>5</v>
      </c>
      <c r="B59" s="0" t="s">
        <v>1175</v>
      </c>
    </row>
    <row r="60" customFormat="false" ht="15" hidden="false" customHeight="false" outlineLevel="1" collapsed="false">
      <c r="A60" s="1" t="n">
        <v>6</v>
      </c>
      <c r="B60" s="0" t="s">
        <v>1176</v>
      </c>
    </row>
    <row r="61" customFormat="false" ht="15" hidden="false" customHeight="false" outlineLevel="1" collapsed="false">
      <c r="A61" s="1" t="n">
        <v>7</v>
      </c>
      <c r="B61" s="0" t="s">
        <v>1177</v>
      </c>
    </row>
    <row r="62" customFormat="false" ht="15" hidden="false" customHeight="false" outlineLevel="1" collapsed="false">
      <c r="A62" s="1" t="n">
        <v>8</v>
      </c>
      <c r="B62" s="0" t="s">
        <v>1178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7030A0"/>
    <pageSetUpPr fitToPage="false"/>
  </sheetPr>
  <dimension ref="A1:V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zeroHeight="false" outlineLevelRow="0" outlineLevelCol="1"/>
  <cols>
    <col collapsed="false" customWidth="true" hidden="false" outlineLevel="0" max="1" min="1" style="1" width="5.14"/>
    <col collapsed="false" customWidth="true" hidden="false" outlineLevel="0" max="2" min="2" style="0" width="23.43"/>
    <col collapsed="false" customWidth="true" hidden="false" outlineLevel="0" max="3" min="3" style="0" width="32.43"/>
    <col collapsed="false" customWidth="true" hidden="false" outlineLevel="0" max="4" min="4" style="0" width="29"/>
    <col collapsed="false" customWidth="true" hidden="false" outlineLevel="0" max="5" min="5" style="0" width="27.72"/>
    <col collapsed="false" customWidth="true" hidden="false" outlineLevel="0" max="6" min="6" style="0" width="28"/>
    <col collapsed="false" customWidth="true" hidden="false" outlineLevel="0" max="7" min="7" style="0" width="43.43"/>
    <col collapsed="false" customWidth="true" hidden="false" outlineLevel="0" max="8" min="8" style="0" width="40.28"/>
    <col collapsed="false" customWidth="true" hidden="false" outlineLevel="0" max="9" min="9" style="0" width="41.85"/>
    <col collapsed="false" customWidth="true" hidden="false" outlineLevel="0" max="10" min="10" style="0" width="36.71"/>
    <col collapsed="false" customWidth="true" hidden="false" outlineLevel="0" max="11" min="11" style="0" width="2.71"/>
    <col collapsed="false" customWidth="true" hidden="true" outlineLevel="1" max="12" min="12" style="0" width="5.14"/>
    <col collapsed="false" customWidth="true" hidden="true" outlineLevel="1" max="13" min="13" style="0" width="43.71"/>
    <col collapsed="false" customWidth="true" hidden="true" outlineLevel="1" max="14" min="14" style="0" width="2.28"/>
    <col collapsed="false" customWidth="true" hidden="true" outlineLevel="1" max="16" min="15" style="0" width="2.14"/>
    <col collapsed="false" customWidth="true" hidden="true" outlineLevel="1" max="17" min="17" style="0" width="2.28"/>
    <col collapsed="false" customWidth="true" hidden="true" outlineLevel="1" max="19" min="18" style="0" width="2"/>
    <col collapsed="false" customWidth="true" hidden="true" outlineLevel="1" max="20" min="20" style="0" width="6"/>
    <col collapsed="false" customWidth="true" hidden="true" outlineLevel="1" max="21" min="21" style="0" width="2.28"/>
    <col collapsed="false" customWidth="true" hidden="true" outlineLevel="1" max="22" min="22" style="0" width="6"/>
    <col collapsed="false" customWidth="true" hidden="false" outlineLevel="0" max="1025" min="23" style="0" width="8.53"/>
  </cols>
  <sheetData>
    <row r="1" s="6" customFormat="true" ht="15" hidden="false" customHeight="false" outlineLevel="0" collapsed="false">
      <c r="A1" s="27" t="s">
        <v>982</v>
      </c>
      <c r="B1" s="27" t="s">
        <v>419</v>
      </c>
      <c r="C1" s="27" t="s">
        <v>420</v>
      </c>
      <c r="D1" s="27" t="s">
        <v>421</v>
      </c>
      <c r="E1" s="27" t="s">
        <v>422</v>
      </c>
      <c r="F1" s="27" t="s">
        <v>423</v>
      </c>
      <c r="G1" s="27" t="s">
        <v>424</v>
      </c>
      <c r="H1" s="27" t="s">
        <v>425</v>
      </c>
      <c r="I1" s="27" t="s">
        <v>426</v>
      </c>
      <c r="J1" s="27" t="s">
        <v>427</v>
      </c>
      <c r="M1" s="6" t="s">
        <v>1179</v>
      </c>
      <c r="N1" s="27" t="s">
        <v>419</v>
      </c>
      <c r="O1" s="27" t="s">
        <v>420</v>
      </c>
      <c r="P1" s="27" t="s">
        <v>421</v>
      </c>
      <c r="Q1" s="27" t="s">
        <v>422</v>
      </c>
      <c r="R1" s="27" t="s">
        <v>423</v>
      </c>
      <c r="S1" s="27" t="s">
        <v>424</v>
      </c>
      <c r="T1" s="27" t="s">
        <v>425</v>
      </c>
      <c r="U1" s="27" t="s">
        <v>426</v>
      </c>
      <c r="V1" s="27" t="s">
        <v>427</v>
      </c>
    </row>
    <row r="2" customFormat="false" ht="15" hidden="false" customHeight="false" outlineLevel="0" collapsed="false">
      <c r="A2" s="79" t="n">
        <v>1</v>
      </c>
      <c r="B2" s="0" t="s">
        <v>323</v>
      </c>
      <c r="C2" s="0" t="s">
        <v>1180</v>
      </c>
      <c r="D2" s="0" t="s">
        <v>1181</v>
      </c>
      <c r="E2" s="0" t="s">
        <v>1182</v>
      </c>
      <c r="F2" s="0" t="s">
        <v>1183</v>
      </c>
      <c r="G2" s="0" t="s">
        <v>932</v>
      </c>
      <c r="H2" s="0" t="s">
        <v>934</v>
      </c>
      <c r="I2" s="0" t="s">
        <v>935</v>
      </c>
      <c r="J2" s="0" t="s">
        <v>595</v>
      </c>
    </row>
    <row r="3" customFormat="false" ht="15" hidden="false" customHeight="false" outlineLevel="0" collapsed="false">
      <c r="A3" s="79" t="n">
        <v>2</v>
      </c>
      <c r="B3" s="0" t="s">
        <v>323</v>
      </c>
      <c r="C3" s="0" t="s">
        <v>1180</v>
      </c>
      <c r="D3" s="0" t="s">
        <v>1181</v>
      </c>
      <c r="E3" s="0" t="s">
        <v>1182</v>
      </c>
      <c r="F3" s="0" t="s">
        <v>1183</v>
      </c>
      <c r="G3" s="0" t="s">
        <v>932</v>
      </c>
      <c r="H3" s="0" t="s">
        <v>934</v>
      </c>
      <c r="I3" s="0" t="s">
        <v>935</v>
      </c>
      <c r="J3" s="0" t="s">
        <v>595</v>
      </c>
      <c r="L3" s="0" t="s">
        <v>1184</v>
      </c>
      <c r="M3" s="0" t="s">
        <v>1185</v>
      </c>
      <c r="N3" s="51" t="n">
        <f aca="false">COUNTIF(B:B,$M3)</f>
        <v>0</v>
      </c>
      <c r="O3" s="51" t="n">
        <f aca="false">COUNTIF(C:C,$M3)</f>
        <v>0</v>
      </c>
      <c r="P3" s="51" t="n">
        <f aca="false">COUNTIF(D:D,$M3)</f>
        <v>3</v>
      </c>
      <c r="Q3" s="51" t="n">
        <f aca="false">COUNTIF(E:E,$M3)</f>
        <v>0</v>
      </c>
      <c r="R3" s="51" t="n">
        <f aca="false">COUNTIF(F:F,$M3)</f>
        <v>0</v>
      </c>
      <c r="S3" s="51" t="n">
        <f aca="false">COUNTIF(G:G,$M3)</f>
        <v>0</v>
      </c>
      <c r="T3" s="51" t="n">
        <f aca="false">COUNTIF(H:H,$M3)</f>
        <v>0</v>
      </c>
      <c r="U3" s="51" t="n">
        <f aca="false">COUNTIF(I:I,$M3)</f>
        <v>0</v>
      </c>
      <c r="V3" s="51" t="n">
        <f aca="false">COUNTIF(J:J,$M3)</f>
        <v>0</v>
      </c>
    </row>
    <row r="4" customFormat="false" ht="15" hidden="false" customHeight="false" outlineLevel="0" collapsed="false">
      <c r="A4" s="79" t="n">
        <v>3</v>
      </c>
      <c r="B4" s="0" t="s">
        <v>323</v>
      </c>
      <c r="C4" s="0" t="s">
        <v>1180</v>
      </c>
      <c r="D4" s="0" t="s">
        <v>1181</v>
      </c>
      <c r="E4" s="0" t="s">
        <v>1182</v>
      </c>
      <c r="F4" s="0" t="s">
        <v>1183</v>
      </c>
      <c r="G4" s="0" t="s">
        <v>932</v>
      </c>
      <c r="H4" s="0" t="s">
        <v>934</v>
      </c>
      <c r="I4" s="0" t="s">
        <v>935</v>
      </c>
      <c r="J4" s="0" t="s">
        <v>595</v>
      </c>
      <c r="L4" s="0" t="n">
        <v>1</v>
      </c>
      <c r="M4" s="0" t="s">
        <v>1186</v>
      </c>
      <c r="N4" s="53" t="n">
        <f aca="false">N$3/20</f>
        <v>0</v>
      </c>
      <c r="O4" s="53" t="n">
        <f aca="false">O$3/20</f>
        <v>0</v>
      </c>
      <c r="P4" s="53" t="n">
        <f aca="false">P$3/20</f>
        <v>0.15</v>
      </c>
      <c r="Q4" s="53" t="n">
        <f aca="false">Q$3/20</f>
        <v>0</v>
      </c>
      <c r="R4" s="53" t="n">
        <f aca="false">R$3/20</f>
        <v>0</v>
      </c>
      <c r="S4" s="53" t="n">
        <f aca="false">S$3/20</f>
        <v>0</v>
      </c>
      <c r="T4" s="53" t="n">
        <f aca="false">T$3/20</f>
        <v>0</v>
      </c>
      <c r="U4" s="53" t="n">
        <f aca="false">U$3/20</f>
        <v>0</v>
      </c>
      <c r="V4" s="53" t="n">
        <f aca="false">V$3/20</f>
        <v>0</v>
      </c>
    </row>
    <row r="5" customFormat="false" ht="15" hidden="false" customHeight="false" outlineLevel="0" collapsed="false">
      <c r="A5" s="79" t="n">
        <v>4</v>
      </c>
      <c r="B5" s="0" t="s">
        <v>323</v>
      </c>
      <c r="C5" s="0" t="s">
        <v>1180</v>
      </c>
      <c r="D5" s="0" t="s">
        <v>1181</v>
      </c>
      <c r="E5" s="0" t="s">
        <v>1182</v>
      </c>
      <c r="F5" s="0" t="s">
        <v>1183</v>
      </c>
      <c r="G5" s="0" t="s">
        <v>932</v>
      </c>
      <c r="H5" s="0" t="s">
        <v>934</v>
      </c>
      <c r="I5" s="0" t="s">
        <v>935</v>
      </c>
      <c r="J5" s="0" t="s">
        <v>595</v>
      </c>
      <c r="L5" s="0" t="n">
        <v>2</v>
      </c>
      <c r="M5" s="0" t="s">
        <v>1186</v>
      </c>
      <c r="N5" s="53" t="n">
        <f aca="false">N$3/20</f>
        <v>0</v>
      </c>
      <c r="O5" s="53" t="n">
        <f aca="false">O$3/20</f>
        <v>0</v>
      </c>
      <c r="P5" s="53" t="n">
        <f aca="false">P$3/20</f>
        <v>0.15</v>
      </c>
      <c r="Q5" s="53" t="n">
        <f aca="false">Q$3/20</f>
        <v>0</v>
      </c>
      <c r="R5" s="53" t="n">
        <f aca="false">R$3/20</f>
        <v>0</v>
      </c>
      <c r="S5" s="53" t="n">
        <f aca="false">S$3/20</f>
        <v>0</v>
      </c>
      <c r="T5" s="53" t="n">
        <f aca="false">T$3/20</f>
        <v>0</v>
      </c>
      <c r="U5" s="53" t="n">
        <f aca="false">U$3/20</f>
        <v>0</v>
      </c>
      <c r="V5" s="53" t="n">
        <f aca="false">V$3/20</f>
        <v>0</v>
      </c>
    </row>
    <row r="6" customFormat="false" ht="15" hidden="false" customHeight="false" outlineLevel="0" collapsed="false">
      <c r="A6" s="79" t="n">
        <v>5</v>
      </c>
      <c r="B6" s="0" t="s">
        <v>323</v>
      </c>
      <c r="C6" s="0" t="s">
        <v>1180</v>
      </c>
      <c r="D6" s="0" t="s">
        <v>1181</v>
      </c>
      <c r="E6" s="0" t="s">
        <v>1182</v>
      </c>
      <c r="F6" s="0" t="s">
        <v>1183</v>
      </c>
      <c r="G6" s="0" t="s">
        <v>932</v>
      </c>
      <c r="H6" s="0" t="s">
        <v>934</v>
      </c>
      <c r="I6" s="0" t="s">
        <v>935</v>
      </c>
      <c r="J6" s="0" t="s">
        <v>595</v>
      </c>
      <c r="L6" s="0" t="n">
        <v>3</v>
      </c>
      <c r="M6" s="0" t="s">
        <v>1186</v>
      </c>
      <c r="N6" s="53" t="n">
        <f aca="false">N$3/20</f>
        <v>0</v>
      </c>
      <c r="O6" s="53" t="n">
        <f aca="false">O$3/20</f>
        <v>0</v>
      </c>
      <c r="P6" s="53" t="n">
        <f aca="false">P$3/20</f>
        <v>0.15</v>
      </c>
      <c r="Q6" s="53" t="n">
        <f aca="false">Q$3/20</f>
        <v>0</v>
      </c>
      <c r="R6" s="53" t="n">
        <f aca="false">R$3/20</f>
        <v>0</v>
      </c>
      <c r="S6" s="53" t="n">
        <f aca="false">S$3/20</f>
        <v>0</v>
      </c>
      <c r="T6" s="53" t="n">
        <f aca="false">T$3/20</f>
        <v>0</v>
      </c>
      <c r="U6" s="53" t="n">
        <f aca="false">U$3/20</f>
        <v>0</v>
      </c>
      <c r="V6" s="53" t="n">
        <f aca="false">V$3/20</f>
        <v>0</v>
      </c>
    </row>
    <row r="7" customFormat="false" ht="15" hidden="false" customHeight="false" outlineLevel="0" collapsed="false">
      <c r="A7" s="79" t="n">
        <v>6</v>
      </c>
      <c r="B7" s="0" t="s">
        <v>323</v>
      </c>
      <c r="C7" s="0" t="s">
        <v>1180</v>
      </c>
      <c r="D7" s="0" t="s">
        <v>1181</v>
      </c>
      <c r="E7" s="0" t="s">
        <v>1182</v>
      </c>
      <c r="F7" s="0" t="s">
        <v>1183</v>
      </c>
      <c r="G7" s="0" t="s">
        <v>932</v>
      </c>
      <c r="H7" s="0" t="s">
        <v>934</v>
      </c>
      <c r="I7" s="0" t="s">
        <v>935</v>
      </c>
      <c r="J7" s="0" t="s">
        <v>1187</v>
      </c>
      <c r="L7" s="0" t="n">
        <v>4</v>
      </c>
      <c r="M7" s="0" t="s">
        <v>1186</v>
      </c>
      <c r="N7" s="53" t="n">
        <f aca="false">N$3/20</f>
        <v>0</v>
      </c>
      <c r="O7" s="53" t="n">
        <f aca="false">O$3/20</f>
        <v>0</v>
      </c>
      <c r="P7" s="53" t="n">
        <f aca="false">P$3/20</f>
        <v>0.15</v>
      </c>
      <c r="Q7" s="53" t="n">
        <f aca="false">Q$3/20</f>
        <v>0</v>
      </c>
      <c r="R7" s="53" t="n">
        <f aca="false">R$3/20</f>
        <v>0</v>
      </c>
      <c r="S7" s="53" t="n">
        <f aca="false">S$3/20</f>
        <v>0</v>
      </c>
      <c r="T7" s="53" t="n">
        <f aca="false">T$3/20</f>
        <v>0</v>
      </c>
      <c r="U7" s="53" t="n">
        <f aca="false">U$3/20</f>
        <v>0</v>
      </c>
      <c r="V7" s="53" t="n">
        <f aca="false">V$3/20</f>
        <v>0</v>
      </c>
    </row>
    <row r="8" customFormat="false" ht="15" hidden="false" customHeight="false" outlineLevel="0" collapsed="false">
      <c r="A8" s="79" t="n">
        <v>7</v>
      </c>
      <c r="B8" s="0" t="s">
        <v>323</v>
      </c>
      <c r="C8" s="0" t="s">
        <v>1180</v>
      </c>
      <c r="D8" s="0" t="s">
        <v>1181</v>
      </c>
      <c r="E8" s="0" t="s">
        <v>1182</v>
      </c>
      <c r="F8" s="0" t="s">
        <v>1183</v>
      </c>
      <c r="G8" s="0" t="s">
        <v>932</v>
      </c>
      <c r="H8" s="0" t="s">
        <v>934</v>
      </c>
      <c r="I8" s="0" t="s">
        <v>935</v>
      </c>
      <c r="J8" s="0" t="s">
        <v>1187</v>
      </c>
      <c r="L8" s="0" t="n">
        <v>5</v>
      </c>
      <c r="M8" s="0" t="s">
        <v>1188</v>
      </c>
      <c r="N8" s="53" t="n">
        <f aca="false">N$3/20</f>
        <v>0</v>
      </c>
      <c r="O8" s="53" t="n">
        <f aca="false">O$3/20</f>
        <v>0</v>
      </c>
      <c r="P8" s="53" t="n">
        <f aca="false">P$3/20</f>
        <v>0.15</v>
      </c>
      <c r="Q8" s="53" t="n">
        <f aca="false">Q$3/20</f>
        <v>0</v>
      </c>
      <c r="R8" s="53" t="n">
        <f aca="false">R$3/20</f>
        <v>0</v>
      </c>
      <c r="S8" s="53" t="n">
        <f aca="false">S$3/20</f>
        <v>0</v>
      </c>
      <c r="T8" s="53" t="n">
        <f aca="false">T$3/20</f>
        <v>0</v>
      </c>
      <c r="U8" s="53" t="n">
        <f aca="false">U$3/20</f>
        <v>0</v>
      </c>
      <c r="V8" s="53" t="n">
        <f aca="false">V$3/20</f>
        <v>0</v>
      </c>
    </row>
    <row r="9" customFormat="false" ht="15" hidden="false" customHeight="false" outlineLevel="0" collapsed="false">
      <c r="A9" s="79" t="n">
        <v>8</v>
      </c>
      <c r="B9" s="0" t="s">
        <v>323</v>
      </c>
      <c r="C9" s="0" t="s">
        <v>1180</v>
      </c>
      <c r="D9" s="0" t="s">
        <v>1181</v>
      </c>
      <c r="E9" s="0" t="s">
        <v>1182</v>
      </c>
      <c r="F9" s="0" t="s">
        <v>1183</v>
      </c>
      <c r="G9" s="0" t="s">
        <v>932</v>
      </c>
      <c r="H9" s="0" t="s">
        <v>934</v>
      </c>
      <c r="I9" s="0" t="s">
        <v>935</v>
      </c>
      <c r="J9" s="0" t="s">
        <v>1187</v>
      </c>
      <c r="L9" s="0" t="n">
        <v>6</v>
      </c>
      <c r="M9" s="0" t="s">
        <v>1188</v>
      </c>
      <c r="N9" s="53" t="n">
        <f aca="false">N$3/20</f>
        <v>0</v>
      </c>
      <c r="O9" s="53" t="n">
        <f aca="false">O$3/20</f>
        <v>0</v>
      </c>
      <c r="P9" s="53" t="n">
        <f aca="false">P$3/20</f>
        <v>0.15</v>
      </c>
      <c r="Q9" s="53" t="n">
        <f aca="false">Q$3/20</f>
        <v>0</v>
      </c>
      <c r="R9" s="53" t="n">
        <f aca="false">R$3/20</f>
        <v>0</v>
      </c>
      <c r="S9" s="53" t="n">
        <f aca="false">S$3/20</f>
        <v>0</v>
      </c>
      <c r="T9" s="53" t="n">
        <f aca="false">T$3/20</f>
        <v>0</v>
      </c>
      <c r="U9" s="53" t="n">
        <f aca="false">U$3/20</f>
        <v>0</v>
      </c>
      <c r="V9" s="53" t="n">
        <f aca="false">V$3/20</f>
        <v>0</v>
      </c>
    </row>
    <row r="10" customFormat="false" ht="15" hidden="false" customHeight="false" outlineLevel="0" collapsed="false">
      <c r="A10" s="79" t="n">
        <v>9</v>
      </c>
      <c r="B10" s="0" t="s">
        <v>323</v>
      </c>
      <c r="C10" s="0" t="s">
        <v>1180</v>
      </c>
      <c r="D10" s="0" t="s">
        <v>1181</v>
      </c>
      <c r="E10" s="0" t="s">
        <v>1182</v>
      </c>
      <c r="F10" s="0" t="s">
        <v>1183</v>
      </c>
      <c r="G10" s="0" t="s">
        <v>932</v>
      </c>
      <c r="H10" s="0" t="s">
        <v>934</v>
      </c>
      <c r="I10" s="0" t="s">
        <v>935</v>
      </c>
      <c r="J10" s="0" t="s">
        <v>1187</v>
      </c>
      <c r="L10" s="0" t="n">
        <v>7</v>
      </c>
      <c r="M10" s="0" t="s">
        <v>1188</v>
      </c>
      <c r="N10" s="53" t="n">
        <f aca="false">N$3/20</f>
        <v>0</v>
      </c>
      <c r="O10" s="53" t="n">
        <f aca="false">O$3/20</f>
        <v>0</v>
      </c>
      <c r="P10" s="53" t="n">
        <f aca="false">P$3/20</f>
        <v>0.15</v>
      </c>
      <c r="Q10" s="53" t="n">
        <f aca="false">Q$3/20</f>
        <v>0</v>
      </c>
      <c r="R10" s="53" t="n">
        <f aca="false">R$3/20</f>
        <v>0</v>
      </c>
      <c r="S10" s="53" t="n">
        <f aca="false">S$3/20</f>
        <v>0</v>
      </c>
      <c r="T10" s="53" t="n">
        <f aca="false">T$3/20</f>
        <v>0</v>
      </c>
      <c r="U10" s="53" t="n">
        <f aca="false">U$3/20</f>
        <v>0</v>
      </c>
      <c r="V10" s="53" t="n">
        <f aca="false">V$3/20</f>
        <v>0</v>
      </c>
    </row>
    <row r="11" customFormat="false" ht="15" hidden="false" customHeight="false" outlineLevel="0" collapsed="false">
      <c r="A11" s="79" t="n">
        <v>10</v>
      </c>
      <c r="B11" s="0" t="s">
        <v>323</v>
      </c>
      <c r="C11" s="0" t="s">
        <v>1180</v>
      </c>
      <c r="D11" s="0" t="s">
        <v>1181</v>
      </c>
      <c r="E11" s="0" t="s">
        <v>1182</v>
      </c>
      <c r="F11" s="0" t="s">
        <v>1183</v>
      </c>
      <c r="G11" s="0" t="s">
        <v>932</v>
      </c>
      <c r="H11" s="0" t="s">
        <v>934</v>
      </c>
      <c r="I11" s="0" t="s">
        <v>935</v>
      </c>
      <c r="J11" s="0" t="s">
        <v>1187</v>
      </c>
      <c r="L11" s="0" t="n">
        <v>8</v>
      </c>
      <c r="M11" s="0" t="s">
        <v>1189</v>
      </c>
      <c r="N11" s="53" t="n">
        <f aca="false">N$3/20</f>
        <v>0</v>
      </c>
      <c r="O11" s="53" t="n">
        <f aca="false">O$3/20</f>
        <v>0</v>
      </c>
      <c r="P11" s="53" t="n">
        <f aca="false">P$3/20</f>
        <v>0.15</v>
      </c>
      <c r="Q11" s="53" t="n">
        <f aca="false">Q$3/20</f>
        <v>0</v>
      </c>
      <c r="R11" s="53" t="n">
        <f aca="false">R$3/20</f>
        <v>0</v>
      </c>
      <c r="S11" s="53" t="n">
        <f aca="false">S$3/20</f>
        <v>0</v>
      </c>
      <c r="T11" s="53" t="n">
        <f aca="false">T$3/20</f>
        <v>0</v>
      </c>
      <c r="U11" s="53" t="n">
        <f aca="false">U$3/20</f>
        <v>0</v>
      </c>
      <c r="V11" s="53" t="n">
        <f aca="false">V$3/20</f>
        <v>0</v>
      </c>
    </row>
    <row r="12" customFormat="false" ht="15" hidden="false" customHeight="false" outlineLevel="0" collapsed="false">
      <c r="A12" s="79" t="n">
        <v>11</v>
      </c>
      <c r="B12" s="0" t="s">
        <v>323</v>
      </c>
      <c r="C12" s="0" t="s">
        <v>1180</v>
      </c>
      <c r="D12" s="0" t="s">
        <v>1181</v>
      </c>
      <c r="E12" s="0" t="s">
        <v>1182</v>
      </c>
      <c r="F12" s="0" t="s">
        <v>1183</v>
      </c>
      <c r="G12" s="0" t="s">
        <v>932</v>
      </c>
      <c r="H12" s="0" t="s">
        <v>934</v>
      </c>
      <c r="I12" s="0" t="s">
        <v>1190</v>
      </c>
      <c r="J12" s="0" t="s">
        <v>1191</v>
      </c>
      <c r="L12" s="0" t="n">
        <v>9</v>
      </c>
      <c r="M12" s="0" t="s">
        <v>1189</v>
      </c>
      <c r="N12" s="53" t="n">
        <f aca="false">N$3/20</f>
        <v>0</v>
      </c>
      <c r="O12" s="53" t="n">
        <f aca="false">O$3/20</f>
        <v>0</v>
      </c>
      <c r="P12" s="53" t="n">
        <f aca="false">P$3/20</f>
        <v>0.15</v>
      </c>
      <c r="Q12" s="53" t="n">
        <f aca="false">Q$3/20</f>
        <v>0</v>
      </c>
      <c r="R12" s="53" t="n">
        <f aca="false">R$3/20</f>
        <v>0</v>
      </c>
      <c r="S12" s="53" t="n">
        <f aca="false">S$3/20</f>
        <v>0</v>
      </c>
      <c r="T12" s="53" t="n">
        <f aca="false">T$3/20</f>
        <v>0</v>
      </c>
      <c r="U12" s="53" t="n">
        <f aca="false">U$3/20</f>
        <v>0</v>
      </c>
      <c r="V12" s="53" t="n">
        <f aca="false">V$3/20</f>
        <v>0</v>
      </c>
    </row>
    <row r="13" customFormat="false" ht="15" hidden="false" customHeight="false" outlineLevel="0" collapsed="false">
      <c r="A13" s="79" t="n">
        <v>12</v>
      </c>
      <c r="B13" s="0" t="s">
        <v>323</v>
      </c>
      <c r="C13" s="0" t="s">
        <v>1180</v>
      </c>
      <c r="D13" s="0" t="s">
        <v>1181</v>
      </c>
      <c r="E13" s="0" t="s">
        <v>1182</v>
      </c>
      <c r="F13" s="0" t="s">
        <v>1183</v>
      </c>
      <c r="G13" s="0" t="s">
        <v>932</v>
      </c>
      <c r="H13" s="0" t="s">
        <v>1192</v>
      </c>
      <c r="I13" s="0" t="s">
        <v>1190</v>
      </c>
      <c r="J13" s="0" t="s">
        <v>1191</v>
      </c>
      <c r="L13" s="0" t="n">
        <v>10</v>
      </c>
      <c r="M13" s="0" t="s">
        <v>1189</v>
      </c>
      <c r="N13" s="53" t="n">
        <f aca="false">N$3/20</f>
        <v>0</v>
      </c>
      <c r="O13" s="53" t="n">
        <f aca="false">O$3/20</f>
        <v>0</v>
      </c>
      <c r="P13" s="53" t="n">
        <f aca="false">P$3/20</f>
        <v>0.15</v>
      </c>
      <c r="Q13" s="53" t="n">
        <f aca="false">Q$3/20</f>
        <v>0</v>
      </c>
      <c r="R13" s="53" t="n">
        <f aca="false">R$3/20</f>
        <v>0</v>
      </c>
      <c r="S13" s="53" t="n">
        <f aca="false">S$3/20</f>
        <v>0</v>
      </c>
      <c r="T13" s="53" t="n">
        <f aca="false">T$3/20</f>
        <v>0</v>
      </c>
      <c r="U13" s="53" t="n">
        <f aca="false">U$3/20</f>
        <v>0</v>
      </c>
      <c r="V13" s="53" t="n">
        <f aca="false">V$3/20</f>
        <v>0</v>
      </c>
    </row>
    <row r="14" customFormat="false" ht="15" hidden="false" customHeight="false" outlineLevel="0" collapsed="false">
      <c r="A14" s="79" t="n">
        <v>13</v>
      </c>
      <c r="B14" s="0" t="s">
        <v>323</v>
      </c>
      <c r="C14" s="0" t="s">
        <v>1180</v>
      </c>
      <c r="D14" s="0" t="s">
        <v>1181</v>
      </c>
      <c r="E14" s="0" t="s">
        <v>1182</v>
      </c>
      <c r="F14" s="0" t="s">
        <v>1183</v>
      </c>
      <c r="G14" s="0" t="s">
        <v>932</v>
      </c>
      <c r="H14" s="0" t="s">
        <v>1192</v>
      </c>
      <c r="I14" s="0" t="s">
        <v>1193</v>
      </c>
      <c r="J14" s="0" t="s">
        <v>1191</v>
      </c>
      <c r="L14" s="0" t="n">
        <v>11</v>
      </c>
      <c r="M14" s="0" t="s">
        <v>1194</v>
      </c>
      <c r="N14" s="53" t="n">
        <f aca="false">N$3/20</f>
        <v>0</v>
      </c>
      <c r="O14" s="53" t="n">
        <f aca="false">O$3/20</f>
        <v>0</v>
      </c>
      <c r="P14" s="53" t="n">
        <f aca="false">P$3/20</f>
        <v>0.15</v>
      </c>
      <c r="Q14" s="53" t="n">
        <f aca="false">Q$3/20</f>
        <v>0</v>
      </c>
      <c r="R14" s="53" t="n">
        <f aca="false">R$3/20</f>
        <v>0</v>
      </c>
      <c r="S14" s="53" t="n">
        <f aca="false">S$3/20</f>
        <v>0</v>
      </c>
      <c r="T14" s="53" t="n">
        <f aca="false">T$3/20</f>
        <v>0</v>
      </c>
      <c r="U14" s="53" t="n">
        <f aca="false">U$3/20</f>
        <v>0</v>
      </c>
      <c r="V14" s="53" t="n">
        <f aca="false">V$3/20</f>
        <v>0</v>
      </c>
    </row>
    <row r="15" customFormat="false" ht="15" hidden="false" customHeight="false" outlineLevel="0" collapsed="false">
      <c r="A15" s="79" t="n">
        <v>14</v>
      </c>
      <c r="B15" s="0" t="s">
        <v>323</v>
      </c>
      <c r="C15" s="0" t="s">
        <v>1180</v>
      </c>
      <c r="D15" s="0" t="s">
        <v>1181</v>
      </c>
      <c r="E15" s="0" t="s">
        <v>1182</v>
      </c>
      <c r="F15" s="0" t="s">
        <v>1183</v>
      </c>
      <c r="G15" s="0" t="s">
        <v>932</v>
      </c>
      <c r="H15" s="0" t="s">
        <v>1192</v>
      </c>
      <c r="I15" s="0" t="s">
        <v>1193</v>
      </c>
      <c r="J15" s="0" t="s">
        <v>1191</v>
      </c>
      <c r="L15" s="0" t="n">
        <v>12</v>
      </c>
      <c r="M15" s="0" t="s">
        <v>1194</v>
      </c>
      <c r="N15" s="53" t="n">
        <f aca="false">N$3/20</f>
        <v>0</v>
      </c>
      <c r="O15" s="53" t="n">
        <f aca="false">O$3/20</f>
        <v>0</v>
      </c>
      <c r="P15" s="53" t="n">
        <f aca="false">P$3/20</f>
        <v>0.15</v>
      </c>
      <c r="Q15" s="53" t="n">
        <f aca="false">Q$3/20</f>
        <v>0</v>
      </c>
      <c r="R15" s="53" t="n">
        <f aca="false">R$3/20</f>
        <v>0</v>
      </c>
      <c r="S15" s="53" t="n">
        <f aca="false">S$3/20</f>
        <v>0</v>
      </c>
      <c r="T15" s="53" t="n">
        <f aca="false">T$3/20</f>
        <v>0</v>
      </c>
      <c r="U15" s="53" t="n">
        <f aca="false">U$3/20</f>
        <v>0</v>
      </c>
      <c r="V15" s="53" t="n">
        <f aca="false">V$3/20</f>
        <v>0</v>
      </c>
    </row>
    <row r="16" customFormat="false" ht="15" hidden="false" customHeight="false" outlineLevel="0" collapsed="false">
      <c r="A16" s="79" t="n">
        <v>15</v>
      </c>
      <c r="B16" s="0" t="s">
        <v>323</v>
      </c>
      <c r="C16" s="0" t="s">
        <v>1180</v>
      </c>
      <c r="D16" s="0" t="s">
        <v>1181</v>
      </c>
      <c r="E16" s="0" t="s">
        <v>1182</v>
      </c>
      <c r="F16" s="0" t="s">
        <v>1183</v>
      </c>
      <c r="G16" s="0" t="s">
        <v>932</v>
      </c>
      <c r="H16" s="0" t="s">
        <v>1195</v>
      </c>
      <c r="I16" s="0" t="s">
        <v>1196</v>
      </c>
      <c r="J16" s="0" t="s">
        <v>1191</v>
      </c>
      <c r="L16" s="0" t="n">
        <v>13</v>
      </c>
      <c r="M16" s="0" t="s">
        <v>1194</v>
      </c>
      <c r="N16" s="53" t="n">
        <f aca="false">N$3/20</f>
        <v>0</v>
      </c>
      <c r="O16" s="53" t="n">
        <f aca="false">O$3/20</f>
        <v>0</v>
      </c>
      <c r="P16" s="53" t="n">
        <f aca="false">P$3/20</f>
        <v>0.15</v>
      </c>
      <c r="Q16" s="53" t="n">
        <f aca="false">Q$3/20</f>
        <v>0</v>
      </c>
      <c r="R16" s="53" t="n">
        <f aca="false">R$3/20</f>
        <v>0</v>
      </c>
      <c r="S16" s="53" t="n">
        <f aca="false">S$3/20</f>
        <v>0</v>
      </c>
      <c r="T16" s="53" t="n">
        <f aca="false">T$3/20</f>
        <v>0</v>
      </c>
      <c r="U16" s="53" t="n">
        <f aca="false">U$3/20</f>
        <v>0</v>
      </c>
      <c r="V16" s="53" t="n">
        <f aca="false">V$3/20</f>
        <v>0</v>
      </c>
    </row>
    <row r="17" customFormat="false" ht="15" hidden="false" customHeight="false" outlineLevel="0" collapsed="false">
      <c r="A17" s="79" t="n">
        <v>16</v>
      </c>
      <c r="B17" s="0" t="s">
        <v>323</v>
      </c>
      <c r="C17" s="0" t="s">
        <v>1197</v>
      </c>
      <c r="D17" s="0" t="s">
        <v>1198</v>
      </c>
      <c r="E17" s="0" t="s">
        <v>1182</v>
      </c>
      <c r="F17" s="0" t="s">
        <v>1183</v>
      </c>
      <c r="G17" s="0" t="s">
        <v>853</v>
      </c>
      <c r="H17" s="0" t="s">
        <v>1199</v>
      </c>
      <c r="I17" s="0" t="s">
        <v>1196</v>
      </c>
      <c r="J17" s="0" t="s">
        <v>1200</v>
      </c>
      <c r="L17" s="0" t="n">
        <v>14</v>
      </c>
      <c r="M17" s="0" t="s">
        <v>1201</v>
      </c>
      <c r="N17" s="53" t="n">
        <f aca="false">N$3/20</f>
        <v>0</v>
      </c>
      <c r="O17" s="53" t="n">
        <f aca="false">O$3/20</f>
        <v>0</v>
      </c>
      <c r="P17" s="53" t="n">
        <f aca="false">P$3/20</f>
        <v>0.15</v>
      </c>
      <c r="Q17" s="53" t="n">
        <f aca="false">Q$3/20</f>
        <v>0</v>
      </c>
      <c r="R17" s="53" t="n">
        <f aca="false">R$3/20</f>
        <v>0</v>
      </c>
      <c r="S17" s="53" t="n">
        <f aca="false">S$3/20</f>
        <v>0</v>
      </c>
      <c r="T17" s="53" t="n">
        <f aca="false">T$3/20</f>
        <v>0</v>
      </c>
      <c r="U17" s="53" t="n">
        <f aca="false">U$3/20</f>
        <v>0</v>
      </c>
      <c r="V17" s="53" t="n">
        <f aca="false">V$3/20</f>
        <v>0</v>
      </c>
    </row>
    <row r="18" customFormat="false" ht="15" hidden="false" customHeight="false" outlineLevel="0" collapsed="false">
      <c r="A18" s="79" t="n">
        <v>17</v>
      </c>
      <c r="B18" s="0" t="s">
        <v>323</v>
      </c>
      <c r="C18" s="0" t="s">
        <v>1197</v>
      </c>
      <c r="D18" s="0" t="s">
        <v>1198</v>
      </c>
      <c r="E18" s="0" t="s">
        <v>1182</v>
      </c>
      <c r="F18" s="0" t="s">
        <v>1183</v>
      </c>
      <c r="G18" s="0" t="s">
        <v>853</v>
      </c>
      <c r="H18" s="0" t="s">
        <v>1202</v>
      </c>
      <c r="I18" s="0" t="s">
        <v>1203</v>
      </c>
      <c r="J18" s="0" t="s">
        <v>1200</v>
      </c>
      <c r="L18" s="0" t="n">
        <v>15</v>
      </c>
      <c r="M18" s="0" t="s">
        <v>1201</v>
      </c>
      <c r="N18" s="53" t="n">
        <f aca="false">N$3/20</f>
        <v>0</v>
      </c>
      <c r="O18" s="53" t="n">
        <f aca="false">O$3/20</f>
        <v>0</v>
      </c>
      <c r="P18" s="53" t="n">
        <f aca="false">P$3/20</f>
        <v>0.15</v>
      </c>
      <c r="Q18" s="53" t="n">
        <f aca="false">Q$3/20</f>
        <v>0</v>
      </c>
      <c r="R18" s="53" t="n">
        <f aca="false">R$3/20</f>
        <v>0</v>
      </c>
      <c r="S18" s="53" t="n">
        <f aca="false">S$3/20</f>
        <v>0</v>
      </c>
      <c r="T18" s="53" t="n">
        <f aca="false">T$3/20</f>
        <v>0</v>
      </c>
      <c r="U18" s="53" t="n">
        <f aca="false">U$3/20</f>
        <v>0</v>
      </c>
      <c r="V18" s="53" t="n">
        <f aca="false">V$3/20</f>
        <v>0</v>
      </c>
    </row>
    <row r="19" customFormat="false" ht="15" hidden="false" customHeight="false" outlineLevel="0" collapsed="false">
      <c r="A19" s="79" t="n">
        <v>18</v>
      </c>
      <c r="B19" s="0" t="s">
        <v>323</v>
      </c>
      <c r="C19" s="0" t="s">
        <v>1197</v>
      </c>
      <c r="D19" s="0" t="s">
        <v>1198</v>
      </c>
      <c r="E19" s="0" t="s">
        <v>1182</v>
      </c>
      <c r="F19" s="0" t="s">
        <v>1183</v>
      </c>
      <c r="G19" s="0" t="s">
        <v>853</v>
      </c>
      <c r="H19" s="0" t="s">
        <v>1204</v>
      </c>
      <c r="I19" s="0" t="s">
        <v>1203</v>
      </c>
      <c r="J19" s="0" t="s">
        <v>1200</v>
      </c>
      <c r="L19" s="0" t="n">
        <v>16</v>
      </c>
      <c r="M19" s="0" t="s">
        <v>1201</v>
      </c>
      <c r="N19" s="53" t="n">
        <f aca="false">N$3/20</f>
        <v>0</v>
      </c>
      <c r="O19" s="53" t="n">
        <f aca="false">O$3/20</f>
        <v>0</v>
      </c>
      <c r="P19" s="53" t="n">
        <f aca="false">P$3/20</f>
        <v>0.15</v>
      </c>
      <c r="Q19" s="53" t="n">
        <f aca="false">Q$3/20</f>
        <v>0</v>
      </c>
      <c r="R19" s="53" t="n">
        <f aca="false">R$3/20</f>
        <v>0</v>
      </c>
      <c r="S19" s="53" t="n">
        <f aca="false">S$3/20</f>
        <v>0</v>
      </c>
      <c r="T19" s="53" t="n">
        <f aca="false">T$3/20</f>
        <v>0</v>
      </c>
      <c r="U19" s="53" t="n">
        <f aca="false">U$3/20</f>
        <v>0</v>
      </c>
      <c r="V19" s="53" t="n">
        <f aca="false">V$3/20</f>
        <v>0</v>
      </c>
    </row>
    <row r="20" customFormat="false" ht="15" hidden="false" customHeight="false" outlineLevel="0" collapsed="false">
      <c r="A20" s="79" t="n">
        <v>19</v>
      </c>
      <c r="B20" s="0" t="s">
        <v>323</v>
      </c>
      <c r="C20" s="0" t="s">
        <v>1197</v>
      </c>
      <c r="D20" s="0" t="s">
        <v>1198</v>
      </c>
      <c r="E20" s="0" t="s">
        <v>1182</v>
      </c>
      <c r="F20" s="0" t="s">
        <v>1183</v>
      </c>
      <c r="G20" s="0" t="s">
        <v>1205</v>
      </c>
      <c r="H20" s="0" t="s">
        <v>1206</v>
      </c>
      <c r="I20" s="0" t="s">
        <v>1207</v>
      </c>
      <c r="J20" s="0" t="s">
        <v>1200</v>
      </c>
      <c r="L20" s="0" t="n">
        <v>17</v>
      </c>
      <c r="M20" s="0" t="s">
        <v>1201</v>
      </c>
      <c r="N20" s="53" t="n">
        <f aca="false">N$3/20</f>
        <v>0</v>
      </c>
      <c r="O20" s="53" t="n">
        <f aca="false">O$3/20</f>
        <v>0</v>
      </c>
      <c r="P20" s="53" t="n">
        <f aca="false">P$3/20</f>
        <v>0.15</v>
      </c>
      <c r="Q20" s="53" t="n">
        <f aca="false">Q$3/20</f>
        <v>0</v>
      </c>
      <c r="R20" s="53" t="n">
        <f aca="false">R$3/20</f>
        <v>0</v>
      </c>
      <c r="S20" s="53" t="n">
        <f aca="false">S$3/20</f>
        <v>0</v>
      </c>
      <c r="T20" s="53" t="n">
        <f aca="false">T$3/20</f>
        <v>0</v>
      </c>
      <c r="U20" s="53" t="n">
        <f aca="false">U$3/20</f>
        <v>0</v>
      </c>
      <c r="V20" s="53" t="n">
        <f aca="false">V$3/20</f>
        <v>0</v>
      </c>
    </row>
    <row r="21" customFormat="false" ht="15" hidden="false" customHeight="false" outlineLevel="0" collapsed="false">
      <c r="A21" s="79" t="n">
        <v>20</v>
      </c>
      <c r="B21" s="0" t="s">
        <v>323</v>
      </c>
      <c r="C21" s="0" t="s">
        <v>1197</v>
      </c>
      <c r="D21" s="0" t="s">
        <v>1198</v>
      </c>
      <c r="E21" s="0" t="s">
        <v>1182</v>
      </c>
      <c r="F21" s="0" t="s">
        <v>1183</v>
      </c>
      <c r="G21" s="0" t="s">
        <v>1205</v>
      </c>
      <c r="H21" s="0" t="s">
        <v>1208</v>
      </c>
      <c r="I21" s="0" t="s">
        <v>1207</v>
      </c>
      <c r="J21" s="0" t="s">
        <v>1200</v>
      </c>
      <c r="L21" s="0" t="n">
        <v>18</v>
      </c>
      <c r="M21" s="0" t="s">
        <v>1201</v>
      </c>
      <c r="N21" s="53" t="n">
        <f aca="false">N$3/20</f>
        <v>0</v>
      </c>
      <c r="O21" s="53" t="n">
        <f aca="false">O$3/20</f>
        <v>0</v>
      </c>
      <c r="P21" s="53" t="n">
        <f aca="false">P$3/20</f>
        <v>0.15</v>
      </c>
      <c r="Q21" s="53" t="n">
        <f aca="false">Q$3/20</f>
        <v>0</v>
      </c>
      <c r="R21" s="53" t="n">
        <f aca="false">R$3/20</f>
        <v>0</v>
      </c>
      <c r="S21" s="53" t="n">
        <f aca="false">S$3/20</f>
        <v>0</v>
      </c>
      <c r="T21" s="53" t="n">
        <f aca="false">T$3/20</f>
        <v>0</v>
      </c>
      <c r="U21" s="53" t="n">
        <f aca="false">U$3/20</f>
        <v>0</v>
      </c>
      <c r="V21" s="53" t="n">
        <f aca="false">V$3/20</f>
        <v>0</v>
      </c>
    </row>
    <row r="22" customFormat="false" ht="15" hidden="false" customHeight="false" outlineLevel="0" collapsed="false">
      <c r="A22" s="79" t="n">
        <v>21</v>
      </c>
      <c r="B22" s="0" t="s">
        <v>323</v>
      </c>
      <c r="C22" s="0" t="s">
        <v>1197</v>
      </c>
      <c r="D22" s="0" t="s">
        <v>1198</v>
      </c>
      <c r="E22" s="0" t="s">
        <v>1209</v>
      </c>
      <c r="F22" s="0" t="s">
        <v>1183</v>
      </c>
      <c r="G22" s="0" t="s">
        <v>1205</v>
      </c>
      <c r="H22" s="0" t="s">
        <v>1210</v>
      </c>
      <c r="I22" s="0" t="s">
        <v>1211</v>
      </c>
      <c r="J22" s="0" t="s">
        <v>1212</v>
      </c>
      <c r="L22" s="0" t="n">
        <v>19</v>
      </c>
      <c r="M22" s="0" t="s">
        <v>1213</v>
      </c>
      <c r="N22" s="53" t="n">
        <f aca="false">N$3/20</f>
        <v>0</v>
      </c>
      <c r="O22" s="53" t="n">
        <f aca="false">O$3/20</f>
        <v>0</v>
      </c>
      <c r="P22" s="53" t="n">
        <f aca="false">P$3/20</f>
        <v>0.15</v>
      </c>
      <c r="Q22" s="53" t="n">
        <f aca="false">Q$3/20</f>
        <v>0</v>
      </c>
      <c r="R22" s="53" t="n">
        <f aca="false">R$3/20</f>
        <v>0</v>
      </c>
      <c r="S22" s="53" t="n">
        <f aca="false">S$3/20</f>
        <v>0</v>
      </c>
      <c r="T22" s="53" t="n">
        <f aca="false">T$3/20</f>
        <v>0</v>
      </c>
      <c r="U22" s="53" t="n">
        <f aca="false">U$3/20</f>
        <v>0</v>
      </c>
      <c r="V22" s="53" t="n">
        <f aca="false">V$3/20</f>
        <v>0</v>
      </c>
    </row>
    <row r="23" customFormat="false" ht="15" hidden="false" customHeight="false" outlineLevel="0" collapsed="false">
      <c r="A23" s="79" t="n">
        <v>22</v>
      </c>
      <c r="B23" s="0" t="s">
        <v>323</v>
      </c>
      <c r="C23" s="0" t="s">
        <v>1197</v>
      </c>
      <c r="D23" s="0" t="s">
        <v>1198</v>
      </c>
      <c r="E23" s="0" t="s">
        <v>1209</v>
      </c>
      <c r="F23" s="0" t="s">
        <v>1183</v>
      </c>
      <c r="G23" s="0" t="s">
        <v>1214</v>
      </c>
      <c r="H23" s="0" t="s">
        <v>1215</v>
      </c>
      <c r="I23" s="0" t="s">
        <v>1211</v>
      </c>
      <c r="J23" s="0" t="s">
        <v>1212</v>
      </c>
      <c r="L23" s="0" t="n">
        <v>20</v>
      </c>
      <c r="M23" s="0" t="s">
        <v>1213</v>
      </c>
      <c r="N23" s="53" t="n">
        <f aca="false">N$3/20</f>
        <v>0</v>
      </c>
      <c r="O23" s="53" t="n">
        <f aca="false">O$3/20</f>
        <v>0</v>
      </c>
      <c r="P23" s="53" t="n">
        <f aca="false">P$3/20</f>
        <v>0.15</v>
      </c>
      <c r="Q23" s="53" t="n">
        <f aca="false">Q$3/20</f>
        <v>0</v>
      </c>
      <c r="R23" s="53" t="n">
        <f aca="false">R$3/20</f>
        <v>0</v>
      </c>
      <c r="S23" s="53" t="n">
        <f aca="false">S$3/20</f>
        <v>0</v>
      </c>
      <c r="T23" s="53" t="n">
        <f aca="false">T$3/20</f>
        <v>0</v>
      </c>
      <c r="U23" s="53" t="n">
        <f aca="false">U$3/20</f>
        <v>0</v>
      </c>
      <c r="V23" s="53" t="n">
        <f aca="false">V$3/20</f>
        <v>0</v>
      </c>
    </row>
    <row r="24" customFormat="false" ht="15" hidden="false" customHeight="false" outlineLevel="0" collapsed="false">
      <c r="A24" s="79" t="n">
        <v>23</v>
      </c>
      <c r="B24" s="0" t="s">
        <v>323</v>
      </c>
      <c r="C24" s="0" t="s">
        <v>1216</v>
      </c>
      <c r="D24" s="0" t="s">
        <v>458</v>
      </c>
      <c r="E24" s="0" t="s">
        <v>1209</v>
      </c>
      <c r="F24" s="0" t="s">
        <v>1183</v>
      </c>
      <c r="G24" s="0" t="s">
        <v>1214</v>
      </c>
      <c r="H24" s="0" t="s">
        <v>1217</v>
      </c>
      <c r="I24" s="0" t="s">
        <v>1218</v>
      </c>
      <c r="J24" s="0" t="s">
        <v>1212</v>
      </c>
    </row>
    <row r="25" customFormat="false" ht="15" hidden="false" customHeight="false" outlineLevel="0" collapsed="false">
      <c r="A25" s="79" t="n">
        <v>24</v>
      </c>
      <c r="B25" s="0" t="s">
        <v>323</v>
      </c>
      <c r="C25" s="0" t="s">
        <v>1216</v>
      </c>
      <c r="D25" s="0" t="s">
        <v>458</v>
      </c>
      <c r="E25" s="0" t="s">
        <v>1209</v>
      </c>
      <c r="F25" s="0" t="s">
        <v>1183</v>
      </c>
      <c r="G25" s="0" t="s">
        <v>1219</v>
      </c>
      <c r="H25" s="0" t="s">
        <v>1220</v>
      </c>
      <c r="I25" s="0" t="s">
        <v>1218</v>
      </c>
      <c r="J25" s="0" t="s">
        <v>1221</v>
      </c>
      <c r="L25" s="0" t="s">
        <v>67</v>
      </c>
      <c r="M25" s="0" t="s">
        <v>1192</v>
      </c>
      <c r="N25" s="51" t="n">
        <f aca="false">COUNTIF(B:B,$M25)</f>
        <v>0</v>
      </c>
      <c r="O25" s="51" t="n">
        <f aca="false">COUNTIF(C:C,$M25)</f>
        <v>0</v>
      </c>
      <c r="P25" s="51" t="n">
        <f aca="false">COUNTIF(D:D,$M25)</f>
        <v>0</v>
      </c>
      <c r="Q25" s="51" t="n">
        <f aca="false">COUNTIF(E:E,$M25)</f>
        <v>0</v>
      </c>
      <c r="R25" s="51" t="n">
        <f aca="false">COUNTIF(F:F,$M25)</f>
        <v>0</v>
      </c>
      <c r="S25" s="51" t="n">
        <f aca="false">COUNTIF(G:G,$M25)</f>
        <v>0</v>
      </c>
      <c r="T25" s="51" t="n">
        <f aca="false">COUNTIF(H:H,$M25)</f>
        <v>3</v>
      </c>
      <c r="U25" s="51" t="n">
        <f aca="false">COUNTIF(I:I,$M25)</f>
        <v>0</v>
      </c>
      <c r="V25" s="51" t="n">
        <f aca="false">COUNTIF(J:J,$M25)</f>
        <v>0</v>
      </c>
    </row>
    <row r="26" customFormat="false" ht="15" hidden="false" customHeight="false" outlineLevel="0" collapsed="false">
      <c r="A26" s="79" t="n">
        <v>25</v>
      </c>
      <c r="B26" s="0" t="s">
        <v>323</v>
      </c>
      <c r="C26" s="0" t="s">
        <v>1216</v>
      </c>
      <c r="D26" s="0" t="s">
        <v>458</v>
      </c>
      <c r="E26" s="0" t="s">
        <v>1209</v>
      </c>
      <c r="F26" s="0" t="s">
        <v>1183</v>
      </c>
      <c r="G26" s="0" t="s">
        <v>1219</v>
      </c>
      <c r="H26" s="0" t="s">
        <v>1222</v>
      </c>
      <c r="I26" s="0" t="s">
        <v>1223</v>
      </c>
      <c r="J26" s="0" t="s">
        <v>1221</v>
      </c>
      <c r="L26" s="0" t="n">
        <v>1</v>
      </c>
      <c r="M26" s="0" t="s">
        <v>1224</v>
      </c>
      <c r="N26" s="53" t="n">
        <f aca="false">N$25/8</f>
        <v>0</v>
      </c>
      <c r="O26" s="53" t="n">
        <f aca="false">O$25/8</f>
        <v>0</v>
      </c>
      <c r="P26" s="53" t="n">
        <f aca="false">P$25/8</f>
        <v>0</v>
      </c>
      <c r="Q26" s="53" t="n">
        <f aca="false">Q$25/8</f>
        <v>0</v>
      </c>
      <c r="R26" s="53" t="n">
        <f aca="false">R$25/8</f>
        <v>0</v>
      </c>
      <c r="S26" s="53" t="n">
        <f aca="false">S$25/8</f>
        <v>0</v>
      </c>
      <c r="T26" s="53" t="n">
        <f aca="false">T$25/8</f>
        <v>0.375</v>
      </c>
      <c r="U26" s="53" t="n">
        <f aca="false">U$25/8</f>
        <v>0</v>
      </c>
      <c r="V26" s="53" t="n">
        <f aca="false">V$25/8</f>
        <v>0</v>
      </c>
    </row>
    <row r="27" customFormat="false" ht="15" hidden="false" customHeight="false" outlineLevel="0" collapsed="false">
      <c r="A27" s="79" t="n">
        <v>26</v>
      </c>
      <c r="B27" s="0" t="s">
        <v>323</v>
      </c>
      <c r="C27" s="0" t="s">
        <v>1216</v>
      </c>
      <c r="D27" s="0" t="s">
        <v>458</v>
      </c>
      <c r="E27" s="0" t="s">
        <v>1209</v>
      </c>
      <c r="F27" s="0" t="s">
        <v>1183</v>
      </c>
      <c r="G27" s="0" t="s">
        <v>1225</v>
      </c>
      <c r="H27" s="0" t="s">
        <v>1226</v>
      </c>
      <c r="I27" s="0" t="s">
        <v>1223</v>
      </c>
      <c r="J27" s="0" t="s">
        <v>1221</v>
      </c>
      <c r="L27" s="0" t="n">
        <v>2</v>
      </c>
      <c r="M27" s="0" t="s">
        <v>1227</v>
      </c>
      <c r="N27" s="53" t="n">
        <f aca="false">N$25/8</f>
        <v>0</v>
      </c>
      <c r="O27" s="53" t="n">
        <f aca="false">O$25/8</f>
        <v>0</v>
      </c>
      <c r="P27" s="53" t="n">
        <f aca="false">P$25/8</f>
        <v>0</v>
      </c>
      <c r="Q27" s="53" t="n">
        <f aca="false">Q$25/8</f>
        <v>0</v>
      </c>
      <c r="R27" s="53" t="n">
        <f aca="false">R$25/8</f>
        <v>0</v>
      </c>
      <c r="S27" s="53" t="n">
        <f aca="false">S$25/8</f>
        <v>0</v>
      </c>
      <c r="T27" s="53" t="n">
        <f aca="false">T$25/8</f>
        <v>0.375</v>
      </c>
      <c r="U27" s="53" t="n">
        <f aca="false">U$25/8</f>
        <v>0</v>
      </c>
      <c r="V27" s="53" t="n">
        <f aca="false">V$25/8</f>
        <v>0</v>
      </c>
    </row>
    <row r="28" customFormat="false" ht="15" hidden="false" customHeight="false" outlineLevel="0" collapsed="false">
      <c r="A28" s="79" t="n">
        <v>27</v>
      </c>
      <c r="B28" s="0" t="s">
        <v>323</v>
      </c>
      <c r="C28" s="0" t="s">
        <v>1216</v>
      </c>
      <c r="D28" s="0" t="s">
        <v>458</v>
      </c>
      <c r="E28" s="0" t="s">
        <v>1209</v>
      </c>
      <c r="F28" s="0" t="s">
        <v>1183</v>
      </c>
      <c r="G28" s="0" t="s">
        <v>1225</v>
      </c>
      <c r="H28" s="0" t="s">
        <v>1228</v>
      </c>
      <c r="I28" s="0" t="s">
        <v>1229</v>
      </c>
      <c r="J28" s="0" t="s">
        <v>1230</v>
      </c>
      <c r="L28" s="0" t="n">
        <v>3</v>
      </c>
      <c r="M28" s="0" t="s">
        <v>1231</v>
      </c>
      <c r="N28" s="53" t="n">
        <f aca="false">N$25/8</f>
        <v>0</v>
      </c>
      <c r="O28" s="53" t="n">
        <f aca="false">O$25/8</f>
        <v>0</v>
      </c>
      <c r="P28" s="53" t="n">
        <f aca="false">P$25/8</f>
        <v>0</v>
      </c>
      <c r="Q28" s="53" t="n">
        <f aca="false">Q$25/8</f>
        <v>0</v>
      </c>
      <c r="R28" s="53" t="n">
        <f aca="false">R$25/8</f>
        <v>0</v>
      </c>
      <c r="S28" s="53" t="n">
        <f aca="false">S$25/8</f>
        <v>0</v>
      </c>
      <c r="T28" s="53" t="n">
        <f aca="false">T$25/8</f>
        <v>0.375</v>
      </c>
      <c r="U28" s="53" t="n">
        <f aca="false">U$25/8</f>
        <v>0</v>
      </c>
      <c r="V28" s="53" t="n">
        <f aca="false">V$25/8</f>
        <v>0</v>
      </c>
    </row>
    <row r="29" customFormat="false" ht="15" hidden="false" customHeight="false" outlineLevel="0" collapsed="false">
      <c r="A29" s="79" t="n">
        <v>28</v>
      </c>
      <c r="B29" s="0" t="s">
        <v>323</v>
      </c>
      <c r="C29" s="0" t="s">
        <v>1216</v>
      </c>
      <c r="D29" s="0" t="s">
        <v>1232</v>
      </c>
      <c r="E29" s="0" t="s">
        <v>1209</v>
      </c>
      <c r="F29" s="0" t="s">
        <v>1183</v>
      </c>
      <c r="G29" s="0" t="s">
        <v>1233</v>
      </c>
      <c r="H29" s="0" t="s">
        <v>1234</v>
      </c>
      <c r="I29" s="0" t="s">
        <v>1229</v>
      </c>
      <c r="J29" s="0" t="s">
        <v>1230</v>
      </c>
      <c r="L29" s="0" t="n">
        <v>4</v>
      </c>
      <c r="M29" s="0" t="s">
        <v>1235</v>
      </c>
      <c r="N29" s="53" t="n">
        <f aca="false">N$25/8</f>
        <v>0</v>
      </c>
      <c r="O29" s="53" t="n">
        <f aca="false">O$25/8</f>
        <v>0</v>
      </c>
      <c r="P29" s="53" t="n">
        <f aca="false">P$25/8</f>
        <v>0</v>
      </c>
      <c r="Q29" s="53" t="n">
        <f aca="false">Q$25/8</f>
        <v>0</v>
      </c>
      <c r="R29" s="53" t="n">
        <f aca="false">R$25/8</f>
        <v>0</v>
      </c>
      <c r="S29" s="53" t="n">
        <f aca="false">S$25/8</f>
        <v>0</v>
      </c>
      <c r="T29" s="53" t="n">
        <f aca="false">T$25/8</f>
        <v>0.375</v>
      </c>
      <c r="U29" s="53" t="n">
        <f aca="false">U$25/8</f>
        <v>0</v>
      </c>
      <c r="V29" s="53" t="n">
        <f aca="false">V$25/8</f>
        <v>0</v>
      </c>
    </row>
    <row r="30" customFormat="false" ht="15" hidden="false" customHeight="false" outlineLevel="0" collapsed="false">
      <c r="A30" s="79" t="n">
        <v>29</v>
      </c>
      <c r="B30" s="0" t="s">
        <v>323</v>
      </c>
      <c r="C30" s="0" t="s">
        <v>1216</v>
      </c>
      <c r="D30" s="0" t="s">
        <v>1232</v>
      </c>
      <c r="E30" s="0" t="s">
        <v>1209</v>
      </c>
      <c r="F30" s="0" t="s">
        <v>1183</v>
      </c>
      <c r="G30" s="0" t="s">
        <v>1233</v>
      </c>
      <c r="H30" s="0" t="s">
        <v>1236</v>
      </c>
      <c r="I30" s="0" t="s">
        <v>1237</v>
      </c>
      <c r="J30" s="0" t="s">
        <v>1230</v>
      </c>
      <c r="L30" s="0" t="n">
        <v>5</v>
      </c>
      <c r="M30" s="0" t="s">
        <v>1238</v>
      </c>
      <c r="N30" s="53" t="n">
        <f aca="false">N$25/8</f>
        <v>0</v>
      </c>
      <c r="O30" s="53" t="n">
        <f aca="false">O$25/8</f>
        <v>0</v>
      </c>
      <c r="P30" s="53" t="n">
        <f aca="false">P$25/8</f>
        <v>0</v>
      </c>
      <c r="Q30" s="53" t="n">
        <f aca="false">Q$25/8</f>
        <v>0</v>
      </c>
      <c r="R30" s="53" t="n">
        <f aca="false">R$25/8</f>
        <v>0</v>
      </c>
      <c r="S30" s="53" t="n">
        <f aca="false">S$25/8</f>
        <v>0</v>
      </c>
      <c r="T30" s="53" t="n">
        <f aca="false">T$25/8</f>
        <v>0.375</v>
      </c>
      <c r="U30" s="53" t="n">
        <f aca="false">U$25/8</f>
        <v>0</v>
      </c>
      <c r="V30" s="53" t="n">
        <f aca="false">V$25/8</f>
        <v>0</v>
      </c>
    </row>
    <row r="31" customFormat="false" ht="15" hidden="false" customHeight="false" outlineLevel="0" collapsed="false">
      <c r="A31" s="79" t="n">
        <v>30</v>
      </c>
      <c r="B31" s="0" t="s">
        <v>323</v>
      </c>
      <c r="C31" s="0" t="s">
        <v>456</v>
      </c>
      <c r="D31" s="0" t="s">
        <v>1232</v>
      </c>
      <c r="E31" s="0" t="s">
        <v>1209</v>
      </c>
      <c r="F31" s="0" t="s">
        <v>1183</v>
      </c>
      <c r="G31" s="0" t="s">
        <v>1239</v>
      </c>
      <c r="H31" s="0" t="s">
        <v>489</v>
      </c>
      <c r="I31" s="0" t="s">
        <v>1237</v>
      </c>
      <c r="J31" s="0" t="s">
        <v>1240</v>
      </c>
      <c r="L31" s="0" t="n">
        <v>6</v>
      </c>
      <c r="M31" s="0" t="s">
        <v>1241</v>
      </c>
      <c r="N31" s="53" t="n">
        <f aca="false">N$25/8</f>
        <v>0</v>
      </c>
      <c r="O31" s="53" t="n">
        <f aca="false">O$25/8</f>
        <v>0</v>
      </c>
      <c r="P31" s="53" t="n">
        <f aca="false">P$25/8</f>
        <v>0</v>
      </c>
      <c r="Q31" s="53" t="n">
        <f aca="false">Q$25/8</f>
        <v>0</v>
      </c>
      <c r="R31" s="53" t="n">
        <f aca="false">R$25/8</f>
        <v>0</v>
      </c>
      <c r="S31" s="53" t="n">
        <f aca="false">S$25/8</f>
        <v>0</v>
      </c>
      <c r="T31" s="53" t="n">
        <f aca="false">T$25/8</f>
        <v>0.375</v>
      </c>
      <c r="U31" s="53" t="n">
        <f aca="false">U$25/8</f>
        <v>0</v>
      </c>
      <c r="V31" s="53" t="n">
        <f aca="false">V$25/8</f>
        <v>0</v>
      </c>
    </row>
    <row r="32" customFormat="false" ht="15" hidden="false" customHeight="false" outlineLevel="0" collapsed="false">
      <c r="A32" s="79" t="n">
        <v>31</v>
      </c>
      <c r="B32" s="0" t="s">
        <v>323</v>
      </c>
      <c r="C32" s="0" t="s">
        <v>456</v>
      </c>
      <c r="D32" s="0" t="s">
        <v>1232</v>
      </c>
      <c r="E32" s="0" t="s">
        <v>1242</v>
      </c>
      <c r="F32" s="0" t="s">
        <v>1243</v>
      </c>
      <c r="G32" s="0" t="s">
        <v>1239</v>
      </c>
      <c r="H32" s="0" t="s">
        <v>1244</v>
      </c>
      <c r="I32" s="0" t="s">
        <v>1245</v>
      </c>
      <c r="J32" s="0" t="s">
        <v>1240</v>
      </c>
      <c r="L32" s="0" t="n">
        <v>7</v>
      </c>
      <c r="M32" s="0" t="s">
        <v>1241</v>
      </c>
      <c r="N32" s="53" t="n">
        <f aca="false">N$25/8</f>
        <v>0</v>
      </c>
      <c r="O32" s="53" t="n">
        <f aca="false">O$25/8</f>
        <v>0</v>
      </c>
      <c r="P32" s="53" t="n">
        <f aca="false">P$25/8</f>
        <v>0</v>
      </c>
      <c r="Q32" s="53" t="n">
        <f aca="false">Q$25/8</f>
        <v>0</v>
      </c>
      <c r="R32" s="53" t="n">
        <f aca="false">R$25/8</f>
        <v>0</v>
      </c>
      <c r="S32" s="53" t="n">
        <f aca="false">S$25/8</f>
        <v>0</v>
      </c>
      <c r="T32" s="53" t="n">
        <f aca="false">T$25/8</f>
        <v>0.375</v>
      </c>
      <c r="U32" s="53" t="n">
        <f aca="false">U$25/8</f>
        <v>0</v>
      </c>
      <c r="V32" s="53" t="n">
        <f aca="false">V$25/8</f>
        <v>0</v>
      </c>
    </row>
    <row r="33" customFormat="false" ht="15" hidden="false" customHeight="false" outlineLevel="0" collapsed="false">
      <c r="A33" s="79" t="n">
        <v>32</v>
      </c>
      <c r="B33" s="0" t="s">
        <v>323</v>
      </c>
      <c r="C33" s="0" t="s">
        <v>456</v>
      </c>
      <c r="D33" s="0" t="s">
        <v>1232</v>
      </c>
      <c r="E33" s="0" t="s">
        <v>1242</v>
      </c>
      <c r="F33" s="0" t="s">
        <v>1243</v>
      </c>
      <c r="G33" s="0" t="s">
        <v>1246</v>
      </c>
      <c r="H33" s="0" t="s">
        <v>490</v>
      </c>
      <c r="I33" s="0" t="s">
        <v>1245</v>
      </c>
      <c r="J33" s="0" t="s">
        <v>1240</v>
      </c>
      <c r="L33" s="0" t="n">
        <v>8</v>
      </c>
      <c r="M33" s="0" t="s">
        <v>1247</v>
      </c>
      <c r="N33" s="53" t="n">
        <f aca="false">N$25/8</f>
        <v>0</v>
      </c>
      <c r="O33" s="53" t="n">
        <f aca="false">O$25/8</f>
        <v>0</v>
      </c>
      <c r="P33" s="53" t="n">
        <f aca="false">P$25/8</f>
        <v>0</v>
      </c>
      <c r="Q33" s="53" t="n">
        <f aca="false">Q$25/8</f>
        <v>0</v>
      </c>
      <c r="R33" s="53" t="n">
        <f aca="false">R$25/8</f>
        <v>0</v>
      </c>
      <c r="S33" s="53" t="n">
        <f aca="false">S$25/8</f>
        <v>0</v>
      </c>
      <c r="T33" s="53" t="n">
        <f aca="false">T$25/8</f>
        <v>0.375</v>
      </c>
      <c r="U33" s="53" t="n">
        <f aca="false">U$25/8</f>
        <v>0</v>
      </c>
      <c r="V33" s="53" t="n">
        <f aca="false">V$25/8</f>
        <v>0</v>
      </c>
    </row>
    <row r="34" customFormat="false" ht="15" hidden="false" customHeight="false" outlineLevel="0" collapsed="false">
      <c r="A34" s="79" t="n">
        <v>33</v>
      </c>
      <c r="B34" s="0" t="s">
        <v>323</v>
      </c>
      <c r="C34" s="0" t="s">
        <v>456</v>
      </c>
      <c r="D34" s="0" t="s">
        <v>1248</v>
      </c>
      <c r="E34" s="0" t="s">
        <v>1242</v>
      </c>
      <c r="F34" s="0" t="s">
        <v>1243</v>
      </c>
      <c r="G34" s="0" t="s">
        <v>1246</v>
      </c>
      <c r="H34" s="0" t="s">
        <v>1249</v>
      </c>
      <c r="I34" s="0" t="s">
        <v>1250</v>
      </c>
      <c r="J34" s="0" t="s">
        <v>1251</v>
      </c>
    </row>
    <row r="35" customFormat="false" ht="15" hidden="false" customHeight="false" outlineLevel="0" collapsed="false">
      <c r="A35" s="79" t="n">
        <v>34</v>
      </c>
      <c r="B35" s="0" t="s">
        <v>323</v>
      </c>
      <c r="C35" s="0" t="s">
        <v>456</v>
      </c>
      <c r="D35" s="0" t="s">
        <v>1248</v>
      </c>
      <c r="E35" s="0" t="s">
        <v>1242</v>
      </c>
      <c r="F35" s="0" t="s">
        <v>1243</v>
      </c>
      <c r="G35" s="0" t="s">
        <v>1252</v>
      </c>
      <c r="H35" s="0" t="s">
        <v>1253</v>
      </c>
      <c r="I35" s="0" t="s">
        <v>1250</v>
      </c>
      <c r="J35" s="0" t="s">
        <v>1251</v>
      </c>
      <c r="L35" s="0" t="s">
        <v>69</v>
      </c>
      <c r="M35" s="0" t="s">
        <v>1254</v>
      </c>
      <c r="N35" s="51" t="n">
        <f aca="false">COUNTIF(B:B,$M35)</f>
        <v>0</v>
      </c>
      <c r="O35" s="51" t="n">
        <f aca="false">COUNTIF(C:C,$M35)</f>
        <v>0</v>
      </c>
      <c r="P35" s="51" t="n">
        <f aca="false">COUNTIF(D:D,$M35)</f>
        <v>0</v>
      </c>
      <c r="Q35" s="51" t="n">
        <f aca="false">COUNTIF(E:E,$M35)</f>
        <v>0</v>
      </c>
      <c r="R35" s="51" t="n">
        <f aca="false">COUNTIF(F:F,$M35)</f>
        <v>0</v>
      </c>
      <c r="S35" s="51" t="n">
        <f aca="false">COUNTIF(G:G,$M35)</f>
        <v>0</v>
      </c>
      <c r="T35" s="51" t="n">
        <f aca="false">COUNTIF(H:H,$M35)</f>
        <v>0</v>
      </c>
      <c r="U35" s="51" t="n">
        <f aca="false">COUNTIF(I:I,$M35)</f>
        <v>0</v>
      </c>
      <c r="V35" s="51" t="n">
        <f aca="false">COUNTIF(J:J,$M35)</f>
        <v>2</v>
      </c>
    </row>
    <row r="36" customFormat="false" ht="15" hidden="false" customHeight="false" outlineLevel="0" collapsed="false">
      <c r="A36" s="79" t="n">
        <v>35</v>
      </c>
      <c r="B36" s="0" t="s">
        <v>323</v>
      </c>
      <c r="C36" s="0" t="s">
        <v>1255</v>
      </c>
      <c r="D36" s="0" t="s">
        <v>1248</v>
      </c>
      <c r="E36" s="0" t="s">
        <v>1242</v>
      </c>
      <c r="F36" s="0" t="s">
        <v>1243</v>
      </c>
      <c r="G36" s="0" t="s">
        <v>1252</v>
      </c>
      <c r="H36" s="0" t="s">
        <v>1256</v>
      </c>
      <c r="I36" s="0" t="s">
        <v>1257</v>
      </c>
      <c r="J36" s="0" t="s">
        <v>1251</v>
      </c>
      <c r="L36" s="0" t="n">
        <v>1</v>
      </c>
      <c r="M36" s="0" t="s">
        <v>1258</v>
      </c>
      <c r="N36" s="53" t="n">
        <f aca="false">N$35/6</f>
        <v>0</v>
      </c>
      <c r="O36" s="53" t="n">
        <f aca="false">O$35/6</f>
        <v>0</v>
      </c>
      <c r="P36" s="53" t="n">
        <f aca="false">P$35/6</f>
        <v>0</v>
      </c>
      <c r="Q36" s="53" t="n">
        <f aca="false">Q$35/6</f>
        <v>0</v>
      </c>
      <c r="R36" s="53" t="n">
        <f aca="false">R$35/6</f>
        <v>0</v>
      </c>
      <c r="S36" s="53" t="n">
        <f aca="false">S$35/6</f>
        <v>0</v>
      </c>
      <c r="T36" s="53" t="n">
        <f aca="false">T$35/6</f>
        <v>0</v>
      </c>
      <c r="U36" s="53" t="n">
        <f aca="false">U$35/6</f>
        <v>0</v>
      </c>
      <c r="V36" s="53" t="n">
        <f aca="false">V$35/6</f>
        <v>0.333333333333333</v>
      </c>
    </row>
    <row r="37" customFormat="false" ht="15" hidden="false" customHeight="false" outlineLevel="0" collapsed="false">
      <c r="A37" s="79" t="n">
        <v>36</v>
      </c>
      <c r="B37" s="0" t="s">
        <v>323</v>
      </c>
      <c r="C37" s="0" t="s">
        <v>1255</v>
      </c>
      <c r="D37" s="0" t="s">
        <v>1248</v>
      </c>
      <c r="E37" s="0" t="s">
        <v>1242</v>
      </c>
      <c r="F37" s="0" t="s">
        <v>1243</v>
      </c>
      <c r="G37" s="0" t="s">
        <v>1259</v>
      </c>
      <c r="H37" s="0" t="s">
        <v>1260</v>
      </c>
      <c r="I37" s="0" t="s">
        <v>1257</v>
      </c>
      <c r="J37" s="0" t="s">
        <v>1261</v>
      </c>
      <c r="L37" s="0" t="n">
        <v>2</v>
      </c>
      <c r="M37" s="0" t="s">
        <v>1258</v>
      </c>
      <c r="N37" s="53" t="n">
        <f aca="false">N$35/6</f>
        <v>0</v>
      </c>
      <c r="O37" s="53" t="n">
        <f aca="false">O$35/6</f>
        <v>0</v>
      </c>
      <c r="P37" s="53" t="n">
        <f aca="false">P$35/6</f>
        <v>0</v>
      </c>
      <c r="Q37" s="53" t="n">
        <f aca="false">Q$35/6</f>
        <v>0</v>
      </c>
      <c r="R37" s="53" t="n">
        <f aca="false">R$35/6</f>
        <v>0</v>
      </c>
      <c r="S37" s="53" t="n">
        <f aca="false">S$35/6</f>
        <v>0</v>
      </c>
      <c r="T37" s="53" t="n">
        <f aca="false">T$35/6</f>
        <v>0</v>
      </c>
      <c r="U37" s="53" t="n">
        <f aca="false">U$35/6</f>
        <v>0</v>
      </c>
      <c r="V37" s="53" t="n">
        <f aca="false">V$35/6</f>
        <v>0.333333333333333</v>
      </c>
    </row>
    <row r="38" customFormat="false" ht="15" hidden="false" customHeight="false" outlineLevel="0" collapsed="false">
      <c r="A38" s="79" t="n">
        <v>37</v>
      </c>
      <c r="B38" s="0" t="s">
        <v>323</v>
      </c>
      <c r="C38" s="0" t="s">
        <v>1255</v>
      </c>
      <c r="D38" s="0" t="s">
        <v>1248</v>
      </c>
      <c r="E38" s="0" t="s">
        <v>1242</v>
      </c>
      <c r="F38" s="0" t="s">
        <v>1243</v>
      </c>
      <c r="G38" s="0" t="s">
        <v>1259</v>
      </c>
      <c r="H38" s="0" t="s">
        <v>1262</v>
      </c>
      <c r="I38" s="0" t="s">
        <v>855</v>
      </c>
      <c r="J38" s="0" t="s">
        <v>1261</v>
      </c>
      <c r="L38" s="0" t="n">
        <v>3</v>
      </c>
      <c r="M38" s="0" t="s">
        <v>1263</v>
      </c>
      <c r="N38" s="53" t="n">
        <f aca="false">N$35/6</f>
        <v>0</v>
      </c>
      <c r="O38" s="53" t="n">
        <f aca="false">O$35/6</f>
        <v>0</v>
      </c>
      <c r="P38" s="53" t="n">
        <f aca="false">P$35/6</f>
        <v>0</v>
      </c>
      <c r="Q38" s="53" t="n">
        <f aca="false">Q$35/6</f>
        <v>0</v>
      </c>
      <c r="R38" s="53" t="n">
        <f aca="false">R$35/6</f>
        <v>0</v>
      </c>
      <c r="S38" s="53" t="n">
        <f aca="false">S$35/6</f>
        <v>0</v>
      </c>
      <c r="T38" s="53" t="n">
        <f aca="false">T$35/6</f>
        <v>0</v>
      </c>
      <c r="U38" s="53" t="n">
        <f aca="false">U$35/6</f>
        <v>0</v>
      </c>
      <c r="V38" s="53" t="n">
        <f aca="false">V$35/6</f>
        <v>0.333333333333333</v>
      </c>
    </row>
    <row r="39" customFormat="false" ht="15" hidden="false" customHeight="false" outlineLevel="0" collapsed="false">
      <c r="A39" s="79" t="n">
        <v>38</v>
      </c>
      <c r="B39" s="0" t="s">
        <v>323</v>
      </c>
      <c r="C39" s="0" t="s">
        <v>1255</v>
      </c>
      <c r="D39" s="0" t="s">
        <v>1264</v>
      </c>
      <c r="E39" s="0" t="s">
        <v>1242</v>
      </c>
      <c r="F39" s="0" t="s">
        <v>1243</v>
      </c>
      <c r="G39" s="0" t="s">
        <v>1265</v>
      </c>
      <c r="H39" s="0" t="s">
        <v>1266</v>
      </c>
      <c r="I39" s="0" t="s">
        <v>855</v>
      </c>
      <c r="J39" s="0" t="s">
        <v>1261</v>
      </c>
      <c r="L39" s="0" t="n">
        <v>4</v>
      </c>
      <c r="M39" s="0" t="s">
        <v>1263</v>
      </c>
      <c r="N39" s="53" t="n">
        <f aca="false">N$35/6</f>
        <v>0</v>
      </c>
      <c r="O39" s="53" t="n">
        <f aca="false">O$35/6</f>
        <v>0</v>
      </c>
      <c r="P39" s="53" t="n">
        <f aca="false">P$35/6</f>
        <v>0</v>
      </c>
      <c r="Q39" s="53" t="n">
        <f aca="false">Q$35/6</f>
        <v>0</v>
      </c>
      <c r="R39" s="53" t="n">
        <f aca="false">R$35/6</f>
        <v>0</v>
      </c>
      <c r="S39" s="53" t="n">
        <f aca="false">S$35/6</f>
        <v>0</v>
      </c>
      <c r="T39" s="53" t="n">
        <f aca="false">T$35/6</f>
        <v>0</v>
      </c>
      <c r="U39" s="53" t="n">
        <f aca="false">U$35/6</f>
        <v>0</v>
      </c>
      <c r="V39" s="53" t="n">
        <f aca="false">V$35/6</f>
        <v>0.333333333333333</v>
      </c>
    </row>
    <row r="40" customFormat="false" ht="15" hidden="false" customHeight="false" outlineLevel="0" collapsed="false">
      <c r="A40" s="79" t="n">
        <v>39</v>
      </c>
      <c r="B40" s="0" t="s">
        <v>323</v>
      </c>
      <c r="C40" s="0" t="s">
        <v>1255</v>
      </c>
      <c r="D40" s="0" t="s">
        <v>1264</v>
      </c>
      <c r="E40" s="0" t="s">
        <v>1242</v>
      </c>
      <c r="F40" s="0" t="s">
        <v>1243</v>
      </c>
      <c r="G40" s="0" t="s">
        <v>1265</v>
      </c>
      <c r="H40" s="0" t="s">
        <v>1267</v>
      </c>
      <c r="I40" s="0" t="s">
        <v>1268</v>
      </c>
      <c r="J40" s="0" t="s">
        <v>1269</v>
      </c>
      <c r="L40" s="0" t="n">
        <v>5</v>
      </c>
      <c r="M40" s="0" t="s">
        <v>1270</v>
      </c>
      <c r="N40" s="53" t="n">
        <f aca="false">N$35/6</f>
        <v>0</v>
      </c>
      <c r="O40" s="53" t="n">
        <f aca="false">O$35/6</f>
        <v>0</v>
      </c>
      <c r="P40" s="53" t="n">
        <f aca="false">P$35/6</f>
        <v>0</v>
      </c>
      <c r="Q40" s="53" t="n">
        <f aca="false">Q$35/6</f>
        <v>0</v>
      </c>
      <c r="R40" s="53" t="n">
        <f aca="false">R$35/6</f>
        <v>0</v>
      </c>
      <c r="S40" s="53" t="n">
        <f aca="false">S$35/6</f>
        <v>0</v>
      </c>
      <c r="T40" s="53" t="n">
        <f aca="false">T$35/6</f>
        <v>0</v>
      </c>
      <c r="U40" s="53" t="n">
        <f aca="false">U$35/6</f>
        <v>0</v>
      </c>
      <c r="V40" s="53" t="n">
        <f aca="false">V$35/6</f>
        <v>0.333333333333333</v>
      </c>
    </row>
    <row r="41" customFormat="false" ht="15" hidden="false" customHeight="false" outlineLevel="0" collapsed="false">
      <c r="A41" s="79" t="n">
        <v>40</v>
      </c>
      <c r="B41" s="0" t="s">
        <v>323</v>
      </c>
      <c r="C41" s="0" t="s">
        <v>1271</v>
      </c>
      <c r="D41" s="0" t="s">
        <v>1264</v>
      </c>
      <c r="E41" s="0" t="s">
        <v>1242</v>
      </c>
      <c r="F41" s="0" t="s">
        <v>1243</v>
      </c>
      <c r="G41" s="0" t="s">
        <v>1272</v>
      </c>
      <c r="H41" s="0" t="s">
        <v>1273</v>
      </c>
      <c r="I41" s="0" t="s">
        <v>1268</v>
      </c>
      <c r="J41" s="0" t="s">
        <v>1269</v>
      </c>
      <c r="L41" s="0" t="n">
        <v>6</v>
      </c>
      <c r="M41" s="0" t="s">
        <v>1270</v>
      </c>
      <c r="N41" s="53" t="n">
        <f aca="false">N$35/6</f>
        <v>0</v>
      </c>
      <c r="O41" s="53" t="n">
        <f aca="false">O$35/6</f>
        <v>0</v>
      </c>
      <c r="P41" s="53" t="n">
        <f aca="false">P$35/6</f>
        <v>0</v>
      </c>
      <c r="Q41" s="53" t="n">
        <f aca="false">Q$35/6</f>
        <v>0</v>
      </c>
      <c r="R41" s="53" t="n">
        <f aca="false">R$35/6</f>
        <v>0</v>
      </c>
      <c r="S41" s="53" t="n">
        <f aca="false">S$35/6</f>
        <v>0</v>
      </c>
      <c r="T41" s="53" t="n">
        <f aca="false">T$35/6</f>
        <v>0</v>
      </c>
      <c r="U41" s="53" t="n">
        <f aca="false">U$35/6</f>
        <v>0</v>
      </c>
      <c r="V41" s="53" t="n">
        <f aca="false">V$35/6</f>
        <v>0.333333333333333</v>
      </c>
    </row>
    <row r="42" customFormat="false" ht="15" hidden="false" customHeight="false" outlineLevel="0" collapsed="false">
      <c r="A42" s="79" t="n">
        <v>41</v>
      </c>
      <c r="B42" s="0" t="s">
        <v>323</v>
      </c>
      <c r="C42" s="0" t="s">
        <v>1271</v>
      </c>
      <c r="D42" s="0" t="s">
        <v>1264</v>
      </c>
      <c r="E42" s="0" t="s">
        <v>1274</v>
      </c>
      <c r="F42" s="0" t="s">
        <v>1243</v>
      </c>
      <c r="G42" s="0" t="s">
        <v>1272</v>
      </c>
      <c r="H42" s="0" t="s">
        <v>1275</v>
      </c>
      <c r="I42" s="0" t="s">
        <v>1276</v>
      </c>
      <c r="J42" s="0" t="s">
        <v>1269</v>
      </c>
    </row>
    <row r="43" customFormat="false" ht="15" hidden="false" customHeight="false" outlineLevel="0" collapsed="false">
      <c r="A43" s="79" t="n">
        <v>42</v>
      </c>
      <c r="B43" s="0" t="s">
        <v>323</v>
      </c>
      <c r="C43" s="0" t="s">
        <v>1271</v>
      </c>
      <c r="D43" s="0" t="s">
        <v>1264</v>
      </c>
      <c r="E43" s="0" t="s">
        <v>1274</v>
      </c>
      <c r="F43" s="0" t="s">
        <v>1243</v>
      </c>
      <c r="G43" s="0" t="s">
        <v>1277</v>
      </c>
      <c r="H43" s="0" t="s">
        <v>1278</v>
      </c>
      <c r="I43" s="0" t="s">
        <v>1276</v>
      </c>
      <c r="J43" s="0" t="s">
        <v>1279</v>
      </c>
      <c r="L43" s="0" t="s">
        <v>89</v>
      </c>
      <c r="M43" s="0" t="s">
        <v>1280</v>
      </c>
      <c r="N43" s="51" t="n">
        <f aca="false">COUNTIF(B:B,$M43)</f>
        <v>0</v>
      </c>
      <c r="O43" s="51" t="n">
        <f aca="false">COUNTIF(C:C,$M43)</f>
        <v>0</v>
      </c>
      <c r="P43" s="51" t="n">
        <f aca="false">COUNTIF(D:D,$M43)</f>
        <v>0</v>
      </c>
      <c r="Q43" s="51" t="n">
        <f aca="false">COUNTIF(E:E,$M43)</f>
        <v>0</v>
      </c>
      <c r="R43" s="51" t="n">
        <f aca="false">COUNTIF(F:F,$M43)</f>
        <v>0</v>
      </c>
      <c r="S43" s="51" t="n">
        <f aca="false">COUNTIF(G:G,$M43)</f>
        <v>0</v>
      </c>
      <c r="T43" s="51" t="n">
        <f aca="false">COUNTIF(H:H,$M43)</f>
        <v>0</v>
      </c>
      <c r="U43" s="51" t="n">
        <f aca="false">COUNTIF(I:I,$M43)</f>
        <v>0</v>
      </c>
      <c r="V43" s="51" t="n">
        <f aca="false">COUNTIF(J:J,$M43)</f>
        <v>1</v>
      </c>
    </row>
    <row r="44" customFormat="false" ht="15" hidden="false" customHeight="false" outlineLevel="0" collapsed="false">
      <c r="A44" s="79" t="n">
        <v>43</v>
      </c>
      <c r="B44" s="0" t="s">
        <v>323</v>
      </c>
      <c r="C44" s="0" t="s">
        <v>1271</v>
      </c>
      <c r="D44" s="0" t="s">
        <v>1281</v>
      </c>
      <c r="E44" s="0" t="s">
        <v>1274</v>
      </c>
      <c r="F44" s="0" t="s">
        <v>1243</v>
      </c>
      <c r="G44" s="0" t="s">
        <v>1277</v>
      </c>
      <c r="H44" s="0" t="s">
        <v>1282</v>
      </c>
      <c r="I44" s="0" t="s">
        <v>1283</v>
      </c>
      <c r="J44" s="0" t="s">
        <v>1279</v>
      </c>
      <c r="L44" s="0" t="n">
        <v>1</v>
      </c>
      <c r="M44" s="0" t="s">
        <v>503</v>
      </c>
      <c r="N44" s="53" t="n">
        <f aca="false">N$43/12</f>
        <v>0</v>
      </c>
      <c r="O44" s="53" t="n">
        <f aca="false">O$43/12</f>
        <v>0</v>
      </c>
      <c r="P44" s="53" t="n">
        <f aca="false">P$43/12</f>
        <v>0</v>
      </c>
      <c r="Q44" s="53" t="n">
        <f aca="false">Q$43/12</f>
        <v>0</v>
      </c>
      <c r="R44" s="53" t="n">
        <f aca="false">R$43/12</f>
        <v>0</v>
      </c>
      <c r="S44" s="53" t="n">
        <f aca="false">S$43/12</f>
        <v>0</v>
      </c>
      <c r="T44" s="53" t="n">
        <f aca="false">T$43/12</f>
        <v>0</v>
      </c>
      <c r="U44" s="53" t="n">
        <f aca="false">U$43/12</f>
        <v>0</v>
      </c>
      <c r="V44" s="53" t="n">
        <f aca="false">V$43/12</f>
        <v>0.0833333333333333</v>
      </c>
    </row>
    <row r="45" customFormat="false" ht="15" hidden="false" customHeight="false" outlineLevel="0" collapsed="false">
      <c r="A45" s="79" t="n">
        <v>44</v>
      </c>
      <c r="B45" s="0" t="s">
        <v>323</v>
      </c>
      <c r="C45" s="0" t="s">
        <v>1271</v>
      </c>
      <c r="D45" s="0" t="s">
        <v>1281</v>
      </c>
      <c r="E45" s="0" t="s">
        <v>1274</v>
      </c>
      <c r="F45" s="0" t="s">
        <v>1243</v>
      </c>
      <c r="G45" s="0" t="s">
        <v>1284</v>
      </c>
      <c r="H45" s="0" t="s">
        <v>1285</v>
      </c>
      <c r="I45" s="0" t="s">
        <v>1283</v>
      </c>
      <c r="J45" s="0" t="s">
        <v>500</v>
      </c>
      <c r="L45" s="0" t="n">
        <v>2</v>
      </c>
      <c r="M45" s="0" t="s">
        <v>503</v>
      </c>
      <c r="N45" s="53" t="n">
        <f aca="false">N$43/12</f>
        <v>0</v>
      </c>
      <c r="O45" s="53" t="n">
        <f aca="false">O$43/12</f>
        <v>0</v>
      </c>
      <c r="P45" s="53" t="n">
        <f aca="false">P$43/12</f>
        <v>0</v>
      </c>
      <c r="Q45" s="53" t="n">
        <f aca="false">Q$43/12</f>
        <v>0</v>
      </c>
      <c r="R45" s="53" t="n">
        <f aca="false">R$43/12</f>
        <v>0</v>
      </c>
      <c r="S45" s="53" t="n">
        <f aca="false">S$43/12</f>
        <v>0</v>
      </c>
      <c r="T45" s="53" t="n">
        <f aca="false">T$43/12</f>
        <v>0</v>
      </c>
      <c r="U45" s="53" t="n">
        <f aca="false">U$43/12</f>
        <v>0</v>
      </c>
      <c r="V45" s="53" t="n">
        <f aca="false">V$43/12</f>
        <v>0.0833333333333333</v>
      </c>
    </row>
    <row r="46" customFormat="false" ht="15" hidden="false" customHeight="false" outlineLevel="0" collapsed="false">
      <c r="A46" s="79" t="n">
        <v>45</v>
      </c>
      <c r="B46" s="0" t="s">
        <v>323</v>
      </c>
      <c r="C46" s="0" t="s">
        <v>1286</v>
      </c>
      <c r="D46" s="0" t="s">
        <v>1281</v>
      </c>
      <c r="E46" s="0" t="s">
        <v>1274</v>
      </c>
      <c r="F46" s="0" t="s">
        <v>1243</v>
      </c>
      <c r="G46" s="0" t="s">
        <v>1284</v>
      </c>
      <c r="H46" s="0" t="s">
        <v>1287</v>
      </c>
      <c r="I46" s="0" t="s">
        <v>1288</v>
      </c>
      <c r="J46" s="0" t="s">
        <v>500</v>
      </c>
      <c r="L46" s="0" t="n">
        <v>3</v>
      </c>
      <c r="M46" s="0" t="s">
        <v>507</v>
      </c>
      <c r="N46" s="53" t="n">
        <f aca="false">N$43/12</f>
        <v>0</v>
      </c>
      <c r="O46" s="53" t="n">
        <f aca="false">O$43/12</f>
        <v>0</v>
      </c>
      <c r="P46" s="53" t="n">
        <f aca="false">P$43/12</f>
        <v>0</v>
      </c>
      <c r="Q46" s="53" t="n">
        <f aca="false">Q$43/12</f>
        <v>0</v>
      </c>
      <c r="R46" s="53" t="n">
        <f aca="false">R$43/12</f>
        <v>0</v>
      </c>
      <c r="S46" s="53" t="n">
        <f aca="false">S$43/12</f>
        <v>0</v>
      </c>
      <c r="T46" s="53" t="n">
        <f aca="false">T$43/12</f>
        <v>0</v>
      </c>
      <c r="U46" s="53" t="n">
        <f aca="false">U$43/12</f>
        <v>0</v>
      </c>
      <c r="V46" s="53" t="n">
        <f aca="false">V$43/12</f>
        <v>0.0833333333333333</v>
      </c>
    </row>
    <row r="47" customFormat="false" ht="15" hidden="false" customHeight="false" outlineLevel="0" collapsed="false">
      <c r="A47" s="79" t="n">
        <v>46</v>
      </c>
      <c r="B47" s="0" t="s">
        <v>323</v>
      </c>
      <c r="C47" s="0" t="s">
        <v>1286</v>
      </c>
      <c r="D47" s="0" t="s">
        <v>1281</v>
      </c>
      <c r="E47" s="0" t="s">
        <v>1274</v>
      </c>
      <c r="F47" s="0" t="s">
        <v>1243</v>
      </c>
      <c r="G47" s="0" t="s">
        <v>1289</v>
      </c>
      <c r="H47" s="0" t="s">
        <v>1290</v>
      </c>
      <c r="I47" s="0" t="s">
        <v>1288</v>
      </c>
      <c r="J47" s="0" t="s">
        <v>513</v>
      </c>
      <c r="L47" s="0" t="n">
        <v>4</v>
      </c>
      <c r="M47" s="0" t="s">
        <v>507</v>
      </c>
      <c r="N47" s="53" t="n">
        <f aca="false">N$43/12</f>
        <v>0</v>
      </c>
      <c r="O47" s="53" t="n">
        <f aca="false">O$43/12</f>
        <v>0</v>
      </c>
      <c r="P47" s="53" t="n">
        <f aca="false">P$43/12</f>
        <v>0</v>
      </c>
      <c r="Q47" s="53" t="n">
        <f aca="false">Q$43/12</f>
        <v>0</v>
      </c>
      <c r="R47" s="53" t="n">
        <f aca="false">R$43/12</f>
        <v>0</v>
      </c>
      <c r="S47" s="53" t="n">
        <f aca="false">S$43/12</f>
        <v>0</v>
      </c>
      <c r="T47" s="53" t="n">
        <f aca="false">T$43/12</f>
        <v>0</v>
      </c>
      <c r="U47" s="53" t="n">
        <f aca="false">U$43/12</f>
        <v>0</v>
      </c>
      <c r="V47" s="53" t="n">
        <f aca="false">V$43/12</f>
        <v>0.0833333333333333</v>
      </c>
    </row>
    <row r="48" customFormat="false" ht="15" hidden="false" customHeight="false" outlineLevel="0" collapsed="false">
      <c r="A48" s="79" t="n">
        <v>47</v>
      </c>
      <c r="B48" s="0" t="s">
        <v>323</v>
      </c>
      <c r="C48" s="0" t="s">
        <v>1286</v>
      </c>
      <c r="D48" s="0" t="s">
        <v>1281</v>
      </c>
      <c r="E48" s="0" t="s">
        <v>1274</v>
      </c>
      <c r="F48" s="0" t="s">
        <v>1243</v>
      </c>
      <c r="G48" s="0" t="s">
        <v>1289</v>
      </c>
      <c r="H48" s="0" t="s">
        <v>1291</v>
      </c>
      <c r="I48" s="0" t="s">
        <v>1292</v>
      </c>
      <c r="J48" s="0" t="s">
        <v>513</v>
      </c>
      <c r="L48" s="0" t="n">
        <v>5</v>
      </c>
      <c r="M48" s="0" t="s">
        <v>523</v>
      </c>
      <c r="N48" s="53" t="n">
        <f aca="false">N$43/12</f>
        <v>0</v>
      </c>
      <c r="O48" s="53" t="n">
        <f aca="false">O$43/12</f>
        <v>0</v>
      </c>
      <c r="P48" s="53" t="n">
        <f aca="false">P$43/12</f>
        <v>0</v>
      </c>
      <c r="Q48" s="53" t="n">
        <f aca="false">Q$43/12</f>
        <v>0</v>
      </c>
      <c r="R48" s="53" t="n">
        <f aca="false">R$43/12</f>
        <v>0</v>
      </c>
      <c r="S48" s="53" t="n">
        <f aca="false">S$43/12</f>
        <v>0</v>
      </c>
      <c r="T48" s="53" t="n">
        <f aca="false">T$43/12</f>
        <v>0</v>
      </c>
      <c r="U48" s="53" t="n">
        <f aca="false">U$43/12</f>
        <v>0</v>
      </c>
      <c r="V48" s="53" t="n">
        <f aca="false">V$43/12</f>
        <v>0.0833333333333333</v>
      </c>
    </row>
    <row r="49" customFormat="false" ht="15" hidden="false" customHeight="false" outlineLevel="0" collapsed="false">
      <c r="A49" s="79" t="n">
        <v>48</v>
      </c>
      <c r="B49" s="0" t="s">
        <v>323</v>
      </c>
      <c r="C49" s="0" t="s">
        <v>1286</v>
      </c>
      <c r="D49" s="0" t="s">
        <v>1293</v>
      </c>
      <c r="E49" s="0" t="s">
        <v>1274</v>
      </c>
      <c r="F49" s="0" t="s">
        <v>1243</v>
      </c>
      <c r="G49" s="0" t="s">
        <v>1294</v>
      </c>
      <c r="H49" s="0" t="s">
        <v>664</v>
      </c>
      <c r="I49" s="0" t="s">
        <v>1292</v>
      </c>
      <c r="J49" s="0" t="s">
        <v>514</v>
      </c>
      <c r="L49" s="0" t="n">
        <v>6</v>
      </c>
      <c r="M49" s="0" t="s">
        <v>523</v>
      </c>
      <c r="N49" s="53" t="n">
        <f aca="false">N$43/12</f>
        <v>0</v>
      </c>
      <c r="O49" s="53" t="n">
        <f aca="false">O$43/12</f>
        <v>0</v>
      </c>
      <c r="P49" s="53" t="n">
        <f aca="false">P$43/12</f>
        <v>0</v>
      </c>
      <c r="Q49" s="53" t="n">
        <f aca="false">Q$43/12</f>
        <v>0</v>
      </c>
      <c r="R49" s="53" t="n">
        <f aca="false">R$43/12</f>
        <v>0</v>
      </c>
      <c r="S49" s="53" t="n">
        <f aca="false">S$43/12</f>
        <v>0</v>
      </c>
      <c r="T49" s="53" t="n">
        <f aca="false">T$43/12</f>
        <v>0</v>
      </c>
      <c r="U49" s="53" t="n">
        <f aca="false">U$43/12</f>
        <v>0</v>
      </c>
      <c r="V49" s="53" t="n">
        <f aca="false">V$43/12</f>
        <v>0.0833333333333333</v>
      </c>
    </row>
    <row r="50" customFormat="false" ht="15" hidden="false" customHeight="false" outlineLevel="0" collapsed="false">
      <c r="A50" s="79" t="n">
        <v>49</v>
      </c>
      <c r="B50" s="0" t="s">
        <v>323</v>
      </c>
      <c r="C50" s="0" t="s">
        <v>1286</v>
      </c>
      <c r="D50" s="0" t="s">
        <v>1293</v>
      </c>
      <c r="E50" s="0" t="s">
        <v>1274</v>
      </c>
      <c r="F50" s="0" t="s">
        <v>1243</v>
      </c>
      <c r="G50" s="0" t="s">
        <v>1294</v>
      </c>
      <c r="H50" s="0" t="s">
        <v>1295</v>
      </c>
      <c r="I50" s="0" t="s">
        <v>1296</v>
      </c>
      <c r="J50" s="0" t="s">
        <v>514</v>
      </c>
      <c r="L50" s="0" t="n">
        <v>7</v>
      </c>
      <c r="M50" s="0" t="s">
        <v>512</v>
      </c>
      <c r="N50" s="53" t="n">
        <f aca="false">N$43/12</f>
        <v>0</v>
      </c>
      <c r="O50" s="53" t="n">
        <f aca="false">O$43/12</f>
        <v>0</v>
      </c>
      <c r="P50" s="53" t="n">
        <f aca="false">P$43/12</f>
        <v>0</v>
      </c>
      <c r="Q50" s="53" t="n">
        <f aca="false">Q$43/12</f>
        <v>0</v>
      </c>
      <c r="R50" s="53" t="n">
        <f aca="false">R$43/12</f>
        <v>0</v>
      </c>
      <c r="S50" s="53" t="n">
        <f aca="false">S$43/12</f>
        <v>0</v>
      </c>
      <c r="T50" s="53" t="n">
        <f aca="false">T$43/12</f>
        <v>0</v>
      </c>
      <c r="U50" s="53" t="n">
        <f aca="false">U$43/12</f>
        <v>0</v>
      </c>
      <c r="V50" s="53" t="n">
        <f aca="false">V$43/12</f>
        <v>0.0833333333333333</v>
      </c>
    </row>
    <row r="51" customFormat="false" ht="15" hidden="false" customHeight="false" outlineLevel="0" collapsed="false">
      <c r="A51" s="79" t="n">
        <v>50</v>
      </c>
      <c r="B51" s="0" t="s">
        <v>323</v>
      </c>
      <c r="C51" s="0" t="s">
        <v>1297</v>
      </c>
      <c r="D51" s="0" t="s">
        <v>1293</v>
      </c>
      <c r="E51" s="0" t="s">
        <v>1274</v>
      </c>
      <c r="F51" s="0" t="s">
        <v>1243</v>
      </c>
      <c r="G51" s="0" t="s">
        <v>1298</v>
      </c>
      <c r="H51" s="0" t="s">
        <v>1299</v>
      </c>
      <c r="I51" s="0" t="s">
        <v>1296</v>
      </c>
      <c r="J51" s="0" t="s">
        <v>1300</v>
      </c>
      <c r="L51" s="0" t="n">
        <v>8</v>
      </c>
      <c r="M51" s="0" t="s">
        <v>512</v>
      </c>
      <c r="N51" s="53" t="n">
        <f aca="false">N$43/12</f>
        <v>0</v>
      </c>
      <c r="O51" s="53" t="n">
        <f aca="false">O$43/12</f>
        <v>0</v>
      </c>
      <c r="P51" s="53" t="n">
        <f aca="false">P$43/12</f>
        <v>0</v>
      </c>
      <c r="Q51" s="53" t="n">
        <f aca="false">Q$43/12</f>
        <v>0</v>
      </c>
      <c r="R51" s="53" t="n">
        <f aca="false">R$43/12</f>
        <v>0</v>
      </c>
      <c r="S51" s="53" t="n">
        <f aca="false">S$43/12</f>
        <v>0</v>
      </c>
      <c r="T51" s="53" t="n">
        <f aca="false">T$43/12</f>
        <v>0</v>
      </c>
      <c r="U51" s="53" t="n">
        <f aca="false">U$43/12</f>
        <v>0</v>
      </c>
      <c r="V51" s="53" t="n">
        <f aca="false">V$43/12</f>
        <v>0.0833333333333333</v>
      </c>
    </row>
    <row r="52" customFormat="false" ht="15" hidden="false" customHeight="false" outlineLevel="0" collapsed="false">
      <c r="A52" s="79" t="n">
        <v>51</v>
      </c>
      <c r="B52" s="0" t="s">
        <v>1301</v>
      </c>
      <c r="C52" s="0" t="s">
        <v>1297</v>
      </c>
      <c r="D52" s="0" t="s">
        <v>1293</v>
      </c>
      <c r="E52" s="0" t="s">
        <v>1302</v>
      </c>
      <c r="F52" s="0" t="s">
        <v>1243</v>
      </c>
      <c r="G52" s="0" t="s">
        <v>1298</v>
      </c>
      <c r="H52" s="0" t="s">
        <v>1303</v>
      </c>
      <c r="I52" s="0" t="s">
        <v>1304</v>
      </c>
      <c r="J52" s="0" t="s">
        <v>1300</v>
      </c>
      <c r="L52" s="0" t="n">
        <v>9</v>
      </c>
      <c r="M52" s="0" t="s">
        <v>522</v>
      </c>
      <c r="N52" s="53" t="n">
        <f aca="false">N$43/12</f>
        <v>0</v>
      </c>
      <c r="O52" s="53" t="n">
        <f aca="false">O$43/12</f>
        <v>0</v>
      </c>
      <c r="P52" s="53" t="n">
        <f aca="false">P$43/12</f>
        <v>0</v>
      </c>
      <c r="Q52" s="53" t="n">
        <f aca="false">Q$43/12</f>
        <v>0</v>
      </c>
      <c r="R52" s="53" t="n">
        <f aca="false">R$43/12</f>
        <v>0</v>
      </c>
      <c r="S52" s="53" t="n">
        <f aca="false">S$43/12</f>
        <v>0</v>
      </c>
      <c r="T52" s="53" t="n">
        <f aca="false">T$43/12</f>
        <v>0</v>
      </c>
      <c r="U52" s="53" t="n">
        <f aca="false">U$43/12</f>
        <v>0</v>
      </c>
      <c r="V52" s="53" t="n">
        <f aca="false">V$43/12</f>
        <v>0.0833333333333333</v>
      </c>
    </row>
    <row r="53" customFormat="false" ht="15" hidden="false" customHeight="false" outlineLevel="0" collapsed="false">
      <c r="A53" s="79" t="n">
        <v>52</v>
      </c>
      <c r="B53" s="0" t="s">
        <v>1301</v>
      </c>
      <c r="C53" s="0" t="s">
        <v>1297</v>
      </c>
      <c r="D53" s="0" t="s">
        <v>1293</v>
      </c>
      <c r="E53" s="0" t="s">
        <v>1302</v>
      </c>
      <c r="F53" s="0" t="s">
        <v>1243</v>
      </c>
      <c r="G53" s="0" t="s">
        <v>1305</v>
      </c>
      <c r="H53" s="0" t="s">
        <v>1306</v>
      </c>
      <c r="I53" s="0" t="s">
        <v>1304</v>
      </c>
      <c r="J53" s="0" t="s">
        <v>1254</v>
      </c>
      <c r="L53" s="0" t="n">
        <v>10</v>
      </c>
      <c r="M53" s="0" t="s">
        <v>522</v>
      </c>
      <c r="N53" s="53" t="n">
        <f aca="false">N$43/12</f>
        <v>0</v>
      </c>
      <c r="O53" s="53" t="n">
        <f aca="false">O$43/12</f>
        <v>0</v>
      </c>
      <c r="P53" s="53" t="n">
        <f aca="false">P$43/12</f>
        <v>0</v>
      </c>
      <c r="Q53" s="53" t="n">
        <f aca="false">Q$43/12</f>
        <v>0</v>
      </c>
      <c r="R53" s="53" t="n">
        <f aca="false">R$43/12</f>
        <v>0</v>
      </c>
      <c r="S53" s="53" t="n">
        <f aca="false">S$43/12</f>
        <v>0</v>
      </c>
      <c r="T53" s="53" t="n">
        <f aca="false">T$43/12</f>
        <v>0</v>
      </c>
      <c r="U53" s="53" t="n">
        <f aca="false">U$43/12</f>
        <v>0</v>
      </c>
      <c r="V53" s="53" t="n">
        <f aca="false">V$43/12</f>
        <v>0.0833333333333333</v>
      </c>
    </row>
    <row r="54" customFormat="false" ht="15" hidden="false" customHeight="false" outlineLevel="0" collapsed="false">
      <c r="A54" s="79" t="n">
        <v>53</v>
      </c>
      <c r="B54" s="0" t="s">
        <v>1301</v>
      </c>
      <c r="C54" s="0" t="s">
        <v>1297</v>
      </c>
      <c r="D54" s="0" t="s">
        <v>1307</v>
      </c>
      <c r="E54" s="0" t="s">
        <v>1302</v>
      </c>
      <c r="F54" s="0" t="s">
        <v>1243</v>
      </c>
      <c r="G54" s="0" t="s">
        <v>1305</v>
      </c>
      <c r="H54" s="0" t="s">
        <v>1308</v>
      </c>
      <c r="I54" s="0" t="s">
        <v>1309</v>
      </c>
      <c r="J54" s="0" t="s">
        <v>1254</v>
      </c>
      <c r="L54" s="0" t="n">
        <v>11</v>
      </c>
      <c r="M54" s="0" t="s">
        <v>515</v>
      </c>
      <c r="N54" s="53" t="n">
        <f aca="false">N$43/12</f>
        <v>0</v>
      </c>
      <c r="O54" s="53" t="n">
        <f aca="false">O$43/12</f>
        <v>0</v>
      </c>
      <c r="P54" s="53" t="n">
        <f aca="false">P$43/12</f>
        <v>0</v>
      </c>
      <c r="Q54" s="53" t="n">
        <f aca="false">Q$43/12</f>
        <v>0</v>
      </c>
      <c r="R54" s="53" t="n">
        <f aca="false">R$43/12</f>
        <v>0</v>
      </c>
      <c r="S54" s="53" t="n">
        <f aca="false">S$43/12</f>
        <v>0</v>
      </c>
      <c r="T54" s="53" t="n">
        <f aca="false">T$43/12</f>
        <v>0</v>
      </c>
      <c r="U54" s="53" t="n">
        <f aca="false">U$43/12</f>
        <v>0</v>
      </c>
      <c r="V54" s="53" t="n">
        <f aca="false">V$43/12</f>
        <v>0.0833333333333333</v>
      </c>
    </row>
    <row r="55" customFormat="false" ht="15" hidden="false" customHeight="false" outlineLevel="0" collapsed="false">
      <c r="A55" s="79" t="n">
        <v>54</v>
      </c>
      <c r="B55" s="0" t="s">
        <v>1301</v>
      </c>
      <c r="C55" s="0" t="s">
        <v>1297</v>
      </c>
      <c r="D55" s="0" t="s">
        <v>1307</v>
      </c>
      <c r="E55" s="0" t="s">
        <v>1302</v>
      </c>
      <c r="F55" s="0" t="s">
        <v>1243</v>
      </c>
      <c r="G55" s="0" t="s">
        <v>1310</v>
      </c>
      <c r="H55" s="0" t="s">
        <v>1311</v>
      </c>
      <c r="I55" s="0" t="s">
        <v>1309</v>
      </c>
      <c r="J55" s="0" t="s">
        <v>491</v>
      </c>
      <c r="L55" s="0" t="n">
        <v>12</v>
      </c>
      <c r="M55" s="0" t="s">
        <v>519</v>
      </c>
      <c r="N55" s="53" t="n">
        <f aca="false">N$43/12</f>
        <v>0</v>
      </c>
      <c r="O55" s="53" t="n">
        <f aca="false">O$43/12</f>
        <v>0</v>
      </c>
      <c r="P55" s="53" t="n">
        <f aca="false">P$43/12</f>
        <v>0</v>
      </c>
      <c r="Q55" s="53" t="n">
        <f aca="false">Q$43/12</f>
        <v>0</v>
      </c>
      <c r="R55" s="53" t="n">
        <f aca="false">R$43/12</f>
        <v>0</v>
      </c>
      <c r="S55" s="53" t="n">
        <f aca="false">S$43/12</f>
        <v>0</v>
      </c>
      <c r="T55" s="53" t="n">
        <f aca="false">T$43/12</f>
        <v>0</v>
      </c>
      <c r="U55" s="53" t="n">
        <f aca="false">U$43/12</f>
        <v>0</v>
      </c>
      <c r="V55" s="53" t="n">
        <f aca="false">V$43/12</f>
        <v>0.0833333333333333</v>
      </c>
    </row>
    <row r="56" customFormat="false" ht="15" hidden="false" customHeight="false" outlineLevel="0" collapsed="false">
      <c r="A56" s="79" t="n">
        <v>55</v>
      </c>
      <c r="B56" s="0" t="s">
        <v>1301</v>
      </c>
      <c r="C56" s="0" t="s">
        <v>1312</v>
      </c>
      <c r="D56" s="0" t="s">
        <v>1307</v>
      </c>
      <c r="E56" s="0" t="s">
        <v>1302</v>
      </c>
      <c r="F56" s="0" t="s">
        <v>1243</v>
      </c>
      <c r="G56" s="0" t="s">
        <v>1310</v>
      </c>
      <c r="H56" s="0" t="s">
        <v>1313</v>
      </c>
      <c r="I56" s="0" t="s">
        <v>1314</v>
      </c>
      <c r="J56" s="0" t="s">
        <v>491</v>
      </c>
    </row>
    <row r="57" customFormat="false" ht="15" hidden="false" customHeight="false" outlineLevel="0" collapsed="false">
      <c r="A57" s="79" t="n">
        <v>56</v>
      </c>
      <c r="B57" s="0" t="s">
        <v>1301</v>
      </c>
      <c r="C57" s="0" t="s">
        <v>1312</v>
      </c>
      <c r="D57" s="0" t="s">
        <v>1307</v>
      </c>
      <c r="E57" s="0" t="s">
        <v>1302</v>
      </c>
      <c r="F57" s="0" t="s">
        <v>1182</v>
      </c>
      <c r="G57" s="0" t="s">
        <v>1315</v>
      </c>
      <c r="H57" s="0" t="s">
        <v>493</v>
      </c>
      <c r="I57" s="0" t="s">
        <v>1316</v>
      </c>
      <c r="J57" s="0" t="s">
        <v>1317</v>
      </c>
    </row>
    <row r="58" customFormat="false" ht="15" hidden="false" customHeight="false" outlineLevel="0" collapsed="false">
      <c r="A58" s="79" t="n">
        <v>57</v>
      </c>
      <c r="B58" s="0" t="s">
        <v>1301</v>
      </c>
      <c r="C58" s="0" t="s">
        <v>1312</v>
      </c>
      <c r="D58" s="0" t="s">
        <v>1307</v>
      </c>
      <c r="E58" s="0" t="s">
        <v>1302</v>
      </c>
      <c r="F58" s="0" t="s">
        <v>1182</v>
      </c>
      <c r="G58" s="0" t="s">
        <v>1315</v>
      </c>
      <c r="H58" s="0" t="s">
        <v>1318</v>
      </c>
      <c r="I58" s="0" t="s">
        <v>1319</v>
      </c>
      <c r="J58" s="0" t="s">
        <v>1317</v>
      </c>
    </row>
    <row r="59" customFormat="false" ht="15" hidden="false" customHeight="false" outlineLevel="0" collapsed="false">
      <c r="A59" s="79" t="n">
        <v>58</v>
      </c>
      <c r="B59" s="0" t="s">
        <v>1301</v>
      </c>
      <c r="C59" s="0" t="s">
        <v>1312</v>
      </c>
      <c r="D59" s="0" t="s">
        <v>1320</v>
      </c>
      <c r="E59" s="0" t="s">
        <v>460</v>
      </c>
      <c r="F59" s="0" t="s">
        <v>1182</v>
      </c>
      <c r="G59" s="0" t="s">
        <v>1321</v>
      </c>
      <c r="H59" s="0" t="s">
        <v>1322</v>
      </c>
      <c r="I59" s="0" t="s">
        <v>1323</v>
      </c>
      <c r="J59" s="0" t="s">
        <v>517</v>
      </c>
    </row>
    <row r="60" customFormat="false" ht="15" hidden="false" customHeight="false" outlineLevel="0" collapsed="false">
      <c r="A60" s="79" t="n">
        <v>59</v>
      </c>
      <c r="B60" s="0" t="s">
        <v>1301</v>
      </c>
      <c r="C60" s="0" t="s">
        <v>1312</v>
      </c>
      <c r="D60" s="0" t="s">
        <v>1320</v>
      </c>
      <c r="E60" s="0" t="s">
        <v>460</v>
      </c>
      <c r="F60" s="0" t="s">
        <v>1182</v>
      </c>
      <c r="G60" s="0" t="s">
        <v>1321</v>
      </c>
      <c r="H60" s="0" t="s">
        <v>1324</v>
      </c>
      <c r="I60" s="0" t="s">
        <v>1325</v>
      </c>
      <c r="J60" s="0" t="s">
        <v>517</v>
      </c>
    </row>
    <row r="61" customFormat="false" ht="15" hidden="false" customHeight="false" outlineLevel="0" collapsed="false">
      <c r="A61" s="79" t="n">
        <v>60</v>
      </c>
      <c r="B61" s="0" t="s">
        <v>1301</v>
      </c>
      <c r="C61" s="0" t="s">
        <v>1326</v>
      </c>
      <c r="D61" s="0" t="s">
        <v>1320</v>
      </c>
      <c r="E61" s="0" t="s">
        <v>460</v>
      </c>
      <c r="F61" s="0" t="s">
        <v>1182</v>
      </c>
      <c r="G61" s="0" t="s">
        <v>1327</v>
      </c>
      <c r="H61" s="0" t="s">
        <v>1328</v>
      </c>
      <c r="I61" s="0" t="s">
        <v>488</v>
      </c>
      <c r="J61" s="0" t="s">
        <v>495</v>
      </c>
    </row>
    <row r="62" customFormat="false" ht="15" hidden="false" customHeight="false" outlineLevel="0" collapsed="false">
      <c r="A62" s="79" t="n">
        <v>61</v>
      </c>
      <c r="B62" s="0" t="s">
        <v>1329</v>
      </c>
      <c r="C62" s="0" t="s">
        <v>1326</v>
      </c>
      <c r="D62" s="0" t="s">
        <v>1320</v>
      </c>
      <c r="E62" s="0" t="s">
        <v>460</v>
      </c>
      <c r="F62" s="0" t="s">
        <v>1182</v>
      </c>
      <c r="G62" s="0" t="s">
        <v>1327</v>
      </c>
      <c r="H62" s="0" t="s">
        <v>1330</v>
      </c>
      <c r="I62" s="0" t="s">
        <v>1331</v>
      </c>
      <c r="J62" s="0" t="s">
        <v>495</v>
      </c>
    </row>
    <row r="63" customFormat="false" ht="15" hidden="false" customHeight="false" outlineLevel="0" collapsed="false">
      <c r="A63" s="79" t="n">
        <v>62</v>
      </c>
      <c r="B63" s="0" t="s">
        <v>1329</v>
      </c>
      <c r="C63" s="0" t="s">
        <v>1326</v>
      </c>
      <c r="D63" s="0" t="s">
        <v>1320</v>
      </c>
      <c r="E63" s="0" t="s">
        <v>460</v>
      </c>
      <c r="F63" s="0" t="s">
        <v>1182</v>
      </c>
      <c r="G63" s="0" t="s">
        <v>1332</v>
      </c>
      <c r="H63" s="0" t="s">
        <v>1333</v>
      </c>
      <c r="I63" s="0" t="s">
        <v>1334</v>
      </c>
      <c r="J63" s="0" t="s">
        <v>1335</v>
      </c>
    </row>
    <row r="64" customFormat="false" ht="15" hidden="false" customHeight="false" outlineLevel="0" collapsed="false">
      <c r="A64" s="79" t="n">
        <v>63</v>
      </c>
      <c r="B64" s="0" t="s">
        <v>1329</v>
      </c>
      <c r="C64" s="0" t="s">
        <v>1326</v>
      </c>
      <c r="D64" s="0" t="s">
        <v>1336</v>
      </c>
      <c r="E64" s="0" t="s">
        <v>1337</v>
      </c>
      <c r="F64" s="0" t="s">
        <v>1182</v>
      </c>
      <c r="G64" s="0" t="s">
        <v>1332</v>
      </c>
      <c r="H64" s="0" t="s">
        <v>1338</v>
      </c>
      <c r="I64" s="0" t="s">
        <v>501</v>
      </c>
      <c r="J64" s="0" t="s">
        <v>1335</v>
      </c>
    </row>
    <row r="65" customFormat="false" ht="15" hidden="false" customHeight="false" outlineLevel="0" collapsed="false">
      <c r="A65" s="79" t="n">
        <v>64</v>
      </c>
      <c r="B65" s="0" t="s">
        <v>1329</v>
      </c>
      <c r="C65" s="0" t="s">
        <v>1326</v>
      </c>
      <c r="D65" s="0" t="s">
        <v>1336</v>
      </c>
      <c r="E65" s="0" t="s">
        <v>1337</v>
      </c>
      <c r="F65" s="0" t="s">
        <v>1182</v>
      </c>
      <c r="G65" s="0" t="s">
        <v>1339</v>
      </c>
      <c r="H65" s="0" t="s">
        <v>1340</v>
      </c>
      <c r="I65" s="0" t="s">
        <v>502</v>
      </c>
      <c r="J65" s="0" t="s">
        <v>1341</v>
      </c>
    </row>
    <row r="66" customFormat="false" ht="15" hidden="false" customHeight="false" outlineLevel="0" collapsed="false">
      <c r="A66" s="79" t="n">
        <v>65</v>
      </c>
      <c r="B66" s="0" t="s">
        <v>1329</v>
      </c>
      <c r="C66" s="0" t="s">
        <v>1342</v>
      </c>
      <c r="D66" s="0" t="s">
        <v>1336</v>
      </c>
      <c r="E66" s="0" t="s">
        <v>1337</v>
      </c>
      <c r="F66" s="0" t="s">
        <v>1182</v>
      </c>
      <c r="G66" s="0" t="s">
        <v>1339</v>
      </c>
      <c r="H66" s="0" t="s">
        <v>1343</v>
      </c>
      <c r="I66" s="0" t="s">
        <v>1344</v>
      </c>
      <c r="J66" s="0" t="s">
        <v>1341</v>
      </c>
    </row>
    <row r="67" customFormat="false" ht="15" hidden="false" customHeight="false" outlineLevel="0" collapsed="false">
      <c r="A67" s="79" t="n">
        <v>66</v>
      </c>
      <c r="B67" s="0" t="s">
        <v>1329</v>
      </c>
      <c r="C67" s="0" t="s">
        <v>1342</v>
      </c>
      <c r="D67" s="0" t="s">
        <v>1336</v>
      </c>
      <c r="E67" s="0" t="s">
        <v>1337</v>
      </c>
      <c r="F67" s="0" t="s">
        <v>1182</v>
      </c>
      <c r="G67" s="0" t="s">
        <v>1345</v>
      </c>
      <c r="H67" s="0" t="s">
        <v>1346</v>
      </c>
      <c r="I67" s="0" t="s">
        <v>1347</v>
      </c>
      <c r="J67" s="0" t="s">
        <v>497</v>
      </c>
    </row>
    <row r="68" customFormat="false" ht="15" hidden="false" customHeight="false" outlineLevel="0" collapsed="false">
      <c r="A68" s="79" t="n">
        <v>67</v>
      </c>
      <c r="B68" s="0" t="s">
        <v>1329</v>
      </c>
      <c r="C68" s="0" t="s">
        <v>1342</v>
      </c>
      <c r="D68" s="0" t="s">
        <v>1336</v>
      </c>
      <c r="E68" s="0" t="s">
        <v>1337</v>
      </c>
      <c r="F68" s="0" t="s">
        <v>1182</v>
      </c>
      <c r="G68" s="0" t="s">
        <v>1348</v>
      </c>
      <c r="H68" s="0" t="s">
        <v>1349</v>
      </c>
      <c r="I68" s="0" t="s">
        <v>1350</v>
      </c>
      <c r="J68" s="0" t="s">
        <v>497</v>
      </c>
    </row>
    <row r="69" customFormat="false" ht="15" hidden="false" customHeight="false" outlineLevel="0" collapsed="false">
      <c r="A69" s="79" t="n">
        <v>68</v>
      </c>
      <c r="B69" s="0" t="s">
        <v>1329</v>
      </c>
      <c r="C69" s="0" t="s">
        <v>1351</v>
      </c>
      <c r="D69" s="0" t="s">
        <v>1352</v>
      </c>
      <c r="E69" s="0" t="s">
        <v>1353</v>
      </c>
      <c r="F69" s="0" t="s">
        <v>1182</v>
      </c>
      <c r="G69" s="0" t="s">
        <v>1354</v>
      </c>
      <c r="H69" s="0" t="s">
        <v>1355</v>
      </c>
      <c r="I69" s="0" t="s">
        <v>1356</v>
      </c>
      <c r="J69" s="0" t="s">
        <v>1357</v>
      </c>
    </row>
    <row r="70" customFormat="false" ht="15" hidden="false" customHeight="false" outlineLevel="0" collapsed="false">
      <c r="A70" s="79" t="n">
        <v>69</v>
      </c>
      <c r="B70" s="0" t="s">
        <v>1329</v>
      </c>
      <c r="C70" s="0" t="s">
        <v>1351</v>
      </c>
      <c r="D70" s="0" t="s">
        <v>1352</v>
      </c>
      <c r="E70" s="0" t="s">
        <v>1353</v>
      </c>
      <c r="F70" s="0" t="s">
        <v>1182</v>
      </c>
      <c r="G70" s="0" t="s">
        <v>1358</v>
      </c>
      <c r="H70" s="0" t="s">
        <v>1359</v>
      </c>
      <c r="I70" s="0" t="s">
        <v>1360</v>
      </c>
      <c r="J70" s="0" t="s">
        <v>1357</v>
      </c>
    </row>
    <row r="71" customFormat="false" ht="15" hidden="false" customHeight="false" outlineLevel="0" collapsed="false">
      <c r="A71" s="79" t="n">
        <v>70</v>
      </c>
      <c r="B71" s="0" t="s">
        <v>1329</v>
      </c>
      <c r="C71" s="0" t="s">
        <v>1351</v>
      </c>
      <c r="D71" s="0" t="s">
        <v>1352</v>
      </c>
      <c r="E71" s="0" t="s">
        <v>1353</v>
      </c>
      <c r="F71" s="0" t="s">
        <v>1182</v>
      </c>
      <c r="G71" s="0" t="s">
        <v>1361</v>
      </c>
      <c r="H71" s="0" t="s">
        <v>1362</v>
      </c>
      <c r="I71" s="0" t="s">
        <v>1363</v>
      </c>
      <c r="J71" s="0" t="s">
        <v>510</v>
      </c>
    </row>
    <row r="72" customFormat="false" ht="15" hidden="false" customHeight="false" outlineLevel="0" collapsed="false">
      <c r="A72" s="79" t="n">
        <v>71</v>
      </c>
      <c r="B72" s="0" t="s">
        <v>1364</v>
      </c>
      <c r="C72" s="0" t="s">
        <v>1365</v>
      </c>
      <c r="D72" s="0" t="s">
        <v>1352</v>
      </c>
      <c r="E72" s="0" t="s">
        <v>1353</v>
      </c>
      <c r="F72" s="0" t="s">
        <v>1366</v>
      </c>
      <c r="G72" s="0" t="s">
        <v>1367</v>
      </c>
      <c r="H72" s="0" t="s">
        <v>1368</v>
      </c>
      <c r="I72" s="0" t="s">
        <v>1369</v>
      </c>
      <c r="J72" s="0" t="s">
        <v>510</v>
      </c>
    </row>
    <row r="73" customFormat="false" ht="15" hidden="false" customHeight="false" outlineLevel="0" collapsed="false">
      <c r="A73" s="79" t="n">
        <v>72</v>
      </c>
      <c r="B73" s="0" t="s">
        <v>1364</v>
      </c>
      <c r="C73" s="0" t="s">
        <v>1365</v>
      </c>
      <c r="D73" s="0" t="s">
        <v>1352</v>
      </c>
      <c r="E73" s="0" t="s">
        <v>1353</v>
      </c>
      <c r="F73" s="0" t="s">
        <v>1366</v>
      </c>
      <c r="G73" s="0" t="s">
        <v>1370</v>
      </c>
      <c r="H73" s="0" t="s">
        <v>1371</v>
      </c>
      <c r="I73" s="0" t="s">
        <v>1372</v>
      </c>
      <c r="J73" s="0" t="s">
        <v>511</v>
      </c>
    </row>
    <row r="74" customFormat="false" ht="15" hidden="false" customHeight="false" outlineLevel="0" collapsed="false">
      <c r="A74" s="79" t="n">
        <v>73</v>
      </c>
      <c r="B74" s="0" t="s">
        <v>1364</v>
      </c>
      <c r="C74" s="0" t="s">
        <v>1365</v>
      </c>
      <c r="D74" s="0" t="s">
        <v>1373</v>
      </c>
      <c r="E74" s="0" t="s">
        <v>1374</v>
      </c>
      <c r="F74" s="0" t="s">
        <v>1366</v>
      </c>
      <c r="G74" s="0" t="s">
        <v>1375</v>
      </c>
      <c r="H74" s="0" t="s">
        <v>1376</v>
      </c>
      <c r="I74" s="0" t="s">
        <v>1377</v>
      </c>
      <c r="J74" s="0" t="s">
        <v>511</v>
      </c>
    </row>
    <row r="75" customFormat="false" ht="15" hidden="false" customHeight="false" outlineLevel="0" collapsed="false">
      <c r="A75" s="79" t="n">
        <v>74</v>
      </c>
      <c r="B75" s="0" t="s">
        <v>1364</v>
      </c>
      <c r="C75" s="0" t="s">
        <v>1378</v>
      </c>
      <c r="D75" s="0" t="s">
        <v>1373</v>
      </c>
      <c r="E75" s="0" t="s">
        <v>1374</v>
      </c>
      <c r="F75" s="0" t="s">
        <v>1366</v>
      </c>
      <c r="G75" s="0" t="s">
        <v>1379</v>
      </c>
      <c r="H75" s="0" t="s">
        <v>1380</v>
      </c>
      <c r="I75" s="0" t="s">
        <v>1381</v>
      </c>
      <c r="J75" s="0" t="s">
        <v>1382</v>
      </c>
    </row>
    <row r="76" customFormat="false" ht="15" hidden="false" customHeight="false" outlineLevel="0" collapsed="false">
      <c r="A76" s="79" t="n">
        <v>75</v>
      </c>
      <c r="B76" s="0" t="s">
        <v>1364</v>
      </c>
      <c r="C76" s="0" t="s">
        <v>1378</v>
      </c>
      <c r="D76" s="0" t="s">
        <v>1373</v>
      </c>
      <c r="E76" s="0" t="s">
        <v>1374</v>
      </c>
      <c r="F76" s="0" t="s">
        <v>1366</v>
      </c>
      <c r="G76" s="0" t="s">
        <v>1383</v>
      </c>
      <c r="H76" s="0" t="s">
        <v>1384</v>
      </c>
      <c r="I76" s="0" t="s">
        <v>662</v>
      </c>
      <c r="J76" s="0" t="s">
        <v>1382</v>
      </c>
    </row>
    <row r="77" customFormat="false" ht="15" hidden="false" customHeight="false" outlineLevel="0" collapsed="false">
      <c r="A77" s="79" t="n">
        <v>76</v>
      </c>
      <c r="B77" s="0" t="s">
        <v>1364</v>
      </c>
      <c r="C77" s="0" t="s">
        <v>1385</v>
      </c>
      <c r="D77" s="0" t="s">
        <v>1386</v>
      </c>
      <c r="E77" s="0" t="s">
        <v>1374</v>
      </c>
      <c r="F77" s="0" t="s">
        <v>1366</v>
      </c>
      <c r="G77" s="0" t="s">
        <v>1387</v>
      </c>
      <c r="H77" s="0" t="s">
        <v>1388</v>
      </c>
      <c r="I77" s="0" t="s">
        <v>1389</v>
      </c>
      <c r="J77" s="0" t="s">
        <v>1280</v>
      </c>
    </row>
    <row r="78" customFormat="false" ht="15" hidden="false" customHeight="false" outlineLevel="0" collapsed="false">
      <c r="A78" s="79" t="n">
        <v>77</v>
      </c>
      <c r="B78" s="0" t="s">
        <v>1364</v>
      </c>
      <c r="C78" s="0" t="s">
        <v>1385</v>
      </c>
      <c r="D78" s="0" t="s">
        <v>1386</v>
      </c>
      <c r="E78" s="0" t="s">
        <v>1374</v>
      </c>
      <c r="F78" s="0" t="s">
        <v>1366</v>
      </c>
      <c r="G78" s="0" t="s">
        <v>1390</v>
      </c>
      <c r="H78" s="0" t="s">
        <v>497</v>
      </c>
      <c r="I78" s="0" t="s">
        <v>677</v>
      </c>
      <c r="J78" s="0" t="s">
        <v>467</v>
      </c>
    </row>
    <row r="79" customFormat="false" ht="15" hidden="false" customHeight="false" outlineLevel="0" collapsed="false">
      <c r="A79" s="79" t="n">
        <v>78</v>
      </c>
      <c r="B79" s="0" t="s">
        <v>1364</v>
      </c>
      <c r="C79" s="0" t="s">
        <v>1391</v>
      </c>
      <c r="D79" s="0" t="s">
        <v>1386</v>
      </c>
      <c r="E79" s="0" t="s">
        <v>1392</v>
      </c>
      <c r="F79" s="0" t="s">
        <v>1366</v>
      </c>
      <c r="G79" s="0" t="s">
        <v>1393</v>
      </c>
      <c r="H79" s="0" t="s">
        <v>1394</v>
      </c>
      <c r="I79" s="0" t="s">
        <v>1395</v>
      </c>
      <c r="J79" s="0" t="s">
        <v>1396</v>
      </c>
    </row>
    <row r="80" customFormat="false" ht="15" hidden="false" customHeight="false" outlineLevel="0" collapsed="false">
      <c r="A80" s="79" t="n">
        <v>79</v>
      </c>
      <c r="B80" s="0" t="s">
        <v>1364</v>
      </c>
      <c r="C80" s="0" t="s">
        <v>1391</v>
      </c>
      <c r="D80" s="0" t="s">
        <v>1397</v>
      </c>
      <c r="E80" s="0" t="s">
        <v>1392</v>
      </c>
      <c r="F80" s="0" t="s">
        <v>1366</v>
      </c>
      <c r="G80" s="0" t="s">
        <v>1398</v>
      </c>
      <c r="H80" s="0" t="s">
        <v>854</v>
      </c>
      <c r="I80" s="0" t="s">
        <v>1399</v>
      </c>
      <c r="J80" s="0" t="s">
        <v>1400</v>
      </c>
    </row>
    <row r="81" customFormat="false" ht="15" hidden="false" customHeight="false" outlineLevel="0" collapsed="false">
      <c r="A81" s="79" t="n">
        <v>80</v>
      </c>
      <c r="B81" s="0" t="s">
        <v>1364</v>
      </c>
      <c r="C81" s="0" t="s">
        <v>1401</v>
      </c>
      <c r="D81" s="0" t="s">
        <v>1397</v>
      </c>
      <c r="E81" s="0" t="s">
        <v>1392</v>
      </c>
      <c r="F81" s="0" t="s">
        <v>1366</v>
      </c>
      <c r="G81" s="0" t="s">
        <v>1402</v>
      </c>
      <c r="H81" s="0" t="s">
        <v>1403</v>
      </c>
      <c r="I81" s="0" t="s">
        <v>1404</v>
      </c>
      <c r="J81" s="0" t="s">
        <v>1405</v>
      </c>
    </row>
    <row r="82" customFormat="false" ht="15" hidden="false" customHeight="false" outlineLevel="0" collapsed="false">
      <c r="A82" s="79" t="n">
        <v>81</v>
      </c>
      <c r="B82" s="0" t="s">
        <v>1364</v>
      </c>
      <c r="C82" s="0" t="s">
        <v>1401</v>
      </c>
      <c r="D82" s="0" t="s">
        <v>1397</v>
      </c>
      <c r="E82" s="0" t="s">
        <v>1392</v>
      </c>
      <c r="F82" s="0" t="s">
        <v>1366</v>
      </c>
      <c r="G82" s="0" t="s">
        <v>1406</v>
      </c>
      <c r="H82" s="0" t="s">
        <v>1407</v>
      </c>
      <c r="I82" s="0" t="s">
        <v>1408</v>
      </c>
      <c r="J82" s="0" t="s">
        <v>1409</v>
      </c>
    </row>
    <row r="83" customFormat="false" ht="15" hidden="false" customHeight="false" outlineLevel="0" collapsed="false">
      <c r="A83" s="79" t="n">
        <v>82</v>
      </c>
      <c r="B83" s="0" t="s">
        <v>1364</v>
      </c>
      <c r="C83" s="0" t="s">
        <v>1410</v>
      </c>
      <c r="D83" s="0" t="s">
        <v>1185</v>
      </c>
      <c r="E83" s="0" t="s">
        <v>1392</v>
      </c>
      <c r="F83" s="0" t="s">
        <v>1366</v>
      </c>
      <c r="G83" s="0" t="s">
        <v>1411</v>
      </c>
      <c r="H83" s="0" t="s">
        <v>1412</v>
      </c>
      <c r="I83" s="0" t="s">
        <v>1413</v>
      </c>
      <c r="J83" s="0" t="s">
        <v>1414</v>
      </c>
    </row>
    <row r="84" customFormat="false" ht="15" hidden="false" customHeight="false" outlineLevel="0" collapsed="false">
      <c r="A84" s="79" t="n">
        <v>83</v>
      </c>
      <c r="B84" s="0" t="s">
        <v>1364</v>
      </c>
      <c r="C84" s="0" t="s">
        <v>1410</v>
      </c>
      <c r="D84" s="0" t="s">
        <v>1185</v>
      </c>
      <c r="E84" s="0" t="s">
        <v>1415</v>
      </c>
      <c r="F84" s="0" t="s">
        <v>1366</v>
      </c>
      <c r="G84" s="0" t="s">
        <v>1416</v>
      </c>
      <c r="H84" s="0" t="s">
        <v>1417</v>
      </c>
      <c r="I84" s="0" t="s">
        <v>1418</v>
      </c>
      <c r="J84" s="0" t="s">
        <v>1419</v>
      </c>
    </row>
    <row r="85" customFormat="false" ht="15" hidden="false" customHeight="false" outlineLevel="0" collapsed="false">
      <c r="A85" s="79" t="n">
        <v>84</v>
      </c>
      <c r="B85" s="0" t="s">
        <v>1364</v>
      </c>
      <c r="C85" s="0" t="s">
        <v>1420</v>
      </c>
      <c r="D85" s="0" t="s">
        <v>1185</v>
      </c>
      <c r="E85" s="0" t="s">
        <v>1415</v>
      </c>
      <c r="F85" s="0" t="s">
        <v>1366</v>
      </c>
      <c r="G85" s="0" t="s">
        <v>1421</v>
      </c>
      <c r="H85" s="0" t="s">
        <v>1422</v>
      </c>
      <c r="I85" s="0" t="s">
        <v>505</v>
      </c>
      <c r="J85" s="0" t="s">
        <v>663</v>
      </c>
    </row>
    <row r="86" customFormat="false" ht="15" hidden="false" customHeight="false" outlineLevel="0" collapsed="false">
      <c r="A86" s="79" t="n">
        <v>85</v>
      </c>
      <c r="B86" s="0" t="s">
        <v>1364</v>
      </c>
      <c r="C86" s="0" t="s">
        <v>1423</v>
      </c>
      <c r="D86" s="0" t="s">
        <v>1424</v>
      </c>
      <c r="E86" s="0" t="s">
        <v>1415</v>
      </c>
      <c r="F86" s="0" t="s">
        <v>1366</v>
      </c>
      <c r="G86" s="0" t="s">
        <v>1425</v>
      </c>
      <c r="H86" s="0" t="s">
        <v>1426</v>
      </c>
      <c r="I86" s="0" t="s">
        <v>1427</v>
      </c>
      <c r="J86" s="0" t="s">
        <v>1428</v>
      </c>
    </row>
    <row r="87" customFormat="false" ht="15" hidden="false" customHeight="false" outlineLevel="0" collapsed="false">
      <c r="A87" s="79" t="n">
        <v>86</v>
      </c>
      <c r="B87" s="0" t="s">
        <v>1364</v>
      </c>
      <c r="C87" s="0" t="s">
        <v>1429</v>
      </c>
      <c r="D87" s="0" t="s">
        <v>1424</v>
      </c>
      <c r="E87" s="0" t="s">
        <v>1415</v>
      </c>
      <c r="F87" s="0" t="s">
        <v>1430</v>
      </c>
      <c r="G87" s="0" t="s">
        <v>1431</v>
      </c>
      <c r="H87" s="0" t="s">
        <v>1432</v>
      </c>
      <c r="I87" s="0" t="s">
        <v>1433</v>
      </c>
      <c r="J87" s="0" t="s">
        <v>1434</v>
      </c>
    </row>
    <row r="88" customFormat="false" ht="15" hidden="false" customHeight="false" outlineLevel="0" collapsed="false">
      <c r="A88" s="79" t="n">
        <v>87</v>
      </c>
      <c r="B88" s="0" t="s">
        <v>1364</v>
      </c>
      <c r="C88" s="0" t="s">
        <v>603</v>
      </c>
      <c r="D88" s="0" t="s">
        <v>1424</v>
      </c>
      <c r="E88" s="0" t="s">
        <v>1415</v>
      </c>
      <c r="F88" s="0" t="s">
        <v>1430</v>
      </c>
      <c r="G88" s="0" t="s">
        <v>1435</v>
      </c>
      <c r="H88" s="0" t="s">
        <v>1436</v>
      </c>
      <c r="I88" s="0" t="s">
        <v>1437</v>
      </c>
      <c r="J88" s="0" t="s">
        <v>1438</v>
      </c>
    </row>
    <row r="89" customFormat="false" ht="15" hidden="false" customHeight="false" outlineLevel="0" collapsed="false">
      <c r="A89" s="79" t="n">
        <v>88</v>
      </c>
      <c r="B89" s="0" t="s">
        <v>1364</v>
      </c>
      <c r="C89" s="0" t="s">
        <v>1439</v>
      </c>
      <c r="D89" s="0" t="s">
        <v>1440</v>
      </c>
      <c r="E89" s="0" t="s">
        <v>1183</v>
      </c>
      <c r="F89" s="0" t="s">
        <v>1430</v>
      </c>
      <c r="G89" s="0" t="s">
        <v>1441</v>
      </c>
      <c r="H89" s="0" t="s">
        <v>1442</v>
      </c>
      <c r="I89" s="0" t="s">
        <v>1443</v>
      </c>
      <c r="J89" s="0" t="s">
        <v>1444</v>
      </c>
    </row>
    <row r="90" customFormat="false" ht="15" hidden="false" customHeight="false" outlineLevel="0" collapsed="false">
      <c r="A90" s="79" t="n">
        <v>89</v>
      </c>
      <c r="B90" s="0" t="s">
        <v>1364</v>
      </c>
      <c r="C90" s="0" t="s">
        <v>1445</v>
      </c>
      <c r="D90" s="0" t="s">
        <v>1440</v>
      </c>
      <c r="E90" s="0" t="s">
        <v>1183</v>
      </c>
      <c r="F90" s="0" t="s">
        <v>1430</v>
      </c>
      <c r="G90" s="0" t="s">
        <v>1446</v>
      </c>
      <c r="H90" s="0" t="s">
        <v>1447</v>
      </c>
      <c r="I90" s="0" t="s">
        <v>1448</v>
      </c>
      <c r="J90" s="0" t="s">
        <v>1449</v>
      </c>
    </row>
    <row r="91" customFormat="false" ht="15" hidden="false" customHeight="false" outlineLevel="0" collapsed="false">
      <c r="A91" s="79" t="n">
        <v>90</v>
      </c>
      <c r="B91" s="0" t="s">
        <v>1364</v>
      </c>
      <c r="C91" s="0" t="s">
        <v>1450</v>
      </c>
      <c r="D91" s="0" t="s">
        <v>1451</v>
      </c>
      <c r="E91" s="0" t="s">
        <v>1183</v>
      </c>
      <c r="F91" s="0" t="s">
        <v>1430</v>
      </c>
      <c r="G91" s="0" t="s">
        <v>1452</v>
      </c>
      <c r="H91" s="0" t="s">
        <v>1453</v>
      </c>
      <c r="I91" s="0" t="s">
        <v>1454</v>
      </c>
      <c r="J91" s="0" t="s">
        <v>1455</v>
      </c>
    </row>
    <row r="92" customFormat="false" ht="15" hidden="false" customHeight="false" outlineLevel="0" collapsed="false">
      <c r="A92" s="79" t="n">
        <v>91</v>
      </c>
      <c r="B92" s="0" t="s">
        <v>1312</v>
      </c>
      <c r="C92" s="0" t="s">
        <v>1456</v>
      </c>
      <c r="D92" s="0" t="s">
        <v>1451</v>
      </c>
      <c r="E92" s="0" t="s">
        <v>1183</v>
      </c>
      <c r="F92" s="0" t="s">
        <v>1430</v>
      </c>
      <c r="G92" s="0" t="s">
        <v>1457</v>
      </c>
      <c r="H92" s="0" t="s">
        <v>1458</v>
      </c>
      <c r="I92" s="0" t="s">
        <v>727</v>
      </c>
      <c r="J92" s="0" t="s">
        <v>1459</v>
      </c>
    </row>
    <row r="93" customFormat="false" ht="15" hidden="false" customHeight="false" outlineLevel="0" collapsed="false">
      <c r="A93" s="79" t="n">
        <v>92</v>
      </c>
      <c r="B93" s="0" t="s">
        <v>1312</v>
      </c>
      <c r="C93" s="0" t="s">
        <v>1460</v>
      </c>
      <c r="D93" s="0" t="s">
        <v>1461</v>
      </c>
      <c r="E93" s="0" t="s">
        <v>1183</v>
      </c>
      <c r="F93" s="0" t="s">
        <v>1430</v>
      </c>
      <c r="G93" s="0" t="s">
        <v>1462</v>
      </c>
      <c r="H93" s="0" t="s">
        <v>1463</v>
      </c>
      <c r="I93" s="0" t="s">
        <v>509</v>
      </c>
      <c r="J93" s="0" t="s">
        <v>1464</v>
      </c>
    </row>
    <row r="94" customFormat="false" ht="15" hidden="false" customHeight="false" outlineLevel="0" collapsed="false">
      <c r="A94" s="79" t="n">
        <v>93</v>
      </c>
      <c r="B94" s="0" t="s">
        <v>1312</v>
      </c>
      <c r="C94" s="0" t="s">
        <v>1465</v>
      </c>
      <c r="D94" s="0" t="s">
        <v>1466</v>
      </c>
      <c r="E94" s="0" t="s">
        <v>1467</v>
      </c>
      <c r="F94" s="0" t="s">
        <v>1430</v>
      </c>
      <c r="G94" s="0" t="s">
        <v>1468</v>
      </c>
      <c r="H94" s="0" t="s">
        <v>1469</v>
      </c>
      <c r="I94" s="0" t="s">
        <v>1470</v>
      </c>
      <c r="J94" s="0" t="s">
        <v>1471</v>
      </c>
    </row>
    <row r="95" customFormat="false" ht="15" hidden="false" customHeight="false" outlineLevel="0" collapsed="false">
      <c r="A95" s="79" t="n">
        <v>94</v>
      </c>
      <c r="B95" s="0" t="s">
        <v>1312</v>
      </c>
      <c r="C95" s="0" t="s">
        <v>1472</v>
      </c>
      <c r="D95" s="0" t="s">
        <v>1473</v>
      </c>
      <c r="E95" s="0" t="s">
        <v>1467</v>
      </c>
      <c r="F95" s="0" t="s">
        <v>1474</v>
      </c>
      <c r="G95" s="0" t="s">
        <v>1475</v>
      </c>
      <c r="H95" s="0" t="s">
        <v>1476</v>
      </c>
      <c r="I95" s="0" t="s">
        <v>498</v>
      </c>
      <c r="J95" s="0" t="s">
        <v>1477</v>
      </c>
    </row>
    <row r="96" customFormat="false" ht="15" hidden="false" customHeight="false" outlineLevel="0" collapsed="false">
      <c r="A96" s="79" t="n">
        <v>95</v>
      </c>
      <c r="B96" s="0" t="s">
        <v>1180</v>
      </c>
      <c r="C96" s="0" t="s">
        <v>1478</v>
      </c>
      <c r="D96" s="0" t="s">
        <v>1479</v>
      </c>
      <c r="E96" s="0" t="s">
        <v>1467</v>
      </c>
      <c r="F96" s="0" t="s">
        <v>1474</v>
      </c>
      <c r="G96" s="0" t="s">
        <v>1480</v>
      </c>
      <c r="H96" s="0" t="s">
        <v>1481</v>
      </c>
      <c r="I96" s="0" t="s">
        <v>1482</v>
      </c>
      <c r="J96" s="0" t="s">
        <v>1483</v>
      </c>
    </row>
    <row r="97" customFormat="false" ht="15" hidden="false" customHeight="false" outlineLevel="0" collapsed="false">
      <c r="A97" s="79" t="n">
        <v>96</v>
      </c>
      <c r="B97" s="0" t="s">
        <v>1180</v>
      </c>
      <c r="C97" s="0" t="s">
        <v>1484</v>
      </c>
      <c r="D97" s="0" t="s">
        <v>1485</v>
      </c>
      <c r="E97" s="0" t="s">
        <v>1486</v>
      </c>
      <c r="F97" s="0" t="s">
        <v>1474</v>
      </c>
      <c r="G97" s="0" t="s">
        <v>1487</v>
      </c>
      <c r="H97" s="0" t="s">
        <v>1488</v>
      </c>
      <c r="I97" s="0" t="s">
        <v>499</v>
      </c>
      <c r="J97" s="0" t="s">
        <v>1489</v>
      </c>
    </row>
    <row r="98" customFormat="false" ht="15" hidden="false" customHeight="false" outlineLevel="0" collapsed="false">
      <c r="A98" s="79" t="n">
        <v>97</v>
      </c>
      <c r="B98" s="0" t="s">
        <v>1180</v>
      </c>
      <c r="C98" s="0" t="s">
        <v>1490</v>
      </c>
      <c r="D98" s="0" t="s">
        <v>1491</v>
      </c>
      <c r="E98" s="0" t="s">
        <v>1486</v>
      </c>
      <c r="F98" s="0" t="s">
        <v>1474</v>
      </c>
      <c r="G98" s="0" t="s">
        <v>794</v>
      </c>
      <c r="H98" s="0" t="s">
        <v>1492</v>
      </c>
      <c r="I98" s="0" t="s">
        <v>1493</v>
      </c>
      <c r="J98" s="0" t="s">
        <v>1494</v>
      </c>
    </row>
    <row r="99" customFormat="false" ht="15" hidden="false" customHeight="false" outlineLevel="0" collapsed="false">
      <c r="A99" s="79" t="n">
        <v>98</v>
      </c>
      <c r="B99" s="0" t="s">
        <v>1180</v>
      </c>
      <c r="C99" s="0" t="s">
        <v>1495</v>
      </c>
      <c r="D99" s="0" t="s">
        <v>1496</v>
      </c>
      <c r="E99" s="0" t="s">
        <v>1486</v>
      </c>
      <c r="F99" s="0" t="s">
        <v>1474</v>
      </c>
      <c r="G99" s="0" t="s">
        <v>1497</v>
      </c>
      <c r="H99" s="0" t="s">
        <v>1498</v>
      </c>
      <c r="I99" s="0" t="s">
        <v>1499</v>
      </c>
      <c r="J99" s="0" t="s">
        <v>1500</v>
      </c>
    </row>
    <row r="100" customFormat="false" ht="15" hidden="false" customHeight="false" outlineLevel="0" collapsed="false">
      <c r="A100" s="79" t="n">
        <v>99</v>
      </c>
      <c r="B100" s="0" t="s">
        <v>1342</v>
      </c>
      <c r="C100" s="0" t="s">
        <v>1501</v>
      </c>
      <c r="D100" s="0" t="s">
        <v>1502</v>
      </c>
      <c r="E100" s="0" t="s">
        <v>1503</v>
      </c>
      <c r="F100" s="0" t="s">
        <v>1504</v>
      </c>
      <c r="G100" s="0" t="s">
        <v>1505</v>
      </c>
      <c r="H100" s="0" t="s">
        <v>1506</v>
      </c>
      <c r="I100" s="0" t="s">
        <v>1507</v>
      </c>
      <c r="J100" s="0" t="s">
        <v>1508</v>
      </c>
    </row>
    <row r="101" customFormat="false" ht="15" hidden="false" customHeight="false" outlineLevel="0" collapsed="false">
      <c r="A101" s="79" t="n">
        <v>100</v>
      </c>
      <c r="B101" s="0" t="s">
        <v>603</v>
      </c>
      <c r="C101" s="0" t="s">
        <v>1509</v>
      </c>
      <c r="D101" s="0" t="s">
        <v>1510</v>
      </c>
      <c r="E101" s="0" t="s">
        <v>1511</v>
      </c>
      <c r="F101" s="0" t="s">
        <v>1504</v>
      </c>
      <c r="G101" s="0" t="s">
        <v>1512</v>
      </c>
      <c r="H101" s="0" t="s">
        <v>1513</v>
      </c>
      <c r="I101" s="0" t="s">
        <v>1514</v>
      </c>
      <c r="J101" s="0" t="s">
        <v>1515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RowHeight="15" zeroHeight="false" outlineLevelRow="0" outlineLevelCol="0"/>
  <cols>
    <col collapsed="false" customWidth="true" hidden="false" outlineLevel="0" max="1" min="1" style="1" width="11.85"/>
    <col collapsed="false" customWidth="true" hidden="false" outlineLevel="0" max="2" min="2" style="1" width="16.14"/>
    <col collapsed="false" customWidth="true" hidden="false" outlineLevel="0" max="3" min="3" style="0" width="16"/>
    <col collapsed="false" customWidth="true" hidden="false" outlineLevel="0" max="4" min="4" style="1" width="5"/>
    <col collapsed="false" customWidth="true" hidden="false" outlineLevel="0" max="5" min="5" style="1" width="8.14"/>
    <col collapsed="false" customWidth="true" hidden="false" outlineLevel="0" max="6" min="6" style="1" width="12.14"/>
    <col collapsed="false" customWidth="true" hidden="false" outlineLevel="0" max="7" min="7" style="1" width="7.57"/>
    <col collapsed="false" customWidth="true" hidden="false" outlineLevel="0" max="17" min="8" style="1" width="3.71"/>
    <col collapsed="false" customWidth="true" hidden="false" outlineLevel="0" max="18" min="18" style="1" width="5.14"/>
    <col collapsed="false" customWidth="true" hidden="false" outlineLevel="0" max="19" min="19" style="1" width="4"/>
    <col collapsed="false" customWidth="true" hidden="false" outlineLevel="0" max="20" min="20" style="1" width="5"/>
    <col collapsed="false" customWidth="true" hidden="false" outlineLevel="0" max="21" min="21" style="1" width="4.57"/>
    <col collapsed="false" customWidth="true" hidden="false" outlineLevel="0" max="22" min="22" style="1" width="4.14"/>
    <col collapsed="false" customWidth="true" hidden="false" outlineLevel="0" max="23" min="23" style="1" width="5.57"/>
    <col collapsed="false" customWidth="true" hidden="false" outlineLevel="0" max="24" min="24" style="1" width="5.43"/>
    <col collapsed="false" customWidth="true" hidden="false" outlineLevel="0" max="25" min="25" style="1" width="4.43"/>
    <col collapsed="false" customWidth="true" hidden="false" outlineLevel="0" max="1025" min="26" style="0" width="8.53"/>
  </cols>
  <sheetData>
    <row r="1" s="6" customFormat="true" ht="15" hidden="false" customHeight="false" outlineLevel="0" collapsed="false">
      <c r="A1" s="2" t="s">
        <v>41</v>
      </c>
      <c r="B1" s="2"/>
      <c r="C1" s="2"/>
      <c r="D1" s="3" t="s">
        <v>1</v>
      </c>
      <c r="E1" s="3"/>
      <c r="F1" s="3"/>
      <c r="G1" s="3"/>
      <c r="H1" s="15" t="s">
        <v>42</v>
      </c>
      <c r="I1" s="15"/>
      <c r="J1" s="15"/>
      <c r="K1" s="15"/>
      <c r="L1" s="15"/>
      <c r="M1" s="15"/>
      <c r="N1" s="15"/>
      <c r="O1" s="15"/>
      <c r="P1" s="15"/>
      <c r="Q1" s="15"/>
      <c r="R1" s="15"/>
      <c r="S1" s="15"/>
      <c r="T1" s="15"/>
      <c r="U1" s="4" t="s">
        <v>2</v>
      </c>
      <c r="V1" s="4"/>
      <c r="W1" s="4"/>
      <c r="X1" s="5" t="s">
        <v>3</v>
      </c>
      <c r="Y1" s="5"/>
    </row>
    <row r="2" s="19" customFormat="true" ht="77.25" hidden="false" customHeight="false" outlineLevel="0" collapsed="false">
      <c r="A2" s="16" t="s">
        <v>43</v>
      </c>
      <c r="B2" s="16" t="s">
        <v>4</v>
      </c>
      <c r="C2" s="16" t="s">
        <v>44</v>
      </c>
      <c r="D2" s="16" t="s">
        <v>5</v>
      </c>
      <c r="E2" s="16" t="s">
        <v>45</v>
      </c>
      <c r="F2" s="16" t="s">
        <v>46</v>
      </c>
      <c r="G2" s="16" t="s">
        <v>10</v>
      </c>
      <c r="H2" s="17" t="s">
        <v>47</v>
      </c>
      <c r="I2" s="17" t="s">
        <v>48</v>
      </c>
      <c r="J2" s="17" t="s">
        <v>30</v>
      </c>
      <c r="K2" s="17" t="s">
        <v>16</v>
      </c>
      <c r="L2" s="17" t="s">
        <v>49</v>
      </c>
      <c r="M2" s="17" t="s">
        <v>50</v>
      </c>
      <c r="N2" s="17" t="s">
        <v>51</v>
      </c>
      <c r="O2" s="17" t="s">
        <v>52</v>
      </c>
      <c r="P2" s="17" t="s">
        <v>53</v>
      </c>
      <c r="Q2" s="17" t="s">
        <v>54</v>
      </c>
      <c r="R2" s="17" t="s">
        <v>55</v>
      </c>
      <c r="S2" s="17" t="s">
        <v>56</v>
      </c>
      <c r="T2" s="17" t="s">
        <v>57</v>
      </c>
      <c r="U2" s="16" t="s">
        <v>11</v>
      </c>
      <c r="V2" s="16" t="s">
        <v>12</v>
      </c>
      <c r="W2" s="16" t="s">
        <v>58</v>
      </c>
      <c r="X2" s="16" t="s">
        <v>14</v>
      </c>
      <c r="Y2" s="18" t="s">
        <v>15</v>
      </c>
    </row>
    <row r="3" customFormat="false" ht="15" hidden="false" customHeight="false" outlineLevel="0" collapsed="false">
      <c r="A3" s="1" t="s">
        <v>59</v>
      </c>
      <c r="B3" s="1" t="s">
        <v>60</v>
      </c>
      <c r="C3" s="0" t="s">
        <v>61</v>
      </c>
      <c r="D3" s="1" t="n">
        <v>0.1</v>
      </c>
      <c r="E3" s="1" t="s">
        <v>62</v>
      </c>
      <c r="F3" s="1" t="s">
        <v>63</v>
      </c>
      <c r="G3" s="1" t="n">
        <v>2</v>
      </c>
      <c r="K3" s="1" t="n">
        <v>1</v>
      </c>
      <c r="U3" s="1" t="n">
        <v>149</v>
      </c>
      <c r="V3" s="1" t="n">
        <v>17</v>
      </c>
      <c r="X3" s="1" t="n">
        <v>46</v>
      </c>
      <c r="Y3" s="1" t="n">
        <v>66</v>
      </c>
    </row>
    <row r="4" customFormat="false" ht="15" hidden="false" customHeight="false" outlineLevel="0" collapsed="false">
      <c r="A4" s="1" t="s">
        <v>59</v>
      </c>
      <c r="B4" s="1" t="s">
        <v>60</v>
      </c>
      <c r="C4" s="0" t="s">
        <v>64</v>
      </c>
      <c r="D4" s="1" t="n">
        <v>2</v>
      </c>
      <c r="E4" s="1" t="s">
        <v>62</v>
      </c>
      <c r="F4" s="1" t="s">
        <v>65</v>
      </c>
      <c r="G4" s="1" t="n">
        <v>1</v>
      </c>
      <c r="I4" s="1" t="n">
        <v>1</v>
      </c>
      <c r="K4" s="1" t="n">
        <v>1</v>
      </c>
      <c r="P4" s="1" t="n">
        <v>1</v>
      </c>
      <c r="S4" s="1" t="n">
        <v>20</v>
      </c>
      <c r="T4" s="1" t="n">
        <v>60</v>
      </c>
      <c r="U4" s="1" t="n">
        <v>149</v>
      </c>
      <c r="V4" s="1" t="n">
        <v>17</v>
      </c>
      <c r="X4" s="1" t="n">
        <v>46</v>
      </c>
      <c r="Y4" s="1" t="n">
        <v>66</v>
      </c>
    </row>
    <row r="5" customFormat="false" ht="15" hidden="false" customHeight="false" outlineLevel="0" collapsed="false">
      <c r="A5" s="1" t="s">
        <v>59</v>
      </c>
      <c r="B5" s="1" t="s">
        <v>60</v>
      </c>
      <c r="C5" s="0" t="s">
        <v>66</v>
      </c>
      <c r="D5" s="1" t="n">
        <v>0.2</v>
      </c>
      <c r="E5" s="1" t="s">
        <v>67</v>
      </c>
      <c r="F5" s="1" t="s">
        <v>63</v>
      </c>
      <c r="G5" s="1" t="n">
        <v>10</v>
      </c>
      <c r="Q5" s="1" t="n">
        <v>1</v>
      </c>
      <c r="U5" s="1" t="n">
        <v>149</v>
      </c>
      <c r="V5" s="1" t="n">
        <v>17</v>
      </c>
      <c r="X5" s="1" t="n">
        <v>46</v>
      </c>
      <c r="Y5" s="1" t="n">
        <v>66</v>
      </c>
    </row>
    <row r="6" customFormat="false" ht="15" hidden="false" customHeight="false" outlineLevel="0" collapsed="false">
      <c r="A6" s="1" t="s">
        <v>59</v>
      </c>
      <c r="B6" s="1" t="s">
        <v>60</v>
      </c>
      <c r="C6" s="0" t="s">
        <v>68</v>
      </c>
      <c r="D6" s="1" t="n">
        <v>5</v>
      </c>
      <c r="E6" s="1" t="s">
        <v>69</v>
      </c>
      <c r="F6" s="1" t="s">
        <v>70</v>
      </c>
      <c r="G6" s="1" t="n">
        <v>2</v>
      </c>
      <c r="K6" s="1" t="n">
        <v>1</v>
      </c>
      <c r="P6" s="1" t="n">
        <v>1</v>
      </c>
      <c r="S6" s="1" t="n">
        <v>20</v>
      </c>
      <c r="T6" s="1" t="n">
        <v>60</v>
      </c>
      <c r="U6" s="1" t="n">
        <v>149</v>
      </c>
      <c r="V6" s="1" t="n">
        <v>17</v>
      </c>
      <c r="X6" s="1" t="n">
        <v>46</v>
      </c>
      <c r="Y6" s="1" t="n">
        <v>66</v>
      </c>
    </row>
    <row r="7" customFormat="false" ht="15" hidden="false" customHeight="false" outlineLevel="0" collapsed="false">
      <c r="A7" s="1" t="s">
        <v>59</v>
      </c>
      <c r="B7" s="1" t="s">
        <v>60</v>
      </c>
      <c r="C7" s="0" t="s">
        <v>71</v>
      </c>
      <c r="D7" s="1" t="n">
        <v>0.5</v>
      </c>
      <c r="E7" s="1" t="s">
        <v>69</v>
      </c>
      <c r="F7" s="1" t="s">
        <v>65</v>
      </c>
      <c r="G7" s="1" t="n">
        <v>2</v>
      </c>
      <c r="P7" s="1" t="n">
        <v>1</v>
      </c>
      <c r="S7" s="1" t="n">
        <v>30</v>
      </c>
      <c r="T7" s="1" t="n">
        <v>120</v>
      </c>
      <c r="U7" s="1" t="n">
        <v>149</v>
      </c>
      <c r="V7" s="1" t="n">
        <v>17</v>
      </c>
      <c r="X7" s="1" t="n">
        <v>46</v>
      </c>
      <c r="Y7" s="1" t="n">
        <v>66</v>
      </c>
    </row>
    <row r="8" customFormat="false" ht="15" hidden="false" customHeight="false" outlineLevel="0" collapsed="false">
      <c r="A8" s="1" t="s">
        <v>59</v>
      </c>
      <c r="B8" s="1" t="s">
        <v>60</v>
      </c>
      <c r="C8" s="0" t="s">
        <v>72</v>
      </c>
      <c r="D8" s="1" t="n">
        <v>2</v>
      </c>
      <c r="E8" s="1" t="s">
        <v>62</v>
      </c>
      <c r="F8" s="1" t="s">
        <v>63</v>
      </c>
      <c r="G8" s="1" t="n">
        <v>2</v>
      </c>
      <c r="K8" s="1" t="n">
        <v>1</v>
      </c>
      <c r="P8" s="1" t="n">
        <v>1</v>
      </c>
      <c r="S8" s="1" t="n">
        <v>20</v>
      </c>
      <c r="T8" s="1" t="n">
        <v>60</v>
      </c>
      <c r="U8" s="1" t="n">
        <v>149</v>
      </c>
      <c r="V8" s="1" t="n">
        <v>17</v>
      </c>
      <c r="X8" s="1" t="n">
        <v>46</v>
      </c>
      <c r="Y8" s="1" t="n">
        <v>66</v>
      </c>
    </row>
    <row r="9" customFormat="false" ht="15" hidden="false" customHeight="false" outlineLevel="0" collapsed="false">
      <c r="A9" s="1" t="s">
        <v>59</v>
      </c>
      <c r="B9" s="1" t="s">
        <v>60</v>
      </c>
      <c r="C9" s="0" t="s">
        <v>73</v>
      </c>
      <c r="D9" s="1" t="n">
        <v>5</v>
      </c>
      <c r="E9" s="1" t="s">
        <v>69</v>
      </c>
      <c r="F9" s="1" t="s">
        <v>63</v>
      </c>
      <c r="G9" s="1" t="n">
        <v>4</v>
      </c>
      <c r="U9" s="1" t="n">
        <v>149</v>
      </c>
      <c r="V9" s="1" t="n">
        <v>17</v>
      </c>
      <c r="X9" s="1" t="n">
        <v>46</v>
      </c>
      <c r="Y9" s="1" t="n">
        <v>66</v>
      </c>
    </row>
    <row r="10" customFormat="false" ht="15" hidden="false" customHeight="false" outlineLevel="0" collapsed="false">
      <c r="A10" s="1" t="s">
        <v>59</v>
      </c>
      <c r="B10" s="1" t="s">
        <v>60</v>
      </c>
      <c r="C10" s="0" t="s">
        <v>74</v>
      </c>
      <c r="D10" s="1" t="n">
        <v>0.2</v>
      </c>
      <c r="E10" s="1" t="s">
        <v>69</v>
      </c>
      <c r="F10" s="1" t="s">
        <v>63</v>
      </c>
      <c r="G10" s="1" t="n">
        <v>4</v>
      </c>
      <c r="R10" s="1" t="s">
        <v>67</v>
      </c>
      <c r="U10" s="1" t="n">
        <v>149</v>
      </c>
      <c r="V10" s="1" t="n">
        <v>17</v>
      </c>
      <c r="X10" s="1" t="n">
        <v>46</v>
      </c>
      <c r="Y10" s="1" t="n">
        <v>66</v>
      </c>
    </row>
    <row r="11" customFormat="false" ht="15" hidden="false" customHeight="false" outlineLevel="0" collapsed="false">
      <c r="A11" s="1" t="s">
        <v>59</v>
      </c>
      <c r="B11" s="1" t="s">
        <v>60</v>
      </c>
      <c r="C11" s="0" t="s">
        <v>75</v>
      </c>
      <c r="D11" s="1" t="n">
        <v>1</v>
      </c>
      <c r="E11" s="1" t="s">
        <v>62</v>
      </c>
      <c r="F11" s="1" t="s">
        <v>70</v>
      </c>
      <c r="G11" s="1" t="n">
        <v>2</v>
      </c>
      <c r="K11" s="1" t="n">
        <v>1</v>
      </c>
      <c r="U11" s="1" t="n">
        <v>149</v>
      </c>
      <c r="X11" s="1" t="n">
        <v>46</v>
      </c>
      <c r="Y11" s="1" t="n">
        <v>66</v>
      </c>
    </row>
    <row r="12" customFormat="false" ht="15" hidden="false" customHeight="false" outlineLevel="0" collapsed="false">
      <c r="A12" s="1" t="s">
        <v>59</v>
      </c>
      <c r="B12" s="1" t="s">
        <v>60</v>
      </c>
      <c r="C12" s="0" t="s">
        <v>76</v>
      </c>
      <c r="D12" s="1" t="n">
        <v>1</v>
      </c>
      <c r="E12" s="1" t="s">
        <v>69</v>
      </c>
      <c r="F12" s="1" t="s">
        <v>65</v>
      </c>
      <c r="G12" s="1" t="n">
        <v>3</v>
      </c>
      <c r="P12" s="1" t="n">
        <v>1</v>
      </c>
      <c r="R12" s="1" t="s">
        <v>67</v>
      </c>
      <c r="S12" s="1" t="n">
        <v>20</v>
      </c>
      <c r="T12" s="1" t="n">
        <v>60</v>
      </c>
      <c r="U12" s="1" t="n">
        <v>149</v>
      </c>
      <c r="V12" s="1" t="n">
        <v>17</v>
      </c>
      <c r="X12" s="1" t="n">
        <v>46</v>
      </c>
      <c r="Y12" s="1" t="n">
        <v>66</v>
      </c>
    </row>
    <row r="13" customFormat="false" ht="15" hidden="false" customHeight="false" outlineLevel="0" collapsed="false">
      <c r="A13" s="1" t="s">
        <v>59</v>
      </c>
      <c r="B13" s="1" t="s">
        <v>60</v>
      </c>
      <c r="C13" s="0" t="s">
        <v>77</v>
      </c>
      <c r="D13" s="1" t="n">
        <v>0</v>
      </c>
      <c r="E13" s="1" t="n">
        <v>1</v>
      </c>
      <c r="F13" s="1" t="s">
        <v>63</v>
      </c>
      <c r="G13" s="1" t="n">
        <v>0</v>
      </c>
      <c r="U13" s="1" t="n">
        <v>149</v>
      </c>
      <c r="V13" s="1" t="n">
        <v>17</v>
      </c>
      <c r="X13" s="1" t="n">
        <v>46</v>
      </c>
    </row>
    <row r="14" customFormat="false" ht="15" hidden="false" customHeight="false" outlineLevel="0" collapsed="false">
      <c r="A14" s="1" t="s">
        <v>59</v>
      </c>
      <c r="B14" s="1" t="s">
        <v>78</v>
      </c>
      <c r="C14" s="0" t="s">
        <v>79</v>
      </c>
      <c r="D14" s="1" t="n">
        <v>25</v>
      </c>
      <c r="E14" s="1" t="s">
        <v>67</v>
      </c>
      <c r="F14" s="1" t="s">
        <v>65</v>
      </c>
      <c r="G14" s="1" t="n">
        <v>5</v>
      </c>
      <c r="H14" s="1" t="n">
        <v>1</v>
      </c>
      <c r="L14" s="1" t="n">
        <v>1</v>
      </c>
      <c r="Q14" s="1" t="n">
        <v>1</v>
      </c>
      <c r="S14" s="1" t="n">
        <v>80</v>
      </c>
      <c r="T14" s="1" t="n">
        <v>320</v>
      </c>
      <c r="U14" s="1" t="n">
        <v>149</v>
      </c>
      <c r="V14" s="1" t="n">
        <v>17</v>
      </c>
      <c r="X14" s="1" t="n">
        <v>46</v>
      </c>
      <c r="Y14" s="1" t="n">
        <v>66</v>
      </c>
    </row>
    <row r="15" customFormat="false" ht="15" hidden="false" customHeight="false" outlineLevel="0" collapsed="false">
      <c r="A15" s="1" t="s">
        <v>59</v>
      </c>
      <c r="B15" s="1" t="s">
        <v>78</v>
      </c>
      <c r="C15" s="0" t="s">
        <v>80</v>
      </c>
      <c r="D15" s="1" t="n">
        <v>0.05</v>
      </c>
      <c r="E15" s="1" t="s">
        <v>62</v>
      </c>
      <c r="F15" s="1" t="s">
        <v>65</v>
      </c>
      <c r="G15" s="1" t="n">
        <v>0.25</v>
      </c>
      <c r="I15" s="1" t="n">
        <v>1</v>
      </c>
      <c r="P15" s="1" t="n">
        <v>1</v>
      </c>
      <c r="S15" s="1" t="n">
        <v>20</v>
      </c>
      <c r="T15" s="1" t="n">
        <v>60</v>
      </c>
      <c r="U15" s="1" t="n">
        <v>149</v>
      </c>
      <c r="X15" s="1" t="n">
        <v>46</v>
      </c>
      <c r="Y15" s="1" t="n">
        <v>66</v>
      </c>
    </row>
    <row r="16" customFormat="false" ht="15" hidden="false" customHeight="false" outlineLevel="0" collapsed="false">
      <c r="A16" s="1" t="s">
        <v>59</v>
      </c>
      <c r="B16" s="1" t="s">
        <v>78</v>
      </c>
      <c r="C16" s="0" t="s">
        <v>81</v>
      </c>
      <c r="D16" s="1" t="n">
        <v>25</v>
      </c>
      <c r="E16" s="1" t="s">
        <v>69</v>
      </c>
      <c r="F16" s="1" t="s">
        <v>65</v>
      </c>
      <c r="G16" s="1" t="n">
        <v>2</v>
      </c>
      <c r="H16" s="1" t="n">
        <v>1</v>
      </c>
      <c r="Q16" s="1" t="n">
        <v>1</v>
      </c>
      <c r="S16" s="1" t="n">
        <v>80</v>
      </c>
      <c r="T16" s="1" t="n">
        <v>320</v>
      </c>
      <c r="U16" s="1" t="n">
        <v>149</v>
      </c>
      <c r="V16" s="1" t="n">
        <v>17</v>
      </c>
      <c r="X16" s="1" t="n">
        <v>46</v>
      </c>
      <c r="Y16" s="1" t="n">
        <v>66</v>
      </c>
    </row>
    <row r="17" customFormat="false" ht="15" hidden="false" customHeight="false" outlineLevel="0" collapsed="false">
      <c r="A17" s="1" t="s">
        <v>59</v>
      </c>
      <c r="B17" s="1" t="s">
        <v>78</v>
      </c>
      <c r="C17" s="0" t="s">
        <v>82</v>
      </c>
      <c r="D17" s="1" t="n">
        <v>0.1</v>
      </c>
      <c r="E17" s="1" t="s">
        <v>62</v>
      </c>
      <c r="F17" s="1" t="s">
        <v>63</v>
      </c>
      <c r="G17" s="1" t="n">
        <v>0</v>
      </c>
      <c r="H17" s="1" t="n">
        <v>1</v>
      </c>
      <c r="S17" s="1" t="n">
        <v>30</v>
      </c>
      <c r="T17" s="1" t="n">
        <v>120</v>
      </c>
      <c r="U17" s="1" t="n">
        <v>149</v>
      </c>
      <c r="X17" s="1" t="n">
        <v>46</v>
      </c>
      <c r="Y17" s="1" t="n">
        <v>66</v>
      </c>
    </row>
    <row r="18" customFormat="false" ht="15" hidden="false" customHeight="false" outlineLevel="0" collapsed="false">
      <c r="A18" s="1" t="s">
        <v>59</v>
      </c>
      <c r="B18" s="1" t="s">
        <v>83</v>
      </c>
      <c r="C18" s="0" t="s">
        <v>84</v>
      </c>
      <c r="D18" s="1" t="n">
        <v>10</v>
      </c>
      <c r="E18" s="1" t="s">
        <v>67</v>
      </c>
      <c r="F18" s="1" t="s">
        <v>70</v>
      </c>
      <c r="G18" s="1" t="n">
        <v>4</v>
      </c>
      <c r="R18" s="1" t="s">
        <v>85</v>
      </c>
      <c r="U18" s="1" t="n">
        <v>149</v>
      </c>
      <c r="V18" s="1" t="n">
        <v>17</v>
      </c>
      <c r="X18" s="1" t="n">
        <v>46</v>
      </c>
      <c r="Y18" s="1" t="n">
        <v>66</v>
      </c>
    </row>
    <row r="19" customFormat="false" ht="15" hidden="false" customHeight="false" outlineLevel="0" collapsed="false">
      <c r="A19" s="1" t="s">
        <v>59</v>
      </c>
      <c r="B19" s="1" t="s">
        <v>83</v>
      </c>
      <c r="C19" s="0" t="s">
        <v>86</v>
      </c>
      <c r="D19" s="1" t="n">
        <v>10</v>
      </c>
      <c r="E19" s="1" t="s">
        <v>67</v>
      </c>
      <c r="F19" s="1" t="s">
        <v>63</v>
      </c>
      <c r="G19" s="1" t="n">
        <v>2</v>
      </c>
      <c r="U19" s="1" t="n">
        <v>149</v>
      </c>
      <c r="X19" s="1" t="n">
        <v>46</v>
      </c>
      <c r="Y19" s="1" t="n">
        <v>66</v>
      </c>
    </row>
    <row r="20" customFormat="false" ht="15" hidden="false" customHeight="false" outlineLevel="0" collapsed="false">
      <c r="A20" s="1" t="s">
        <v>59</v>
      </c>
      <c r="B20" s="1" t="s">
        <v>83</v>
      </c>
      <c r="C20" s="0" t="s">
        <v>87</v>
      </c>
      <c r="D20" s="1" t="n">
        <v>20</v>
      </c>
      <c r="E20" s="1" t="s">
        <v>85</v>
      </c>
      <c r="F20" s="1" t="s">
        <v>70</v>
      </c>
      <c r="G20" s="1" t="n">
        <v>6</v>
      </c>
      <c r="J20" s="1" t="n">
        <v>1</v>
      </c>
      <c r="M20" s="1" t="n">
        <v>1</v>
      </c>
      <c r="Q20" s="1" t="n">
        <v>1</v>
      </c>
      <c r="U20" s="1" t="n">
        <v>149</v>
      </c>
      <c r="X20" s="1" t="n">
        <v>46</v>
      </c>
      <c r="Y20" s="1" t="n">
        <v>66</v>
      </c>
    </row>
    <row r="21" customFormat="false" ht="15" hidden="false" customHeight="false" outlineLevel="0" collapsed="false">
      <c r="A21" s="1" t="s">
        <v>59</v>
      </c>
      <c r="B21" s="1" t="s">
        <v>83</v>
      </c>
      <c r="C21" s="0" t="s">
        <v>88</v>
      </c>
      <c r="D21" s="1" t="n">
        <v>30</v>
      </c>
      <c r="E21" s="1" t="s">
        <v>89</v>
      </c>
      <c r="F21" s="1" t="s">
        <v>70</v>
      </c>
      <c r="G21" s="1" t="n">
        <v>7</v>
      </c>
      <c r="J21" s="1" t="n">
        <v>1</v>
      </c>
      <c r="Q21" s="1" t="n">
        <v>1</v>
      </c>
      <c r="U21" s="1" t="n">
        <v>149</v>
      </c>
      <c r="V21" s="1" t="n">
        <v>17</v>
      </c>
      <c r="X21" s="1" t="n">
        <v>46</v>
      </c>
      <c r="Y21" s="1" t="n">
        <v>66</v>
      </c>
    </row>
    <row r="22" customFormat="false" ht="15" hidden="false" customHeight="false" outlineLevel="0" collapsed="false">
      <c r="A22" s="1" t="s">
        <v>59</v>
      </c>
      <c r="B22" s="1" t="s">
        <v>83</v>
      </c>
      <c r="C22" s="0" t="s">
        <v>90</v>
      </c>
      <c r="D22" s="1" t="n">
        <v>50</v>
      </c>
      <c r="E22" s="1" t="s">
        <v>91</v>
      </c>
      <c r="F22" s="1" t="s">
        <v>70</v>
      </c>
      <c r="G22" s="1" t="n">
        <v>6</v>
      </c>
      <c r="J22" s="1" t="n">
        <v>1</v>
      </c>
      <c r="Q22" s="1" t="n">
        <v>1</v>
      </c>
      <c r="U22" s="1" t="n">
        <v>149</v>
      </c>
      <c r="V22" s="1" t="n">
        <v>17</v>
      </c>
      <c r="X22" s="1" t="n">
        <v>46</v>
      </c>
      <c r="Y22" s="1" t="n">
        <v>66</v>
      </c>
    </row>
    <row r="23" customFormat="false" ht="15" hidden="false" customHeight="false" outlineLevel="0" collapsed="false">
      <c r="A23" s="1" t="s">
        <v>59</v>
      </c>
      <c r="B23" s="1" t="s">
        <v>83</v>
      </c>
      <c r="C23" s="0" t="s">
        <v>92</v>
      </c>
      <c r="D23" s="1" t="n">
        <v>20</v>
      </c>
      <c r="E23" s="1" t="s">
        <v>85</v>
      </c>
      <c r="F23" s="1" t="s">
        <v>70</v>
      </c>
      <c r="G23" s="1" t="n">
        <v>6</v>
      </c>
      <c r="J23" s="1" t="n">
        <v>1</v>
      </c>
      <c r="M23" s="1" t="n">
        <v>1</v>
      </c>
      <c r="Q23" s="1" t="n">
        <v>1</v>
      </c>
      <c r="U23" s="1" t="n">
        <v>149</v>
      </c>
      <c r="X23" s="1" t="n">
        <v>46</v>
      </c>
      <c r="Y23" s="1" t="n">
        <v>66</v>
      </c>
    </row>
    <row r="24" customFormat="false" ht="15" hidden="false" customHeight="false" outlineLevel="0" collapsed="false">
      <c r="A24" s="1" t="s">
        <v>59</v>
      </c>
      <c r="B24" s="1" t="s">
        <v>83</v>
      </c>
      <c r="C24" s="0" t="s">
        <v>93</v>
      </c>
      <c r="D24" s="1" t="n">
        <v>10</v>
      </c>
      <c r="E24" s="1" t="s">
        <v>89</v>
      </c>
      <c r="F24" s="1" t="s">
        <v>65</v>
      </c>
      <c r="G24" s="1" t="n">
        <v>6</v>
      </c>
      <c r="M24" s="1" t="n">
        <v>1</v>
      </c>
      <c r="O24" s="1" t="n">
        <v>1</v>
      </c>
      <c r="U24" s="1" t="n">
        <v>148</v>
      </c>
      <c r="X24" s="1" t="n">
        <v>47</v>
      </c>
      <c r="Y24" s="1" t="n">
        <v>65</v>
      </c>
    </row>
    <row r="25" customFormat="false" ht="15" hidden="false" customHeight="false" outlineLevel="0" collapsed="false">
      <c r="A25" s="1" t="s">
        <v>59</v>
      </c>
      <c r="B25" s="1" t="s">
        <v>83</v>
      </c>
      <c r="C25" s="0" t="s">
        <v>94</v>
      </c>
      <c r="D25" s="1" t="n">
        <v>15</v>
      </c>
      <c r="E25" s="1" t="s">
        <v>67</v>
      </c>
      <c r="F25" s="1" t="s">
        <v>70</v>
      </c>
      <c r="G25" s="1" t="n">
        <v>3</v>
      </c>
      <c r="R25" s="1" t="s">
        <v>85</v>
      </c>
      <c r="U25" s="1" t="n">
        <v>149</v>
      </c>
      <c r="V25" s="1" t="n">
        <v>17</v>
      </c>
      <c r="X25" s="1" t="n">
        <v>46</v>
      </c>
      <c r="Y25" s="1" t="n">
        <v>66</v>
      </c>
    </row>
    <row r="26" customFormat="false" ht="15" hidden="false" customHeight="false" outlineLevel="0" collapsed="false">
      <c r="A26" s="1" t="s">
        <v>59</v>
      </c>
      <c r="B26" s="1" t="s">
        <v>83</v>
      </c>
      <c r="C26" s="0" t="s">
        <v>95</v>
      </c>
      <c r="D26" s="1" t="n">
        <v>10</v>
      </c>
      <c r="E26" s="1" t="s">
        <v>91</v>
      </c>
      <c r="F26" s="1" t="s">
        <v>63</v>
      </c>
      <c r="G26" s="1" t="n">
        <v>10</v>
      </c>
      <c r="J26" s="1" t="n">
        <v>1</v>
      </c>
      <c r="Q26" s="1" t="n">
        <v>1</v>
      </c>
      <c r="U26" s="1" t="n">
        <v>149</v>
      </c>
      <c r="V26" s="1" t="n">
        <v>17</v>
      </c>
      <c r="X26" s="1" t="n">
        <v>46</v>
      </c>
      <c r="Y26" s="1" t="n">
        <v>66</v>
      </c>
    </row>
    <row r="27" customFormat="false" ht="15" hidden="false" customHeight="false" outlineLevel="0" collapsed="false">
      <c r="A27" s="1" t="s">
        <v>59</v>
      </c>
      <c r="B27" s="1" t="s">
        <v>83</v>
      </c>
      <c r="C27" s="0" t="s">
        <v>96</v>
      </c>
      <c r="D27" s="1" t="n">
        <v>15</v>
      </c>
      <c r="E27" s="1" t="s">
        <v>67</v>
      </c>
      <c r="F27" s="1" t="s">
        <v>65</v>
      </c>
      <c r="G27" s="1" t="n">
        <v>4</v>
      </c>
      <c r="U27" s="1" t="n">
        <v>149</v>
      </c>
      <c r="V27" s="1" t="n">
        <v>17</v>
      </c>
      <c r="X27" s="1" t="n">
        <v>46</v>
      </c>
      <c r="Y27" s="1" t="n">
        <v>66</v>
      </c>
    </row>
    <row r="28" customFormat="false" ht="15" hidden="false" customHeight="false" outlineLevel="0" collapsed="false">
      <c r="A28" s="1" t="s">
        <v>59</v>
      </c>
      <c r="B28" s="1" t="s">
        <v>83</v>
      </c>
      <c r="C28" s="0" t="s">
        <v>97</v>
      </c>
      <c r="D28" s="1" t="n">
        <v>5</v>
      </c>
      <c r="E28" s="1" t="s">
        <v>85</v>
      </c>
      <c r="F28" s="1" t="s">
        <v>65</v>
      </c>
      <c r="G28" s="1" t="n">
        <v>18</v>
      </c>
      <c r="J28" s="1" t="n">
        <v>1</v>
      </c>
      <c r="M28" s="1" t="n">
        <v>1</v>
      </c>
      <c r="Q28" s="1" t="n">
        <v>1</v>
      </c>
      <c r="U28" s="1" t="n">
        <v>149</v>
      </c>
      <c r="X28" s="1" t="n">
        <v>46</v>
      </c>
      <c r="Y28" s="1" t="n">
        <v>66</v>
      </c>
    </row>
    <row r="29" customFormat="false" ht="15" hidden="false" customHeight="false" outlineLevel="0" collapsed="false">
      <c r="A29" s="1" t="s">
        <v>59</v>
      </c>
      <c r="B29" s="1" t="s">
        <v>83</v>
      </c>
      <c r="C29" s="0" t="s">
        <v>98</v>
      </c>
      <c r="D29" s="1" t="n">
        <v>25</v>
      </c>
      <c r="E29" s="1" t="s">
        <v>67</v>
      </c>
      <c r="F29" s="1" t="s">
        <v>65</v>
      </c>
      <c r="G29" s="1" t="n">
        <v>2</v>
      </c>
      <c r="I29" s="1" t="n">
        <v>1</v>
      </c>
      <c r="U29" s="1" t="n">
        <v>149</v>
      </c>
      <c r="V29" s="1" t="n">
        <v>17</v>
      </c>
      <c r="X29" s="1" t="n">
        <v>46</v>
      </c>
      <c r="Y29" s="1" t="n">
        <v>66</v>
      </c>
    </row>
    <row r="30" customFormat="false" ht="15" hidden="false" customHeight="false" outlineLevel="0" collapsed="false">
      <c r="A30" s="1" t="s">
        <v>59</v>
      </c>
      <c r="B30" s="1" t="s">
        <v>83</v>
      </c>
      <c r="C30" s="0" t="s">
        <v>99</v>
      </c>
      <c r="D30" s="1" t="n">
        <v>25</v>
      </c>
      <c r="E30" s="1" t="s">
        <v>69</v>
      </c>
      <c r="F30" s="1" t="s">
        <v>70</v>
      </c>
      <c r="G30" s="1" t="n">
        <v>3</v>
      </c>
      <c r="I30" s="1" t="n">
        <v>1</v>
      </c>
      <c r="K30" s="1" t="n">
        <v>1</v>
      </c>
      <c r="U30" s="1" t="n">
        <v>149</v>
      </c>
      <c r="V30" s="1" t="n">
        <v>17</v>
      </c>
      <c r="X30" s="1" t="n">
        <v>46</v>
      </c>
      <c r="Y30" s="1" t="n">
        <v>66</v>
      </c>
    </row>
    <row r="31" customFormat="false" ht="15" hidden="false" customHeight="false" outlineLevel="0" collapsed="false">
      <c r="A31" s="1" t="s">
        <v>59</v>
      </c>
      <c r="B31" s="1" t="s">
        <v>83</v>
      </c>
      <c r="C31" s="0" t="s">
        <v>100</v>
      </c>
      <c r="D31" s="1" t="n">
        <v>10</v>
      </c>
      <c r="E31" s="1" t="s">
        <v>69</v>
      </c>
      <c r="F31" s="1" t="s">
        <v>65</v>
      </c>
      <c r="G31" s="1" t="n">
        <v>2</v>
      </c>
      <c r="I31" s="1" t="n">
        <v>1</v>
      </c>
      <c r="K31" s="1" t="n">
        <v>1</v>
      </c>
      <c r="U31" s="1" t="n">
        <v>149</v>
      </c>
      <c r="V31" s="1" t="n">
        <v>17</v>
      </c>
      <c r="X31" s="1" t="n">
        <v>46</v>
      </c>
      <c r="Y31" s="1" t="n">
        <v>66</v>
      </c>
    </row>
    <row r="32" customFormat="false" ht="15" hidden="false" customHeight="false" outlineLevel="0" collapsed="false">
      <c r="A32" s="1" t="s">
        <v>59</v>
      </c>
      <c r="B32" s="1" t="s">
        <v>83</v>
      </c>
      <c r="C32" s="0" t="s">
        <v>101</v>
      </c>
      <c r="D32" s="1" t="n">
        <v>5</v>
      </c>
      <c r="E32" s="1" t="s">
        <v>69</v>
      </c>
      <c r="F32" s="1" t="s">
        <v>65</v>
      </c>
      <c r="G32" s="1" t="n">
        <v>4</v>
      </c>
      <c r="P32" s="1" t="n">
        <v>1</v>
      </c>
      <c r="R32" s="1" t="s">
        <v>67</v>
      </c>
      <c r="S32" s="1" t="n">
        <v>20</v>
      </c>
      <c r="T32" s="1" t="n">
        <v>60</v>
      </c>
      <c r="U32" s="1" t="n">
        <v>149</v>
      </c>
      <c r="V32" s="1" t="n">
        <v>17</v>
      </c>
      <c r="X32" s="1" t="n">
        <v>46</v>
      </c>
      <c r="Y32" s="1" t="n">
        <v>66</v>
      </c>
    </row>
    <row r="33" customFormat="false" ht="15" hidden="false" customHeight="false" outlineLevel="0" collapsed="false">
      <c r="A33" s="1" t="s">
        <v>59</v>
      </c>
      <c r="B33" s="1" t="s">
        <v>83</v>
      </c>
      <c r="C33" s="0" t="s">
        <v>102</v>
      </c>
      <c r="D33" s="1" t="n">
        <v>5</v>
      </c>
      <c r="E33" s="1" t="s">
        <v>67</v>
      </c>
      <c r="F33" s="1" t="s">
        <v>65</v>
      </c>
      <c r="G33" s="1" t="n">
        <v>2</v>
      </c>
      <c r="U33" s="1" t="n">
        <v>149</v>
      </c>
      <c r="X33" s="1" t="n">
        <v>46</v>
      </c>
      <c r="Y33" s="1" t="n">
        <v>66</v>
      </c>
    </row>
    <row r="34" customFormat="false" ht="15" hidden="false" customHeight="false" outlineLevel="0" collapsed="false">
      <c r="A34" s="1" t="s">
        <v>59</v>
      </c>
      <c r="B34" s="1" t="s">
        <v>83</v>
      </c>
      <c r="C34" s="0" t="s">
        <v>103</v>
      </c>
      <c r="D34" s="1" t="n">
        <v>15</v>
      </c>
      <c r="E34" s="1" t="s">
        <v>67</v>
      </c>
      <c r="F34" s="1" t="s">
        <v>63</v>
      </c>
      <c r="G34" s="1" t="n">
        <v>2</v>
      </c>
      <c r="R34" s="1" t="s">
        <v>85</v>
      </c>
      <c r="U34" s="1" t="n">
        <v>149</v>
      </c>
      <c r="V34" s="1" t="n">
        <v>17</v>
      </c>
      <c r="X34" s="1" t="n">
        <v>46</v>
      </c>
      <c r="Y34" s="1" t="n">
        <v>66</v>
      </c>
    </row>
    <row r="35" customFormat="false" ht="15" hidden="false" customHeight="false" outlineLevel="0" collapsed="false">
      <c r="A35" s="1" t="s">
        <v>59</v>
      </c>
      <c r="B35" s="1" t="s">
        <v>83</v>
      </c>
      <c r="C35" s="0" t="s">
        <v>104</v>
      </c>
      <c r="D35" s="1" t="n">
        <v>2</v>
      </c>
      <c r="E35" s="1" t="s">
        <v>62</v>
      </c>
      <c r="F35" s="1" t="s">
        <v>70</v>
      </c>
      <c r="G35" s="1" t="n">
        <v>3</v>
      </c>
      <c r="I35" s="1" t="n">
        <v>1</v>
      </c>
      <c r="M35" s="1" t="n">
        <v>1</v>
      </c>
      <c r="U35" s="1" t="n">
        <v>149</v>
      </c>
      <c r="X35" s="1" t="n">
        <v>46</v>
      </c>
      <c r="Y35" s="1" t="n">
        <v>66</v>
      </c>
    </row>
    <row r="36" customFormat="false" ht="15" hidden="false" customHeight="false" outlineLevel="0" collapsed="false">
      <c r="A36" s="1" t="s">
        <v>59</v>
      </c>
      <c r="B36" s="1" t="s">
        <v>105</v>
      </c>
      <c r="C36" s="0" t="s">
        <v>106</v>
      </c>
      <c r="D36" s="1" t="n">
        <v>10</v>
      </c>
      <c r="E36" s="1" t="n">
        <v>1</v>
      </c>
      <c r="F36" s="1" t="s">
        <v>65</v>
      </c>
      <c r="G36" s="1" t="n">
        <v>1</v>
      </c>
      <c r="H36" s="1" t="n">
        <v>1</v>
      </c>
      <c r="L36" s="1" t="n">
        <v>1</v>
      </c>
      <c r="S36" s="1" t="n">
        <v>25</v>
      </c>
      <c r="T36" s="1" t="n">
        <v>100</v>
      </c>
      <c r="U36" s="1" t="n">
        <v>149</v>
      </c>
      <c r="X36" s="1" t="n">
        <v>46</v>
      </c>
      <c r="Y36" s="1" t="n">
        <v>66</v>
      </c>
    </row>
    <row r="37" customFormat="false" ht="15" hidden="false" customHeight="false" outlineLevel="0" collapsed="false">
      <c r="A37" s="1" t="s">
        <v>59</v>
      </c>
      <c r="B37" s="1" t="s">
        <v>105</v>
      </c>
      <c r="C37" s="0" t="s">
        <v>107</v>
      </c>
      <c r="D37" s="1" t="n">
        <v>75</v>
      </c>
      <c r="E37" s="1" t="s">
        <v>69</v>
      </c>
      <c r="F37" s="1" t="s">
        <v>65</v>
      </c>
      <c r="G37" s="1" t="n">
        <v>3</v>
      </c>
      <c r="H37" s="1" t="n">
        <v>1</v>
      </c>
      <c r="K37" s="1" t="n">
        <v>1</v>
      </c>
      <c r="L37" s="1" t="n">
        <v>1</v>
      </c>
      <c r="S37" s="1" t="n">
        <v>30</v>
      </c>
      <c r="T37" s="1" t="n">
        <v>120</v>
      </c>
      <c r="U37" s="1" t="n">
        <v>149</v>
      </c>
      <c r="V37" s="1" t="n">
        <v>17</v>
      </c>
      <c r="X37" s="1" t="n">
        <v>46</v>
      </c>
      <c r="Y37" s="1" t="n">
        <v>66</v>
      </c>
    </row>
    <row r="38" customFormat="false" ht="15" hidden="false" customHeight="false" outlineLevel="0" collapsed="false">
      <c r="A38" s="1" t="s">
        <v>59</v>
      </c>
      <c r="B38" s="1" t="s">
        <v>105</v>
      </c>
      <c r="C38" s="0" t="s">
        <v>108</v>
      </c>
      <c r="D38" s="1" t="n">
        <v>50</v>
      </c>
      <c r="E38" s="1" t="s">
        <v>85</v>
      </c>
      <c r="F38" s="1" t="s">
        <v>65</v>
      </c>
      <c r="G38" s="1" t="n">
        <v>18</v>
      </c>
      <c r="H38" s="1" t="n">
        <v>1</v>
      </c>
      <c r="J38" s="1" t="n">
        <v>1</v>
      </c>
      <c r="L38" s="1" t="n">
        <v>1</v>
      </c>
      <c r="Q38" s="1" t="n">
        <v>1</v>
      </c>
      <c r="S38" s="1" t="n">
        <v>100</v>
      </c>
      <c r="T38" s="1" t="n">
        <v>400</v>
      </c>
      <c r="U38" s="1" t="n">
        <v>149</v>
      </c>
      <c r="V38" s="1" t="n">
        <v>17</v>
      </c>
      <c r="X38" s="1" t="n">
        <v>46</v>
      </c>
      <c r="Y38" s="1" t="n">
        <v>66</v>
      </c>
    </row>
    <row r="39" customFormat="false" ht="15" hidden="false" customHeight="false" outlineLevel="0" collapsed="false">
      <c r="A39" s="1" t="s">
        <v>59</v>
      </c>
      <c r="B39" s="1" t="s">
        <v>105</v>
      </c>
      <c r="C39" s="0" t="s">
        <v>109</v>
      </c>
      <c r="D39" s="1" t="n">
        <v>50</v>
      </c>
      <c r="E39" s="1" t="s">
        <v>67</v>
      </c>
      <c r="F39" s="1" t="s">
        <v>65</v>
      </c>
      <c r="G39" s="1" t="n">
        <v>2</v>
      </c>
      <c r="H39" s="1" t="n">
        <v>1</v>
      </c>
      <c r="J39" s="1" t="n">
        <v>1</v>
      </c>
      <c r="Q39" s="1" t="n">
        <v>1</v>
      </c>
      <c r="S39" s="1" t="n">
        <v>150</v>
      </c>
      <c r="T39" s="1" t="n">
        <v>600</v>
      </c>
      <c r="U39" s="1" t="n">
        <v>149</v>
      </c>
      <c r="V39" s="1" t="n">
        <v>17</v>
      </c>
      <c r="X39" s="1" t="n">
        <v>46</v>
      </c>
      <c r="Y39" s="1" t="n">
        <v>66</v>
      </c>
    </row>
    <row r="40" customFormat="false" ht="15" hidden="false" customHeight="false" outlineLevel="0" collapsed="false">
      <c r="A40" s="1" t="s">
        <v>59</v>
      </c>
      <c r="B40" s="1" t="s">
        <v>105</v>
      </c>
      <c r="C40" s="0" t="s">
        <v>110</v>
      </c>
      <c r="D40" s="1" t="n">
        <v>1</v>
      </c>
      <c r="E40" s="1" t="n">
        <v>0</v>
      </c>
      <c r="G40" s="1" t="n">
        <v>3</v>
      </c>
      <c r="O40" s="1" t="n">
        <v>1</v>
      </c>
      <c r="P40" s="1" t="n">
        <v>1</v>
      </c>
      <c r="S40" s="1" t="n">
        <v>5</v>
      </c>
      <c r="T40" s="1" t="n">
        <v>15</v>
      </c>
      <c r="U40" s="1" t="n">
        <v>148</v>
      </c>
      <c r="X40" s="1" t="n">
        <v>47</v>
      </c>
      <c r="Y40" s="1" t="n">
        <v>65</v>
      </c>
    </row>
    <row r="41" customFormat="false" ht="15" hidden="false" customHeight="false" outlineLevel="0" collapsed="false">
      <c r="A41" s="1" t="s">
        <v>59</v>
      </c>
      <c r="B41" s="1" t="s">
        <v>111</v>
      </c>
      <c r="C41" s="0" t="s">
        <v>112</v>
      </c>
      <c r="D41" s="20"/>
      <c r="E41" s="1" t="s">
        <v>113</v>
      </c>
      <c r="F41" s="1" t="s">
        <v>65</v>
      </c>
      <c r="G41" s="20"/>
      <c r="O41" s="1" t="n">
        <v>1</v>
      </c>
      <c r="S41" s="1" t="n">
        <v>120</v>
      </c>
      <c r="T41" s="1" t="n">
        <v>480</v>
      </c>
      <c r="W41" s="1" t="n">
        <v>255</v>
      </c>
    </row>
    <row r="42" customFormat="false" ht="15" hidden="false" customHeight="false" outlineLevel="0" collapsed="false">
      <c r="A42" s="1" t="s">
        <v>59</v>
      </c>
      <c r="B42" s="1" t="s">
        <v>111</v>
      </c>
      <c r="C42" s="0" t="s">
        <v>114</v>
      </c>
      <c r="D42" s="20"/>
      <c r="E42" s="1" t="s">
        <v>115</v>
      </c>
      <c r="F42" s="1" t="s">
        <v>63</v>
      </c>
      <c r="G42" s="20"/>
      <c r="O42" s="1" t="n">
        <v>1</v>
      </c>
      <c r="S42" s="1" t="n">
        <v>600</v>
      </c>
      <c r="T42" s="1" t="n">
        <v>2400</v>
      </c>
      <c r="W42" s="1" t="n">
        <v>255</v>
      </c>
    </row>
    <row r="43" customFormat="false" ht="15" hidden="false" customHeight="false" outlineLevel="0" collapsed="false">
      <c r="A43" s="1" t="s">
        <v>59</v>
      </c>
      <c r="B43" s="1" t="s">
        <v>111</v>
      </c>
      <c r="C43" s="0" t="s">
        <v>116</v>
      </c>
      <c r="D43" s="20"/>
      <c r="E43" s="1" t="s">
        <v>117</v>
      </c>
      <c r="F43" s="1" t="s">
        <v>118</v>
      </c>
      <c r="G43" s="20"/>
      <c r="O43" s="1" t="n">
        <v>1</v>
      </c>
      <c r="W43" s="1" t="n">
        <v>255</v>
      </c>
    </row>
    <row r="44" customFormat="false" ht="15" hidden="false" customHeight="false" outlineLevel="0" collapsed="false">
      <c r="A44" s="1" t="s">
        <v>59</v>
      </c>
      <c r="B44" s="1" t="s">
        <v>111</v>
      </c>
      <c r="C44" s="0" t="s">
        <v>119</v>
      </c>
      <c r="D44" s="20"/>
      <c r="E44" s="1" t="s">
        <v>120</v>
      </c>
      <c r="F44" s="1" t="s">
        <v>63</v>
      </c>
      <c r="G44" s="20"/>
      <c r="O44" s="1" t="n">
        <v>1</v>
      </c>
      <c r="S44" s="1" t="n">
        <v>200</v>
      </c>
      <c r="T44" s="1" t="n">
        <v>800</v>
      </c>
      <c r="W44" s="1" t="n">
        <v>255</v>
      </c>
    </row>
    <row r="45" customFormat="false" ht="15" hidden="false" customHeight="false" outlineLevel="0" collapsed="false">
      <c r="A45" s="1" t="s">
        <v>59</v>
      </c>
      <c r="B45" s="1" t="s">
        <v>111</v>
      </c>
      <c r="C45" s="0" t="s">
        <v>121</v>
      </c>
      <c r="D45" s="20"/>
      <c r="E45" s="1" t="s">
        <v>113</v>
      </c>
      <c r="F45" s="1" t="s">
        <v>63</v>
      </c>
      <c r="G45" s="20"/>
      <c r="O45" s="1" t="n">
        <v>1</v>
      </c>
      <c r="W45" s="1" t="n">
        <v>255</v>
      </c>
    </row>
    <row r="46" customFormat="false" ht="15" hidden="false" customHeight="false" outlineLevel="0" collapsed="false">
      <c r="A46" s="1" t="s">
        <v>59</v>
      </c>
      <c r="B46" s="1" t="s">
        <v>111</v>
      </c>
      <c r="C46" s="0" t="s">
        <v>122</v>
      </c>
      <c r="D46" s="20"/>
      <c r="E46" s="1" t="s">
        <v>115</v>
      </c>
      <c r="F46" s="1" t="s">
        <v>63</v>
      </c>
      <c r="G46" s="20"/>
      <c r="S46" s="1" t="n">
        <v>300</v>
      </c>
      <c r="T46" s="1" t="n">
        <v>1200</v>
      </c>
      <c r="W46" s="1" t="n">
        <v>256</v>
      </c>
    </row>
    <row r="47" customFormat="false" ht="15" hidden="false" customHeight="false" outlineLevel="0" collapsed="false">
      <c r="A47" s="1" t="s">
        <v>123</v>
      </c>
      <c r="B47" s="1" t="s">
        <v>105</v>
      </c>
      <c r="C47" s="0" t="s">
        <v>124</v>
      </c>
      <c r="D47" s="1" t="n">
        <v>250</v>
      </c>
      <c r="E47" s="1" t="s">
        <v>85</v>
      </c>
      <c r="F47" s="1" t="s">
        <v>65</v>
      </c>
      <c r="G47" s="1" t="n">
        <v>3</v>
      </c>
      <c r="H47" s="1" t="n">
        <v>1</v>
      </c>
      <c r="L47" s="1" t="n">
        <v>1</v>
      </c>
      <c r="S47" s="1" t="n">
        <v>30</v>
      </c>
      <c r="T47" s="1" t="n">
        <v>90</v>
      </c>
      <c r="W47" s="1" t="n">
        <v>268</v>
      </c>
    </row>
    <row r="48" customFormat="false" ht="15" hidden="false" customHeight="false" outlineLevel="0" collapsed="false">
      <c r="A48" s="1" t="s">
        <v>123</v>
      </c>
      <c r="B48" s="1" t="s">
        <v>105</v>
      </c>
      <c r="C48" s="0" t="s">
        <v>125</v>
      </c>
      <c r="D48" s="1" t="n">
        <v>300</v>
      </c>
      <c r="E48" s="1" t="s">
        <v>89</v>
      </c>
      <c r="F48" s="1" t="s">
        <v>65</v>
      </c>
      <c r="G48" s="1" t="n">
        <v>10</v>
      </c>
      <c r="H48" s="1" t="n">
        <v>1</v>
      </c>
      <c r="L48" s="1" t="n">
        <v>1</v>
      </c>
      <c r="Q48" s="1" t="n">
        <v>1</v>
      </c>
      <c r="S48" s="1" t="n">
        <v>40</v>
      </c>
      <c r="T48" s="1" t="n">
        <v>120</v>
      </c>
      <c r="W48" s="1" t="n">
        <v>268</v>
      </c>
    </row>
    <row r="49" customFormat="false" ht="15" hidden="false" customHeight="false" outlineLevel="0" collapsed="false">
      <c r="A49" s="1" t="s">
        <v>126</v>
      </c>
      <c r="B49" s="1" t="s">
        <v>105</v>
      </c>
      <c r="C49" s="0" t="s">
        <v>127</v>
      </c>
      <c r="D49" s="20"/>
      <c r="E49" s="1" t="s">
        <v>91</v>
      </c>
      <c r="F49" s="1" t="s">
        <v>65</v>
      </c>
      <c r="G49" s="1" t="n">
        <v>3</v>
      </c>
      <c r="H49" s="1" t="n">
        <v>1</v>
      </c>
      <c r="N49" s="1" t="n">
        <v>15</v>
      </c>
      <c r="S49" s="1" t="n">
        <v>50</v>
      </c>
      <c r="T49" s="1" t="n">
        <v>150</v>
      </c>
      <c r="W49" s="1" t="n">
        <v>268</v>
      </c>
    </row>
    <row r="50" customFormat="false" ht="15" hidden="false" customHeight="false" outlineLevel="0" collapsed="false">
      <c r="A50" s="1" t="s">
        <v>126</v>
      </c>
      <c r="B50" s="1" t="s">
        <v>105</v>
      </c>
      <c r="C50" s="0" t="s">
        <v>128</v>
      </c>
      <c r="D50" s="20"/>
      <c r="E50" s="1" t="s">
        <v>129</v>
      </c>
      <c r="F50" s="1" t="s">
        <v>65</v>
      </c>
      <c r="G50" s="1" t="n">
        <v>3</v>
      </c>
      <c r="H50" s="1" t="n">
        <v>1</v>
      </c>
      <c r="N50" s="1" t="n">
        <v>6</v>
      </c>
      <c r="S50" s="1" t="n">
        <v>40</v>
      </c>
      <c r="T50" s="1" t="n">
        <v>120</v>
      </c>
      <c r="W50" s="1" t="n">
        <v>268</v>
      </c>
    </row>
    <row r="51" customFormat="false" ht="15" hidden="false" customHeight="false" outlineLevel="0" collapsed="false">
      <c r="A51" s="1" t="s">
        <v>126</v>
      </c>
      <c r="B51" s="1" t="s">
        <v>105</v>
      </c>
      <c r="C51" s="0" t="s">
        <v>130</v>
      </c>
      <c r="D51" s="20"/>
      <c r="E51" s="1" t="s">
        <v>131</v>
      </c>
      <c r="F51" s="1" t="s">
        <v>65</v>
      </c>
      <c r="G51" s="1" t="n">
        <v>8</v>
      </c>
      <c r="H51" s="1" t="n">
        <v>1</v>
      </c>
      <c r="N51" s="1" t="n">
        <v>5</v>
      </c>
      <c r="Q51" s="1" t="n">
        <v>1</v>
      </c>
      <c r="S51" s="1" t="n">
        <v>80</v>
      </c>
      <c r="T51" s="1" t="n">
        <v>240</v>
      </c>
      <c r="W51" s="1" t="n">
        <v>268</v>
      </c>
    </row>
    <row r="52" customFormat="false" ht="15" hidden="false" customHeight="false" outlineLevel="0" collapsed="false">
      <c r="A52" s="1" t="s">
        <v>126</v>
      </c>
      <c r="B52" s="1" t="s">
        <v>105</v>
      </c>
      <c r="C52" s="0" t="s">
        <v>132</v>
      </c>
      <c r="D52" s="20"/>
      <c r="E52" s="1" t="s">
        <v>129</v>
      </c>
      <c r="F52" s="1" t="s">
        <v>65</v>
      </c>
      <c r="G52" s="1" t="n">
        <v>8</v>
      </c>
      <c r="H52" s="1" t="n">
        <v>1</v>
      </c>
      <c r="N52" s="1" t="n">
        <v>30</v>
      </c>
      <c r="O52" s="1" t="n">
        <v>1</v>
      </c>
      <c r="Q52" s="1" t="n">
        <v>1</v>
      </c>
      <c r="S52" s="1" t="n">
        <v>80</v>
      </c>
      <c r="T52" s="1" t="n">
        <v>240</v>
      </c>
      <c r="W52" s="1" t="n">
        <v>268</v>
      </c>
    </row>
    <row r="53" customFormat="false" ht="15" hidden="false" customHeight="false" outlineLevel="0" collapsed="false">
      <c r="A53" s="1" t="s">
        <v>126</v>
      </c>
      <c r="B53" s="1" t="s">
        <v>105</v>
      </c>
      <c r="C53" s="0" t="s">
        <v>133</v>
      </c>
      <c r="D53" s="20"/>
      <c r="E53" s="1" t="s">
        <v>129</v>
      </c>
      <c r="F53" s="1" t="s">
        <v>65</v>
      </c>
      <c r="G53" s="1" t="n">
        <v>7</v>
      </c>
      <c r="H53" s="1" t="n">
        <v>1</v>
      </c>
      <c r="N53" s="1" t="n">
        <v>2</v>
      </c>
      <c r="Q53" s="1" t="n">
        <v>1</v>
      </c>
      <c r="S53" s="1" t="n">
        <v>30</v>
      </c>
      <c r="T53" s="1" t="n">
        <v>90</v>
      </c>
      <c r="W53" s="1" t="n">
        <v>268</v>
      </c>
    </row>
    <row r="54" customFormat="false" ht="15" hidden="false" customHeight="false" outlineLevel="0" collapsed="false">
      <c r="A54" s="1" t="s">
        <v>134</v>
      </c>
      <c r="B54" s="1" t="s">
        <v>105</v>
      </c>
      <c r="C54" s="0" t="s">
        <v>135</v>
      </c>
      <c r="D54" s="20"/>
      <c r="E54" s="1" t="s">
        <v>117</v>
      </c>
      <c r="F54" s="1" t="s">
        <v>136</v>
      </c>
      <c r="G54" s="1" t="n">
        <v>2</v>
      </c>
      <c r="H54" s="1" t="n">
        <v>1</v>
      </c>
      <c r="N54" s="1" t="n">
        <v>50</v>
      </c>
      <c r="S54" s="1" t="n">
        <v>40</v>
      </c>
      <c r="T54" s="1" t="n">
        <v>120</v>
      </c>
      <c r="W54" s="1" t="n">
        <v>268</v>
      </c>
    </row>
    <row r="55" customFormat="false" ht="15" hidden="false" customHeight="false" outlineLevel="0" collapsed="false">
      <c r="A55" s="1" t="s">
        <v>134</v>
      </c>
      <c r="B55" s="1" t="s">
        <v>105</v>
      </c>
      <c r="C55" s="0" t="s">
        <v>137</v>
      </c>
      <c r="D55" s="20"/>
      <c r="E55" s="1" t="s">
        <v>138</v>
      </c>
      <c r="F55" s="1" t="s">
        <v>139</v>
      </c>
      <c r="G55" s="1" t="n">
        <v>10</v>
      </c>
      <c r="H55" s="1" t="n">
        <v>1</v>
      </c>
      <c r="N55" s="1" t="n">
        <v>2</v>
      </c>
      <c r="Q55" s="1" t="n">
        <v>1</v>
      </c>
      <c r="S55" s="1" t="n">
        <v>120</v>
      </c>
      <c r="T55" s="1" t="n">
        <v>360</v>
      </c>
      <c r="W55" s="1" t="n">
        <v>268</v>
      </c>
    </row>
    <row r="56" customFormat="false" ht="15" hidden="false" customHeight="false" outlineLevel="0" collapsed="false">
      <c r="A56" s="1" t="s">
        <v>134</v>
      </c>
      <c r="B56" s="1" t="s">
        <v>105</v>
      </c>
      <c r="C56" s="0" t="s">
        <v>140</v>
      </c>
      <c r="D56" s="20"/>
      <c r="E56" s="1" t="s">
        <v>141</v>
      </c>
      <c r="F56" s="1" t="s">
        <v>136</v>
      </c>
      <c r="G56" s="1" t="n">
        <v>7</v>
      </c>
      <c r="H56" s="1" t="n">
        <v>1</v>
      </c>
      <c r="N56" s="1" t="n">
        <v>30</v>
      </c>
      <c r="Q56" s="1" t="n">
        <v>1</v>
      </c>
      <c r="S56" s="1" t="n">
        <v>100</v>
      </c>
      <c r="T56" s="1" t="n">
        <v>300</v>
      </c>
      <c r="W56" s="1" t="n">
        <v>268</v>
      </c>
    </row>
  </sheetData>
  <autoFilter ref="A2:Y2"/>
  <mergeCells count="5">
    <mergeCell ref="A1:C1"/>
    <mergeCell ref="D1:G1"/>
    <mergeCell ref="H1:T1"/>
    <mergeCell ref="U1:W1"/>
    <mergeCell ref="X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Q2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6" topLeftCell="C7" activePane="bottomRight" state="frozen"/>
      <selection pane="topLeft" activeCell="A1" activeCellId="0" sqref="A1"/>
      <selection pane="topRight" activeCell="C1" activeCellId="0" sqref="C1"/>
      <selection pane="bottomLeft" activeCell="A7" activeCellId="0" sqref="A7"/>
      <selection pane="bottomRight" activeCell="C7" activeCellId="0" sqref="C7"/>
    </sheetView>
  </sheetViews>
  <sheetFormatPr defaultRowHeight="15" zeroHeight="false" outlineLevelRow="1" outlineLevelCol="1"/>
  <cols>
    <col collapsed="false" customWidth="true" hidden="false" outlineLevel="0" max="1" min="1" style="1" width="15.71"/>
    <col collapsed="false" customWidth="true" hidden="false" outlineLevel="0" max="2" min="2" style="0" width="34.71"/>
    <col collapsed="false" customWidth="true" hidden="false" outlineLevel="0" max="3" min="3" style="21" width="7.14"/>
    <col collapsed="false" customWidth="true" hidden="false" outlineLevel="0" max="4" min="4" style="21" width="9.85"/>
    <col collapsed="false" customWidth="true" hidden="false" outlineLevel="0" max="5" min="5" style="1" width="10.71"/>
    <col collapsed="false" customWidth="true" hidden="true" outlineLevel="1" max="12" min="6" style="1" width="6"/>
    <col collapsed="false" customWidth="true" hidden="false" outlineLevel="0" max="13" min="13" style="1" width="6.85"/>
    <col collapsed="false" customWidth="true" hidden="false" outlineLevel="0" max="14" min="14" style="1" width="6.43"/>
    <col collapsed="false" customWidth="true" hidden="false" outlineLevel="0" max="15" min="15" style="1" width="7.71"/>
    <col collapsed="false" customWidth="true" hidden="false" outlineLevel="0" max="16" min="16" style="1" width="6.71"/>
    <col collapsed="false" customWidth="true" hidden="false" outlineLevel="0" max="17" min="17" style="1" width="9.28"/>
    <col collapsed="false" customWidth="true" hidden="false" outlineLevel="0" max="1025" min="18" style="0" width="8.53"/>
  </cols>
  <sheetData>
    <row r="1" customFormat="false" ht="15" hidden="false" customHeight="false" outlineLevel="0" collapsed="false">
      <c r="A1" s="2" t="s">
        <v>142</v>
      </c>
      <c r="B1" s="2"/>
      <c r="C1" s="3" t="s">
        <v>1</v>
      </c>
      <c r="D1" s="3"/>
      <c r="E1" s="3"/>
      <c r="F1" s="15" t="s">
        <v>143</v>
      </c>
      <c r="G1" s="15"/>
      <c r="H1" s="15"/>
      <c r="I1" s="15"/>
      <c r="J1" s="15"/>
      <c r="K1" s="15"/>
      <c r="L1" s="15"/>
      <c r="M1" s="4" t="s">
        <v>2</v>
      </c>
      <c r="N1" s="4"/>
      <c r="O1" s="5" t="s">
        <v>3</v>
      </c>
      <c r="P1" s="5"/>
      <c r="Q1" s="5"/>
    </row>
    <row r="2" customFormat="false" ht="15" hidden="true" customHeight="false" outlineLevel="1" collapsed="false">
      <c r="B2" s="22"/>
      <c r="C2" s="23" t="s">
        <v>144</v>
      </c>
      <c r="D2" s="23"/>
      <c r="E2" s="23"/>
      <c r="F2" s="24" t="n">
        <f aca="false">VLOOKUP(F5,Item_Cost,2,0)</f>
        <v>16</v>
      </c>
      <c r="G2" s="24" t="n">
        <f aca="false">VLOOKUP(G5,Item_Cost,2,0)</f>
        <v>39</v>
      </c>
      <c r="H2" s="24" t="n">
        <f aca="false">VLOOKUP(H5,Item_Cost,2,0)</f>
        <v>12</v>
      </c>
      <c r="I2" s="24" t="n">
        <f aca="false">VLOOKUP(I5,Item_Cost,2,0)</f>
        <v>40</v>
      </c>
      <c r="J2" s="24" t="n">
        <f aca="false">VLOOKUP(J5,Item_Cost,2,0)</f>
        <v>10</v>
      </c>
      <c r="K2" s="24" t="n">
        <f aca="false">VLOOKUP(K5,Item_Cost,2,0)</f>
        <v>19</v>
      </c>
      <c r="L2" s="24" t="n">
        <f aca="false">VLOOKUP(L5,Item_Cost,2,0)</f>
        <v>40</v>
      </c>
    </row>
    <row r="3" customFormat="false" ht="15" hidden="true" customHeight="false" outlineLevel="1" collapsed="false">
      <c r="B3" s="22"/>
      <c r="C3" s="25" t="s">
        <v>145</v>
      </c>
      <c r="D3" s="25"/>
      <c r="E3" s="25"/>
      <c r="F3" s="24" t="n">
        <f aca="false">SUMPRODUCT($C7:$C1000000,F7:F1000000)</f>
        <v>16.95</v>
      </c>
      <c r="G3" s="24" t="n">
        <f aca="false">SUMPRODUCT($C7:$C1000000,G7:G1000000)</f>
        <v>39.24</v>
      </c>
      <c r="H3" s="24" t="n">
        <f aca="false">SUMPRODUCT($C7:$C1000000,H7:H1000000)</f>
        <v>12.3</v>
      </c>
      <c r="I3" s="24" t="n">
        <f aca="false">SUMPRODUCT($C7:$C1000000,I7:I1000000)</f>
        <v>40.75</v>
      </c>
      <c r="J3" s="24" t="n">
        <f aca="false">SUMPRODUCT($C7:$C1000000,J7:J1000000)</f>
        <v>10</v>
      </c>
      <c r="K3" s="24" t="n">
        <f aca="false">SUMPRODUCT($C7:$C1000000,K7:K1000000)</f>
        <v>5.3</v>
      </c>
      <c r="L3" s="24" t="n">
        <f aca="false">SUMPRODUCT($C7:$C1000000,L7:L1000000)</f>
        <v>38.02</v>
      </c>
    </row>
    <row r="4" customFormat="false" ht="15" hidden="true" customHeight="false" outlineLevel="1" collapsed="false">
      <c r="B4" s="22"/>
      <c r="C4" s="25" t="s">
        <v>146</v>
      </c>
      <c r="D4" s="25"/>
      <c r="E4" s="25"/>
      <c r="F4" s="24" t="n">
        <f aca="false">SUMPRODUCT($D7:$D1000000,F7:F1000000)</f>
        <v>47.5</v>
      </c>
      <c r="G4" s="24" t="n">
        <f aca="false">SUMPRODUCT($D7:$D1000000,G7:G1000000)</f>
        <v>36</v>
      </c>
      <c r="H4" s="24" t="n">
        <f aca="false">SUMPRODUCT($D7:$D1000000,H7:H1000000)</f>
        <v>61.5</v>
      </c>
      <c r="I4" s="24" t="n">
        <f aca="false">SUMPRODUCT($D7:$D1000000,I7:I1000000)</f>
        <v>38</v>
      </c>
      <c r="J4" s="24" t="n">
        <f aca="false">SUMPRODUCT($D7:$D1000000,J7:J1000000)</f>
        <v>59</v>
      </c>
      <c r="K4" s="24" t="n">
        <f aca="false">SUMPRODUCT($D7:$D1000000,K7:K1000000)</f>
        <v>22</v>
      </c>
      <c r="L4" s="24" t="n">
        <f aca="false">SUMPRODUCT($D7:$D1000000,L7:L1000000)</f>
        <v>10</v>
      </c>
    </row>
    <row r="5" customFormat="false" ht="94.5" hidden="true" customHeight="false" outlineLevel="1" collapsed="false">
      <c r="D5" s="1" t="n">
        <v>68</v>
      </c>
      <c r="F5" s="26" t="s">
        <v>147</v>
      </c>
      <c r="G5" s="26" t="s">
        <v>148</v>
      </c>
      <c r="H5" s="26" t="s">
        <v>149</v>
      </c>
      <c r="I5" s="26" t="s">
        <v>150</v>
      </c>
      <c r="J5" s="26" t="s">
        <v>151</v>
      </c>
      <c r="K5" s="26" t="s">
        <v>152</v>
      </c>
      <c r="L5" s="26" t="s">
        <v>153</v>
      </c>
    </row>
    <row r="6" s="6" customFormat="true" ht="15" hidden="false" customHeight="false" outlineLevel="0" collapsed="false">
      <c r="A6" s="27" t="s">
        <v>46</v>
      </c>
      <c r="B6" s="6" t="s">
        <v>154</v>
      </c>
      <c r="C6" s="28" t="s">
        <v>5</v>
      </c>
      <c r="D6" s="28" t="s">
        <v>10</v>
      </c>
      <c r="E6" s="7" t="s">
        <v>155</v>
      </c>
      <c r="F6" s="29"/>
      <c r="G6" s="29"/>
      <c r="H6" s="29"/>
      <c r="I6" s="29"/>
      <c r="J6" s="29"/>
      <c r="K6" s="29"/>
      <c r="L6" s="29"/>
      <c r="M6" s="7" t="s">
        <v>11</v>
      </c>
      <c r="N6" s="7" t="s">
        <v>12</v>
      </c>
      <c r="O6" s="7" t="s">
        <v>14</v>
      </c>
      <c r="P6" s="30" t="s">
        <v>15</v>
      </c>
      <c r="Q6" s="7" t="s">
        <v>156</v>
      </c>
    </row>
    <row r="7" customFormat="false" ht="15" hidden="false" customHeight="false" outlineLevel="0" collapsed="false">
      <c r="A7" s="1" t="s">
        <v>47</v>
      </c>
      <c r="B7" s="0" t="s">
        <v>157</v>
      </c>
      <c r="C7" s="21" t="n">
        <v>1</v>
      </c>
      <c r="D7" s="21" t="n">
        <v>1</v>
      </c>
      <c r="M7" s="1" t="n">
        <v>150</v>
      </c>
      <c r="N7" s="1" t="n">
        <v>18</v>
      </c>
      <c r="O7" s="1" t="n">
        <v>48</v>
      </c>
      <c r="P7" s="1" t="n">
        <v>69</v>
      </c>
    </row>
    <row r="8" customFormat="false" ht="15" hidden="false" customHeight="false" outlineLevel="0" collapsed="false">
      <c r="A8" s="1" t="s">
        <v>47</v>
      </c>
      <c r="B8" s="0" t="s">
        <v>158</v>
      </c>
      <c r="C8" s="21" t="n">
        <v>1</v>
      </c>
      <c r="D8" s="21" t="n">
        <v>1</v>
      </c>
      <c r="M8" s="1" t="n">
        <v>150</v>
      </c>
      <c r="O8" s="1" t="n">
        <v>48</v>
      </c>
      <c r="P8" s="1" t="n">
        <v>69</v>
      </c>
    </row>
    <row r="9" customFormat="false" ht="15" hidden="false" customHeight="false" outlineLevel="0" collapsed="false">
      <c r="A9" s="1" t="s">
        <v>47</v>
      </c>
      <c r="B9" s="0" t="s">
        <v>159</v>
      </c>
      <c r="C9" s="21" t="n">
        <v>1</v>
      </c>
      <c r="D9" s="21" t="n">
        <v>1.5</v>
      </c>
      <c r="M9" s="1" t="n">
        <v>150</v>
      </c>
      <c r="N9" s="1" t="n">
        <v>18</v>
      </c>
      <c r="O9" s="1" t="n">
        <v>48</v>
      </c>
      <c r="P9" s="1" t="n">
        <v>69</v>
      </c>
    </row>
    <row r="10" customFormat="false" ht="15" hidden="false" customHeight="false" outlineLevel="0" collapsed="false">
      <c r="A10" s="1" t="s">
        <v>47</v>
      </c>
      <c r="B10" s="0" t="s">
        <v>160</v>
      </c>
      <c r="C10" s="21" t="n">
        <v>0.04</v>
      </c>
      <c r="D10" s="21" t="n">
        <v>1.5</v>
      </c>
      <c r="M10" s="1" t="n">
        <v>150</v>
      </c>
      <c r="O10" s="1" t="n">
        <v>48</v>
      </c>
      <c r="P10" s="1" t="n">
        <v>69</v>
      </c>
    </row>
    <row r="11" customFormat="false" ht="15" hidden="false" customHeight="false" outlineLevel="0" collapsed="false">
      <c r="A11" s="1" t="s">
        <v>161</v>
      </c>
      <c r="B11" s="0" t="s">
        <v>162</v>
      </c>
      <c r="C11" s="21" t="n">
        <v>50</v>
      </c>
      <c r="D11" s="31"/>
      <c r="E11" s="1" t="n">
        <v>480</v>
      </c>
      <c r="M11" s="1" t="n">
        <v>157</v>
      </c>
      <c r="O11" s="1" t="n">
        <v>52</v>
      </c>
      <c r="P11" s="1" t="n">
        <v>71</v>
      </c>
    </row>
    <row r="12" customFormat="false" ht="15" hidden="false" customHeight="false" outlineLevel="0" collapsed="false">
      <c r="A12" s="1" t="s">
        <v>161</v>
      </c>
      <c r="B12" s="0" t="s">
        <v>163</v>
      </c>
      <c r="C12" s="21" t="n">
        <v>0.02</v>
      </c>
      <c r="D12" s="31"/>
      <c r="M12" s="1" t="n">
        <v>157</v>
      </c>
      <c r="O12" s="1" t="n">
        <v>52</v>
      </c>
      <c r="P12" s="1" t="n">
        <v>72</v>
      </c>
    </row>
    <row r="13" customFormat="false" ht="15" hidden="false" customHeight="false" outlineLevel="0" collapsed="false">
      <c r="A13" s="1" t="s">
        <v>161</v>
      </c>
      <c r="B13" s="0" t="s">
        <v>164</v>
      </c>
      <c r="C13" s="21" t="n">
        <v>10</v>
      </c>
      <c r="D13" s="31"/>
      <c r="M13" s="1" t="n">
        <v>157</v>
      </c>
      <c r="O13" s="1" t="n">
        <v>52</v>
      </c>
      <c r="P13" s="1" t="n">
        <v>72</v>
      </c>
    </row>
    <row r="14" customFormat="false" ht="15" hidden="false" customHeight="false" outlineLevel="0" collapsed="false">
      <c r="A14" s="1" t="s">
        <v>161</v>
      </c>
      <c r="B14" s="0" t="s">
        <v>165</v>
      </c>
      <c r="C14" s="21" t="n">
        <v>8</v>
      </c>
      <c r="D14" s="31"/>
      <c r="E14" s="1" t="n">
        <v>420</v>
      </c>
      <c r="M14" s="1" t="n">
        <v>157</v>
      </c>
      <c r="N14" s="1" t="n">
        <v>19</v>
      </c>
      <c r="O14" s="1" t="n">
        <v>52</v>
      </c>
      <c r="P14" s="1" t="n">
        <v>71</v>
      </c>
    </row>
    <row r="15" customFormat="false" ht="15" hidden="false" customHeight="false" outlineLevel="0" collapsed="false">
      <c r="A15" s="1" t="s">
        <v>161</v>
      </c>
      <c r="B15" s="0" t="s">
        <v>166</v>
      </c>
      <c r="C15" s="21" t="n">
        <v>200</v>
      </c>
      <c r="D15" s="31"/>
      <c r="E15" s="1" t="n">
        <v>1320</v>
      </c>
      <c r="M15" s="1" t="n">
        <v>157</v>
      </c>
      <c r="O15" s="1" t="n">
        <v>52</v>
      </c>
      <c r="P15" s="1" t="n">
        <v>71</v>
      </c>
    </row>
    <row r="16" customFormat="false" ht="15" hidden="false" customHeight="false" outlineLevel="0" collapsed="false">
      <c r="A16" s="1" t="s">
        <v>161</v>
      </c>
      <c r="B16" s="0" t="s">
        <v>167</v>
      </c>
      <c r="C16" s="21" t="n">
        <v>1</v>
      </c>
      <c r="D16" s="31"/>
      <c r="M16" s="1" t="n">
        <v>157</v>
      </c>
      <c r="O16" s="1" t="n">
        <v>52</v>
      </c>
      <c r="P16" s="1" t="n">
        <v>72</v>
      </c>
    </row>
    <row r="17" customFormat="false" ht="15" hidden="false" customHeight="false" outlineLevel="0" collapsed="false">
      <c r="A17" s="1" t="s">
        <v>161</v>
      </c>
      <c r="B17" s="0" t="s">
        <v>168</v>
      </c>
      <c r="C17" s="21" t="n">
        <v>50</v>
      </c>
      <c r="D17" s="31"/>
      <c r="E17" s="1" t="n">
        <v>540</v>
      </c>
      <c r="M17" s="1" t="n">
        <v>157</v>
      </c>
      <c r="N17" s="1" t="n">
        <v>19</v>
      </c>
      <c r="O17" s="1" t="n">
        <v>52</v>
      </c>
      <c r="P17" s="1" t="n">
        <v>71</v>
      </c>
    </row>
    <row r="18" customFormat="false" ht="15" hidden="false" customHeight="false" outlineLevel="0" collapsed="false">
      <c r="A18" s="1" t="s">
        <v>161</v>
      </c>
      <c r="B18" s="0" t="s">
        <v>169</v>
      </c>
      <c r="C18" s="21" t="n">
        <v>75</v>
      </c>
      <c r="D18" s="31"/>
      <c r="E18" s="1" t="n">
        <v>480</v>
      </c>
      <c r="M18" s="1" t="n">
        <v>157</v>
      </c>
      <c r="N18" s="1" t="n">
        <v>19</v>
      </c>
      <c r="O18" s="1" t="n">
        <v>52</v>
      </c>
      <c r="P18" s="1" t="n">
        <v>71</v>
      </c>
    </row>
    <row r="19" customFormat="false" ht="15" hidden="false" customHeight="false" outlineLevel="0" collapsed="false">
      <c r="A19" s="1" t="s">
        <v>161</v>
      </c>
      <c r="B19" s="0" t="s">
        <v>170</v>
      </c>
      <c r="C19" s="21" t="n">
        <v>25</v>
      </c>
      <c r="D19" s="31"/>
      <c r="E19" s="1" t="n">
        <v>195</v>
      </c>
      <c r="M19" s="1" t="n">
        <v>157</v>
      </c>
      <c r="O19" s="1" t="n">
        <v>52</v>
      </c>
      <c r="P19" s="1" t="n">
        <v>71</v>
      </c>
    </row>
    <row r="20" customFormat="false" ht="15" hidden="false" customHeight="false" outlineLevel="0" collapsed="false">
      <c r="A20" s="1" t="s">
        <v>161</v>
      </c>
      <c r="B20" s="0" t="s">
        <v>171</v>
      </c>
      <c r="C20" s="21" t="n">
        <v>15</v>
      </c>
      <c r="D20" s="31"/>
      <c r="M20" s="1" t="n">
        <v>157</v>
      </c>
      <c r="O20" s="1" t="n">
        <v>52</v>
      </c>
      <c r="P20" s="1" t="n">
        <v>72</v>
      </c>
    </row>
    <row r="21" customFormat="false" ht="15" hidden="false" customHeight="false" outlineLevel="0" collapsed="false">
      <c r="A21" s="1" t="s">
        <v>161</v>
      </c>
      <c r="B21" s="0" t="s">
        <v>172</v>
      </c>
      <c r="C21" s="21" t="n">
        <v>3</v>
      </c>
      <c r="D21" s="31"/>
      <c r="M21" s="1" t="n">
        <v>157</v>
      </c>
      <c r="O21" s="1" t="n">
        <v>52</v>
      </c>
      <c r="P21" s="1" t="n">
        <v>72</v>
      </c>
    </row>
    <row r="22" customFormat="false" ht="15" hidden="false" customHeight="false" outlineLevel="0" collapsed="false">
      <c r="A22" s="1" t="s">
        <v>161</v>
      </c>
      <c r="B22" s="0" t="s">
        <v>173</v>
      </c>
      <c r="C22" s="21" t="n">
        <v>30</v>
      </c>
      <c r="D22" s="31"/>
      <c r="E22" s="1" t="n">
        <v>225</v>
      </c>
      <c r="M22" s="1" t="n">
        <v>157</v>
      </c>
      <c r="O22" s="1" t="n">
        <v>52</v>
      </c>
      <c r="P22" s="1" t="n">
        <v>72</v>
      </c>
    </row>
    <row r="23" customFormat="false" ht="15" hidden="false" customHeight="false" outlineLevel="0" collapsed="false">
      <c r="A23" s="1" t="s">
        <v>161</v>
      </c>
      <c r="B23" s="0" t="s">
        <v>174</v>
      </c>
      <c r="C23" s="21" t="n">
        <v>2</v>
      </c>
      <c r="D23" s="31"/>
      <c r="M23" s="1" t="n">
        <v>157</v>
      </c>
      <c r="O23" s="1" t="n">
        <v>52</v>
      </c>
      <c r="P23" s="1" t="n">
        <v>72</v>
      </c>
    </row>
    <row r="24" customFormat="false" ht="15" hidden="false" customHeight="false" outlineLevel="0" collapsed="false">
      <c r="A24" s="1" t="s">
        <v>161</v>
      </c>
      <c r="B24" s="0" t="s">
        <v>175</v>
      </c>
      <c r="C24" s="21" t="n">
        <v>400</v>
      </c>
      <c r="D24" s="31"/>
      <c r="E24" s="1" t="n">
        <v>540</v>
      </c>
      <c r="M24" s="1" t="n">
        <v>157</v>
      </c>
      <c r="O24" s="1" t="n">
        <v>52</v>
      </c>
      <c r="P24" s="1" t="n">
        <v>72</v>
      </c>
    </row>
    <row r="25" customFormat="false" ht="15" hidden="false" customHeight="false" outlineLevel="0" collapsed="false">
      <c r="A25" s="1" t="s">
        <v>176</v>
      </c>
      <c r="B25" s="0" t="s">
        <v>177</v>
      </c>
      <c r="C25" s="21" t="n">
        <v>0.5</v>
      </c>
      <c r="D25" s="21" t="n">
        <v>3</v>
      </c>
      <c r="M25" s="1" t="n">
        <v>150</v>
      </c>
      <c r="N25" s="1" t="n">
        <v>18</v>
      </c>
      <c r="O25" s="1" t="n">
        <v>48</v>
      </c>
      <c r="P25" s="1" t="n">
        <v>69</v>
      </c>
    </row>
    <row r="26" customFormat="false" ht="15" hidden="false" customHeight="false" outlineLevel="0" collapsed="false">
      <c r="A26" s="1" t="s">
        <v>176</v>
      </c>
      <c r="B26" s="0" t="s">
        <v>178</v>
      </c>
      <c r="C26" s="21" t="n">
        <v>5</v>
      </c>
      <c r="D26" s="21" t="n">
        <v>4</v>
      </c>
      <c r="I26" s="1" t="n">
        <v>2</v>
      </c>
      <c r="M26" s="1" t="n">
        <v>150</v>
      </c>
      <c r="O26" s="1" t="n">
        <v>48</v>
      </c>
      <c r="P26" s="1" t="n">
        <v>69</v>
      </c>
    </row>
    <row r="27" customFormat="false" ht="15" hidden="false" customHeight="false" outlineLevel="0" collapsed="false">
      <c r="A27" s="1" t="s">
        <v>176</v>
      </c>
      <c r="B27" s="0" t="s">
        <v>179</v>
      </c>
      <c r="C27" s="21" t="n">
        <v>15</v>
      </c>
      <c r="D27" s="21" t="n">
        <v>6</v>
      </c>
      <c r="G27" s="1" t="n">
        <v>1</v>
      </c>
      <c r="M27" s="1" t="n">
        <v>150</v>
      </c>
      <c r="N27" s="1" t="n">
        <v>18</v>
      </c>
      <c r="O27" s="1" t="n">
        <v>48</v>
      </c>
      <c r="P27" s="1" t="n">
        <v>69</v>
      </c>
    </row>
    <row r="28" customFormat="false" ht="15" hidden="false" customHeight="false" outlineLevel="0" collapsed="false">
      <c r="A28" s="1" t="s">
        <v>176</v>
      </c>
      <c r="B28" s="0" t="s">
        <v>180</v>
      </c>
      <c r="C28" s="21" t="n">
        <v>2</v>
      </c>
      <c r="D28" s="21" t="n">
        <v>4</v>
      </c>
      <c r="M28" s="1" t="n">
        <v>150</v>
      </c>
      <c r="O28" s="1" t="n">
        <v>48</v>
      </c>
      <c r="P28" s="1" t="n">
        <v>69</v>
      </c>
    </row>
    <row r="29" customFormat="false" ht="15" hidden="false" customHeight="false" outlineLevel="0" collapsed="false">
      <c r="A29" s="1" t="s">
        <v>176</v>
      </c>
      <c r="B29" s="0" t="s">
        <v>181</v>
      </c>
      <c r="C29" s="21" t="n">
        <v>1</v>
      </c>
      <c r="D29" s="21" t="n">
        <v>4</v>
      </c>
      <c r="K29" s="1" t="n">
        <v>1</v>
      </c>
      <c r="M29" s="1" t="n">
        <v>150</v>
      </c>
      <c r="N29" s="1" t="n">
        <v>18</v>
      </c>
      <c r="O29" s="1" t="n">
        <v>48</v>
      </c>
      <c r="P29" s="1" t="n">
        <v>69</v>
      </c>
    </row>
    <row r="30" customFormat="false" ht="15" hidden="false" customHeight="false" outlineLevel="0" collapsed="false">
      <c r="A30" s="1" t="s">
        <v>182</v>
      </c>
      <c r="B30" s="0" t="s">
        <v>183</v>
      </c>
      <c r="C30" s="21" t="n">
        <v>0.2</v>
      </c>
      <c r="D30" s="32" t="s">
        <v>184</v>
      </c>
      <c r="M30" s="1" t="n">
        <v>158</v>
      </c>
      <c r="N30" s="1" t="n">
        <v>19</v>
      </c>
      <c r="O30" s="1" t="n">
        <v>53</v>
      </c>
      <c r="P30" s="1" t="n">
        <v>73</v>
      </c>
    </row>
    <row r="31" customFormat="false" ht="15" hidden="false" customHeight="false" outlineLevel="0" collapsed="false">
      <c r="A31" s="1" t="s">
        <v>182</v>
      </c>
      <c r="B31" s="0" t="s">
        <v>185</v>
      </c>
      <c r="C31" s="21" t="n">
        <v>0.04</v>
      </c>
      <c r="D31" s="32" t="s">
        <v>184</v>
      </c>
      <c r="M31" s="1" t="n">
        <v>158</v>
      </c>
      <c r="N31" s="1" t="n">
        <v>19</v>
      </c>
      <c r="O31" s="1" t="n">
        <v>53</v>
      </c>
      <c r="P31" s="1" t="n">
        <v>73</v>
      </c>
    </row>
    <row r="32" customFormat="false" ht="15" hidden="false" customHeight="false" outlineLevel="0" collapsed="false">
      <c r="A32" s="1" t="s">
        <v>182</v>
      </c>
      <c r="B32" s="0" t="s">
        <v>186</v>
      </c>
      <c r="C32" s="21" t="n">
        <v>10</v>
      </c>
      <c r="D32" s="32" t="s">
        <v>184</v>
      </c>
      <c r="M32" s="1" t="n">
        <v>158</v>
      </c>
      <c r="O32" s="1" t="n">
        <v>53</v>
      </c>
      <c r="P32" s="1" t="n">
        <v>73</v>
      </c>
    </row>
    <row r="33" customFormat="false" ht="15" hidden="false" customHeight="false" outlineLevel="0" collapsed="false">
      <c r="A33" s="1" t="s">
        <v>182</v>
      </c>
      <c r="B33" s="0" t="s">
        <v>187</v>
      </c>
      <c r="C33" s="21" t="n">
        <v>0.02</v>
      </c>
      <c r="D33" s="32" t="s">
        <v>184</v>
      </c>
      <c r="M33" s="1" t="n">
        <v>158</v>
      </c>
      <c r="O33" s="1" t="n">
        <v>53</v>
      </c>
      <c r="P33" s="1" t="n">
        <v>73</v>
      </c>
    </row>
    <row r="34" customFormat="false" ht="15" hidden="false" customHeight="false" outlineLevel="0" collapsed="false">
      <c r="A34" s="1" t="s">
        <v>182</v>
      </c>
      <c r="B34" s="0" t="s">
        <v>188</v>
      </c>
      <c r="C34" s="21" t="n">
        <v>0.1</v>
      </c>
      <c r="D34" s="32" t="s">
        <v>184</v>
      </c>
      <c r="M34" s="1" t="n">
        <v>158</v>
      </c>
      <c r="O34" s="1" t="n">
        <v>53</v>
      </c>
      <c r="P34" s="1" t="n">
        <v>73</v>
      </c>
    </row>
    <row r="35" customFormat="false" ht="15" hidden="false" customHeight="false" outlineLevel="0" collapsed="false">
      <c r="A35" s="1" t="s">
        <v>182</v>
      </c>
      <c r="B35" s="0" t="s">
        <v>189</v>
      </c>
      <c r="C35" s="21" t="n">
        <v>2</v>
      </c>
      <c r="D35" s="31"/>
      <c r="M35" s="1" t="n">
        <v>158</v>
      </c>
      <c r="N35" s="1" t="n">
        <v>19</v>
      </c>
      <c r="O35" s="1" t="n">
        <v>53</v>
      </c>
      <c r="P35" s="1" t="n">
        <v>74</v>
      </c>
    </row>
    <row r="36" customFormat="false" ht="15" hidden="false" customHeight="false" outlineLevel="0" collapsed="false">
      <c r="A36" s="1" t="s">
        <v>182</v>
      </c>
      <c r="B36" s="0" t="s">
        <v>190</v>
      </c>
      <c r="C36" s="21" t="n">
        <v>0.5</v>
      </c>
      <c r="D36" s="31"/>
      <c r="M36" s="1" t="n">
        <v>158</v>
      </c>
      <c r="N36" s="1" t="n">
        <v>19</v>
      </c>
      <c r="O36" s="1" t="n">
        <v>53</v>
      </c>
      <c r="P36" s="1" t="n">
        <v>74</v>
      </c>
    </row>
    <row r="37" customFormat="false" ht="15" hidden="false" customHeight="false" outlineLevel="0" collapsed="false">
      <c r="A37" s="1" t="s">
        <v>182</v>
      </c>
      <c r="B37" s="0" t="s">
        <v>191</v>
      </c>
      <c r="C37" s="21" t="n">
        <v>0.3</v>
      </c>
      <c r="D37" s="31"/>
      <c r="M37" s="1" t="n">
        <v>158</v>
      </c>
      <c r="N37" s="1" t="n">
        <v>19</v>
      </c>
      <c r="O37" s="1" t="n">
        <v>53</v>
      </c>
      <c r="P37" s="1" t="n">
        <v>74</v>
      </c>
    </row>
    <row r="38" customFormat="false" ht="15" hidden="false" customHeight="false" outlineLevel="0" collapsed="false">
      <c r="A38" s="1" t="s">
        <v>182</v>
      </c>
      <c r="B38" s="0" t="s">
        <v>192</v>
      </c>
      <c r="C38" s="21" t="n">
        <v>0.06</v>
      </c>
      <c r="D38" s="31"/>
      <c r="M38" s="1" t="n">
        <v>158</v>
      </c>
      <c r="N38" s="1" t="n">
        <v>19</v>
      </c>
      <c r="O38" s="1" t="n">
        <v>53</v>
      </c>
      <c r="P38" s="1" t="n">
        <v>74</v>
      </c>
    </row>
    <row r="39" customFormat="false" ht="15" hidden="false" customHeight="false" outlineLevel="0" collapsed="false">
      <c r="A39" s="1" t="s">
        <v>182</v>
      </c>
      <c r="B39" s="0" t="s">
        <v>193</v>
      </c>
      <c r="C39" s="21" t="n">
        <v>0.03</v>
      </c>
      <c r="D39" s="31"/>
      <c r="M39" s="1" t="n">
        <v>158</v>
      </c>
      <c r="N39" s="1" t="n">
        <v>19</v>
      </c>
      <c r="O39" s="1" t="n">
        <v>53</v>
      </c>
      <c r="P39" s="1" t="n">
        <v>74</v>
      </c>
    </row>
    <row r="40" customFormat="false" ht="15" hidden="false" customHeight="false" outlineLevel="0" collapsed="false">
      <c r="A40" s="1" t="s">
        <v>182</v>
      </c>
      <c r="B40" s="0" t="s">
        <v>194</v>
      </c>
      <c r="C40" s="21" t="n">
        <v>0.8</v>
      </c>
      <c r="D40" s="31"/>
      <c r="M40" s="1" t="n">
        <v>158</v>
      </c>
      <c r="N40" s="1" t="n">
        <v>19</v>
      </c>
      <c r="O40" s="1" t="n">
        <v>53</v>
      </c>
      <c r="P40" s="1" t="n">
        <v>74</v>
      </c>
    </row>
    <row r="41" customFormat="false" ht="15" hidden="false" customHeight="false" outlineLevel="0" collapsed="false">
      <c r="A41" s="1" t="s">
        <v>182</v>
      </c>
      <c r="B41" s="0" t="s">
        <v>195</v>
      </c>
      <c r="C41" s="21" t="n">
        <v>0.3</v>
      </c>
      <c r="D41" s="32" t="s">
        <v>184</v>
      </c>
      <c r="M41" s="1" t="n">
        <v>158</v>
      </c>
      <c r="O41" s="1" t="n">
        <v>53</v>
      </c>
      <c r="P41" s="1" t="n">
        <v>74</v>
      </c>
    </row>
    <row r="42" customFormat="false" ht="15" hidden="false" customHeight="false" outlineLevel="0" collapsed="false">
      <c r="A42" s="1" t="s">
        <v>182</v>
      </c>
      <c r="B42" s="0" t="s">
        <v>196</v>
      </c>
      <c r="C42" s="21" t="n">
        <v>0.5</v>
      </c>
      <c r="D42" s="21" t="n">
        <v>2</v>
      </c>
      <c r="F42" s="1" t="n">
        <v>5</v>
      </c>
      <c r="H42" s="1" t="n">
        <v>10</v>
      </c>
      <c r="I42" s="1" t="n">
        <v>5</v>
      </c>
      <c r="J42" s="1" t="n">
        <v>10</v>
      </c>
      <c r="K42" s="1" t="n">
        <v>2</v>
      </c>
      <c r="M42" s="1" t="n">
        <v>153</v>
      </c>
      <c r="N42" s="1" t="n">
        <v>19</v>
      </c>
      <c r="O42" s="1" t="n">
        <v>50</v>
      </c>
      <c r="P42" s="1" t="n">
        <v>68</v>
      </c>
    </row>
    <row r="43" customFormat="false" ht="15" hidden="false" customHeight="false" outlineLevel="0" collapsed="false">
      <c r="A43" s="1" t="s">
        <v>182</v>
      </c>
      <c r="B43" s="0" t="s">
        <v>197</v>
      </c>
      <c r="C43" s="21" t="n">
        <v>0.2</v>
      </c>
      <c r="D43" s="32" t="s">
        <v>184</v>
      </c>
      <c r="M43" s="1" t="n">
        <v>158</v>
      </c>
      <c r="N43" s="1" t="n">
        <v>19</v>
      </c>
      <c r="O43" s="1" t="n">
        <v>53</v>
      </c>
      <c r="P43" s="1" t="n">
        <v>74</v>
      </c>
    </row>
    <row r="44" customFormat="false" ht="15" hidden="false" customHeight="false" outlineLevel="0" collapsed="false">
      <c r="A44" s="1" t="s">
        <v>182</v>
      </c>
      <c r="B44" s="0" t="s">
        <v>198</v>
      </c>
      <c r="C44" s="21" t="n">
        <v>10</v>
      </c>
      <c r="D44" s="32" t="s">
        <v>184</v>
      </c>
      <c r="M44" s="1" t="n">
        <v>158</v>
      </c>
      <c r="N44" s="1" t="n">
        <v>19</v>
      </c>
      <c r="O44" s="1" t="n">
        <v>53</v>
      </c>
      <c r="P44" s="1" t="n">
        <v>74</v>
      </c>
    </row>
    <row r="45" customFormat="false" ht="15" hidden="false" customHeight="false" outlineLevel="0" collapsed="false">
      <c r="A45" s="1" t="s">
        <v>199</v>
      </c>
      <c r="B45" s="0" t="s">
        <v>200</v>
      </c>
      <c r="Q45" s="1" t="n">
        <v>27</v>
      </c>
    </row>
    <row r="46" customFormat="false" ht="15" hidden="false" customHeight="false" outlineLevel="0" collapsed="false">
      <c r="A46" s="1" t="s">
        <v>199</v>
      </c>
      <c r="B46" s="0" t="s">
        <v>201</v>
      </c>
      <c r="Q46" s="1" t="n">
        <v>27</v>
      </c>
    </row>
    <row r="47" customFormat="false" ht="15" hidden="false" customHeight="false" outlineLevel="0" collapsed="false">
      <c r="A47" s="1" t="s">
        <v>199</v>
      </c>
      <c r="B47" s="0" t="s">
        <v>202</v>
      </c>
      <c r="Q47" s="1" t="n">
        <v>27</v>
      </c>
    </row>
    <row r="48" customFormat="false" ht="15" hidden="false" customHeight="false" outlineLevel="0" collapsed="false">
      <c r="A48" s="1" t="s">
        <v>199</v>
      </c>
      <c r="B48" s="0" t="s">
        <v>203</v>
      </c>
      <c r="Q48" s="1" t="n">
        <v>28</v>
      </c>
    </row>
    <row r="49" customFormat="false" ht="15" hidden="false" customHeight="false" outlineLevel="0" collapsed="false">
      <c r="A49" s="1" t="s">
        <v>199</v>
      </c>
      <c r="B49" s="0" t="s">
        <v>204</v>
      </c>
      <c r="Q49" s="1" t="n">
        <v>28</v>
      </c>
    </row>
    <row r="50" customFormat="false" ht="15" hidden="false" customHeight="false" outlineLevel="0" collapsed="false">
      <c r="A50" s="1" t="s">
        <v>199</v>
      </c>
      <c r="B50" s="0" t="s">
        <v>205</v>
      </c>
      <c r="Q50" s="1" t="n">
        <v>28</v>
      </c>
    </row>
    <row r="51" customFormat="false" ht="15" hidden="false" customHeight="false" outlineLevel="0" collapsed="false">
      <c r="A51" s="1" t="s">
        <v>199</v>
      </c>
      <c r="B51" s="0" t="s">
        <v>206</v>
      </c>
      <c r="Q51" s="1" t="n">
        <v>27</v>
      </c>
    </row>
    <row r="52" customFormat="false" ht="15" hidden="false" customHeight="false" outlineLevel="0" collapsed="false">
      <c r="A52" s="1" t="s">
        <v>199</v>
      </c>
      <c r="B52" s="0" t="s">
        <v>207</v>
      </c>
      <c r="Q52" s="1" t="n">
        <v>28</v>
      </c>
    </row>
    <row r="53" customFormat="false" ht="15" hidden="false" customHeight="false" outlineLevel="0" collapsed="false">
      <c r="A53" s="1" t="s">
        <v>199</v>
      </c>
      <c r="B53" s="0" t="s">
        <v>208</v>
      </c>
      <c r="Q53" s="1" t="n">
        <v>28</v>
      </c>
    </row>
    <row r="54" customFormat="false" ht="15" hidden="false" customHeight="false" outlineLevel="0" collapsed="false">
      <c r="A54" s="1" t="s">
        <v>199</v>
      </c>
      <c r="B54" s="0" t="s">
        <v>209</v>
      </c>
      <c r="Q54" s="1" t="n">
        <v>28</v>
      </c>
    </row>
    <row r="55" customFormat="false" ht="15" hidden="false" customHeight="false" outlineLevel="0" collapsed="false">
      <c r="A55" s="1" t="s">
        <v>199</v>
      </c>
      <c r="B55" s="0" t="s">
        <v>210</v>
      </c>
      <c r="Q55" s="1" t="n">
        <v>28</v>
      </c>
    </row>
    <row r="56" customFormat="false" ht="15" hidden="false" customHeight="false" outlineLevel="0" collapsed="false">
      <c r="A56" s="1" t="s">
        <v>199</v>
      </c>
      <c r="B56" s="0" t="s">
        <v>211</v>
      </c>
      <c r="Q56" s="1" t="n">
        <v>28</v>
      </c>
    </row>
    <row r="57" customFormat="false" ht="15" hidden="false" customHeight="false" outlineLevel="0" collapsed="false">
      <c r="A57" s="1" t="s">
        <v>199</v>
      </c>
      <c r="B57" s="0" t="s">
        <v>212</v>
      </c>
      <c r="Q57" s="1" t="n">
        <v>28</v>
      </c>
    </row>
    <row r="58" customFormat="false" ht="15" hidden="false" customHeight="false" outlineLevel="0" collapsed="false">
      <c r="A58" s="1" t="s">
        <v>213</v>
      </c>
      <c r="B58" s="0" t="s">
        <v>214</v>
      </c>
      <c r="C58" s="21" t="n">
        <v>2</v>
      </c>
      <c r="D58" s="21" t="n">
        <v>2</v>
      </c>
      <c r="M58" s="1" t="n">
        <v>150</v>
      </c>
      <c r="O58" s="1" t="n">
        <v>48</v>
      </c>
      <c r="P58" s="1" t="n">
        <v>68</v>
      </c>
    </row>
    <row r="59" customFormat="false" ht="15" hidden="false" customHeight="false" outlineLevel="0" collapsed="false">
      <c r="A59" s="1" t="s">
        <v>213</v>
      </c>
      <c r="B59" s="0" t="s">
        <v>215</v>
      </c>
      <c r="C59" s="21" t="n">
        <v>25</v>
      </c>
      <c r="D59" s="21" t="n">
        <v>1</v>
      </c>
      <c r="M59" s="1" t="n">
        <v>148</v>
      </c>
      <c r="O59" s="1" t="n">
        <v>47</v>
      </c>
      <c r="P59" s="1" t="n">
        <v>66</v>
      </c>
    </row>
    <row r="60" customFormat="false" ht="15" hidden="false" customHeight="false" outlineLevel="0" collapsed="false">
      <c r="A60" s="1" t="s">
        <v>213</v>
      </c>
      <c r="B60" s="0" t="s">
        <v>216</v>
      </c>
      <c r="C60" s="21" t="n">
        <v>50</v>
      </c>
      <c r="D60" s="21" t="n">
        <v>1</v>
      </c>
      <c r="M60" s="1" t="n">
        <v>148</v>
      </c>
      <c r="O60" s="1" t="n">
        <v>47</v>
      </c>
      <c r="P60" s="1" t="n">
        <v>66</v>
      </c>
    </row>
    <row r="61" customFormat="false" ht="15" hidden="false" customHeight="false" outlineLevel="0" collapsed="false">
      <c r="A61" s="1" t="s">
        <v>213</v>
      </c>
      <c r="B61" s="0" t="s">
        <v>217</v>
      </c>
      <c r="C61" s="32" t="s">
        <v>184</v>
      </c>
      <c r="D61" s="32" t="s">
        <v>184</v>
      </c>
      <c r="K61" s="1" t="n">
        <v>1</v>
      </c>
    </row>
    <row r="62" customFormat="false" ht="15" hidden="false" customHeight="false" outlineLevel="0" collapsed="false">
      <c r="A62" s="1" t="s">
        <v>213</v>
      </c>
      <c r="B62" s="0" t="s">
        <v>218</v>
      </c>
      <c r="C62" s="21" t="n">
        <v>50</v>
      </c>
      <c r="D62" s="21" t="n">
        <v>0</v>
      </c>
      <c r="M62" s="1" t="n">
        <v>151</v>
      </c>
      <c r="O62" s="1" t="n">
        <v>47</v>
      </c>
      <c r="P62" s="1" t="n">
        <v>66</v>
      </c>
    </row>
    <row r="63" customFormat="false" ht="15" hidden="false" customHeight="false" outlineLevel="0" collapsed="false">
      <c r="A63" s="1" t="s">
        <v>213</v>
      </c>
      <c r="B63" s="0" t="s">
        <v>219</v>
      </c>
      <c r="C63" s="21" t="n">
        <v>10</v>
      </c>
      <c r="D63" s="21" t="n">
        <v>1</v>
      </c>
      <c r="M63" s="1" t="n">
        <v>151</v>
      </c>
      <c r="O63" s="1" t="n">
        <v>47</v>
      </c>
      <c r="P63" s="1" t="n">
        <v>66</v>
      </c>
    </row>
    <row r="64" customFormat="false" ht="15" hidden="false" customHeight="false" outlineLevel="0" collapsed="false">
      <c r="A64" s="1" t="s">
        <v>213</v>
      </c>
      <c r="B64" s="0" t="s">
        <v>220</v>
      </c>
      <c r="C64" s="21" t="n">
        <v>20</v>
      </c>
      <c r="D64" s="21" t="n">
        <v>3</v>
      </c>
      <c r="M64" s="1" t="n">
        <v>151</v>
      </c>
      <c r="O64" s="1" t="n">
        <v>47</v>
      </c>
      <c r="P64" s="1" t="n">
        <v>66</v>
      </c>
    </row>
    <row r="65" customFormat="false" ht="15" hidden="false" customHeight="false" outlineLevel="0" collapsed="false">
      <c r="A65" s="1" t="s">
        <v>213</v>
      </c>
      <c r="B65" s="0" t="s">
        <v>221</v>
      </c>
      <c r="C65" s="21" t="n">
        <v>10</v>
      </c>
      <c r="D65" s="21" t="n">
        <v>2</v>
      </c>
      <c r="M65" s="1" t="n">
        <v>151</v>
      </c>
      <c r="O65" s="1" t="n">
        <v>47</v>
      </c>
      <c r="P65" s="1" t="n">
        <v>66</v>
      </c>
    </row>
    <row r="66" customFormat="false" ht="15" hidden="false" customHeight="false" outlineLevel="0" collapsed="false">
      <c r="A66" s="1" t="s">
        <v>213</v>
      </c>
      <c r="B66" s="0" t="s">
        <v>222</v>
      </c>
      <c r="C66" s="21" t="n">
        <v>5</v>
      </c>
      <c r="D66" s="21" t="n">
        <v>4</v>
      </c>
      <c r="M66" s="1" t="n">
        <v>151</v>
      </c>
      <c r="O66" s="1" t="n">
        <v>47</v>
      </c>
      <c r="P66" s="1" t="n">
        <v>66</v>
      </c>
    </row>
    <row r="67" customFormat="false" ht="15" hidden="false" customHeight="false" outlineLevel="0" collapsed="false">
      <c r="A67" s="1" t="s">
        <v>213</v>
      </c>
      <c r="B67" s="0" t="s">
        <v>223</v>
      </c>
      <c r="C67" s="21" t="n">
        <v>10</v>
      </c>
      <c r="D67" s="21" t="n">
        <v>1</v>
      </c>
      <c r="M67" s="1" t="n">
        <v>151</v>
      </c>
      <c r="O67" s="1" t="n">
        <v>47</v>
      </c>
      <c r="P67" s="1" t="n">
        <v>66</v>
      </c>
    </row>
    <row r="68" customFormat="false" ht="15" hidden="false" customHeight="false" outlineLevel="0" collapsed="false">
      <c r="A68" s="1" t="s">
        <v>213</v>
      </c>
      <c r="B68" s="0" t="s">
        <v>224</v>
      </c>
      <c r="C68" s="21" t="n">
        <v>2</v>
      </c>
      <c r="D68" s="21" t="n">
        <v>5</v>
      </c>
      <c r="E68" s="1" t="n">
        <v>30</v>
      </c>
      <c r="F68" s="1" t="n">
        <v>1</v>
      </c>
      <c r="H68" s="1" t="n">
        <v>1</v>
      </c>
      <c r="I68" s="1" t="n">
        <v>1</v>
      </c>
      <c r="J68" s="1" t="n">
        <v>1</v>
      </c>
      <c r="K68" s="1" t="n">
        <v>1</v>
      </c>
      <c r="L68" s="1" t="n">
        <v>1</v>
      </c>
      <c r="M68" s="1" t="n">
        <v>150</v>
      </c>
      <c r="N68" s="1" t="n">
        <v>18</v>
      </c>
      <c r="O68" s="1" t="n">
        <v>48</v>
      </c>
      <c r="P68" s="1" t="n">
        <v>69</v>
      </c>
    </row>
    <row r="69" customFormat="false" ht="15" hidden="false" customHeight="false" outlineLevel="0" collapsed="false">
      <c r="A69" s="1" t="s">
        <v>213</v>
      </c>
      <c r="B69" s="0" t="s">
        <v>225</v>
      </c>
      <c r="C69" s="21" t="n">
        <v>1</v>
      </c>
      <c r="D69" s="21" t="n">
        <v>2</v>
      </c>
      <c r="F69" s="1" t="n">
        <v>1</v>
      </c>
      <c r="M69" s="1" t="n">
        <v>151</v>
      </c>
      <c r="O69" s="1" t="n">
        <v>47</v>
      </c>
      <c r="P69" s="1" t="n">
        <v>67</v>
      </c>
    </row>
    <row r="70" customFormat="false" ht="15" hidden="false" customHeight="false" outlineLevel="0" collapsed="false">
      <c r="A70" s="1" t="s">
        <v>213</v>
      </c>
      <c r="B70" s="0" t="s">
        <v>226</v>
      </c>
      <c r="C70" s="21" t="n">
        <v>2</v>
      </c>
      <c r="D70" s="21" t="n">
        <v>70</v>
      </c>
      <c r="M70" s="1" t="n">
        <v>150</v>
      </c>
      <c r="O70" s="1" t="n">
        <v>48</v>
      </c>
      <c r="P70" s="1" t="n">
        <v>69</v>
      </c>
    </row>
    <row r="71" customFormat="false" ht="15" hidden="false" customHeight="false" outlineLevel="0" collapsed="false">
      <c r="A71" s="1" t="s">
        <v>213</v>
      </c>
      <c r="B71" s="0" t="s">
        <v>227</v>
      </c>
      <c r="C71" s="21" t="n">
        <v>0.4</v>
      </c>
      <c r="D71" s="21" t="n">
        <v>2</v>
      </c>
      <c r="E71" s="1" t="n">
        <v>40</v>
      </c>
      <c r="M71" s="1" t="n">
        <v>150</v>
      </c>
      <c r="O71" s="1" t="n">
        <v>48</v>
      </c>
      <c r="P71" s="1" t="n">
        <v>69</v>
      </c>
    </row>
    <row r="72" customFormat="false" ht="15" hidden="false" customHeight="false" outlineLevel="0" collapsed="false">
      <c r="A72" s="1" t="s">
        <v>213</v>
      </c>
      <c r="B72" s="0" t="s">
        <v>228</v>
      </c>
      <c r="C72" s="21" t="n">
        <v>1</v>
      </c>
      <c r="D72" s="21" t="n">
        <v>7</v>
      </c>
      <c r="I72" s="1" t="n">
        <v>1</v>
      </c>
      <c r="J72" s="1" t="n">
        <v>1</v>
      </c>
      <c r="M72" s="1" t="n">
        <v>150</v>
      </c>
      <c r="N72" s="1" t="n">
        <v>18</v>
      </c>
      <c r="O72" s="1" t="n">
        <v>48</v>
      </c>
      <c r="P72" s="1" t="n">
        <v>69</v>
      </c>
    </row>
    <row r="73" customFormat="false" ht="15" hidden="false" customHeight="false" outlineLevel="0" collapsed="false">
      <c r="A73" s="1" t="s">
        <v>213</v>
      </c>
      <c r="B73" s="0" t="s">
        <v>229</v>
      </c>
      <c r="C73" s="21" t="n">
        <v>1</v>
      </c>
      <c r="D73" s="21" t="n">
        <v>0</v>
      </c>
      <c r="F73" s="1" t="n">
        <v>1</v>
      </c>
      <c r="M73" s="1" t="n">
        <v>150</v>
      </c>
      <c r="N73" s="1" t="n">
        <v>18</v>
      </c>
      <c r="O73" s="1" t="n">
        <v>48</v>
      </c>
      <c r="P73" s="1" t="n">
        <v>69</v>
      </c>
    </row>
    <row r="74" customFormat="false" ht="15" hidden="false" customHeight="false" outlineLevel="0" collapsed="false">
      <c r="A74" s="1" t="s">
        <v>213</v>
      </c>
      <c r="B74" s="0" t="s">
        <v>230</v>
      </c>
      <c r="C74" s="21" t="n">
        <v>0.5</v>
      </c>
      <c r="D74" s="21" t="n">
        <v>3</v>
      </c>
      <c r="K74" s="1" t="n">
        <v>1</v>
      </c>
      <c r="M74" s="1" t="n">
        <v>150</v>
      </c>
      <c r="N74" s="1" t="n">
        <v>18</v>
      </c>
      <c r="O74" s="1" t="n">
        <v>48</v>
      </c>
      <c r="P74" s="1" t="n">
        <v>69</v>
      </c>
    </row>
    <row r="75" customFormat="false" ht="15" hidden="false" customHeight="false" outlineLevel="0" collapsed="false">
      <c r="A75" s="1" t="s">
        <v>213</v>
      </c>
      <c r="B75" s="0" t="s">
        <v>231</v>
      </c>
      <c r="C75" s="21" t="n">
        <v>1</v>
      </c>
      <c r="D75" s="21" t="n">
        <v>5</v>
      </c>
      <c r="M75" s="1" t="n">
        <v>151</v>
      </c>
      <c r="O75" s="1" t="n">
        <v>47</v>
      </c>
      <c r="P75" s="1" t="n">
        <v>67</v>
      </c>
    </row>
    <row r="76" customFormat="false" ht="15" hidden="false" customHeight="false" outlineLevel="0" collapsed="false">
      <c r="A76" s="1" t="s">
        <v>213</v>
      </c>
      <c r="B76" s="0" t="s">
        <v>232</v>
      </c>
      <c r="C76" s="21" t="n">
        <v>25</v>
      </c>
      <c r="D76" s="21" t="n">
        <v>5</v>
      </c>
      <c r="L76" s="1" t="n">
        <v>1</v>
      </c>
      <c r="M76" s="1" t="n">
        <v>151</v>
      </c>
      <c r="N76" s="1" t="n">
        <v>18</v>
      </c>
      <c r="O76" s="1" t="n">
        <v>47</v>
      </c>
      <c r="P76" s="1" t="n">
        <v>67</v>
      </c>
    </row>
    <row r="77" customFormat="false" ht="15" hidden="false" customHeight="false" outlineLevel="0" collapsed="false">
      <c r="A77" s="1" t="s">
        <v>213</v>
      </c>
      <c r="B77" s="0" t="s">
        <v>233</v>
      </c>
      <c r="C77" s="21" t="n">
        <v>2</v>
      </c>
      <c r="D77" s="21" t="n">
        <v>2</v>
      </c>
      <c r="M77" s="1" t="n">
        <v>150</v>
      </c>
      <c r="O77" s="1" t="n">
        <v>48</v>
      </c>
      <c r="P77" s="1" t="n">
        <v>69</v>
      </c>
    </row>
    <row r="78" customFormat="false" ht="15" hidden="false" customHeight="false" outlineLevel="0" collapsed="false">
      <c r="A78" s="1" t="s">
        <v>213</v>
      </c>
      <c r="B78" s="0" t="s">
        <v>234</v>
      </c>
      <c r="C78" s="21" t="n">
        <v>0.05</v>
      </c>
      <c r="D78" s="21" t="n">
        <v>2</v>
      </c>
      <c r="M78" s="1" t="n">
        <v>150</v>
      </c>
      <c r="O78" s="1" t="n">
        <v>48</v>
      </c>
      <c r="P78" s="1" t="n">
        <v>69</v>
      </c>
    </row>
    <row r="79" customFormat="false" ht="15" hidden="false" customHeight="false" outlineLevel="0" collapsed="false">
      <c r="A79" s="1" t="s">
        <v>213</v>
      </c>
      <c r="B79" s="0" t="s">
        <v>235</v>
      </c>
      <c r="C79" s="21" t="n">
        <v>1</v>
      </c>
      <c r="D79" s="21" t="n">
        <v>2</v>
      </c>
      <c r="M79" s="1" t="n">
        <v>151</v>
      </c>
      <c r="O79" s="1" t="n">
        <v>47</v>
      </c>
      <c r="P79" s="1" t="n">
        <v>67</v>
      </c>
    </row>
    <row r="80" customFormat="false" ht="15" hidden="false" customHeight="false" outlineLevel="0" collapsed="false">
      <c r="A80" s="1" t="s">
        <v>213</v>
      </c>
      <c r="B80" s="0" t="s">
        <v>236</v>
      </c>
      <c r="C80" s="21" t="n">
        <v>0.01</v>
      </c>
      <c r="D80" s="21" t="n">
        <v>0</v>
      </c>
      <c r="F80" s="1" t="n">
        <v>5</v>
      </c>
      <c r="I80" s="1" t="n">
        <v>5</v>
      </c>
      <c r="K80" s="1" t="n">
        <v>10</v>
      </c>
      <c r="M80" s="1" t="n">
        <v>151</v>
      </c>
      <c r="N80" s="1" t="n">
        <v>18</v>
      </c>
      <c r="O80" s="1" t="n">
        <v>49</v>
      </c>
      <c r="P80" s="1" t="n">
        <v>67</v>
      </c>
    </row>
    <row r="81" customFormat="false" ht="15" hidden="false" customHeight="false" outlineLevel="0" collapsed="false">
      <c r="A81" s="1" t="s">
        <v>213</v>
      </c>
      <c r="B81" s="0" t="s">
        <v>237</v>
      </c>
      <c r="C81" s="21" t="n">
        <v>1</v>
      </c>
      <c r="D81" s="21" t="n">
        <v>1</v>
      </c>
      <c r="M81" s="1" t="n">
        <v>151</v>
      </c>
      <c r="O81" s="1" t="n">
        <v>49</v>
      </c>
      <c r="P81" s="1" t="n">
        <v>67</v>
      </c>
    </row>
    <row r="82" customFormat="false" ht="15" hidden="false" customHeight="false" outlineLevel="0" collapsed="false">
      <c r="A82" s="1" t="s">
        <v>213</v>
      </c>
      <c r="B82" s="0" t="s">
        <v>238</v>
      </c>
      <c r="C82" s="21" t="n">
        <v>1</v>
      </c>
      <c r="D82" s="21" t="n">
        <v>1</v>
      </c>
      <c r="G82" s="1" t="n">
        <v>2</v>
      </c>
      <c r="M82" s="1" t="n">
        <v>151</v>
      </c>
      <c r="N82" s="1" t="n">
        <v>18</v>
      </c>
      <c r="O82" s="1" t="n">
        <v>49</v>
      </c>
      <c r="P82" s="1" t="n">
        <v>67</v>
      </c>
    </row>
    <row r="83" customFormat="false" ht="15" hidden="false" customHeight="false" outlineLevel="0" collapsed="false">
      <c r="A83" s="1" t="s">
        <v>213</v>
      </c>
      <c r="B83" s="0" t="s">
        <v>239</v>
      </c>
      <c r="C83" s="32" t="s">
        <v>184</v>
      </c>
      <c r="D83" s="32" t="s">
        <v>184</v>
      </c>
      <c r="K83" s="1" t="n">
        <v>1</v>
      </c>
    </row>
    <row r="84" customFormat="false" ht="15" hidden="false" customHeight="false" outlineLevel="0" collapsed="false">
      <c r="A84" s="1" t="s">
        <v>213</v>
      </c>
      <c r="B84" s="0" t="s">
        <v>240</v>
      </c>
      <c r="C84" s="21" t="n">
        <v>5</v>
      </c>
      <c r="D84" s="21" t="n">
        <v>10</v>
      </c>
      <c r="M84" s="1" t="n">
        <v>151</v>
      </c>
      <c r="O84" s="1" t="n">
        <v>49</v>
      </c>
      <c r="P84" s="1" t="n">
        <v>67</v>
      </c>
    </row>
    <row r="85" customFormat="false" ht="15" hidden="false" customHeight="false" outlineLevel="0" collapsed="false">
      <c r="A85" s="1" t="s">
        <v>213</v>
      </c>
      <c r="B85" s="0" t="s">
        <v>241</v>
      </c>
      <c r="C85" s="21" t="n">
        <v>0.01</v>
      </c>
      <c r="D85" s="21" t="n">
        <v>0</v>
      </c>
      <c r="M85" s="1" t="n">
        <v>150</v>
      </c>
      <c r="N85" s="1" t="n">
        <v>18</v>
      </c>
      <c r="O85" s="1" t="n">
        <v>48</v>
      </c>
      <c r="P85" s="1" t="n">
        <v>69</v>
      </c>
    </row>
    <row r="86" customFormat="false" ht="15" hidden="false" customHeight="false" outlineLevel="0" collapsed="false">
      <c r="A86" s="1" t="s">
        <v>213</v>
      </c>
      <c r="B86" s="0" t="s">
        <v>242</v>
      </c>
      <c r="C86" s="21" t="n">
        <v>5</v>
      </c>
      <c r="D86" s="21" t="n">
        <v>25</v>
      </c>
      <c r="E86" s="1" t="n">
        <v>300</v>
      </c>
      <c r="G86" s="1" t="n">
        <v>1</v>
      </c>
      <c r="M86" s="1" t="n">
        <v>150</v>
      </c>
      <c r="N86" s="1" t="n">
        <v>18</v>
      </c>
      <c r="O86" s="1" t="n">
        <v>48</v>
      </c>
      <c r="P86" s="1" t="n">
        <v>69</v>
      </c>
    </row>
    <row r="87" customFormat="false" ht="15" hidden="false" customHeight="false" outlineLevel="0" collapsed="false">
      <c r="A87" s="1" t="s">
        <v>213</v>
      </c>
      <c r="B87" s="0" t="s">
        <v>243</v>
      </c>
      <c r="C87" s="21" t="n">
        <v>25</v>
      </c>
      <c r="D87" s="21" t="n">
        <v>12</v>
      </c>
      <c r="M87" s="1" t="n">
        <v>151</v>
      </c>
      <c r="O87" s="1" t="n">
        <v>49</v>
      </c>
      <c r="P87" s="1" t="n">
        <v>67</v>
      </c>
    </row>
    <row r="88" customFormat="false" ht="15" hidden="false" customHeight="false" outlineLevel="0" collapsed="false">
      <c r="A88" s="1" t="s">
        <v>213</v>
      </c>
      <c r="B88" s="0" t="s">
        <v>244</v>
      </c>
      <c r="C88" s="21" t="n">
        <v>25</v>
      </c>
      <c r="D88" s="21" t="n">
        <v>2</v>
      </c>
      <c r="M88" s="1" t="n">
        <v>151</v>
      </c>
      <c r="N88" s="1" t="n">
        <v>18</v>
      </c>
      <c r="O88" s="1" t="n">
        <v>49</v>
      </c>
      <c r="P88" s="1" t="n">
        <v>67</v>
      </c>
    </row>
    <row r="89" customFormat="false" ht="15" hidden="false" customHeight="false" outlineLevel="0" collapsed="false">
      <c r="A89" s="1" t="s">
        <v>213</v>
      </c>
      <c r="B89" s="0" t="s">
        <v>245</v>
      </c>
      <c r="C89" s="21" t="n">
        <v>2</v>
      </c>
      <c r="D89" s="21" t="n">
        <v>5</v>
      </c>
      <c r="F89" s="1" t="n">
        <v>1</v>
      </c>
      <c r="H89" s="1" t="n">
        <v>1</v>
      </c>
      <c r="M89" s="1" t="n">
        <v>151</v>
      </c>
      <c r="N89" s="1" t="n">
        <v>18</v>
      </c>
      <c r="O89" s="1" t="n">
        <v>49</v>
      </c>
      <c r="P89" s="1" t="n">
        <v>67</v>
      </c>
    </row>
    <row r="90" customFormat="false" ht="15" hidden="false" customHeight="false" outlineLevel="0" collapsed="false">
      <c r="A90" s="1" t="s">
        <v>213</v>
      </c>
      <c r="B90" s="0" t="s">
        <v>246</v>
      </c>
      <c r="C90" s="21" t="n">
        <v>1</v>
      </c>
      <c r="D90" s="21" t="n">
        <v>0</v>
      </c>
      <c r="M90" s="1" t="n">
        <v>151</v>
      </c>
      <c r="O90" s="1" t="n">
        <v>49</v>
      </c>
      <c r="P90" s="1" t="n">
        <v>67</v>
      </c>
    </row>
    <row r="91" customFormat="false" ht="15" hidden="false" customHeight="false" outlineLevel="0" collapsed="false">
      <c r="A91" s="1" t="s">
        <v>213</v>
      </c>
      <c r="B91" s="0" t="s">
        <v>247</v>
      </c>
      <c r="C91" s="21" t="n">
        <v>1</v>
      </c>
      <c r="D91" s="21" t="n">
        <v>0</v>
      </c>
      <c r="M91" s="1" t="n">
        <v>151</v>
      </c>
      <c r="O91" s="1" t="n">
        <v>49</v>
      </c>
      <c r="P91" s="1" t="n">
        <v>67</v>
      </c>
    </row>
    <row r="92" customFormat="false" ht="15" hidden="false" customHeight="false" outlineLevel="0" collapsed="false">
      <c r="A92" s="1" t="s">
        <v>213</v>
      </c>
      <c r="B92" s="0" t="s">
        <v>248</v>
      </c>
      <c r="C92" s="21" t="n">
        <v>5</v>
      </c>
      <c r="D92" s="21" t="n">
        <v>4</v>
      </c>
      <c r="M92" s="1" t="n">
        <v>151</v>
      </c>
      <c r="O92" s="1" t="n">
        <v>49</v>
      </c>
      <c r="P92" s="1" t="n">
        <v>67</v>
      </c>
    </row>
    <row r="93" customFormat="false" ht="15" hidden="false" customHeight="false" outlineLevel="0" collapsed="false">
      <c r="A93" s="1" t="s">
        <v>213</v>
      </c>
      <c r="B93" s="0" t="s">
        <v>249</v>
      </c>
      <c r="C93" s="21" t="n">
        <v>10</v>
      </c>
      <c r="D93" s="21" t="n">
        <v>1</v>
      </c>
      <c r="M93" s="1" t="n">
        <v>151</v>
      </c>
      <c r="O93" s="1" t="n">
        <v>49</v>
      </c>
      <c r="P93" s="1" t="n">
        <v>67</v>
      </c>
    </row>
    <row r="94" customFormat="false" ht="15" hidden="false" customHeight="false" outlineLevel="0" collapsed="false">
      <c r="A94" s="1" t="s">
        <v>213</v>
      </c>
      <c r="B94" s="0" t="s">
        <v>250</v>
      </c>
      <c r="C94" s="21" t="n">
        <v>1</v>
      </c>
      <c r="D94" s="21" t="n">
        <v>4</v>
      </c>
      <c r="M94" s="1" t="n">
        <v>151</v>
      </c>
      <c r="O94" s="1" t="n">
        <v>49</v>
      </c>
      <c r="P94" s="1" t="n">
        <v>67</v>
      </c>
    </row>
    <row r="95" customFormat="false" ht="15" hidden="false" customHeight="false" outlineLevel="0" collapsed="false">
      <c r="A95" s="1" t="s">
        <v>213</v>
      </c>
      <c r="B95" s="0" t="s">
        <v>251</v>
      </c>
      <c r="C95" s="21" t="n">
        <v>0.02</v>
      </c>
      <c r="D95" s="21" t="n">
        <v>1</v>
      </c>
      <c r="M95" s="1" t="n">
        <v>150</v>
      </c>
      <c r="O95" s="1" t="n">
        <v>48</v>
      </c>
      <c r="P95" s="1" t="n">
        <v>69</v>
      </c>
    </row>
    <row r="96" customFormat="false" ht="15" hidden="false" customHeight="false" outlineLevel="0" collapsed="false">
      <c r="A96" s="1" t="s">
        <v>213</v>
      </c>
      <c r="B96" s="0" t="s">
        <v>252</v>
      </c>
      <c r="C96" s="21" t="n">
        <v>2</v>
      </c>
      <c r="D96" s="21" t="n">
        <v>4</v>
      </c>
      <c r="M96" s="1" t="n">
        <v>150</v>
      </c>
      <c r="N96" s="1" t="n">
        <v>18</v>
      </c>
      <c r="O96" s="1" t="n">
        <v>48</v>
      </c>
      <c r="P96" s="1" t="n">
        <v>69</v>
      </c>
    </row>
    <row r="97" customFormat="false" ht="15" hidden="false" customHeight="false" outlineLevel="0" collapsed="false">
      <c r="A97" s="1" t="s">
        <v>213</v>
      </c>
      <c r="B97" s="0" t="s">
        <v>253</v>
      </c>
      <c r="C97" s="21" t="n">
        <v>1</v>
      </c>
      <c r="D97" s="21" t="n">
        <v>3</v>
      </c>
      <c r="F97" s="1" t="n">
        <v>1</v>
      </c>
      <c r="H97" s="1" t="n">
        <v>1</v>
      </c>
      <c r="M97" s="1" t="n">
        <v>150</v>
      </c>
      <c r="N97" s="1" t="n">
        <v>18</v>
      </c>
      <c r="O97" s="1" t="n">
        <v>48</v>
      </c>
      <c r="P97" s="1" t="n">
        <v>69</v>
      </c>
    </row>
    <row r="98" customFormat="false" ht="15" hidden="false" customHeight="false" outlineLevel="0" collapsed="false">
      <c r="A98" s="1" t="s">
        <v>213</v>
      </c>
      <c r="B98" s="0" t="s">
        <v>254</v>
      </c>
      <c r="C98" s="21" t="n">
        <v>2</v>
      </c>
      <c r="D98" s="21" t="n">
        <v>10</v>
      </c>
      <c r="M98" s="1" t="n">
        <v>150</v>
      </c>
      <c r="N98" s="1" t="n">
        <v>18</v>
      </c>
      <c r="O98" s="1" t="n">
        <v>48</v>
      </c>
      <c r="P98" s="1" t="n">
        <v>69</v>
      </c>
    </row>
    <row r="99" customFormat="false" ht="15" hidden="false" customHeight="false" outlineLevel="0" collapsed="false">
      <c r="A99" s="1" t="s">
        <v>213</v>
      </c>
      <c r="B99" s="0" t="s">
        <v>255</v>
      </c>
      <c r="C99" s="21" t="n">
        <v>5</v>
      </c>
      <c r="D99" s="21" t="n">
        <v>3</v>
      </c>
      <c r="M99" s="1" t="n">
        <v>151</v>
      </c>
      <c r="N99" s="1" t="n">
        <v>18</v>
      </c>
      <c r="O99" s="1" t="n">
        <v>49</v>
      </c>
      <c r="P99" s="1" t="n">
        <v>67</v>
      </c>
    </row>
    <row r="100" customFormat="false" ht="15" hidden="false" customHeight="false" outlineLevel="0" collapsed="false">
      <c r="A100" s="1" t="s">
        <v>213</v>
      </c>
      <c r="B100" s="0" t="s">
        <v>256</v>
      </c>
      <c r="C100" s="21" t="n">
        <v>5</v>
      </c>
      <c r="D100" s="21" t="n">
        <v>1</v>
      </c>
      <c r="M100" s="1" t="n">
        <v>151</v>
      </c>
      <c r="N100" s="1" t="n">
        <v>18</v>
      </c>
      <c r="O100" s="1" t="n">
        <v>49</v>
      </c>
      <c r="P100" s="1" t="n">
        <v>67</v>
      </c>
    </row>
    <row r="101" customFormat="false" ht="15" hidden="false" customHeight="false" outlineLevel="0" collapsed="false">
      <c r="A101" s="1" t="s">
        <v>213</v>
      </c>
      <c r="B101" s="0" t="s">
        <v>257</v>
      </c>
      <c r="C101" s="21" t="n">
        <v>5</v>
      </c>
      <c r="D101" s="21" t="n">
        <v>0</v>
      </c>
      <c r="M101" s="1" t="n">
        <v>151</v>
      </c>
      <c r="N101" s="1" t="n">
        <v>18</v>
      </c>
      <c r="O101" s="1" t="n">
        <v>49</v>
      </c>
      <c r="P101" s="1" t="n">
        <v>67</v>
      </c>
    </row>
    <row r="102" customFormat="false" ht="15" hidden="false" customHeight="false" outlineLevel="0" collapsed="false">
      <c r="A102" s="1" t="s">
        <v>213</v>
      </c>
      <c r="B102" s="0" t="s">
        <v>258</v>
      </c>
      <c r="C102" s="21" t="n">
        <v>5</v>
      </c>
      <c r="D102" s="21" t="n">
        <v>2</v>
      </c>
      <c r="M102" s="1" t="n">
        <v>151</v>
      </c>
      <c r="N102" s="1" t="n">
        <v>18</v>
      </c>
      <c r="O102" s="1" t="n">
        <v>49</v>
      </c>
      <c r="P102" s="1" t="n">
        <v>67</v>
      </c>
    </row>
    <row r="103" customFormat="false" ht="15" hidden="false" customHeight="false" outlineLevel="0" collapsed="false">
      <c r="A103" s="1" t="s">
        <v>213</v>
      </c>
      <c r="B103" s="0" t="s">
        <v>259</v>
      </c>
      <c r="C103" s="21" t="n">
        <v>25</v>
      </c>
      <c r="D103" s="21" t="n">
        <v>1</v>
      </c>
      <c r="M103" s="1" t="n">
        <v>151</v>
      </c>
      <c r="O103" s="1" t="n">
        <v>49</v>
      </c>
      <c r="P103" s="1" t="n">
        <v>67</v>
      </c>
    </row>
    <row r="104" customFormat="false" ht="15" hidden="false" customHeight="false" outlineLevel="0" collapsed="false">
      <c r="A104" s="1" t="s">
        <v>213</v>
      </c>
      <c r="B104" s="0" t="s">
        <v>260</v>
      </c>
      <c r="C104" s="21" t="n">
        <v>25</v>
      </c>
      <c r="D104" s="21" t="n">
        <v>1</v>
      </c>
      <c r="M104" s="1" t="n">
        <v>150</v>
      </c>
      <c r="N104" s="1" t="n">
        <v>18</v>
      </c>
      <c r="O104" s="1" t="n">
        <v>48</v>
      </c>
      <c r="P104" s="1" t="n">
        <v>69</v>
      </c>
    </row>
    <row r="105" customFormat="false" ht="15" hidden="false" customHeight="false" outlineLevel="0" collapsed="false">
      <c r="A105" s="1" t="s">
        <v>213</v>
      </c>
      <c r="B105" s="0" t="s">
        <v>261</v>
      </c>
      <c r="C105" s="21" t="n">
        <v>5</v>
      </c>
      <c r="D105" s="21" t="n">
        <v>25</v>
      </c>
      <c r="M105" s="1" t="n">
        <v>152</v>
      </c>
      <c r="O105" s="1" t="n">
        <v>49</v>
      </c>
      <c r="P105" s="1" t="n">
        <v>67</v>
      </c>
    </row>
    <row r="106" customFormat="false" ht="15" hidden="false" customHeight="false" outlineLevel="0" collapsed="false">
      <c r="A106" s="1" t="s">
        <v>213</v>
      </c>
      <c r="B106" s="0" t="s">
        <v>262</v>
      </c>
      <c r="C106" s="32" t="s">
        <v>184</v>
      </c>
      <c r="D106" s="32" t="s">
        <v>184</v>
      </c>
      <c r="K106" s="1" t="n">
        <v>1</v>
      </c>
    </row>
    <row r="107" customFormat="false" ht="15" hidden="false" customHeight="false" outlineLevel="0" collapsed="false">
      <c r="A107" s="1" t="s">
        <v>213</v>
      </c>
      <c r="B107" s="0" t="s">
        <v>263</v>
      </c>
      <c r="C107" s="21" t="n">
        <v>10</v>
      </c>
      <c r="D107" s="21" t="n">
        <v>0</v>
      </c>
      <c r="G107" s="1" t="n">
        <v>1</v>
      </c>
      <c r="L107" s="1" t="n">
        <v>1</v>
      </c>
      <c r="M107" s="1" t="n">
        <v>150</v>
      </c>
      <c r="N107" s="1" t="n">
        <v>18</v>
      </c>
      <c r="O107" s="1" t="n">
        <v>48</v>
      </c>
      <c r="P107" s="1" t="n">
        <v>69</v>
      </c>
    </row>
    <row r="108" customFormat="false" ht="15" hidden="false" customHeight="false" outlineLevel="0" collapsed="false">
      <c r="A108" s="1" t="s">
        <v>213</v>
      </c>
      <c r="B108" s="0" t="s">
        <v>264</v>
      </c>
      <c r="C108" s="21" t="n">
        <v>0.02</v>
      </c>
      <c r="D108" s="21" t="n">
        <v>0</v>
      </c>
      <c r="G108" s="1" t="n">
        <v>1</v>
      </c>
      <c r="L108" s="1" t="n">
        <v>1</v>
      </c>
      <c r="M108" s="1" t="n">
        <v>150</v>
      </c>
      <c r="N108" s="1" t="n">
        <v>18</v>
      </c>
      <c r="O108" s="1" t="n">
        <v>48</v>
      </c>
      <c r="P108" s="1" t="n">
        <v>69</v>
      </c>
    </row>
    <row r="109" customFormat="false" ht="15" hidden="false" customHeight="false" outlineLevel="0" collapsed="false">
      <c r="A109" s="1" t="s">
        <v>213</v>
      </c>
      <c r="B109" s="0" t="s">
        <v>265</v>
      </c>
      <c r="C109" s="21" t="n">
        <v>0.02</v>
      </c>
      <c r="D109" s="21" t="n">
        <v>4</v>
      </c>
      <c r="M109" s="1" t="n">
        <v>150</v>
      </c>
      <c r="O109" s="1" t="n">
        <v>48</v>
      </c>
      <c r="P109" s="1" t="n">
        <v>69</v>
      </c>
    </row>
    <row r="110" customFormat="false" ht="15" hidden="false" customHeight="false" outlineLevel="0" collapsed="false">
      <c r="A110" s="1" t="s">
        <v>213</v>
      </c>
      <c r="B110" s="0" t="s">
        <v>266</v>
      </c>
      <c r="C110" s="32" t="s">
        <v>184</v>
      </c>
      <c r="D110" s="32" t="s">
        <v>184</v>
      </c>
      <c r="L110" s="1" t="n">
        <v>1</v>
      </c>
    </row>
    <row r="111" customFormat="false" ht="15" hidden="false" customHeight="false" outlineLevel="0" collapsed="false">
      <c r="A111" s="1" t="s">
        <v>213</v>
      </c>
      <c r="B111" s="0" t="s">
        <v>267</v>
      </c>
      <c r="C111" s="21" t="n">
        <v>0.1</v>
      </c>
      <c r="D111" s="21" t="n">
        <v>25</v>
      </c>
      <c r="M111" s="1" t="n">
        <v>150</v>
      </c>
      <c r="O111" s="1" t="n">
        <v>48</v>
      </c>
      <c r="P111" s="1" t="n">
        <v>69</v>
      </c>
    </row>
    <row r="112" customFormat="false" ht="15" hidden="false" customHeight="false" outlineLevel="0" collapsed="false">
      <c r="A112" s="1" t="s">
        <v>213</v>
      </c>
      <c r="B112" s="0" t="s">
        <v>268</v>
      </c>
      <c r="C112" s="21" t="n">
        <v>0.5</v>
      </c>
      <c r="D112" s="21" t="n">
        <v>1</v>
      </c>
      <c r="G112" s="1" t="n">
        <v>1</v>
      </c>
      <c r="M112" s="1" t="n">
        <v>152</v>
      </c>
      <c r="O112" s="1" t="n">
        <v>49</v>
      </c>
      <c r="P112" s="1" t="n">
        <v>67</v>
      </c>
    </row>
    <row r="113" customFormat="false" ht="15" hidden="false" customHeight="false" outlineLevel="0" collapsed="false">
      <c r="A113" s="1" t="s">
        <v>213</v>
      </c>
      <c r="B113" s="0" t="s">
        <v>269</v>
      </c>
      <c r="C113" s="21" t="n">
        <v>10</v>
      </c>
      <c r="D113" s="21" t="n">
        <v>2</v>
      </c>
      <c r="M113" s="1" t="n">
        <v>152</v>
      </c>
      <c r="N113" s="1" t="n">
        <v>19</v>
      </c>
      <c r="O113" s="1" t="n">
        <v>49</v>
      </c>
      <c r="P113" s="1" t="n">
        <v>68</v>
      </c>
    </row>
    <row r="114" customFormat="false" ht="15" hidden="false" customHeight="false" outlineLevel="0" collapsed="false">
      <c r="A114" s="1" t="s">
        <v>213</v>
      </c>
      <c r="B114" s="0" t="s">
        <v>270</v>
      </c>
      <c r="C114" s="21" t="n">
        <v>5</v>
      </c>
      <c r="D114" s="21" t="n">
        <v>2</v>
      </c>
      <c r="F114" s="1" t="n">
        <v>1</v>
      </c>
      <c r="M114" s="1" t="n">
        <v>152</v>
      </c>
      <c r="N114" s="1" t="n">
        <v>19</v>
      </c>
      <c r="O114" s="1" t="n">
        <v>49</v>
      </c>
      <c r="P114" s="1" t="n">
        <v>68</v>
      </c>
    </row>
    <row r="115" customFormat="false" ht="15" hidden="false" customHeight="false" outlineLevel="0" collapsed="false">
      <c r="A115" s="1" t="s">
        <v>213</v>
      </c>
      <c r="B115" s="0" t="s">
        <v>271</v>
      </c>
      <c r="C115" s="21" t="n">
        <v>10</v>
      </c>
      <c r="D115" s="21" t="n">
        <v>1</v>
      </c>
      <c r="M115" s="1" t="n">
        <v>152</v>
      </c>
      <c r="N115" s="1" t="n">
        <v>19</v>
      </c>
      <c r="O115" s="1" t="n">
        <v>49</v>
      </c>
      <c r="P115" s="1" t="n">
        <v>68</v>
      </c>
    </row>
    <row r="116" customFormat="false" ht="15" hidden="false" customHeight="false" outlineLevel="0" collapsed="false">
      <c r="A116" s="1" t="s">
        <v>213</v>
      </c>
      <c r="B116" s="0" t="s">
        <v>272</v>
      </c>
      <c r="C116" s="21" t="n">
        <v>100</v>
      </c>
      <c r="D116" s="21" t="n">
        <v>0</v>
      </c>
      <c r="M116" s="1" t="n">
        <v>152</v>
      </c>
      <c r="O116" s="1" t="n">
        <v>50</v>
      </c>
      <c r="P116" s="1" t="n">
        <v>68</v>
      </c>
    </row>
    <row r="117" customFormat="false" ht="15" hidden="false" customHeight="false" outlineLevel="0" collapsed="false">
      <c r="A117" s="1" t="s">
        <v>213</v>
      </c>
      <c r="B117" s="0" t="s">
        <v>273</v>
      </c>
      <c r="C117" s="21" t="n">
        <v>2</v>
      </c>
      <c r="D117" s="21" t="n">
        <v>6</v>
      </c>
      <c r="M117" s="1" t="n">
        <v>152</v>
      </c>
      <c r="O117" s="1" t="n">
        <v>50</v>
      </c>
      <c r="P117" s="1" t="n">
        <v>68</v>
      </c>
    </row>
    <row r="118" customFormat="false" ht="15" hidden="false" customHeight="false" outlineLevel="0" collapsed="false">
      <c r="A118" s="1" t="s">
        <v>213</v>
      </c>
      <c r="B118" s="0" t="s">
        <v>274</v>
      </c>
      <c r="C118" s="21" t="n">
        <v>0.2</v>
      </c>
      <c r="D118" s="21" t="n">
        <v>1</v>
      </c>
      <c r="J118" s="1" t="n">
        <v>1</v>
      </c>
      <c r="M118" s="1" t="n">
        <v>152</v>
      </c>
      <c r="N118" s="1" t="n">
        <v>18</v>
      </c>
      <c r="O118" s="1" t="n">
        <v>50</v>
      </c>
      <c r="P118" s="1" t="n">
        <v>68</v>
      </c>
    </row>
    <row r="119" customFormat="false" ht="15" hidden="false" customHeight="false" outlineLevel="0" collapsed="false">
      <c r="A119" s="1" t="s">
        <v>213</v>
      </c>
      <c r="B119" s="0" t="s">
        <v>275</v>
      </c>
      <c r="C119" s="21" t="n">
        <v>5</v>
      </c>
      <c r="D119" s="21" t="n">
        <v>0.5</v>
      </c>
      <c r="M119" s="1" t="n">
        <v>150</v>
      </c>
      <c r="N119" s="1" t="n">
        <v>18</v>
      </c>
      <c r="O119" s="1" t="n">
        <v>48</v>
      </c>
      <c r="P119" s="1" t="n">
        <v>69</v>
      </c>
    </row>
    <row r="120" customFormat="false" ht="15" hidden="false" customHeight="false" outlineLevel="0" collapsed="false">
      <c r="A120" s="1" t="s">
        <v>213</v>
      </c>
      <c r="B120" s="0" t="s">
        <v>276</v>
      </c>
      <c r="C120" s="21" t="n">
        <v>0.1</v>
      </c>
      <c r="D120" s="21" t="n">
        <v>1</v>
      </c>
      <c r="F120" s="1" t="n">
        <v>2</v>
      </c>
      <c r="G120" s="1" t="n">
        <v>2</v>
      </c>
      <c r="M120" s="1" t="n">
        <v>152</v>
      </c>
      <c r="N120" s="1" t="n">
        <v>19</v>
      </c>
      <c r="O120" s="1" t="n">
        <v>50</v>
      </c>
      <c r="P120" s="1" t="n">
        <v>68</v>
      </c>
    </row>
    <row r="121" customFormat="false" ht="15" hidden="false" customHeight="false" outlineLevel="0" collapsed="false">
      <c r="A121" s="1" t="s">
        <v>213</v>
      </c>
      <c r="B121" s="0" t="s">
        <v>277</v>
      </c>
      <c r="C121" s="21" t="n">
        <v>0.2</v>
      </c>
      <c r="D121" s="21" t="n">
        <v>0</v>
      </c>
      <c r="G121" s="1" t="n">
        <v>5</v>
      </c>
      <c r="M121" s="1" t="n">
        <v>150</v>
      </c>
      <c r="N121" s="1" t="n">
        <v>18</v>
      </c>
      <c r="O121" s="1" t="n">
        <v>48</v>
      </c>
      <c r="P121" s="1" t="n">
        <v>69</v>
      </c>
    </row>
    <row r="122" customFormat="false" ht="15" hidden="false" customHeight="false" outlineLevel="0" collapsed="false">
      <c r="A122" s="1" t="s">
        <v>213</v>
      </c>
      <c r="B122" s="0" t="s">
        <v>278</v>
      </c>
      <c r="C122" s="21" t="n">
        <v>0.1</v>
      </c>
      <c r="D122" s="21" t="n">
        <v>0</v>
      </c>
      <c r="L122" s="1" t="n">
        <v>10</v>
      </c>
      <c r="M122" s="1" t="n">
        <v>150</v>
      </c>
      <c r="N122" s="1" t="n">
        <v>18</v>
      </c>
      <c r="O122" s="1" t="n">
        <v>48</v>
      </c>
      <c r="P122" s="1" t="n">
        <v>69</v>
      </c>
    </row>
    <row r="123" customFormat="false" ht="15" hidden="false" customHeight="false" outlineLevel="0" collapsed="false">
      <c r="A123" s="1" t="s">
        <v>213</v>
      </c>
      <c r="B123" s="0" t="s">
        <v>279</v>
      </c>
      <c r="C123" s="21" t="n">
        <v>5</v>
      </c>
      <c r="D123" s="21" t="n">
        <v>0</v>
      </c>
      <c r="G123" s="1" t="n">
        <v>1</v>
      </c>
      <c r="M123" s="1" t="n">
        <v>150</v>
      </c>
      <c r="N123" s="1" t="n">
        <v>18</v>
      </c>
      <c r="O123" s="1" t="n">
        <v>48</v>
      </c>
      <c r="P123" s="1" t="n">
        <v>69</v>
      </c>
    </row>
    <row r="124" customFormat="false" ht="15" hidden="false" customHeight="false" outlineLevel="0" collapsed="false">
      <c r="A124" s="1" t="s">
        <v>213</v>
      </c>
      <c r="B124" s="0" t="s">
        <v>280</v>
      </c>
      <c r="C124" s="21" t="n">
        <v>2</v>
      </c>
      <c r="D124" s="21" t="n">
        <v>10</v>
      </c>
      <c r="M124" s="1" t="n">
        <v>150</v>
      </c>
      <c r="N124" s="1" t="n">
        <v>18</v>
      </c>
      <c r="O124" s="1" t="n">
        <v>48</v>
      </c>
      <c r="P124" s="1" t="n">
        <v>69</v>
      </c>
    </row>
    <row r="125" customFormat="false" ht="15" hidden="false" customHeight="false" outlineLevel="0" collapsed="false">
      <c r="A125" s="1" t="s">
        <v>213</v>
      </c>
      <c r="B125" s="0" t="s">
        <v>281</v>
      </c>
      <c r="C125" s="21" t="n">
        <v>0.05</v>
      </c>
      <c r="D125" s="21" t="n">
        <v>0.25</v>
      </c>
      <c r="F125" s="1" t="n">
        <v>10</v>
      </c>
      <c r="H125" s="1" t="n">
        <v>10</v>
      </c>
      <c r="M125" s="1" t="n">
        <v>150</v>
      </c>
      <c r="N125" s="1" t="n">
        <v>18</v>
      </c>
      <c r="O125" s="1" t="n">
        <v>48</v>
      </c>
      <c r="P125" s="1" t="n">
        <v>69</v>
      </c>
    </row>
    <row r="126" customFormat="false" ht="15" hidden="false" customHeight="false" outlineLevel="0" collapsed="false">
      <c r="A126" s="1" t="s">
        <v>213</v>
      </c>
      <c r="B126" s="0" t="s">
        <v>282</v>
      </c>
      <c r="C126" s="21" t="n">
        <v>100</v>
      </c>
      <c r="D126" s="21" t="n">
        <v>0</v>
      </c>
      <c r="M126" s="1" t="n">
        <v>153</v>
      </c>
      <c r="O126" s="1" t="n">
        <v>50</v>
      </c>
      <c r="P126" s="1" t="n">
        <v>68</v>
      </c>
    </row>
    <row r="127" customFormat="false" ht="15" hidden="false" customHeight="false" outlineLevel="0" collapsed="false">
      <c r="A127" s="1" t="s">
        <v>213</v>
      </c>
      <c r="B127" s="0" t="s">
        <v>283</v>
      </c>
      <c r="C127" s="21" t="n">
        <v>0.05</v>
      </c>
      <c r="D127" s="21" t="n">
        <v>7</v>
      </c>
      <c r="M127" s="1" t="n">
        <v>150</v>
      </c>
      <c r="O127" s="1" t="n">
        <v>48</v>
      </c>
      <c r="P127" s="1" t="n">
        <v>69</v>
      </c>
    </row>
    <row r="128" customFormat="false" ht="15" hidden="false" customHeight="false" outlineLevel="0" collapsed="false">
      <c r="A128" s="1" t="s">
        <v>213</v>
      </c>
      <c r="B128" s="0" t="s">
        <v>284</v>
      </c>
      <c r="C128" s="21" t="n">
        <v>2</v>
      </c>
      <c r="D128" s="21" t="n">
        <v>10</v>
      </c>
      <c r="M128" s="1" t="n">
        <v>150</v>
      </c>
      <c r="N128" s="1" t="n">
        <v>18</v>
      </c>
      <c r="O128" s="1" t="n">
        <v>48</v>
      </c>
      <c r="P128" s="1" t="n">
        <v>69</v>
      </c>
    </row>
    <row r="129" customFormat="false" ht="15" hidden="false" customHeight="false" outlineLevel="0" collapsed="false">
      <c r="A129" s="1" t="s">
        <v>213</v>
      </c>
      <c r="B129" s="0" t="s">
        <v>285</v>
      </c>
      <c r="C129" s="21" t="n">
        <v>0.5</v>
      </c>
      <c r="D129" s="21" t="n">
        <v>1</v>
      </c>
      <c r="E129" s="1" t="n">
        <v>6</v>
      </c>
      <c r="M129" s="1" t="n">
        <v>153</v>
      </c>
      <c r="N129" s="1" t="n">
        <v>18</v>
      </c>
      <c r="O129" s="1" t="n">
        <v>50</v>
      </c>
      <c r="P129" s="1" t="n">
        <v>68</v>
      </c>
    </row>
    <row r="130" customFormat="false" ht="15" hidden="false" customHeight="false" outlineLevel="0" collapsed="false">
      <c r="A130" s="1" t="s">
        <v>213</v>
      </c>
      <c r="B130" s="0" t="s">
        <v>286</v>
      </c>
      <c r="C130" s="21" t="n">
        <v>1</v>
      </c>
      <c r="D130" s="21" t="n">
        <v>1</v>
      </c>
      <c r="M130" s="1" t="n">
        <v>153</v>
      </c>
      <c r="O130" s="1" t="n">
        <v>50</v>
      </c>
      <c r="P130" s="1" t="n">
        <v>68</v>
      </c>
    </row>
    <row r="131" customFormat="false" ht="15" hidden="false" customHeight="false" outlineLevel="0" collapsed="false">
      <c r="A131" s="1" t="s">
        <v>213</v>
      </c>
      <c r="B131" s="0" t="s">
        <v>287</v>
      </c>
      <c r="C131" s="21" t="n">
        <v>4</v>
      </c>
      <c r="D131" s="21" t="n">
        <v>25</v>
      </c>
      <c r="M131" s="1" t="n">
        <v>153</v>
      </c>
      <c r="O131" s="1" t="n">
        <v>50</v>
      </c>
      <c r="P131" s="1" t="n">
        <v>68</v>
      </c>
    </row>
    <row r="132" customFormat="false" ht="15" hidden="false" customHeight="false" outlineLevel="0" collapsed="false">
      <c r="A132" s="1" t="s">
        <v>213</v>
      </c>
      <c r="B132" s="0" t="s">
        <v>288</v>
      </c>
      <c r="C132" s="21" t="n">
        <v>1</v>
      </c>
      <c r="D132" s="21" t="n">
        <v>10</v>
      </c>
      <c r="F132" s="1" t="n">
        <v>1</v>
      </c>
      <c r="H132" s="1" t="n">
        <v>1</v>
      </c>
      <c r="J132" s="1" t="n">
        <v>1</v>
      </c>
      <c r="M132" s="1" t="n">
        <v>153</v>
      </c>
      <c r="N132" s="1" t="n">
        <v>19</v>
      </c>
      <c r="O132" s="1" t="n">
        <v>50</v>
      </c>
      <c r="P132" s="1" t="n">
        <v>68</v>
      </c>
    </row>
    <row r="133" customFormat="false" ht="15" hidden="false" customHeight="false" outlineLevel="0" collapsed="false">
      <c r="A133" s="1" t="s">
        <v>213</v>
      </c>
      <c r="B133" s="0" t="s">
        <v>289</v>
      </c>
      <c r="C133" s="21" t="n">
        <v>10</v>
      </c>
      <c r="D133" s="21" t="n">
        <v>5</v>
      </c>
      <c r="M133" s="1" t="n">
        <v>153</v>
      </c>
      <c r="N133" s="1" t="n">
        <v>19</v>
      </c>
      <c r="O133" s="1" t="n">
        <v>50</v>
      </c>
      <c r="P133" s="1" t="n">
        <v>68</v>
      </c>
    </row>
    <row r="134" customFormat="false" ht="15" hidden="false" customHeight="false" outlineLevel="0" collapsed="false">
      <c r="A134" s="1" t="s">
        <v>213</v>
      </c>
      <c r="B134" s="0" t="s">
        <v>290</v>
      </c>
      <c r="C134" s="21" t="n">
        <v>0.01</v>
      </c>
      <c r="D134" s="21" t="n">
        <v>0.5</v>
      </c>
      <c r="E134" s="1" t="n">
        <v>30</v>
      </c>
      <c r="M134" s="1" t="n">
        <v>150</v>
      </c>
      <c r="N134" s="1" t="n">
        <v>18</v>
      </c>
      <c r="O134" s="1" t="n">
        <v>48</v>
      </c>
      <c r="P134" s="1" t="n">
        <v>69</v>
      </c>
    </row>
    <row r="135" customFormat="false" ht="15" hidden="false" customHeight="false" outlineLevel="0" collapsed="false">
      <c r="A135" s="1" t="s">
        <v>213</v>
      </c>
      <c r="B135" s="0" t="s">
        <v>291</v>
      </c>
      <c r="C135" s="32" t="s">
        <v>184</v>
      </c>
      <c r="D135" s="32" t="s">
        <v>184</v>
      </c>
      <c r="L135" s="1" t="n">
        <v>1</v>
      </c>
    </row>
    <row r="136" customFormat="false" ht="15" hidden="false" customHeight="false" outlineLevel="0" collapsed="false">
      <c r="A136" s="1" t="s">
        <v>213</v>
      </c>
      <c r="B136" s="0" t="s">
        <v>292</v>
      </c>
      <c r="C136" s="21" t="n">
        <v>5</v>
      </c>
      <c r="D136" s="21" t="n">
        <v>3</v>
      </c>
      <c r="M136" s="1" t="n">
        <v>153</v>
      </c>
      <c r="O136" s="1" t="n">
        <v>50</v>
      </c>
      <c r="P136" s="1" t="n">
        <v>68</v>
      </c>
    </row>
    <row r="137" customFormat="false" ht="15" hidden="false" customHeight="false" outlineLevel="0" collapsed="false">
      <c r="A137" s="1" t="s">
        <v>213</v>
      </c>
      <c r="B137" s="0" t="s">
        <v>293</v>
      </c>
      <c r="C137" s="21" t="n">
        <v>0.5</v>
      </c>
      <c r="D137" s="21" t="n">
        <v>0</v>
      </c>
      <c r="G137" s="1" t="n">
        <v>1</v>
      </c>
      <c r="M137" s="1" t="n">
        <v>150</v>
      </c>
      <c r="N137" s="1" t="n">
        <v>18</v>
      </c>
      <c r="O137" s="1" t="n">
        <v>48</v>
      </c>
      <c r="P137" s="1" t="n">
        <v>69</v>
      </c>
    </row>
    <row r="138" customFormat="false" ht="15" hidden="false" customHeight="false" outlineLevel="0" collapsed="false">
      <c r="A138" s="1" t="s">
        <v>213</v>
      </c>
      <c r="B138" s="0" t="s">
        <v>294</v>
      </c>
      <c r="C138" s="21" t="n">
        <v>2</v>
      </c>
      <c r="D138" s="21" t="n">
        <v>5</v>
      </c>
      <c r="M138" s="1" t="n">
        <v>150</v>
      </c>
      <c r="N138" s="1" t="n">
        <v>18</v>
      </c>
      <c r="O138" s="1" t="n">
        <v>48</v>
      </c>
      <c r="P138" s="1" t="n">
        <v>69</v>
      </c>
    </row>
    <row r="139" customFormat="false" ht="15" hidden="false" customHeight="false" outlineLevel="0" collapsed="false">
      <c r="A139" s="1" t="s">
        <v>213</v>
      </c>
      <c r="B139" s="0" t="s">
        <v>295</v>
      </c>
      <c r="C139" s="21" t="n">
        <v>0.05</v>
      </c>
      <c r="D139" s="21" t="n">
        <v>0</v>
      </c>
      <c r="M139" s="1" t="n">
        <v>150</v>
      </c>
      <c r="N139" s="1" t="n">
        <v>18</v>
      </c>
      <c r="O139" s="1" t="n">
        <v>48</v>
      </c>
      <c r="P139" s="1" t="n">
        <v>69</v>
      </c>
    </row>
    <row r="140" customFormat="false" ht="15" hidden="false" customHeight="false" outlineLevel="0" collapsed="false">
      <c r="A140" s="1" t="s">
        <v>213</v>
      </c>
      <c r="B140" s="0" t="s">
        <v>296</v>
      </c>
      <c r="C140" s="21" t="n">
        <v>5</v>
      </c>
      <c r="D140" s="21" t="n">
        <v>0</v>
      </c>
      <c r="M140" s="1" t="n">
        <v>150</v>
      </c>
      <c r="N140" s="1" t="n">
        <v>18</v>
      </c>
      <c r="O140" s="1" t="n">
        <v>48</v>
      </c>
      <c r="P140" s="1" t="n">
        <v>69</v>
      </c>
    </row>
    <row r="141" customFormat="false" ht="15" hidden="false" customHeight="false" outlineLevel="0" collapsed="false">
      <c r="A141" s="1" t="s">
        <v>213</v>
      </c>
      <c r="B141" s="0" t="s">
        <v>297</v>
      </c>
      <c r="C141" s="21" t="n">
        <v>0.02</v>
      </c>
      <c r="D141" s="21" t="n">
        <v>0</v>
      </c>
      <c r="G141" s="1" t="n">
        <v>1</v>
      </c>
      <c r="M141" s="1" t="n">
        <v>150</v>
      </c>
      <c r="O141" s="1" t="n">
        <v>48</v>
      </c>
      <c r="P141" s="1" t="n">
        <v>69</v>
      </c>
    </row>
    <row r="142" customFormat="false" ht="15" hidden="false" customHeight="false" outlineLevel="0" collapsed="false">
      <c r="A142" s="1" t="s">
        <v>213</v>
      </c>
      <c r="B142" s="0" t="s">
        <v>298</v>
      </c>
      <c r="C142" s="21" t="n">
        <v>1</v>
      </c>
      <c r="D142" s="21" t="n">
        <v>5</v>
      </c>
      <c r="M142" s="1" t="n">
        <v>150</v>
      </c>
      <c r="N142" s="1" t="n">
        <v>18</v>
      </c>
      <c r="O142" s="1" t="n">
        <v>48</v>
      </c>
      <c r="P142" s="1" t="n">
        <v>69</v>
      </c>
    </row>
    <row r="143" customFormat="false" ht="15" hidden="false" customHeight="false" outlineLevel="0" collapsed="false">
      <c r="A143" s="1" t="s">
        <v>213</v>
      </c>
      <c r="B143" s="0" t="s">
        <v>299</v>
      </c>
      <c r="C143" s="21" t="n">
        <v>1000</v>
      </c>
      <c r="D143" s="21" t="n">
        <v>1</v>
      </c>
      <c r="M143" s="1" t="n">
        <v>153</v>
      </c>
      <c r="O143" s="1" t="n">
        <v>50</v>
      </c>
      <c r="P143" s="1" t="n">
        <v>68</v>
      </c>
    </row>
    <row r="144" customFormat="false" ht="15" hidden="false" customHeight="false" outlineLevel="0" collapsed="false">
      <c r="A144" s="1" t="s">
        <v>213</v>
      </c>
      <c r="B144" s="0" t="s">
        <v>300</v>
      </c>
      <c r="C144" s="32" t="s">
        <v>184</v>
      </c>
      <c r="D144" s="32" t="s">
        <v>184</v>
      </c>
      <c r="F144" s="1" t="n">
        <v>1</v>
      </c>
    </row>
    <row r="145" customFormat="false" ht="15" hidden="false" customHeight="false" outlineLevel="0" collapsed="false">
      <c r="A145" s="1" t="s">
        <v>213</v>
      </c>
      <c r="B145" s="0" t="s">
        <v>301</v>
      </c>
      <c r="C145" s="21" t="n">
        <v>2</v>
      </c>
      <c r="D145" s="21" t="n">
        <v>20</v>
      </c>
      <c r="M145" s="1" t="n">
        <v>153</v>
      </c>
      <c r="N145" s="1" t="n">
        <v>18</v>
      </c>
      <c r="O145" s="1" t="n">
        <v>50</v>
      </c>
      <c r="P145" s="1" t="n">
        <v>68</v>
      </c>
    </row>
    <row r="146" customFormat="false" ht="15" hidden="false" customHeight="false" outlineLevel="0" collapsed="false">
      <c r="A146" s="1" t="s">
        <v>213</v>
      </c>
      <c r="B146" s="0" t="s">
        <v>302</v>
      </c>
      <c r="C146" s="21" t="n">
        <v>0.5</v>
      </c>
      <c r="D146" s="21" t="n">
        <v>1</v>
      </c>
      <c r="F146" s="1" t="n">
        <v>1</v>
      </c>
      <c r="H146" s="1" t="n">
        <v>1</v>
      </c>
      <c r="J146" s="1" t="n">
        <v>1</v>
      </c>
      <c r="K146" s="1" t="n">
        <v>1</v>
      </c>
      <c r="M146" s="1" t="n">
        <v>153</v>
      </c>
      <c r="N146" s="1" t="n">
        <v>19</v>
      </c>
      <c r="O146" s="1" t="n">
        <v>50</v>
      </c>
      <c r="P146" s="1" t="n">
        <v>68</v>
      </c>
    </row>
    <row r="147" customFormat="false" ht="15" hidden="false" customHeight="false" outlineLevel="0" collapsed="false">
      <c r="A147" s="1" t="s">
        <v>213</v>
      </c>
      <c r="B147" s="0" t="s">
        <v>303</v>
      </c>
      <c r="C147" s="21" t="n">
        <v>0.01</v>
      </c>
      <c r="D147" s="21" t="n">
        <v>1</v>
      </c>
      <c r="H147" s="1" t="n">
        <v>10</v>
      </c>
      <c r="J147" s="1" t="n">
        <v>10</v>
      </c>
      <c r="M147" s="1" t="n">
        <v>153</v>
      </c>
      <c r="N147" s="1" t="n">
        <v>19</v>
      </c>
      <c r="O147" s="1" t="n">
        <v>50</v>
      </c>
      <c r="P147" s="1" t="n">
        <v>68</v>
      </c>
    </row>
    <row r="148" customFormat="false" ht="15" hidden="false" customHeight="false" outlineLevel="0" collapsed="false">
      <c r="A148" s="1" t="s">
        <v>213</v>
      </c>
      <c r="B148" s="0" t="s">
        <v>304</v>
      </c>
      <c r="C148" s="21" t="n">
        <v>1</v>
      </c>
      <c r="D148" s="21" t="n">
        <v>0</v>
      </c>
      <c r="M148" s="1" t="n">
        <v>150</v>
      </c>
      <c r="O148" s="1" t="n">
        <v>48</v>
      </c>
      <c r="P148" s="1" t="n">
        <v>69</v>
      </c>
    </row>
    <row r="149" customFormat="false" ht="15" hidden="false" customHeight="false" outlineLevel="0" collapsed="false">
      <c r="A149" s="1" t="s">
        <v>213</v>
      </c>
      <c r="B149" s="0" t="s">
        <v>305</v>
      </c>
      <c r="C149" s="21" t="n">
        <v>0.2</v>
      </c>
      <c r="D149" s="21" t="n">
        <v>5</v>
      </c>
      <c r="F149" s="1" t="n">
        <v>1</v>
      </c>
      <c r="H149" s="1" t="n">
        <v>1</v>
      </c>
      <c r="I149" s="1" t="n">
        <v>1</v>
      </c>
      <c r="J149" s="1" t="n">
        <v>1</v>
      </c>
      <c r="K149" s="1" t="n">
        <v>1</v>
      </c>
      <c r="M149" s="1" t="n">
        <v>150</v>
      </c>
      <c r="N149" s="1" t="n">
        <v>18</v>
      </c>
      <c r="O149" s="1" t="n">
        <v>48</v>
      </c>
      <c r="P149" s="1" t="n">
        <v>69</v>
      </c>
    </row>
    <row r="150" customFormat="false" ht="15" hidden="false" customHeight="false" outlineLevel="0" collapsed="false">
      <c r="A150" s="1" t="s">
        <v>213</v>
      </c>
      <c r="B150" s="0" t="s">
        <v>306</v>
      </c>
      <c r="C150" s="21" t="n">
        <v>0.01</v>
      </c>
      <c r="D150" s="21" t="n">
        <v>1</v>
      </c>
      <c r="M150" s="1" t="n">
        <v>150</v>
      </c>
      <c r="N150" s="1" t="n">
        <v>18</v>
      </c>
      <c r="O150" s="1" t="n">
        <v>48</v>
      </c>
      <c r="P150" s="1" t="n">
        <v>69</v>
      </c>
    </row>
    <row r="151" customFormat="false" ht="15" hidden="false" customHeight="false" outlineLevel="0" collapsed="false">
      <c r="A151" s="1" t="s">
        <v>307</v>
      </c>
      <c r="B151" s="0" t="s">
        <v>308</v>
      </c>
      <c r="C151" s="21" t="n">
        <v>10</v>
      </c>
      <c r="D151" s="31"/>
      <c r="M151" s="1" t="n">
        <v>158</v>
      </c>
      <c r="O151" s="1" t="n">
        <v>53</v>
      </c>
      <c r="P151" s="1" t="n">
        <v>73</v>
      </c>
    </row>
    <row r="152" customFormat="false" ht="15" hidden="false" customHeight="false" outlineLevel="0" collapsed="false">
      <c r="A152" s="1" t="s">
        <v>307</v>
      </c>
      <c r="B152" s="0" t="s">
        <v>309</v>
      </c>
      <c r="C152" s="21" t="n">
        <v>2</v>
      </c>
      <c r="D152" s="31"/>
      <c r="M152" s="1" t="n">
        <v>158</v>
      </c>
      <c r="O152" s="1" t="n">
        <v>53</v>
      </c>
      <c r="P152" s="1" t="n">
        <v>73</v>
      </c>
    </row>
    <row r="153" customFormat="false" ht="15" hidden="false" customHeight="false" outlineLevel="0" collapsed="false">
      <c r="A153" s="1" t="s">
        <v>307</v>
      </c>
      <c r="B153" s="0" t="s">
        <v>310</v>
      </c>
      <c r="C153" s="21" t="n">
        <v>1</v>
      </c>
      <c r="D153" s="31"/>
      <c r="M153" s="1" t="n">
        <v>158</v>
      </c>
      <c r="O153" s="1" t="n">
        <v>53</v>
      </c>
      <c r="P153" s="1" t="n">
        <v>73</v>
      </c>
    </row>
    <row r="154" customFormat="false" ht="15" hidden="false" customHeight="false" outlineLevel="0" collapsed="false">
      <c r="A154" s="1" t="s">
        <v>307</v>
      </c>
      <c r="B154" s="0" t="s">
        <v>311</v>
      </c>
      <c r="C154" s="21" t="n">
        <v>0.2</v>
      </c>
      <c r="D154" s="31"/>
      <c r="M154" s="1" t="n">
        <v>158</v>
      </c>
      <c r="O154" s="1" t="n">
        <v>53</v>
      </c>
      <c r="P154" s="1" t="n">
        <v>73</v>
      </c>
    </row>
    <row r="155" customFormat="false" ht="15" hidden="false" customHeight="false" outlineLevel="0" collapsed="false">
      <c r="A155" s="1" t="s">
        <v>307</v>
      </c>
      <c r="B155" s="0" t="s">
        <v>312</v>
      </c>
      <c r="C155" s="21" t="n">
        <v>0.1</v>
      </c>
      <c r="D155" s="31"/>
      <c r="M155" s="1" t="n">
        <v>158</v>
      </c>
      <c r="O155" s="1" t="n">
        <v>53</v>
      </c>
      <c r="P155" s="1" t="n">
        <v>73</v>
      </c>
    </row>
    <row r="156" customFormat="false" ht="15" hidden="false" customHeight="false" outlineLevel="0" collapsed="false">
      <c r="A156" s="1" t="s">
        <v>307</v>
      </c>
      <c r="B156" s="0" t="s">
        <v>313</v>
      </c>
      <c r="C156" s="21" t="n">
        <v>4</v>
      </c>
      <c r="D156" s="31"/>
      <c r="M156" s="1" t="n">
        <v>158</v>
      </c>
      <c r="O156" s="1" t="n">
        <v>53</v>
      </c>
      <c r="P156" s="1" t="n">
        <v>73</v>
      </c>
    </row>
    <row r="157" customFormat="false" ht="15" hidden="false" customHeight="false" outlineLevel="0" collapsed="false">
      <c r="A157" s="1" t="s">
        <v>307</v>
      </c>
      <c r="B157" s="0" t="s">
        <v>314</v>
      </c>
      <c r="C157" s="21" t="n">
        <v>0</v>
      </c>
      <c r="D157" s="31"/>
      <c r="M157" s="1" t="n">
        <v>158</v>
      </c>
      <c r="O157" s="1" t="n">
        <v>53</v>
      </c>
      <c r="P157" s="1" t="n">
        <v>73</v>
      </c>
    </row>
    <row r="158" customFormat="false" ht="15" hidden="false" customHeight="false" outlineLevel="0" collapsed="false">
      <c r="A158" s="1" t="s">
        <v>315</v>
      </c>
      <c r="B158" s="0" t="s">
        <v>316</v>
      </c>
      <c r="C158" s="21" t="n">
        <v>4</v>
      </c>
      <c r="D158" s="31"/>
      <c r="M158" s="1" t="n">
        <v>158</v>
      </c>
      <c r="N158" s="1" t="n">
        <v>19</v>
      </c>
      <c r="O158" s="1" t="n">
        <v>53</v>
      </c>
      <c r="P158" s="1" t="n">
        <v>74</v>
      </c>
    </row>
    <row r="159" customFormat="false" ht="15" hidden="false" customHeight="false" outlineLevel="0" collapsed="false">
      <c r="A159" s="1" t="s">
        <v>315</v>
      </c>
      <c r="B159" s="0" t="s">
        <v>317</v>
      </c>
      <c r="C159" s="21" t="n">
        <v>0.8</v>
      </c>
      <c r="D159" s="31"/>
      <c r="M159" s="1" t="n">
        <v>158</v>
      </c>
      <c r="N159" s="1" t="n">
        <v>19</v>
      </c>
      <c r="O159" s="1" t="n">
        <v>53</v>
      </c>
      <c r="P159" s="1" t="n">
        <v>74</v>
      </c>
    </row>
    <row r="160" customFormat="false" ht="15" hidden="false" customHeight="false" outlineLevel="0" collapsed="false">
      <c r="A160" s="1" t="s">
        <v>315</v>
      </c>
      <c r="B160" s="0" t="s">
        <v>318</v>
      </c>
      <c r="C160" s="21" t="n">
        <v>0.5</v>
      </c>
      <c r="D160" s="31"/>
      <c r="M160" s="1" t="n">
        <v>158</v>
      </c>
      <c r="N160" s="1" t="n">
        <v>19</v>
      </c>
      <c r="O160" s="1" t="n">
        <v>53</v>
      </c>
      <c r="P160" s="1" t="n">
        <v>73</v>
      </c>
    </row>
    <row r="161" customFormat="false" ht="15" hidden="false" customHeight="false" outlineLevel="0" collapsed="false">
      <c r="A161" s="1" t="s">
        <v>315</v>
      </c>
      <c r="B161" s="0" t="s">
        <v>319</v>
      </c>
      <c r="C161" s="21" t="n">
        <v>0.1</v>
      </c>
      <c r="D161" s="31"/>
      <c r="M161" s="1" t="n">
        <v>158</v>
      </c>
      <c r="N161" s="1" t="n">
        <v>19</v>
      </c>
      <c r="O161" s="1" t="n">
        <v>53</v>
      </c>
      <c r="P161" s="1" t="n">
        <v>73</v>
      </c>
    </row>
    <row r="162" customFormat="false" ht="15" hidden="false" customHeight="false" outlineLevel="0" collapsed="false">
      <c r="A162" s="1" t="s">
        <v>315</v>
      </c>
      <c r="B162" s="0" t="s">
        <v>320</v>
      </c>
      <c r="C162" s="21" t="n">
        <v>0.07</v>
      </c>
      <c r="D162" s="31"/>
      <c r="M162" s="1" t="n">
        <v>158</v>
      </c>
      <c r="N162" s="1" t="n">
        <v>19</v>
      </c>
      <c r="O162" s="1" t="n">
        <v>53</v>
      </c>
      <c r="P162" s="1" t="n">
        <v>73</v>
      </c>
    </row>
    <row r="163" customFormat="false" ht="15" hidden="false" customHeight="false" outlineLevel="0" collapsed="false">
      <c r="A163" s="1" t="s">
        <v>315</v>
      </c>
      <c r="B163" s="0" t="s">
        <v>321</v>
      </c>
      <c r="C163" s="21" t="n">
        <v>2</v>
      </c>
      <c r="D163" s="31"/>
      <c r="M163" s="1" t="n">
        <v>158</v>
      </c>
      <c r="N163" s="1" t="n">
        <v>19</v>
      </c>
      <c r="O163" s="1" t="n">
        <v>53</v>
      </c>
      <c r="P163" s="1" t="n">
        <v>74</v>
      </c>
    </row>
    <row r="164" customFormat="false" ht="15" hidden="false" customHeight="false" outlineLevel="0" collapsed="false">
      <c r="A164" s="1" t="s">
        <v>322</v>
      </c>
      <c r="B164" s="14" t="s">
        <v>323</v>
      </c>
      <c r="C164" s="21" t="n">
        <v>50</v>
      </c>
      <c r="D164" s="21" t="n">
        <v>0.5</v>
      </c>
      <c r="M164" s="1" t="n">
        <v>153</v>
      </c>
      <c r="N164" s="1" t="n">
        <v>19</v>
      </c>
      <c r="O164" s="1" t="n">
        <v>50</v>
      </c>
      <c r="P164" s="1" t="n">
        <v>68</v>
      </c>
    </row>
    <row r="165" customFormat="false" ht="15" hidden="false" customHeight="false" outlineLevel="0" collapsed="false">
      <c r="A165" s="1" t="s">
        <v>322</v>
      </c>
      <c r="B165" s="0" t="s">
        <v>324</v>
      </c>
      <c r="C165" s="21" t="n">
        <v>50</v>
      </c>
      <c r="D165" s="21" t="n">
        <v>3</v>
      </c>
      <c r="M165" s="1" t="n">
        <v>153</v>
      </c>
      <c r="N165" s="1" t="n">
        <v>19</v>
      </c>
      <c r="O165" s="1" t="n">
        <v>50</v>
      </c>
      <c r="P165" s="1" t="n">
        <v>68</v>
      </c>
    </row>
    <row r="166" customFormat="false" ht="15" hidden="false" customHeight="false" outlineLevel="0" collapsed="false">
      <c r="A166" s="1" t="s">
        <v>325</v>
      </c>
      <c r="B166" s="0" t="s">
        <v>147</v>
      </c>
      <c r="C166" s="33" t="n">
        <v>16</v>
      </c>
      <c r="F166" s="1" t="s">
        <v>326</v>
      </c>
      <c r="M166" s="1" t="n">
        <v>151</v>
      </c>
      <c r="O166" s="1" t="n">
        <v>49</v>
      </c>
      <c r="P166" s="1" t="n">
        <v>70</v>
      </c>
    </row>
    <row r="167" customFormat="false" ht="15" hidden="false" customHeight="false" outlineLevel="0" collapsed="false">
      <c r="A167" s="1" t="s">
        <v>325</v>
      </c>
      <c r="B167" s="0" t="s">
        <v>148</v>
      </c>
      <c r="C167" s="33" t="n">
        <v>39</v>
      </c>
      <c r="G167" s="1" t="s">
        <v>326</v>
      </c>
      <c r="M167" s="1" t="n">
        <v>151</v>
      </c>
      <c r="O167" s="1" t="n">
        <v>49</v>
      </c>
      <c r="P167" s="1" t="n">
        <v>70</v>
      </c>
    </row>
    <row r="168" customFormat="false" ht="15" hidden="false" customHeight="false" outlineLevel="0" collapsed="false">
      <c r="A168" s="1" t="s">
        <v>325</v>
      </c>
      <c r="B168" s="0" t="s">
        <v>149</v>
      </c>
      <c r="C168" s="33" t="n">
        <v>12</v>
      </c>
      <c r="H168" s="1" t="s">
        <v>326</v>
      </c>
      <c r="M168" s="1" t="n">
        <v>151</v>
      </c>
      <c r="O168" s="1" t="n">
        <v>49</v>
      </c>
      <c r="P168" s="1" t="n">
        <v>70</v>
      </c>
    </row>
    <row r="169" customFormat="false" ht="15" hidden="false" customHeight="false" outlineLevel="0" collapsed="false">
      <c r="A169" s="1" t="s">
        <v>325</v>
      </c>
      <c r="B169" s="0" t="s">
        <v>150</v>
      </c>
      <c r="C169" s="33" t="n">
        <v>40</v>
      </c>
      <c r="I169" s="1" t="s">
        <v>326</v>
      </c>
      <c r="M169" s="1" t="n">
        <v>151</v>
      </c>
      <c r="O169" s="1" t="n">
        <v>49</v>
      </c>
      <c r="P169" s="1" t="n">
        <v>70</v>
      </c>
    </row>
    <row r="170" customFormat="false" ht="15" hidden="false" customHeight="false" outlineLevel="0" collapsed="false">
      <c r="A170" s="1" t="s">
        <v>325</v>
      </c>
      <c r="B170" s="0" t="s">
        <v>151</v>
      </c>
      <c r="C170" s="33" t="n">
        <v>10</v>
      </c>
      <c r="J170" s="1" t="s">
        <v>326</v>
      </c>
      <c r="M170" s="1" t="n">
        <v>151</v>
      </c>
      <c r="O170" s="1" t="n">
        <v>49</v>
      </c>
      <c r="P170" s="1" t="n">
        <v>70</v>
      </c>
    </row>
    <row r="171" customFormat="false" ht="15" hidden="false" customHeight="false" outlineLevel="0" collapsed="false">
      <c r="A171" s="1" t="s">
        <v>325</v>
      </c>
      <c r="B171" s="0" t="s">
        <v>152</v>
      </c>
      <c r="C171" s="33" t="n">
        <v>19</v>
      </c>
      <c r="K171" s="1" t="s">
        <v>326</v>
      </c>
      <c r="M171" s="1" t="n">
        <v>151</v>
      </c>
      <c r="O171" s="1" t="n">
        <v>49</v>
      </c>
      <c r="P171" s="1" t="n">
        <v>70</v>
      </c>
    </row>
    <row r="172" customFormat="false" ht="15" hidden="false" customHeight="false" outlineLevel="0" collapsed="false">
      <c r="A172" s="1" t="s">
        <v>325</v>
      </c>
      <c r="B172" s="0" t="s">
        <v>153</v>
      </c>
      <c r="C172" s="33" t="n">
        <v>40</v>
      </c>
      <c r="L172" s="1" t="s">
        <v>326</v>
      </c>
      <c r="M172" s="1" t="n">
        <v>151</v>
      </c>
      <c r="O172" s="1" t="n">
        <v>49</v>
      </c>
      <c r="P172" s="1" t="n">
        <v>70</v>
      </c>
    </row>
    <row r="173" customFormat="false" ht="15" hidden="false" customHeight="false" outlineLevel="0" collapsed="false">
      <c r="A173" s="1" t="s">
        <v>327</v>
      </c>
      <c r="B173" s="0" t="s">
        <v>328</v>
      </c>
      <c r="C173" s="21" t="n">
        <v>0.03</v>
      </c>
      <c r="D173" s="31"/>
      <c r="M173" s="1" t="n">
        <v>159</v>
      </c>
      <c r="O173" s="1" t="n">
        <v>54</v>
      </c>
      <c r="P173" s="1" t="n">
        <v>74</v>
      </c>
    </row>
    <row r="174" customFormat="false" ht="15" hidden="false" customHeight="false" outlineLevel="0" collapsed="false">
      <c r="A174" s="1" t="s">
        <v>327</v>
      </c>
      <c r="B174" s="0" t="s">
        <v>329</v>
      </c>
      <c r="C174" s="21" t="n">
        <v>0.01</v>
      </c>
      <c r="D174" s="31"/>
      <c r="M174" s="1" t="n">
        <v>159</v>
      </c>
      <c r="O174" s="1" t="n">
        <v>54</v>
      </c>
      <c r="P174" s="1" t="n">
        <v>74</v>
      </c>
    </row>
    <row r="175" customFormat="false" ht="15" hidden="false" customHeight="false" outlineLevel="0" collapsed="false">
      <c r="A175" s="1" t="s">
        <v>327</v>
      </c>
      <c r="B175" s="0" t="s">
        <v>330</v>
      </c>
      <c r="C175" s="21" t="n">
        <v>2</v>
      </c>
      <c r="D175" s="31"/>
      <c r="M175" s="1" t="n">
        <v>159</v>
      </c>
      <c r="O175" s="1" t="n">
        <v>54</v>
      </c>
      <c r="P175" s="1" t="n">
        <v>74</v>
      </c>
    </row>
    <row r="176" customFormat="false" ht="15" hidden="false" customHeight="false" outlineLevel="0" collapsed="false">
      <c r="A176" s="1" t="s">
        <v>327</v>
      </c>
      <c r="B176" s="0" t="s">
        <v>331</v>
      </c>
      <c r="C176" s="21" t="n">
        <v>0.2</v>
      </c>
      <c r="D176" s="31"/>
      <c r="M176" s="1" t="n">
        <v>159</v>
      </c>
      <c r="O176" s="1" t="n">
        <v>54</v>
      </c>
      <c r="P176" s="1" t="n">
        <v>74</v>
      </c>
    </row>
    <row r="177" customFormat="false" ht="15" hidden="false" customHeight="false" outlineLevel="0" collapsed="false">
      <c r="A177" s="1" t="s">
        <v>327</v>
      </c>
      <c r="B177" s="0" t="s">
        <v>332</v>
      </c>
      <c r="C177" s="21" t="n">
        <v>0.02</v>
      </c>
      <c r="D177" s="31"/>
      <c r="M177" s="1" t="n">
        <v>159</v>
      </c>
      <c r="O177" s="1" t="n">
        <v>54</v>
      </c>
      <c r="P177" s="1" t="n">
        <v>74</v>
      </c>
    </row>
    <row r="178" customFormat="false" ht="15" hidden="false" customHeight="false" outlineLevel="0" collapsed="false">
      <c r="A178" s="1" t="s">
        <v>327</v>
      </c>
      <c r="B178" s="0" t="s">
        <v>333</v>
      </c>
      <c r="C178" s="21" t="n">
        <v>0.01</v>
      </c>
      <c r="D178" s="31"/>
      <c r="M178" s="1" t="n">
        <v>159</v>
      </c>
      <c r="O178" s="1" t="n">
        <v>54</v>
      </c>
      <c r="P178" s="1" t="n">
        <v>74</v>
      </c>
    </row>
    <row r="179" customFormat="false" ht="15" hidden="false" customHeight="false" outlineLevel="0" collapsed="false">
      <c r="A179" s="1" t="s">
        <v>327</v>
      </c>
      <c r="B179" s="0" t="s">
        <v>334</v>
      </c>
      <c r="C179" s="21" t="n">
        <v>0.1</v>
      </c>
      <c r="D179" s="31"/>
      <c r="M179" s="1" t="n">
        <v>159</v>
      </c>
      <c r="O179" s="1" t="n">
        <v>54</v>
      </c>
      <c r="P179" s="1" t="n">
        <v>74</v>
      </c>
    </row>
    <row r="180" customFormat="false" ht="15" hidden="false" customHeight="false" outlineLevel="0" collapsed="false">
      <c r="A180" s="1" t="s">
        <v>335</v>
      </c>
      <c r="B180" s="0" t="s">
        <v>336</v>
      </c>
      <c r="C180" s="21" t="n">
        <v>50</v>
      </c>
      <c r="D180" s="21" t="n">
        <v>8</v>
      </c>
      <c r="M180" s="1" t="n">
        <v>154</v>
      </c>
      <c r="O180" s="1" t="n">
        <v>50</v>
      </c>
      <c r="P180" s="1" t="n">
        <v>70</v>
      </c>
    </row>
    <row r="181" customFormat="false" ht="15" hidden="false" customHeight="false" outlineLevel="0" collapsed="false">
      <c r="A181" s="1" t="s">
        <v>335</v>
      </c>
      <c r="B181" s="0" t="s">
        <v>337</v>
      </c>
      <c r="C181" s="21" t="n">
        <v>20</v>
      </c>
      <c r="D181" s="21" t="n">
        <v>9</v>
      </c>
      <c r="M181" s="1" t="n">
        <v>154</v>
      </c>
      <c r="O181" s="1" t="n">
        <v>50</v>
      </c>
      <c r="P181" s="1" t="n">
        <v>70</v>
      </c>
    </row>
    <row r="182" customFormat="false" ht="15" hidden="false" customHeight="false" outlineLevel="0" collapsed="false">
      <c r="A182" s="1" t="s">
        <v>335</v>
      </c>
      <c r="B182" s="0" t="s">
        <v>338</v>
      </c>
      <c r="C182" s="21" t="n">
        <v>10</v>
      </c>
      <c r="D182" s="21" t="n">
        <v>5</v>
      </c>
      <c r="M182" s="1" t="n">
        <v>154</v>
      </c>
      <c r="O182" s="1" t="n">
        <v>50</v>
      </c>
      <c r="P182" s="1" t="n">
        <v>70</v>
      </c>
    </row>
    <row r="183" customFormat="false" ht="15" hidden="false" customHeight="false" outlineLevel="0" collapsed="false">
      <c r="A183" s="1" t="s">
        <v>335</v>
      </c>
      <c r="B183" s="0" t="s">
        <v>339</v>
      </c>
      <c r="C183" s="21" t="n">
        <v>8</v>
      </c>
      <c r="D183" s="21" t="n">
        <v>6</v>
      </c>
      <c r="M183" s="1" t="n">
        <v>154</v>
      </c>
      <c r="N183" s="1" t="n">
        <v>18</v>
      </c>
      <c r="O183" s="1" t="n">
        <v>50</v>
      </c>
      <c r="P183" s="1" t="n">
        <v>70</v>
      </c>
    </row>
    <row r="184" customFormat="false" ht="15" hidden="false" customHeight="false" outlineLevel="0" collapsed="false">
      <c r="A184" s="1" t="s">
        <v>335</v>
      </c>
      <c r="B184" s="0" t="s">
        <v>340</v>
      </c>
      <c r="C184" s="21" t="n">
        <v>15</v>
      </c>
      <c r="D184" s="21" t="n">
        <v>6</v>
      </c>
      <c r="M184" s="1" t="n">
        <v>154</v>
      </c>
      <c r="O184" s="1" t="n">
        <v>50</v>
      </c>
      <c r="P184" s="1" t="n">
        <v>70</v>
      </c>
    </row>
    <row r="185" customFormat="false" ht="15" hidden="false" customHeight="false" outlineLevel="0" collapsed="false">
      <c r="A185" s="1" t="s">
        <v>335</v>
      </c>
      <c r="B185" s="0" t="s">
        <v>341</v>
      </c>
      <c r="C185" s="21" t="n">
        <v>5</v>
      </c>
      <c r="D185" s="21" t="n">
        <v>5</v>
      </c>
      <c r="M185" s="1" t="n">
        <v>154</v>
      </c>
      <c r="O185" s="1" t="n">
        <v>50</v>
      </c>
      <c r="P185" s="1" t="n">
        <v>70</v>
      </c>
    </row>
    <row r="186" customFormat="false" ht="15" hidden="false" customHeight="false" outlineLevel="0" collapsed="false">
      <c r="A186" s="1" t="s">
        <v>335</v>
      </c>
      <c r="B186" s="0" t="s">
        <v>342</v>
      </c>
      <c r="C186" s="21" t="n">
        <v>1</v>
      </c>
      <c r="D186" s="21" t="n">
        <v>8</v>
      </c>
      <c r="M186" s="1" t="n">
        <v>154</v>
      </c>
      <c r="O186" s="1" t="n">
        <v>50</v>
      </c>
      <c r="P186" s="1" t="n">
        <v>70</v>
      </c>
    </row>
    <row r="187" customFormat="false" ht="15" hidden="false" customHeight="false" outlineLevel="0" collapsed="false">
      <c r="A187" s="1" t="s">
        <v>335</v>
      </c>
      <c r="B187" s="0" t="s">
        <v>343</v>
      </c>
      <c r="C187" s="21" t="n">
        <v>30</v>
      </c>
      <c r="D187" s="21" t="n">
        <v>5</v>
      </c>
      <c r="M187" s="1" t="n">
        <v>154</v>
      </c>
      <c r="O187" s="1" t="n">
        <v>50</v>
      </c>
      <c r="P187" s="1" t="n">
        <v>70</v>
      </c>
    </row>
    <row r="188" customFormat="false" ht="15" hidden="false" customHeight="false" outlineLevel="0" collapsed="false">
      <c r="A188" s="1" t="s">
        <v>335</v>
      </c>
      <c r="B188" s="0" t="s">
        <v>344</v>
      </c>
      <c r="C188" s="21" t="n">
        <v>25</v>
      </c>
      <c r="D188" s="21" t="n">
        <v>2</v>
      </c>
      <c r="M188" s="1" t="n">
        <v>154</v>
      </c>
      <c r="O188" s="1" t="n">
        <v>50</v>
      </c>
      <c r="P188" s="1" t="n">
        <v>70</v>
      </c>
    </row>
    <row r="189" customFormat="false" ht="15" hidden="false" customHeight="false" outlineLevel="0" collapsed="false">
      <c r="A189" s="1" t="s">
        <v>335</v>
      </c>
      <c r="B189" s="0" t="s">
        <v>345</v>
      </c>
      <c r="C189" s="21" t="n">
        <v>5</v>
      </c>
      <c r="D189" s="21" t="n">
        <v>5</v>
      </c>
      <c r="M189" s="1" t="n">
        <v>154</v>
      </c>
      <c r="O189" s="1" t="n">
        <v>50</v>
      </c>
      <c r="P189" s="1" t="n">
        <v>70</v>
      </c>
    </row>
    <row r="190" customFormat="false" ht="15" hidden="false" customHeight="false" outlineLevel="0" collapsed="false">
      <c r="A190" s="1" t="s">
        <v>335</v>
      </c>
      <c r="B190" s="0" t="s">
        <v>346</v>
      </c>
      <c r="C190" s="21" t="n">
        <v>10</v>
      </c>
      <c r="D190" s="21" t="n">
        <v>8</v>
      </c>
      <c r="M190" s="1" t="n">
        <v>154</v>
      </c>
      <c r="N190" s="1" t="n">
        <v>18</v>
      </c>
      <c r="O190" s="1" t="n">
        <v>50</v>
      </c>
      <c r="P190" s="1" t="n">
        <v>70</v>
      </c>
    </row>
    <row r="191" customFormat="false" ht="15" hidden="false" customHeight="false" outlineLevel="0" collapsed="false">
      <c r="A191" s="1" t="s">
        <v>335</v>
      </c>
      <c r="B191" s="0" t="s">
        <v>347</v>
      </c>
      <c r="C191" s="21" t="n">
        <v>10</v>
      </c>
      <c r="D191" s="21" t="n">
        <v>5</v>
      </c>
      <c r="M191" s="1" t="n">
        <v>154</v>
      </c>
      <c r="O191" s="1" t="n">
        <v>50</v>
      </c>
      <c r="P191" s="1" t="n">
        <v>70</v>
      </c>
    </row>
    <row r="192" customFormat="false" ht="15" hidden="false" customHeight="false" outlineLevel="0" collapsed="false">
      <c r="A192" s="1" t="s">
        <v>335</v>
      </c>
      <c r="B192" s="0" t="s">
        <v>348</v>
      </c>
      <c r="C192" s="21" t="n">
        <v>10</v>
      </c>
      <c r="D192" s="21" t="n">
        <v>3</v>
      </c>
      <c r="M192" s="1" t="n">
        <v>154</v>
      </c>
      <c r="O192" s="1" t="n">
        <v>50</v>
      </c>
      <c r="P192" s="1" t="n">
        <v>70</v>
      </c>
    </row>
    <row r="193" customFormat="false" ht="15" hidden="false" customHeight="false" outlineLevel="0" collapsed="false">
      <c r="A193" s="1" t="s">
        <v>335</v>
      </c>
      <c r="B193" s="0" t="s">
        <v>349</v>
      </c>
      <c r="C193" s="21" t="n">
        <v>20</v>
      </c>
      <c r="D193" s="21" t="n">
        <v>8</v>
      </c>
      <c r="M193" s="1" t="n">
        <v>154</v>
      </c>
      <c r="O193" s="1" t="n">
        <v>50</v>
      </c>
      <c r="P193" s="1" t="n">
        <v>70</v>
      </c>
    </row>
    <row r="194" customFormat="false" ht="15" hidden="false" customHeight="false" outlineLevel="0" collapsed="false">
      <c r="A194" s="1" t="s">
        <v>335</v>
      </c>
      <c r="B194" s="0" t="s">
        <v>350</v>
      </c>
      <c r="C194" s="21" t="n">
        <v>50</v>
      </c>
      <c r="D194" s="21" t="n">
        <v>10</v>
      </c>
      <c r="M194" s="1" t="n">
        <v>154</v>
      </c>
      <c r="O194" s="1" t="n">
        <v>50</v>
      </c>
      <c r="P194" s="1" t="n">
        <v>70</v>
      </c>
    </row>
    <row r="195" customFormat="false" ht="15" hidden="false" customHeight="false" outlineLevel="0" collapsed="false">
      <c r="A195" s="1" t="s">
        <v>335</v>
      </c>
      <c r="B195" s="0" t="s">
        <v>351</v>
      </c>
      <c r="C195" s="21" t="n">
        <v>1</v>
      </c>
      <c r="D195" s="21" t="n">
        <v>5</v>
      </c>
      <c r="M195" s="1" t="n">
        <v>154</v>
      </c>
      <c r="O195" s="1" t="n">
        <v>50</v>
      </c>
      <c r="P195" s="1" t="n">
        <v>70</v>
      </c>
    </row>
    <row r="196" customFormat="false" ht="15" hidden="false" customHeight="false" outlineLevel="0" collapsed="false">
      <c r="A196" s="1" t="s">
        <v>335</v>
      </c>
      <c r="B196" s="0" t="s">
        <v>352</v>
      </c>
      <c r="C196" s="21" t="n">
        <v>1</v>
      </c>
      <c r="D196" s="21" t="n">
        <v>5</v>
      </c>
      <c r="M196" s="1" t="n">
        <v>154</v>
      </c>
      <c r="O196" s="1" t="n">
        <v>50</v>
      </c>
      <c r="P196" s="1" t="n">
        <v>70</v>
      </c>
    </row>
    <row r="197" customFormat="false" ht="15" hidden="false" customHeight="false" outlineLevel="0" collapsed="false">
      <c r="A197" s="1" t="s">
        <v>335</v>
      </c>
      <c r="B197" s="0" t="s">
        <v>353</v>
      </c>
      <c r="C197" s="21" t="n">
        <v>25</v>
      </c>
      <c r="D197" s="21" t="n">
        <v>3</v>
      </c>
      <c r="I197" s="1" t="n">
        <v>1</v>
      </c>
      <c r="M197" s="1" t="n">
        <v>154</v>
      </c>
      <c r="O197" s="1" t="n">
        <v>50</v>
      </c>
      <c r="P197" s="1" t="n">
        <v>70</v>
      </c>
    </row>
    <row r="198" customFormat="false" ht="15" hidden="false" customHeight="false" outlineLevel="0" collapsed="false">
      <c r="A198" s="1" t="s">
        <v>335</v>
      </c>
      <c r="B198" s="0" t="s">
        <v>354</v>
      </c>
      <c r="C198" s="21" t="n">
        <v>15</v>
      </c>
      <c r="D198" s="21" t="n">
        <v>5</v>
      </c>
      <c r="M198" s="1" t="n">
        <v>154</v>
      </c>
      <c r="O198" s="1" t="n">
        <v>51</v>
      </c>
      <c r="P198" s="1" t="n">
        <v>71</v>
      </c>
    </row>
    <row r="199" customFormat="false" ht="15" hidden="false" customHeight="false" outlineLevel="0" collapsed="false">
      <c r="A199" s="1" t="s">
        <v>335</v>
      </c>
      <c r="B199" s="0" t="s">
        <v>355</v>
      </c>
      <c r="C199" s="21" t="n">
        <v>0.1</v>
      </c>
      <c r="D199" s="21" t="n">
        <v>0</v>
      </c>
      <c r="M199" s="1" t="n">
        <v>154</v>
      </c>
      <c r="O199" s="1" t="n">
        <v>51</v>
      </c>
      <c r="P199" s="1" t="n">
        <v>71</v>
      </c>
    </row>
    <row r="200" customFormat="false" ht="15" hidden="false" customHeight="false" outlineLevel="0" collapsed="false">
      <c r="A200" s="1" t="s">
        <v>335</v>
      </c>
      <c r="B200" s="0" t="s">
        <v>356</v>
      </c>
      <c r="C200" s="21" t="n">
        <v>1</v>
      </c>
      <c r="D200" s="21" t="n">
        <v>0.5</v>
      </c>
      <c r="M200" s="1" t="n">
        <v>154</v>
      </c>
      <c r="O200" s="1" t="n">
        <v>51</v>
      </c>
      <c r="P200" s="1" t="n">
        <v>71</v>
      </c>
    </row>
    <row r="201" customFormat="false" ht="15" hidden="false" customHeight="false" outlineLevel="0" collapsed="false">
      <c r="A201" s="1" t="s">
        <v>335</v>
      </c>
      <c r="B201" s="0" t="s">
        <v>357</v>
      </c>
      <c r="C201" s="21" t="n">
        <v>0.5</v>
      </c>
      <c r="D201" s="21" t="n">
        <v>0</v>
      </c>
      <c r="M201" s="1" t="n">
        <v>154</v>
      </c>
      <c r="N201" s="1" t="n">
        <v>19</v>
      </c>
      <c r="O201" s="1" t="n">
        <v>51</v>
      </c>
      <c r="P201" s="1" t="n">
        <v>71</v>
      </c>
    </row>
    <row r="202" customFormat="false" ht="15" hidden="false" customHeight="false" outlineLevel="0" collapsed="false">
      <c r="A202" s="1" t="s">
        <v>335</v>
      </c>
      <c r="B202" s="0" t="s">
        <v>358</v>
      </c>
      <c r="C202" s="21" t="n">
        <v>1</v>
      </c>
      <c r="D202" s="21" t="n">
        <v>0</v>
      </c>
      <c r="M202" s="1" t="n">
        <v>154</v>
      </c>
      <c r="O202" s="1" t="n">
        <v>51</v>
      </c>
      <c r="P202" s="1" t="n">
        <v>71</v>
      </c>
    </row>
    <row r="203" customFormat="false" ht="15" hidden="false" customHeight="false" outlineLevel="0" collapsed="false">
      <c r="A203" s="1" t="s">
        <v>335</v>
      </c>
      <c r="B203" s="0" t="s">
        <v>359</v>
      </c>
      <c r="C203" s="21" t="n">
        <v>5</v>
      </c>
      <c r="D203" s="21" t="n">
        <v>3</v>
      </c>
      <c r="M203" s="1" t="n">
        <v>154</v>
      </c>
      <c r="O203" s="1" t="n">
        <v>51</v>
      </c>
      <c r="P203" s="1" t="n">
        <v>71</v>
      </c>
    </row>
    <row r="204" customFormat="false" ht="15" hidden="false" customHeight="false" outlineLevel="0" collapsed="false">
      <c r="A204" s="1" t="s">
        <v>335</v>
      </c>
      <c r="B204" s="0" t="s">
        <v>360</v>
      </c>
      <c r="C204" s="21" t="n">
        <v>30</v>
      </c>
      <c r="D204" s="21" t="n">
        <v>6</v>
      </c>
      <c r="M204" s="1" t="n">
        <v>154</v>
      </c>
      <c r="O204" s="1" t="n">
        <v>51</v>
      </c>
      <c r="P204" s="1" t="n">
        <v>71</v>
      </c>
    </row>
    <row r="205" customFormat="false" ht="15" hidden="false" customHeight="false" outlineLevel="0" collapsed="false">
      <c r="A205" s="1" t="s">
        <v>335</v>
      </c>
      <c r="B205" s="0" t="s">
        <v>361</v>
      </c>
      <c r="C205" s="21" t="n">
        <v>6</v>
      </c>
      <c r="D205" s="21" t="n">
        <v>3</v>
      </c>
      <c r="M205" s="1" t="n">
        <v>154</v>
      </c>
      <c r="O205" s="1" t="n">
        <v>51</v>
      </c>
      <c r="P205" s="1" t="n">
        <v>71</v>
      </c>
    </row>
    <row r="206" customFormat="false" ht="15" hidden="false" customHeight="false" outlineLevel="0" collapsed="false">
      <c r="A206" s="1" t="s">
        <v>335</v>
      </c>
      <c r="B206" s="0" t="s">
        <v>362</v>
      </c>
      <c r="C206" s="21" t="n">
        <v>25</v>
      </c>
      <c r="D206" s="21" t="n">
        <v>10</v>
      </c>
      <c r="M206" s="1" t="n">
        <v>154</v>
      </c>
      <c r="O206" s="1" t="n">
        <v>51</v>
      </c>
      <c r="P206" s="1" t="n">
        <v>71</v>
      </c>
    </row>
    <row r="207" customFormat="false" ht="15" hidden="false" customHeight="false" outlineLevel="0" collapsed="false">
      <c r="A207" s="1" t="s">
        <v>335</v>
      </c>
      <c r="B207" s="0" t="s">
        <v>363</v>
      </c>
      <c r="C207" s="21" t="n">
        <v>2</v>
      </c>
      <c r="D207" s="21" t="n">
        <v>1</v>
      </c>
      <c r="M207" s="1" t="n">
        <v>154</v>
      </c>
      <c r="O207" s="1" t="n">
        <v>51</v>
      </c>
      <c r="P207" s="1" t="n">
        <v>71</v>
      </c>
    </row>
    <row r="208" customFormat="false" ht="15" hidden="false" customHeight="false" outlineLevel="0" collapsed="false">
      <c r="A208" s="1" t="s">
        <v>335</v>
      </c>
      <c r="B208" s="0" t="s">
        <v>364</v>
      </c>
      <c r="C208" s="21" t="n">
        <v>3</v>
      </c>
      <c r="D208" s="21" t="n">
        <v>2</v>
      </c>
      <c r="M208" s="1" t="n">
        <v>154</v>
      </c>
      <c r="O208" s="1" t="n">
        <v>51</v>
      </c>
      <c r="P208" s="1" t="n">
        <v>71</v>
      </c>
    </row>
    <row r="209" customFormat="false" ht="15" hidden="false" customHeight="false" outlineLevel="0" collapsed="false">
      <c r="A209" s="1" t="s">
        <v>335</v>
      </c>
      <c r="B209" s="0" t="s">
        <v>365</v>
      </c>
      <c r="C209" s="21" t="n">
        <v>35</v>
      </c>
      <c r="D209" s="21" t="n">
        <v>2</v>
      </c>
      <c r="M209" s="1" t="n">
        <v>154</v>
      </c>
      <c r="O209" s="1" t="n">
        <v>51</v>
      </c>
      <c r="P209" s="1" t="n">
        <v>71</v>
      </c>
    </row>
    <row r="210" customFormat="false" ht="15" hidden="false" customHeight="false" outlineLevel="0" collapsed="false">
      <c r="A210" s="1" t="s">
        <v>335</v>
      </c>
      <c r="B210" s="0" t="s">
        <v>366</v>
      </c>
      <c r="C210" s="21" t="n">
        <v>30</v>
      </c>
      <c r="D210" s="21" t="n">
        <v>2</v>
      </c>
      <c r="M210" s="1" t="n">
        <v>154</v>
      </c>
      <c r="O210" s="1" t="n">
        <v>51</v>
      </c>
      <c r="P210" s="1" t="n">
        <v>71</v>
      </c>
    </row>
    <row r="211" customFormat="false" ht="15" hidden="false" customHeight="false" outlineLevel="0" collapsed="false">
      <c r="A211" s="1" t="s">
        <v>335</v>
      </c>
      <c r="B211" s="0" t="s">
        <v>367</v>
      </c>
      <c r="C211" s="21" t="n">
        <v>12</v>
      </c>
      <c r="D211" s="21" t="n">
        <v>2</v>
      </c>
      <c r="M211" s="1" t="n">
        <v>154</v>
      </c>
      <c r="O211" s="1" t="n">
        <v>51</v>
      </c>
      <c r="P211" s="1" t="n">
        <v>71</v>
      </c>
    </row>
    <row r="212" customFormat="false" ht="15" hidden="false" customHeight="false" outlineLevel="0" collapsed="false">
      <c r="A212" s="1" t="s">
        <v>335</v>
      </c>
      <c r="B212" s="0" t="s">
        <v>368</v>
      </c>
      <c r="C212" s="21" t="n">
        <v>2</v>
      </c>
      <c r="D212" s="21" t="n">
        <v>1</v>
      </c>
      <c r="M212" s="1" t="n">
        <v>154</v>
      </c>
      <c r="O212" s="1" t="n">
        <v>51</v>
      </c>
      <c r="P212" s="1" t="n">
        <v>71</v>
      </c>
    </row>
    <row r="213" customFormat="false" ht="15" hidden="false" customHeight="false" outlineLevel="0" collapsed="false">
      <c r="A213" s="1" t="s">
        <v>335</v>
      </c>
      <c r="B213" s="0" t="s">
        <v>369</v>
      </c>
      <c r="C213" s="21" t="n">
        <v>30</v>
      </c>
      <c r="D213" s="21" t="n">
        <v>1</v>
      </c>
      <c r="M213" s="1" t="n">
        <v>154</v>
      </c>
      <c r="O213" s="1" t="n">
        <v>51</v>
      </c>
      <c r="P213" s="1" t="n">
        <v>71</v>
      </c>
    </row>
    <row r="214" customFormat="false" ht="15" hidden="false" customHeight="false" outlineLevel="0" collapsed="false">
      <c r="A214" s="1" t="s">
        <v>335</v>
      </c>
      <c r="B214" s="0" t="s">
        <v>370</v>
      </c>
      <c r="C214" s="21" t="n">
        <v>25</v>
      </c>
      <c r="D214" s="21" t="n">
        <v>2</v>
      </c>
      <c r="M214" s="1" t="n">
        <v>154</v>
      </c>
      <c r="O214" s="1" t="n">
        <v>51</v>
      </c>
      <c r="P214" s="1" t="n">
        <v>71</v>
      </c>
    </row>
    <row r="215" customFormat="false" ht="15" hidden="false" customHeight="false" outlineLevel="0" collapsed="false">
      <c r="A215" s="1" t="s">
        <v>335</v>
      </c>
      <c r="B215" s="0" t="s">
        <v>371</v>
      </c>
      <c r="C215" s="21" t="n">
        <v>50</v>
      </c>
      <c r="D215" s="21" t="n">
        <v>2</v>
      </c>
      <c r="M215" s="1" t="n">
        <v>154</v>
      </c>
      <c r="O215" s="1" t="n">
        <v>51</v>
      </c>
      <c r="P215" s="1" t="n">
        <v>71</v>
      </c>
    </row>
    <row r="216" customFormat="false" ht="15" hidden="false" customHeight="false" outlineLevel="0" collapsed="false">
      <c r="A216" s="1" t="s">
        <v>335</v>
      </c>
      <c r="B216" s="0" t="s">
        <v>372</v>
      </c>
      <c r="C216" s="21" t="n">
        <v>25</v>
      </c>
      <c r="D216" s="21" t="n">
        <v>1</v>
      </c>
      <c r="M216" s="1" t="n">
        <v>154</v>
      </c>
      <c r="N216" s="1" t="n">
        <v>19</v>
      </c>
      <c r="O216" s="1" t="n">
        <v>51</v>
      </c>
      <c r="P216" s="1" t="n">
        <v>71</v>
      </c>
    </row>
    <row r="217" customFormat="false" ht="15" hidden="false" customHeight="false" outlineLevel="0" collapsed="false">
      <c r="A217" s="1" t="s">
        <v>373</v>
      </c>
      <c r="B217" s="0" t="s">
        <v>374</v>
      </c>
      <c r="C217" s="21" t="n">
        <v>0.1</v>
      </c>
      <c r="D217" s="32" t="s">
        <v>184</v>
      </c>
      <c r="M217" s="1" t="n">
        <v>157</v>
      </c>
      <c r="O217" s="1" t="n">
        <v>52</v>
      </c>
      <c r="P217" s="1" t="n">
        <v>72</v>
      </c>
    </row>
    <row r="218" customFormat="false" ht="15" hidden="false" customHeight="false" outlineLevel="0" collapsed="false">
      <c r="A218" s="1" t="s">
        <v>373</v>
      </c>
      <c r="B218" s="0" t="s">
        <v>375</v>
      </c>
      <c r="C218" s="21" t="n">
        <v>2</v>
      </c>
      <c r="D218" s="21" t="n">
        <v>1</v>
      </c>
      <c r="M218" s="1" t="n">
        <v>157</v>
      </c>
      <c r="O218" s="1" t="n">
        <v>52</v>
      </c>
      <c r="P218" s="1" t="n">
        <v>72</v>
      </c>
    </row>
    <row r="219" customFormat="false" ht="15" hidden="false" customHeight="false" outlineLevel="0" collapsed="false">
      <c r="A219" s="1" t="s">
        <v>373</v>
      </c>
      <c r="B219" s="0" t="s">
        <v>376</v>
      </c>
      <c r="C219" s="21" t="n">
        <v>3</v>
      </c>
      <c r="D219" s="21" t="n">
        <v>1</v>
      </c>
      <c r="M219" s="1" t="n">
        <v>157</v>
      </c>
      <c r="O219" s="1" t="n">
        <v>52</v>
      </c>
      <c r="P219" s="1" t="n">
        <v>72</v>
      </c>
    </row>
    <row r="220" customFormat="false" ht="15" hidden="false" customHeight="false" outlineLevel="0" collapsed="false">
      <c r="A220" s="1" t="s">
        <v>373</v>
      </c>
      <c r="B220" s="0" t="s">
        <v>377</v>
      </c>
      <c r="C220" s="21" t="n">
        <v>0.5</v>
      </c>
      <c r="D220" s="21" t="n">
        <v>1</v>
      </c>
      <c r="M220" s="1" t="n">
        <v>157</v>
      </c>
      <c r="O220" s="1" t="n">
        <v>52</v>
      </c>
      <c r="P220" s="1" t="n">
        <v>72</v>
      </c>
    </row>
    <row r="221" customFormat="false" ht="15" hidden="false" customHeight="false" outlineLevel="0" collapsed="false">
      <c r="A221" s="1" t="s">
        <v>373</v>
      </c>
      <c r="B221" s="0" t="s">
        <v>378</v>
      </c>
      <c r="C221" s="21" t="n">
        <v>0.5</v>
      </c>
      <c r="D221" s="32" t="s">
        <v>184</v>
      </c>
      <c r="M221" s="1" t="n">
        <v>157</v>
      </c>
      <c r="O221" s="1" t="n">
        <v>52</v>
      </c>
      <c r="P221" s="1" t="n">
        <v>72</v>
      </c>
    </row>
    <row r="222" customFormat="false" ht="15" hidden="false" customHeight="false" outlineLevel="0" collapsed="false">
      <c r="A222" s="1" t="s">
        <v>373</v>
      </c>
      <c r="B222" s="0" t="s">
        <v>379</v>
      </c>
      <c r="C222" s="21" t="n">
        <v>0.02</v>
      </c>
      <c r="D222" s="21" t="n">
        <v>1</v>
      </c>
      <c r="M222" s="1" t="n">
        <v>157</v>
      </c>
      <c r="O222" s="1" t="n">
        <v>52</v>
      </c>
      <c r="P222" s="1" t="n">
        <v>72</v>
      </c>
    </row>
    <row r="223" customFormat="false" ht="15" hidden="false" customHeight="false" outlineLevel="0" collapsed="false">
      <c r="A223" s="1" t="s">
        <v>373</v>
      </c>
      <c r="B223" s="0" t="s">
        <v>380</v>
      </c>
      <c r="C223" s="21" t="n">
        <v>1</v>
      </c>
      <c r="D223" s="21" t="n">
        <v>1</v>
      </c>
      <c r="M223" s="1" t="n">
        <v>157</v>
      </c>
      <c r="O223" s="1" t="n">
        <v>52</v>
      </c>
      <c r="P223" s="1" t="n">
        <v>72</v>
      </c>
    </row>
    <row r="224" customFormat="false" ht="15" hidden="false" customHeight="false" outlineLevel="0" collapsed="false">
      <c r="A224" s="1" t="s">
        <v>373</v>
      </c>
      <c r="B224" s="0" t="s">
        <v>381</v>
      </c>
      <c r="C224" s="21" t="n">
        <v>50</v>
      </c>
      <c r="D224" s="21" t="n">
        <v>1</v>
      </c>
      <c r="M224" s="1" t="n">
        <v>157</v>
      </c>
      <c r="O224" s="1" t="n">
        <v>52</v>
      </c>
      <c r="P224" s="1" t="n">
        <v>72</v>
      </c>
    </row>
    <row r="225" customFormat="false" ht="15" hidden="false" customHeight="false" outlineLevel="0" collapsed="false">
      <c r="A225" s="1" t="s">
        <v>373</v>
      </c>
      <c r="B225" s="0" t="s">
        <v>382</v>
      </c>
      <c r="C225" s="21" t="n">
        <v>0.1</v>
      </c>
      <c r="D225" s="21" t="n">
        <v>1</v>
      </c>
      <c r="M225" s="1" t="n">
        <v>157</v>
      </c>
      <c r="O225" s="1" t="n">
        <v>52</v>
      </c>
      <c r="P225" s="1" t="n">
        <v>72</v>
      </c>
    </row>
    <row r="226" customFormat="false" ht="15" hidden="false" customHeight="false" outlineLevel="0" collapsed="false">
      <c r="A226" s="1" t="s">
        <v>373</v>
      </c>
      <c r="B226" s="0" t="s">
        <v>383</v>
      </c>
      <c r="C226" s="21" t="n">
        <v>5</v>
      </c>
      <c r="D226" s="32" t="s">
        <v>184</v>
      </c>
      <c r="M226" s="1" t="n">
        <v>157</v>
      </c>
      <c r="O226" s="1" t="n">
        <v>52</v>
      </c>
      <c r="P226" s="1" t="n">
        <v>72</v>
      </c>
    </row>
    <row r="227" customFormat="false" ht="15" hidden="false" customHeight="false" outlineLevel="0" collapsed="false">
      <c r="A227" s="1" t="s">
        <v>373</v>
      </c>
      <c r="B227" s="0" t="s">
        <v>384</v>
      </c>
      <c r="C227" s="21" t="n">
        <v>500</v>
      </c>
      <c r="D227" s="21" t="n">
        <v>1</v>
      </c>
      <c r="M227" s="1" t="n">
        <v>157</v>
      </c>
      <c r="O227" s="1" t="n">
        <v>52</v>
      </c>
      <c r="P227" s="1" t="n">
        <v>72</v>
      </c>
    </row>
    <row r="228" customFormat="false" ht="15" hidden="false" customHeight="false" outlineLevel="0" collapsed="false">
      <c r="A228" s="1" t="s">
        <v>373</v>
      </c>
      <c r="B228" s="0" t="s">
        <v>385</v>
      </c>
      <c r="C228" s="21" t="n">
        <v>15</v>
      </c>
      <c r="D228" s="21" t="n">
        <v>1</v>
      </c>
      <c r="M228" s="1" t="n">
        <v>157</v>
      </c>
      <c r="O228" s="1" t="n">
        <v>52</v>
      </c>
      <c r="P228" s="1" t="n">
        <v>72</v>
      </c>
    </row>
    <row r="229" customFormat="false" ht="15" hidden="false" customHeight="false" outlineLevel="0" collapsed="false">
      <c r="A229" s="1" t="s">
        <v>373</v>
      </c>
      <c r="B229" s="0" t="s">
        <v>386</v>
      </c>
      <c r="C229" s="21" t="n">
        <v>0.05</v>
      </c>
      <c r="D229" s="21" t="n">
        <v>1</v>
      </c>
      <c r="M229" s="1" t="n">
        <v>157</v>
      </c>
      <c r="O229" s="1" t="n">
        <v>52</v>
      </c>
      <c r="P229" s="1" t="n">
        <v>72</v>
      </c>
    </row>
    <row r="230" customFormat="false" ht="15" hidden="false" customHeight="false" outlineLevel="0" collapsed="false">
      <c r="A230" s="1" t="s">
        <v>373</v>
      </c>
      <c r="B230" s="0" t="s">
        <v>387</v>
      </c>
      <c r="C230" s="21" t="n">
        <v>10</v>
      </c>
      <c r="D230" s="32" t="s">
        <v>184</v>
      </c>
      <c r="M230" s="1" t="n">
        <v>157</v>
      </c>
      <c r="O230" s="1" t="n">
        <v>52</v>
      </c>
      <c r="P230" s="1" t="n">
        <v>72</v>
      </c>
    </row>
    <row r="231" customFormat="false" ht="15" hidden="false" customHeight="false" outlineLevel="0" collapsed="false">
      <c r="A231" s="1" t="s">
        <v>373</v>
      </c>
      <c r="B231" s="0" t="s">
        <v>388</v>
      </c>
      <c r="C231" s="21" t="n">
        <v>5</v>
      </c>
      <c r="D231" s="21" t="n">
        <v>1</v>
      </c>
      <c r="M231" s="1" t="n">
        <v>157</v>
      </c>
      <c r="O231" s="1" t="n">
        <v>52</v>
      </c>
      <c r="P231" s="1" t="n">
        <v>72</v>
      </c>
    </row>
    <row r="232" customFormat="false" ht="15" hidden="false" customHeight="false" outlineLevel="0" collapsed="false">
      <c r="A232" s="1" t="s">
        <v>373</v>
      </c>
      <c r="B232" s="0" t="s">
        <v>389</v>
      </c>
      <c r="C232" s="21" t="n">
        <v>0.01</v>
      </c>
      <c r="D232" s="21" t="n">
        <v>1</v>
      </c>
      <c r="M232" s="1" t="n">
        <v>157</v>
      </c>
      <c r="O232" s="1" t="n">
        <v>52</v>
      </c>
      <c r="P232" s="1" t="n">
        <v>72</v>
      </c>
    </row>
    <row r="233" customFormat="false" ht="15" hidden="false" customHeight="false" outlineLevel="0" collapsed="false">
      <c r="A233" s="1" t="s">
        <v>390</v>
      </c>
      <c r="B233" s="0" t="s">
        <v>391</v>
      </c>
      <c r="C233" s="21" t="n">
        <v>2</v>
      </c>
      <c r="D233" s="21" t="n">
        <v>1</v>
      </c>
      <c r="M233" s="1" t="n">
        <v>157</v>
      </c>
      <c r="N233" s="1" t="n">
        <v>19</v>
      </c>
      <c r="O233" s="1" t="n">
        <v>52</v>
      </c>
      <c r="P233" s="1" t="n">
        <v>72</v>
      </c>
    </row>
    <row r="234" customFormat="false" ht="15" hidden="false" customHeight="false" outlineLevel="0" collapsed="false">
      <c r="A234" s="1" t="s">
        <v>390</v>
      </c>
      <c r="B234" s="0" t="s">
        <v>392</v>
      </c>
      <c r="C234" s="21" t="n">
        <v>100</v>
      </c>
      <c r="D234" s="21" t="n">
        <v>600</v>
      </c>
      <c r="M234" s="1" t="n">
        <v>157</v>
      </c>
      <c r="O234" s="1" t="n">
        <v>52</v>
      </c>
      <c r="P234" s="1" t="n">
        <v>72</v>
      </c>
    </row>
    <row r="235" customFormat="false" ht="15" hidden="false" customHeight="false" outlineLevel="0" collapsed="false">
      <c r="A235" s="1" t="s">
        <v>390</v>
      </c>
      <c r="B235" s="0" t="s">
        <v>393</v>
      </c>
      <c r="C235" s="21" t="n">
        <v>15</v>
      </c>
      <c r="D235" s="21" t="n">
        <v>200</v>
      </c>
      <c r="M235" s="1" t="n">
        <v>157</v>
      </c>
      <c r="O235" s="1" t="n">
        <v>52</v>
      </c>
      <c r="P235" s="1" t="n">
        <v>72</v>
      </c>
    </row>
    <row r="236" customFormat="false" ht="15" hidden="false" customHeight="false" outlineLevel="0" collapsed="false">
      <c r="A236" s="1" t="s">
        <v>390</v>
      </c>
      <c r="B236" s="0" t="s">
        <v>394</v>
      </c>
      <c r="C236" s="21" t="n">
        <v>250</v>
      </c>
      <c r="D236" s="21" t="n">
        <v>100</v>
      </c>
      <c r="M236" s="1" t="n">
        <v>157</v>
      </c>
      <c r="O236" s="1" t="n">
        <v>52</v>
      </c>
      <c r="P236" s="1" t="n">
        <v>72</v>
      </c>
    </row>
    <row r="237" customFormat="false" ht="15" hidden="false" customHeight="false" outlineLevel="0" collapsed="false">
      <c r="A237" s="1" t="s">
        <v>390</v>
      </c>
      <c r="B237" s="0" t="s">
        <v>395</v>
      </c>
      <c r="C237" s="21" t="n">
        <v>0.05</v>
      </c>
      <c r="D237" s="21" t="n">
        <v>10</v>
      </c>
      <c r="M237" s="1" t="n">
        <v>157</v>
      </c>
      <c r="N237" s="1" t="n">
        <v>19</v>
      </c>
      <c r="O237" s="1" t="n">
        <v>52</v>
      </c>
      <c r="P237" s="1" t="n">
        <v>72</v>
      </c>
    </row>
    <row r="238" customFormat="false" ht="15" hidden="false" customHeight="false" outlineLevel="0" collapsed="false">
      <c r="A238" s="1" t="s">
        <v>390</v>
      </c>
      <c r="B238" s="0" t="s">
        <v>396</v>
      </c>
      <c r="C238" s="21" t="n">
        <v>60</v>
      </c>
      <c r="D238" s="21" t="n">
        <v>40</v>
      </c>
      <c r="M238" s="1" t="n">
        <v>155</v>
      </c>
      <c r="O238" s="1" t="n">
        <v>52</v>
      </c>
      <c r="P238" s="1" t="n">
        <v>71</v>
      </c>
    </row>
    <row r="239" customFormat="false" ht="15" hidden="false" customHeight="false" outlineLevel="0" collapsed="false">
      <c r="A239" s="1" t="s">
        <v>390</v>
      </c>
      <c r="B239" s="0" t="s">
        <v>397</v>
      </c>
      <c r="C239" s="21" t="n">
        <v>20</v>
      </c>
      <c r="D239" s="21" t="n">
        <v>30</v>
      </c>
      <c r="M239" s="1" t="n">
        <v>155</v>
      </c>
      <c r="O239" s="1" t="n">
        <v>52</v>
      </c>
      <c r="P239" s="1" t="n">
        <v>71</v>
      </c>
    </row>
    <row r="240" customFormat="false" ht="15" hidden="false" customHeight="false" outlineLevel="0" collapsed="false">
      <c r="A240" s="1" t="s">
        <v>390</v>
      </c>
      <c r="B240" s="0" t="s">
        <v>398</v>
      </c>
      <c r="C240" s="21" t="n">
        <v>5</v>
      </c>
      <c r="D240" s="21" t="n">
        <v>15</v>
      </c>
      <c r="M240" s="1" t="n">
        <v>157</v>
      </c>
      <c r="N240" s="1" t="n">
        <v>19</v>
      </c>
      <c r="O240" s="1" t="n">
        <v>52</v>
      </c>
      <c r="P240" s="1" t="n">
        <v>72</v>
      </c>
    </row>
    <row r="241" customFormat="false" ht="15" hidden="false" customHeight="false" outlineLevel="0" collapsed="false">
      <c r="A241" s="1" t="s">
        <v>390</v>
      </c>
      <c r="B241" s="0" t="s">
        <v>399</v>
      </c>
      <c r="C241" s="21" t="n">
        <v>10</v>
      </c>
      <c r="D241" s="21" t="n">
        <v>25</v>
      </c>
      <c r="M241" s="1" t="n">
        <v>157</v>
      </c>
      <c r="N241" s="1" t="n">
        <v>19</v>
      </c>
      <c r="O241" s="1" t="n">
        <v>52</v>
      </c>
      <c r="P241" s="1" t="n">
        <v>72</v>
      </c>
    </row>
    <row r="242" customFormat="false" ht="15" hidden="false" customHeight="false" outlineLevel="0" collapsed="false">
      <c r="A242" s="1" t="s">
        <v>390</v>
      </c>
      <c r="B242" s="0" t="s">
        <v>400</v>
      </c>
      <c r="C242" s="21" t="n">
        <v>4</v>
      </c>
      <c r="D242" s="21" t="n">
        <v>8</v>
      </c>
      <c r="M242" s="1" t="n">
        <v>157</v>
      </c>
      <c r="N242" s="1" t="n">
        <v>19</v>
      </c>
      <c r="O242" s="1" t="n">
        <v>52</v>
      </c>
      <c r="P242" s="1" t="n">
        <v>72</v>
      </c>
    </row>
    <row r="243" customFormat="false" ht="15" hidden="false" customHeight="false" outlineLevel="0" collapsed="false">
      <c r="A243" s="1" t="s">
        <v>390</v>
      </c>
      <c r="B243" s="0" t="s">
        <v>401</v>
      </c>
      <c r="C243" s="21" t="n">
        <v>20</v>
      </c>
      <c r="D243" s="21" t="n">
        <v>300</v>
      </c>
      <c r="M243" s="1" t="n">
        <v>157</v>
      </c>
      <c r="O243" s="1" t="n">
        <v>52</v>
      </c>
      <c r="P243" s="1" t="n">
        <v>72</v>
      </c>
    </row>
    <row r="244" customFormat="false" ht="15" hidden="false" customHeight="false" outlineLevel="0" collapsed="false">
      <c r="A244" s="1" t="s">
        <v>390</v>
      </c>
      <c r="B244" s="0" t="s">
        <v>402</v>
      </c>
      <c r="C244" s="21" t="n">
        <v>0.5</v>
      </c>
      <c r="D244" s="31"/>
      <c r="M244" s="1" t="n">
        <v>157</v>
      </c>
      <c r="N244" s="1" t="n">
        <v>19</v>
      </c>
      <c r="O244" s="1" t="n">
        <v>52</v>
      </c>
      <c r="P244" s="1" t="n">
        <v>72</v>
      </c>
    </row>
    <row r="245" customFormat="false" ht="15" hidden="false" customHeight="false" outlineLevel="0" collapsed="false">
      <c r="A245" s="1" t="s">
        <v>390</v>
      </c>
      <c r="B245" s="0" t="s">
        <v>403</v>
      </c>
      <c r="C245" s="21" t="n">
        <v>35</v>
      </c>
      <c r="D245" s="21" t="n">
        <v>400</v>
      </c>
      <c r="M245" s="1" t="n">
        <v>157</v>
      </c>
      <c r="O245" s="1" t="n">
        <v>52</v>
      </c>
      <c r="P245" s="1" t="n">
        <v>72</v>
      </c>
    </row>
    <row r="246" customFormat="false" ht="15" hidden="false" customHeight="false" outlineLevel="0" collapsed="false">
      <c r="A246" s="1" t="s">
        <v>404</v>
      </c>
      <c r="B246" s="0" t="s">
        <v>405</v>
      </c>
      <c r="C246" s="33" t="n">
        <v>30000</v>
      </c>
      <c r="D246" s="31"/>
      <c r="M246" s="1" t="n">
        <v>157</v>
      </c>
      <c r="O246" s="1" t="n">
        <v>52</v>
      </c>
      <c r="P246" s="1" t="n">
        <v>72</v>
      </c>
    </row>
    <row r="247" customFormat="false" ht="15" hidden="false" customHeight="false" outlineLevel="0" collapsed="false">
      <c r="A247" s="1" t="s">
        <v>404</v>
      </c>
      <c r="B247" s="0" t="s">
        <v>406</v>
      </c>
      <c r="C247" s="33" t="n">
        <v>3000</v>
      </c>
      <c r="D247" s="31"/>
      <c r="M247" s="1" t="n">
        <v>155</v>
      </c>
      <c r="O247" s="1" t="n">
        <v>52</v>
      </c>
      <c r="P247" s="1" t="n">
        <v>71</v>
      </c>
    </row>
    <row r="248" customFormat="false" ht="15" hidden="false" customHeight="false" outlineLevel="0" collapsed="false">
      <c r="A248" s="1" t="s">
        <v>404</v>
      </c>
      <c r="B248" s="0" t="s">
        <v>407</v>
      </c>
      <c r="C248" s="33" t="n">
        <v>10000</v>
      </c>
      <c r="D248" s="31"/>
      <c r="M248" s="1" t="n">
        <v>157</v>
      </c>
      <c r="O248" s="1" t="n">
        <v>52</v>
      </c>
      <c r="P248" s="1" t="n">
        <v>72</v>
      </c>
    </row>
    <row r="249" customFormat="false" ht="15" hidden="false" customHeight="false" outlineLevel="0" collapsed="false">
      <c r="A249" s="1" t="s">
        <v>404</v>
      </c>
      <c r="B249" s="0" t="s">
        <v>408</v>
      </c>
      <c r="C249" s="33" t="n">
        <v>50</v>
      </c>
      <c r="D249" s="21" t="n">
        <v>100</v>
      </c>
      <c r="M249" s="1" t="n">
        <v>155</v>
      </c>
      <c r="O249" s="1" t="n">
        <v>52</v>
      </c>
      <c r="P249" s="1" t="n">
        <v>71</v>
      </c>
    </row>
    <row r="250" customFormat="false" ht="15" hidden="false" customHeight="false" outlineLevel="0" collapsed="false">
      <c r="A250" s="1" t="s">
        <v>404</v>
      </c>
      <c r="B250" s="0" t="s">
        <v>409</v>
      </c>
      <c r="C250" s="33" t="n">
        <v>10000</v>
      </c>
      <c r="D250" s="31"/>
      <c r="M250" s="1" t="n">
        <v>157</v>
      </c>
      <c r="O250" s="1" t="n">
        <v>52</v>
      </c>
      <c r="P250" s="1" t="n">
        <v>72</v>
      </c>
    </row>
    <row r="251" customFormat="false" ht="15" hidden="false" customHeight="false" outlineLevel="0" collapsed="false">
      <c r="A251" s="1" t="s">
        <v>404</v>
      </c>
      <c r="B251" s="0" t="s">
        <v>410</v>
      </c>
      <c r="C251" s="33" t="n">
        <v>25000</v>
      </c>
      <c r="D251" s="31"/>
      <c r="M251" s="1" t="n">
        <v>157</v>
      </c>
      <c r="O251" s="1" t="n">
        <v>52</v>
      </c>
      <c r="P251" s="1" t="n">
        <v>72</v>
      </c>
    </row>
  </sheetData>
  <autoFilter ref="A6:Q251"/>
  <mergeCells count="8">
    <mergeCell ref="A1:B1"/>
    <mergeCell ref="C1:E1"/>
    <mergeCell ref="F1:L1"/>
    <mergeCell ref="M1:N1"/>
    <mergeCell ref="O1:Q1"/>
    <mergeCell ref="C2:E2"/>
    <mergeCell ref="C3:E3"/>
    <mergeCell ref="C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AE4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 zeroHeight="false" outlineLevelRow="0" outlineLevelCol="1"/>
  <cols>
    <col collapsed="false" customWidth="true" hidden="false" outlineLevel="0" max="1" min="1" style="0" width="43.85"/>
    <col collapsed="false" customWidth="true" hidden="true" outlineLevel="1" max="2" min="2" style="0" width="29"/>
    <col collapsed="false" customWidth="true" hidden="false" outlineLevel="0" max="3" min="3" style="0" width="31.14"/>
    <col collapsed="false" customWidth="true" hidden="false" outlineLevel="0" max="4" min="4" style="1" width="11.14"/>
    <col collapsed="false" customWidth="true" hidden="false" outlineLevel="0" max="5" min="5" style="1" width="9.43"/>
    <col collapsed="false" customWidth="true" hidden="false" outlineLevel="0" max="6" min="6" style="1" width="8.28"/>
    <col collapsed="false" customWidth="true" hidden="true" outlineLevel="1" max="8" min="7" style="0" width="4.57"/>
    <col collapsed="false" customWidth="true" hidden="true" outlineLevel="1" max="9" min="9" style="0" width="5.57"/>
    <col collapsed="false" customWidth="true" hidden="true" outlineLevel="1" max="12" min="10" style="0" width="4.57"/>
    <col collapsed="false" customWidth="true" hidden="true" outlineLevel="1" max="13" min="13" style="0" width="7.57"/>
    <col collapsed="false" customWidth="true" hidden="true" outlineLevel="1" max="14" min="14" style="0" width="4.57"/>
    <col collapsed="false" customWidth="true" hidden="true" outlineLevel="1" max="15" min="15" style="0" width="7.57"/>
    <col collapsed="false" customWidth="true" hidden="true" outlineLevel="1" max="16" min="16" style="0" width="11.85"/>
    <col collapsed="false" customWidth="true" hidden="false" outlineLevel="0" max="17" min="17" style="1" width="7.85"/>
    <col collapsed="false" customWidth="true" hidden="false" outlineLevel="0" max="18" min="18" style="1" width="7.14"/>
    <col collapsed="false" customWidth="true" hidden="false" outlineLevel="0" max="19" min="19" style="1" width="7.28"/>
    <col collapsed="false" customWidth="true" hidden="false" outlineLevel="0" max="20" min="20" style="1" width="6.85"/>
    <col collapsed="false" customWidth="true" hidden="false" outlineLevel="0" max="21" min="21" style="1" width="7.14"/>
    <col collapsed="false" customWidth="true" hidden="false" outlineLevel="0" max="22" min="22" style="1" width="7.71"/>
    <col collapsed="false" customWidth="true" hidden="false" outlineLevel="0" max="23" min="23" style="34" width="6.71"/>
    <col collapsed="false" customWidth="true" hidden="false" outlineLevel="0" max="24" min="24" style="1" width="7.28"/>
    <col collapsed="false" customWidth="true" hidden="false" outlineLevel="0" max="25" min="25" style="1" width="6.85"/>
    <col collapsed="false" customWidth="true" hidden="false" outlineLevel="0" max="26" min="26" style="35" width="9"/>
    <col collapsed="false" customWidth="true" hidden="false" outlineLevel="0" max="27" min="27" style="34" width="7.14"/>
    <col collapsed="false" customWidth="true" hidden="false" outlineLevel="0" max="28" min="28" style="1" width="9.28"/>
    <col collapsed="false" customWidth="true" hidden="false" outlineLevel="0" max="29" min="29" style="1" width="11.28"/>
    <col collapsed="false" customWidth="true" hidden="false" outlineLevel="0" max="30" min="30" style="1" width="9.28"/>
    <col collapsed="false" customWidth="true" hidden="false" outlineLevel="0" max="31" min="31" style="35" width="6"/>
    <col collapsed="false" customWidth="true" hidden="false" outlineLevel="0" max="1025" min="32" style="0" width="8.53"/>
  </cols>
  <sheetData>
    <row r="1" s="6" customFormat="true" ht="15" hidden="false" customHeight="false" outlineLevel="0" collapsed="false">
      <c r="A1" s="2" t="s">
        <v>411</v>
      </c>
      <c r="B1" s="2"/>
      <c r="C1" s="3" t="s">
        <v>1</v>
      </c>
      <c r="D1" s="3"/>
      <c r="E1" s="3"/>
      <c r="F1" s="3"/>
      <c r="G1" s="36" t="s">
        <v>412</v>
      </c>
      <c r="H1" s="36"/>
      <c r="I1" s="36"/>
      <c r="J1" s="36"/>
      <c r="K1" s="36"/>
      <c r="L1" s="36"/>
      <c r="M1" s="36"/>
      <c r="N1" s="36"/>
      <c r="O1" s="36"/>
      <c r="P1" s="36"/>
      <c r="Q1" s="4" t="s">
        <v>2</v>
      </c>
      <c r="R1" s="4"/>
      <c r="S1" s="4"/>
      <c r="T1" s="4"/>
      <c r="U1" s="4"/>
      <c r="V1" s="5" t="s">
        <v>413</v>
      </c>
      <c r="W1" s="5"/>
      <c r="X1" s="5"/>
      <c r="Y1" s="5"/>
      <c r="Z1" s="5"/>
      <c r="AA1" s="5"/>
      <c r="AB1" s="5"/>
      <c r="AC1" s="5"/>
      <c r="AD1" s="5"/>
      <c r="AE1" s="5"/>
    </row>
    <row r="2" s="6" customFormat="true" ht="15" hidden="false" customHeight="false" outlineLevel="0" collapsed="false">
      <c r="A2" s="6" t="s">
        <v>414</v>
      </c>
      <c r="B2" s="6" t="s">
        <v>415</v>
      </c>
      <c r="C2" s="6" t="s">
        <v>4</v>
      </c>
      <c r="D2" s="7" t="s">
        <v>416</v>
      </c>
      <c r="E2" s="7" t="s">
        <v>417</v>
      </c>
      <c r="F2" s="7" t="s">
        <v>418</v>
      </c>
      <c r="G2" s="6" t="s">
        <v>419</v>
      </c>
      <c r="H2" s="6" t="s">
        <v>420</v>
      </c>
      <c r="I2" s="6" t="s">
        <v>421</v>
      </c>
      <c r="J2" s="6" t="s">
        <v>422</v>
      </c>
      <c r="K2" s="6" t="s">
        <v>423</v>
      </c>
      <c r="L2" s="6" t="s">
        <v>424</v>
      </c>
      <c r="M2" s="6" t="s">
        <v>425</v>
      </c>
      <c r="N2" s="6" t="s">
        <v>426</v>
      </c>
      <c r="O2" s="6" t="s">
        <v>427</v>
      </c>
      <c r="P2" s="6" t="s">
        <v>428</v>
      </c>
      <c r="Q2" s="7" t="s">
        <v>58</v>
      </c>
      <c r="R2" s="7" t="s">
        <v>429</v>
      </c>
      <c r="S2" s="7" t="s">
        <v>430</v>
      </c>
      <c r="T2" s="7" t="s">
        <v>431</v>
      </c>
      <c r="U2" s="7" t="s">
        <v>432</v>
      </c>
      <c r="V2" s="7" t="s">
        <v>14</v>
      </c>
      <c r="W2" s="30" t="s">
        <v>15</v>
      </c>
      <c r="X2" s="7" t="s">
        <v>430</v>
      </c>
      <c r="Y2" s="7" t="s">
        <v>431</v>
      </c>
      <c r="Z2" s="37" t="s">
        <v>433</v>
      </c>
      <c r="AA2" s="30" t="s">
        <v>432</v>
      </c>
      <c r="AB2" s="7" t="s">
        <v>434</v>
      </c>
      <c r="AC2" s="37" t="s">
        <v>435</v>
      </c>
      <c r="AD2" s="30" t="s">
        <v>156</v>
      </c>
      <c r="AE2" s="38" t="s">
        <v>436</v>
      </c>
    </row>
    <row r="3" customFormat="false" ht="15" hidden="false" customHeight="false" outlineLevel="0" collapsed="false">
      <c r="A3" s="0" t="s">
        <v>437</v>
      </c>
      <c r="C3" s="0" t="s">
        <v>438</v>
      </c>
      <c r="D3" s="1" t="s">
        <v>439</v>
      </c>
      <c r="E3" s="1" t="n">
        <v>0</v>
      </c>
      <c r="F3" s="1" t="n">
        <v>0</v>
      </c>
      <c r="G3" s="39" t="n">
        <f aca="false">(COUNTIF('Random Magic Item'!B:B,$A3)+SUMIF('Random Magic Item'!$M:$M,$A3,'Random Magic Item'!N:N))/100</f>
        <v>0</v>
      </c>
      <c r="H3" s="39" t="n">
        <f aca="false">(COUNTIF('Random Magic Item'!C:C,$A3)+SUMIF('Random Magic Item'!$M:$M,$A3,'Random Magic Item'!O:O))/100</f>
        <v>0</v>
      </c>
      <c r="I3" s="39" t="n">
        <f aca="false">(COUNTIF('Random Magic Item'!D:D,$A3)+SUMIF('Random Magic Item'!$M:$M,$A3,'Random Magic Item'!P:P))/100</f>
        <v>0</v>
      </c>
      <c r="J3" s="39" t="n">
        <f aca="false">(COUNTIF('Random Magic Item'!E:E,$A3)+SUMIF('Random Magic Item'!$M:$M,$A3,'Random Magic Item'!Q:Q))/100</f>
        <v>0</v>
      </c>
      <c r="K3" s="39" t="n">
        <f aca="false">(COUNTIF('Random Magic Item'!F:F,$A3)+SUMIF('Random Magic Item'!$M:$M,$A3,'Random Magic Item'!R:R))/100</f>
        <v>0</v>
      </c>
      <c r="L3" s="39" t="n">
        <f aca="false">(COUNTIF('Random Magic Item'!G:G,$A3)+SUMIF('Random Magic Item'!$M:$M,$A3,'Random Magic Item'!S:S))/100</f>
        <v>0</v>
      </c>
      <c r="M3" s="39" t="n">
        <f aca="false">(COUNTIF('Random Magic Item'!H:H,$A3)+SUMIF('Random Magic Item'!$M:$M,$A3,'Random Magic Item'!T:T))/100</f>
        <v>0.01</v>
      </c>
      <c r="N3" s="39" t="n">
        <f aca="false">(COUNTIF('Random Magic Item'!I:I,$A3)+SUMIF('Random Magic Item'!$M:$M,$A3,'Random Magic Item'!U:U))/100</f>
        <v>0</v>
      </c>
      <c r="O3" s="39" t="n">
        <f aca="false">(COUNTIF('Random Magic Item'!J:J,$A3)+SUMIF('Random Magic Item'!$M:$M,$A3,'Random Magic Item'!V:V))/100</f>
        <v>0</v>
      </c>
      <c r="P3" s="40" t="n">
        <f aca="false">SIGN(SUM(G3:O3))</f>
        <v>1</v>
      </c>
      <c r="Q3" s="1" t="n">
        <v>150</v>
      </c>
      <c r="W3" s="34" t="n">
        <v>211</v>
      </c>
      <c r="AC3" s="35"/>
      <c r="AD3" s="34"/>
    </row>
    <row r="4" customFormat="false" ht="15" hidden="false" customHeight="false" outlineLevel="0" collapsed="false">
      <c r="A4" s="0" t="s">
        <v>440</v>
      </c>
      <c r="C4" s="0" t="s">
        <v>441</v>
      </c>
      <c r="D4" s="1" t="s">
        <v>439</v>
      </c>
      <c r="E4" s="1" t="n">
        <v>0</v>
      </c>
      <c r="F4" s="1" t="n">
        <v>0</v>
      </c>
      <c r="G4" s="39" t="n">
        <f aca="false">(COUNTIF('Random Magic Item'!B:B,$A4)+SUMIF('Random Magic Item'!$M:$M,$A4,'Random Magic Item'!N:N))/100</f>
        <v>0</v>
      </c>
      <c r="H4" s="39" t="n">
        <f aca="false">(COUNTIF('Random Magic Item'!C:C,$A4)+SUMIF('Random Magic Item'!$M:$M,$A4,'Random Magic Item'!O:O))/100</f>
        <v>0</v>
      </c>
      <c r="I4" s="39" t="n">
        <f aca="false">(COUNTIF('Random Magic Item'!D:D,$A4)+SUMIF('Random Magic Item'!$M:$M,$A4,'Random Magic Item'!P:P))/100</f>
        <v>0</v>
      </c>
      <c r="J4" s="39" t="n">
        <f aca="false">(COUNTIF('Random Magic Item'!E:E,$A4)+SUMIF('Random Magic Item'!$M:$M,$A4,'Random Magic Item'!Q:Q))/100</f>
        <v>0</v>
      </c>
      <c r="K4" s="39" t="n">
        <f aca="false">(COUNTIF('Random Magic Item'!F:F,$A4)+SUMIF('Random Magic Item'!$M:$M,$A4,'Random Magic Item'!R:R))/100</f>
        <v>0</v>
      </c>
      <c r="L4" s="39" t="n">
        <f aca="false">(COUNTIF('Random Magic Item'!G:G,$A4)+SUMIF('Random Magic Item'!$M:$M,$A4,'Random Magic Item'!S:S))/100</f>
        <v>0.01</v>
      </c>
      <c r="M4" s="39" t="n">
        <f aca="false">(COUNTIF('Random Magic Item'!H:H,$A4)+SUMIF('Random Magic Item'!$M:$M,$A4,'Random Magic Item'!T:T))/100</f>
        <v>0</v>
      </c>
      <c r="N4" s="39" t="n">
        <f aca="false">(COUNTIF('Random Magic Item'!I:I,$A4)+SUMIF('Random Magic Item'!$M:$M,$A4,'Random Magic Item'!U:U))/100</f>
        <v>0</v>
      </c>
      <c r="O4" s="39" t="n">
        <f aca="false">(COUNTIF('Random Magic Item'!J:J,$A4)+SUMIF('Random Magic Item'!$M:$M,$A4,'Random Magic Item'!V:V))/100</f>
        <v>0</v>
      </c>
      <c r="P4" s="40" t="n">
        <f aca="false">SIGN(SUM(G4:O4))</f>
        <v>1</v>
      </c>
      <c r="Q4" s="1" t="n">
        <v>150</v>
      </c>
      <c r="W4" s="34" t="n">
        <v>211</v>
      </c>
      <c r="AC4" s="35"/>
      <c r="AD4" s="34"/>
    </row>
    <row r="5" customFormat="false" ht="15" hidden="false" customHeight="false" outlineLevel="0" collapsed="false">
      <c r="A5" s="0" t="s">
        <v>442</v>
      </c>
      <c r="C5" s="0" t="s">
        <v>443</v>
      </c>
      <c r="D5" s="1" t="s">
        <v>439</v>
      </c>
      <c r="E5" s="1" t="n">
        <v>0</v>
      </c>
      <c r="F5" s="1" t="n">
        <v>0</v>
      </c>
      <c r="G5" s="39" t="n">
        <f aca="false">(COUNTIF('Random Magic Item'!B:B,$A5)+SUMIF('Random Magic Item'!$M:$M,$A5,'Random Magic Item'!N:N))/100</f>
        <v>0</v>
      </c>
      <c r="H5" s="39" t="n">
        <f aca="false">(COUNTIF('Random Magic Item'!C:C,$A5)+SUMIF('Random Magic Item'!$M:$M,$A5,'Random Magic Item'!O:O))/100</f>
        <v>0</v>
      </c>
      <c r="I5" s="39" t="n">
        <f aca="false">(COUNTIF('Random Magic Item'!D:D,$A5)+SUMIF('Random Magic Item'!$M:$M,$A5,'Random Magic Item'!P:P))/100</f>
        <v>0</v>
      </c>
      <c r="J5" s="39" t="n">
        <f aca="false">(COUNTIF('Random Magic Item'!E:E,$A5)+SUMIF('Random Magic Item'!$M:$M,$A5,'Random Magic Item'!Q:Q))/100</f>
        <v>0</v>
      </c>
      <c r="K5" s="39" t="n">
        <f aca="false">(COUNTIF('Random Magic Item'!F:F,$A5)+SUMIF('Random Magic Item'!$M:$M,$A5,'Random Magic Item'!R:R))/100</f>
        <v>0</v>
      </c>
      <c r="L5" s="39" t="n">
        <f aca="false">(COUNTIF('Random Magic Item'!G:G,$A5)+SUMIF('Random Magic Item'!$M:$M,$A5,'Random Magic Item'!S:S))/100</f>
        <v>0.01</v>
      </c>
      <c r="M5" s="39" t="n">
        <f aca="false">(COUNTIF('Random Magic Item'!H:H,$A5)+SUMIF('Random Magic Item'!$M:$M,$A5,'Random Magic Item'!T:T))/100</f>
        <v>0</v>
      </c>
      <c r="N5" s="39" t="n">
        <f aca="false">(COUNTIF('Random Magic Item'!I:I,$A5)+SUMIF('Random Magic Item'!$M:$M,$A5,'Random Magic Item'!U:U))/100</f>
        <v>0</v>
      </c>
      <c r="O5" s="39" t="n">
        <f aca="false">(COUNTIF('Random Magic Item'!J:J,$A5)+SUMIF('Random Magic Item'!$M:$M,$A5,'Random Magic Item'!V:V))/100</f>
        <v>0</v>
      </c>
      <c r="P5" s="40" t="n">
        <f aca="false">SIGN(SUM(G5:O5))</f>
        <v>1</v>
      </c>
      <c r="Q5" s="1" t="n">
        <v>150</v>
      </c>
      <c r="W5" s="34" t="n">
        <v>211</v>
      </c>
      <c r="AC5" s="35"/>
      <c r="AD5" s="34"/>
    </row>
    <row r="6" customFormat="false" ht="15" hidden="false" customHeight="false" outlineLevel="0" collapsed="false">
      <c r="A6" s="0" t="s">
        <v>444</v>
      </c>
      <c r="C6" s="0" t="s">
        <v>445</v>
      </c>
      <c r="D6" s="1" t="s">
        <v>439</v>
      </c>
      <c r="E6" s="1" t="n">
        <v>0</v>
      </c>
      <c r="F6" s="1" t="n">
        <v>0</v>
      </c>
      <c r="G6" s="39" t="n">
        <f aca="false">(COUNTIF('Random Magic Item'!B:B,$A6)+SUMIF('Random Magic Item'!$M:$M,$A6,'Random Magic Item'!N:N))/100</f>
        <v>0</v>
      </c>
      <c r="H6" s="39" t="n">
        <f aca="false">(COUNTIF('Random Magic Item'!C:C,$A6)+SUMIF('Random Magic Item'!$M:$M,$A6,'Random Magic Item'!O:O))/100</f>
        <v>0</v>
      </c>
      <c r="I6" s="39" t="n">
        <f aca="false">(COUNTIF('Random Magic Item'!D:D,$A6)+SUMIF('Random Magic Item'!$M:$M,$A6,'Random Magic Item'!P:P))/100</f>
        <v>0</v>
      </c>
      <c r="J6" s="39" t="n">
        <f aca="false">(COUNTIF('Random Magic Item'!E:E,$A6)+SUMIF('Random Magic Item'!$M:$M,$A6,'Random Magic Item'!Q:Q))/100</f>
        <v>0</v>
      </c>
      <c r="K6" s="39" t="n">
        <f aca="false">(COUNTIF('Random Magic Item'!F:F,$A6)+SUMIF('Random Magic Item'!$M:$M,$A6,'Random Magic Item'!R:R))/100</f>
        <v>0</v>
      </c>
      <c r="L6" s="39" t="n">
        <f aca="false">(COUNTIF('Random Magic Item'!G:G,$A6)+SUMIF('Random Magic Item'!$M:$M,$A6,'Random Magic Item'!S:S))/100</f>
        <v>0</v>
      </c>
      <c r="M6" s="39" t="n">
        <f aca="false">(COUNTIF('Random Magic Item'!H:H,$A6)+SUMIF('Random Magic Item'!$M:$M,$A6,'Random Magic Item'!T:T))/100</f>
        <v>0</v>
      </c>
      <c r="N6" s="39" t="n">
        <f aca="false">(COUNTIF('Random Magic Item'!I:I,$A6)+SUMIF('Random Magic Item'!$M:$M,$A6,'Random Magic Item'!U:U))/100</f>
        <v>0.01</v>
      </c>
      <c r="O6" s="39" t="n">
        <f aca="false">(COUNTIF('Random Magic Item'!J:J,$A6)+SUMIF('Random Magic Item'!$M:$M,$A6,'Random Magic Item'!V:V))/100</f>
        <v>0</v>
      </c>
      <c r="P6" s="40" t="n">
        <f aca="false">SIGN(SUM(G6:O6))</f>
        <v>1</v>
      </c>
      <c r="Q6" s="1" t="n">
        <v>150</v>
      </c>
      <c r="W6" s="34" t="n">
        <v>211</v>
      </c>
      <c r="AC6" s="35"/>
      <c r="AD6" s="34"/>
    </row>
    <row r="7" customFormat="false" ht="15" hidden="false" customHeight="false" outlineLevel="0" collapsed="false">
      <c r="A7" s="0" t="s">
        <v>446</v>
      </c>
      <c r="C7" s="0" t="s">
        <v>447</v>
      </c>
      <c r="D7" s="1" t="s">
        <v>439</v>
      </c>
      <c r="E7" s="1" t="n">
        <v>0</v>
      </c>
      <c r="F7" s="1" t="n">
        <v>0</v>
      </c>
      <c r="G7" s="39" t="n">
        <f aca="false">(COUNTIF('Random Magic Item'!B:B,$A7)+SUMIF('Random Magic Item'!$M:$M,$A7,'Random Magic Item'!N:N))/100</f>
        <v>0</v>
      </c>
      <c r="H7" s="39" t="n">
        <f aca="false">(COUNTIF('Random Magic Item'!C:C,$A7)+SUMIF('Random Magic Item'!$M:$M,$A7,'Random Magic Item'!O:O))/100</f>
        <v>0</v>
      </c>
      <c r="I7" s="39" t="n">
        <f aca="false">(COUNTIF('Random Magic Item'!D:D,$A7)+SUMIF('Random Magic Item'!$M:$M,$A7,'Random Magic Item'!P:P))/100</f>
        <v>0</v>
      </c>
      <c r="J7" s="39" t="n">
        <f aca="false">(COUNTIF('Random Magic Item'!E:E,$A7)+SUMIF('Random Magic Item'!$M:$M,$A7,'Random Magic Item'!Q:Q))/100</f>
        <v>0</v>
      </c>
      <c r="K7" s="39" t="n">
        <f aca="false">(COUNTIF('Random Magic Item'!F:F,$A7)+SUMIF('Random Magic Item'!$M:$M,$A7,'Random Magic Item'!R:R))/100</f>
        <v>0</v>
      </c>
      <c r="L7" s="39" t="n">
        <f aca="false">(COUNTIF('Random Magic Item'!G:G,$A7)+SUMIF('Random Magic Item'!$M:$M,$A7,'Random Magic Item'!S:S))/100</f>
        <v>0</v>
      </c>
      <c r="M7" s="39" t="n">
        <f aca="false">(COUNTIF('Random Magic Item'!H:H,$A7)+SUMIF('Random Magic Item'!$M:$M,$A7,'Random Magic Item'!T:T))/100</f>
        <v>0</v>
      </c>
      <c r="N7" s="39" t="n">
        <f aca="false">(COUNTIF('Random Magic Item'!I:I,$A7)+SUMIF('Random Magic Item'!$M:$M,$A7,'Random Magic Item'!U:U))/100</f>
        <v>0.01</v>
      </c>
      <c r="O7" s="39" t="n">
        <f aca="false">(COUNTIF('Random Magic Item'!J:J,$A7)+SUMIF('Random Magic Item'!$M:$M,$A7,'Random Magic Item'!V:V))/100</f>
        <v>0</v>
      </c>
      <c r="P7" s="40" t="n">
        <f aca="false">SIGN(SUM(G7:O7))</f>
        <v>1</v>
      </c>
      <c r="Q7" s="1" t="n">
        <v>150</v>
      </c>
      <c r="W7" s="34" t="n">
        <v>211</v>
      </c>
      <c r="AC7" s="35"/>
      <c r="AD7" s="34"/>
    </row>
    <row r="8" customFormat="false" ht="15" hidden="false" customHeight="false" outlineLevel="0" collapsed="false">
      <c r="A8" s="0" t="s">
        <v>448</v>
      </c>
      <c r="C8" s="0" t="s">
        <v>449</v>
      </c>
      <c r="D8" s="1" t="s">
        <v>439</v>
      </c>
      <c r="E8" s="1" t="n">
        <v>0</v>
      </c>
      <c r="F8" s="1" t="n">
        <v>0</v>
      </c>
      <c r="G8" s="39" t="n">
        <f aca="false">(COUNTIF('Random Magic Item'!B:B,$A8)+SUMIF('Random Magic Item'!$M:$M,$A8,'Random Magic Item'!N:N))/100</f>
        <v>0</v>
      </c>
      <c r="H8" s="39" t="n">
        <f aca="false">(COUNTIF('Random Magic Item'!C:C,$A8)+SUMIF('Random Magic Item'!$M:$M,$A8,'Random Magic Item'!O:O))/100</f>
        <v>0</v>
      </c>
      <c r="I8" s="39" t="n">
        <f aca="false">(COUNTIF('Random Magic Item'!D:D,$A8)+SUMIF('Random Magic Item'!$M:$M,$A8,'Random Magic Item'!P:P))/100</f>
        <v>0</v>
      </c>
      <c r="J8" s="39" t="n">
        <f aca="false">(COUNTIF('Random Magic Item'!E:E,$A8)+SUMIF('Random Magic Item'!$M:$M,$A8,'Random Magic Item'!Q:Q))/100</f>
        <v>0</v>
      </c>
      <c r="K8" s="39" t="n">
        <f aca="false">(COUNTIF('Random Magic Item'!F:F,$A8)+SUMIF('Random Magic Item'!$M:$M,$A8,'Random Magic Item'!R:R))/100</f>
        <v>0</v>
      </c>
      <c r="L8" s="39" t="n">
        <f aca="false">(COUNTIF('Random Magic Item'!G:G,$A8)+SUMIF('Random Magic Item'!$M:$M,$A8,'Random Magic Item'!S:S))/100</f>
        <v>0</v>
      </c>
      <c r="M8" s="39" t="n">
        <f aca="false">(COUNTIF('Random Magic Item'!H:H,$A8)+SUMIF('Random Magic Item'!$M:$M,$A8,'Random Magic Item'!T:T))/100</f>
        <v>0</v>
      </c>
      <c r="N8" s="39" t="n">
        <f aca="false">(COUNTIF('Random Magic Item'!I:I,$A8)+SUMIF('Random Magic Item'!$M:$M,$A8,'Random Magic Item'!U:U))/100</f>
        <v>0</v>
      </c>
      <c r="O8" s="39" t="n">
        <f aca="false">(COUNTIF('Random Magic Item'!J:J,$A8)+SUMIF('Random Magic Item'!$M:$M,$A8,'Random Magic Item'!V:V))/100</f>
        <v>0</v>
      </c>
      <c r="P8" s="40" t="n">
        <f aca="false">SIGN(SUM(G8:O8))</f>
        <v>0</v>
      </c>
      <c r="Q8" s="1" t="n">
        <v>150</v>
      </c>
      <c r="W8" s="34" t="n">
        <v>211</v>
      </c>
      <c r="AC8" s="35"/>
      <c r="AD8" s="34"/>
    </row>
    <row r="9" customFormat="false" ht="15" hidden="false" customHeight="false" outlineLevel="0" collapsed="false">
      <c r="A9" s="0" t="s">
        <v>450</v>
      </c>
      <c r="C9" s="0" t="s">
        <v>451</v>
      </c>
      <c r="D9" s="1" t="s">
        <v>439</v>
      </c>
      <c r="E9" s="1" t="n">
        <v>0</v>
      </c>
      <c r="F9" s="1" t="n">
        <v>0</v>
      </c>
      <c r="G9" s="39" t="n">
        <f aca="false">(COUNTIF('Random Magic Item'!B:B,$A9)+SUMIF('Random Magic Item'!$M:$M,$A9,'Random Magic Item'!N:N))/100</f>
        <v>0</v>
      </c>
      <c r="H9" s="39" t="n">
        <f aca="false">(COUNTIF('Random Magic Item'!C:C,$A9)+SUMIF('Random Magic Item'!$M:$M,$A9,'Random Magic Item'!O:O))/100</f>
        <v>0</v>
      </c>
      <c r="I9" s="39" t="n">
        <f aca="false">(COUNTIF('Random Magic Item'!D:D,$A9)+SUMIF('Random Magic Item'!$M:$M,$A9,'Random Magic Item'!P:P))/100</f>
        <v>0</v>
      </c>
      <c r="J9" s="39" t="n">
        <f aca="false">(COUNTIF('Random Magic Item'!E:E,$A9)+SUMIF('Random Magic Item'!$M:$M,$A9,'Random Magic Item'!Q:Q))/100</f>
        <v>0</v>
      </c>
      <c r="K9" s="39" t="n">
        <f aca="false">(COUNTIF('Random Magic Item'!F:F,$A9)+SUMIF('Random Magic Item'!$M:$M,$A9,'Random Magic Item'!R:R))/100</f>
        <v>0</v>
      </c>
      <c r="L9" s="39" t="n">
        <f aca="false">(COUNTIF('Random Magic Item'!G:G,$A9)+SUMIF('Random Magic Item'!$M:$M,$A9,'Random Magic Item'!S:S))/100</f>
        <v>0.01</v>
      </c>
      <c r="M9" s="39" t="n">
        <f aca="false">(COUNTIF('Random Magic Item'!H:H,$A9)+SUMIF('Random Magic Item'!$M:$M,$A9,'Random Magic Item'!T:T))/100</f>
        <v>0</v>
      </c>
      <c r="N9" s="39" t="n">
        <f aca="false">(COUNTIF('Random Magic Item'!I:I,$A9)+SUMIF('Random Magic Item'!$M:$M,$A9,'Random Magic Item'!U:U))/100</f>
        <v>0</v>
      </c>
      <c r="O9" s="39" t="n">
        <f aca="false">(COUNTIF('Random Magic Item'!J:J,$A9)+SUMIF('Random Magic Item'!$M:$M,$A9,'Random Magic Item'!V:V))/100</f>
        <v>0</v>
      </c>
      <c r="P9" s="40" t="n">
        <f aca="false">SIGN(SUM(G9:O9))</f>
        <v>1</v>
      </c>
      <c r="Q9" s="1" t="n">
        <v>150</v>
      </c>
      <c r="W9" s="34" t="n">
        <v>211</v>
      </c>
      <c r="AC9" s="35"/>
      <c r="AD9" s="34"/>
    </row>
    <row r="10" customFormat="false" ht="15" hidden="false" customHeight="false" outlineLevel="0" collapsed="false">
      <c r="A10" s="0" t="s">
        <v>452</v>
      </c>
      <c r="C10" s="0" t="s">
        <v>453</v>
      </c>
      <c r="D10" s="1" t="s">
        <v>439</v>
      </c>
      <c r="E10" s="1" t="n">
        <v>0</v>
      </c>
      <c r="F10" s="1" t="n">
        <v>0</v>
      </c>
      <c r="G10" s="39" t="n">
        <f aca="false">(COUNTIF('Random Magic Item'!B:B,$A10)+SUMIF('Random Magic Item'!$M:$M,$A10,'Random Magic Item'!N:N))/100</f>
        <v>0</v>
      </c>
      <c r="H10" s="39" t="n">
        <f aca="false">(COUNTIF('Random Magic Item'!C:C,$A10)+SUMIF('Random Magic Item'!$M:$M,$A10,'Random Magic Item'!O:O))/100</f>
        <v>0</v>
      </c>
      <c r="I10" s="39" t="n">
        <f aca="false">(COUNTIF('Random Magic Item'!D:D,$A10)+SUMIF('Random Magic Item'!$M:$M,$A10,'Random Magic Item'!P:P))/100</f>
        <v>0</v>
      </c>
      <c r="J10" s="39" t="n">
        <f aca="false">(COUNTIF('Random Magic Item'!E:E,$A10)+SUMIF('Random Magic Item'!$M:$M,$A10,'Random Magic Item'!Q:Q))/100</f>
        <v>0</v>
      </c>
      <c r="K10" s="39" t="n">
        <f aca="false">(COUNTIF('Random Magic Item'!F:F,$A10)+SUMIF('Random Magic Item'!$M:$M,$A10,'Random Magic Item'!R:R))/100</f>
        <v>0</v>
      </c>
      <c r="L10" s="39" t="n">
        <f aca="false">(COUNTIF('Random Magic Item'!G:G,$A10)+SUMIF('Random Magic Item'!$M:$M,$A10,'Random Magic Item'!S:S))/100</f>
        <v>0</v>
      </c>
      <c r="M10" s="39" t="n">
        <f aca="false">(COUNTIF('Random Magic Item'!H:H,$A10)+SUMIF('Random Magic Item'!$M:$M,$A10,'Random Magic Item'!T:T))/100</f>
        <v>0.01</v>
      </c>
      <c r="N10" s="39" t="n">
        <f aca="false">(COUNTIF('Random Magic Item'!I:I,$A10)+SUMIF('Random Magic Item'!$M:$M,$A10,'Random Magic Item'!U:U))/100</f>
        <v>0</v>
      </c>
      <c r="O10" s="39" t="n">
        <f aca="false">(COUNTIF('Random Magic Item'!J:J,$A10)+SUMIF('Random Magic Item'!$M:$M,$A10,'Random Magic Item'!V:V))/100</f>
        <v>0</v>
      </c>
      <c r="P10" s="40" t="n">
        <f aca="false">SIGN(SUM(G10:O10))</f>
        <v>1</v>
      </c>
      <c r="Q10" s="1" t="n">
        <v>150</v>
      </c>
      <c r="W10" s="34" t="n">
        <v>211</v>
      </c>
      <c r="AC10" s="35"/>
      <c r="AD10" s="34"/>
    </row>
    <row r="11" customFormat="false" ht="15" hidden="false" customHeight="false" outlineLevel="0" collapsed="false">
      <c r="A11" s="0" t="s">
        <v>454</v>
      </c>
      <c r="C11" s="0" t="s">
        <v>455</v>
      </c>
      <c r="D11" s="1" t="s">
        <v>439</v>
      </c>
      <c r="E11" s="1" t="n">
        <v>0</v>
      </c>
      <c r="F11" s="1" t="n">
        <v>0</v>
      </c>
      <c r="G11" s="39" t="n">
        <f aca="false">(COUNTIF('Random Magic Item'!B:B,$A11)+SUMIF('Random Magic Item'!$M:$M,$A11,'Random Magic Item'!N:N))/100</f>
        <v>0</v>
      </c>
      <c r="H11" s="39" t="n">
        <f aca="false">(COUNTIF('Random Magic Item'!C:C,$A11)+SUMIF('Random Magic Item'!$M:$M,$A11,'Random Magic Item'!O:O))/100</f>
        <v>0.01</v>
      </c>
      <c r="I11" s="39" t="n">
        <f aca="false">(COUNTIF('Random Magic Item'!D:D,$A11)+SUMIF('Random Magic Item'!$M:$M,$A11,'Random Magic Item'!P:P))/100</f>
        <v>0</v>
      </c>
      <c r="J11" s="39" t="n">
        <f aca="false">(COUNTIF('Random Magic Item'!E:E,$A11)+SUMIF('Random Magic Item'!$M:$M,$A11,'Random Magic Item'!Q:Q))/100</f>
        <v>0</v>
      </c>
      <c r="K11" s="39" t="n">
        <f aca="false">(COUNTIF('Random Magic Item'!F:F,$A11)+SUMIF('Random Magic Item'!$M:$M,$A11,'Random Magic Item'!R:R))/100</f>
        <v>0</v>
      </c>
      <c r="L11" s="39" t="n">
        <f aca="false">(COUNTIF('Random Magic Item'!G:G,$A11)+SUMIF('Random Magic Item'!$M:$M,$A11,'Random Magic Item'!S:S))/100</f>
        <v>0</v>
      </c>
      <c r="M11" s="39" t="n">
        <f aca="false">(COUNTIF('Random Magic Item'!H:H,$A11)+SUMIF('Random Magic Item'!$M:$M,$A11,'Random Magic Item'!T:T))/100</f>
        <v>0</v>
      </c>
      <c r="N11" s="39" t="n">
        <f aca="false">(COUNTIF('Random Magic Item'!I:I,$A11)+SUMIF('Random Magic Item'!$M:$M,$A11,'Random Magic Item'!U:U))/100</f>
        <v>0</v>
      </c>
      <c r="O11" s="39" t="n">
        <f aca="false">(COUNTIF('Random Magic Item'!J:J,$A11)+SUMIF('Random Magic Item'!$M:$M,$A11,'Random Magic Item'!V:V))/100</f>
        <v>0</v>
      </c>
      <c r="P11" s="40" t="n">
        <f aca="false">SIGN(SUM(G11:O11))</f>
        <v>1</v>
      </c>
      <c r="Q11" s="1" t="n">
        <v>150</v>
      </c>
      <c r="AA11" s="34" t="n">
        <v>2</v>
      </c>
      <c r="AC11" s="35"/>
      <c r="AD11" s="34"/>
    </row>
    <row r="12" customFormat="false" ht="15" hidden="false" customHeight="false" outlineLevel="0" collapsed="false">
      <c r="A12" s="0" t="s">
        <v>456</v>
      </c>
      <c r="C12" s="0" t="s">
        <v>457</v>
      </c>
      <c r="D12" s="1" t="s">
        <v>439</v>
      </c>
      <c r="E12" s="1" t="n">
        <v>0</v>
      </c>
      <c r="F12" s="1" t="n">
        <v>0</v>
      </c>
      <c r="G12" s="39" t="n">
        <f aca="false">(COUNTIF('Random Magic Item'!B:B,$A12)+SUMIF('Random Magic Item'!$M:$M,$A12,'Random Magic Item'!N:N))/100</f>
        <v>0</v>
      </c>
      <c r="H12" s="39" t="n">
        <f aca="false">(COUNTIF('Random Magic Item'!C:C,$A12)+SUMIF('Random Magic Item'!$M:$M,$A12,'Random Magic Item'!O:O))/100</f>
        <v>0.05</v>
      </c>
      <c r="I12" s="39" t="n">
        <f aca="false">(COUNTIF('Random Magic Item'!D:D,$A12)+SUMIF('Random Magic Item'!$M:$M,$A12,'Random Magic Item'!P:P))/100</f>
        <v>0</v>
      </c>
      <c r="J12" s="39" t="n">
        <f aca="false">(COUNTIF('Random Magic Item'!E:E,$A12)+SUMIF('Random Magic Item'!$M:$M,$A12,'Random Magic Item'!Q:Q))/100</f>
        <v>0</v>
      </c>
      <c r="K12" s="39" t="n">
        <f aca="false">(COUNTIF('Random Magic Item'!F:F,$A12)+SUMIF('Random Magic Item'!$M:$M,$A12,'Random Magic Item'!R:R))/100</f>
        <v>0</v>
      </c>
      <c r="L12" s="39" t="n">
        <f aca="false">(COUNTIF('Random Magic Item'!G:G,$A12)+SUMIF('Random Magic Item'!$M:$M,$A12,'Random Magic Item'!S:S))/100</f>
        <v>0</v>
      </c>
      <c r="M12" s="39" t="n">
        <f aca="false">(COUNTIF('Random Magic Item'!H:H,$A12)+SUMIF('Random Magic Item'!$M:$M,$A12,'Random Magic Item'!T:T))/100</f>
        <v>0</v>
      </c>
      <c r="N12" s="39" t="n">
        <f aca="false">(COUNTIF('Random Magic Item'!I:I,$A12)+SUMIF('Random Magic Item'!$M:$M,$A12,'Random Magic Item'!U:U))/100</f>
        <v>0</v>
      </c>
      <c r="O12" s="39" t="n">
        <f aca="false">(COUNTIF('Random Magic Item'!J:J,$A12)+SUMIF('Random Magic Item'!$M:$M,$A12,'Random Magic Item'!V:V))/100</f>
        <v>0</v>
      </c>
      <c r="P12" s="40" t="n">
        <f aca="false">SIGN(SUM(G12:O12))</f>
        <v>1</v>
      </c>
      <c r="Q12" s="1" t="n">
        <v>150</v>
      </c>
      <c r="W12" s="34" t="n">
        <v>211</v>
      </c>
      <c r="AC12" s="35"/>
      <c r="AD12" s="34"/>
    </row>
    <row r="13" customFormat="false" ht="15" hidden="false" customHeight="false" outlineLevel="0" collapsed="false">
      <c r="A13" s="0" t="s">
        <v>458</v>
      </c>
      <c r="C13" s="0" t="s">
        <v>457</v>
      </c>
      <c r="D13" s="1" t="s">
        <v>459</v>
      </c>
      <c r="E13" s="1" t="n">
        <v>0</v>
      </c>
      <c r="F13" s="1" t="n">
        <v>0</v>
      </c>
      <c r="G13" s="39" t="n">
        <f aca="false">(COUNTIF('Random Magic Item'!B:B,$A13)+SUMIF('Random Magic Item'!$M:$M,$A13,'Random Magic Item'!N:N))/100</f>
        <v>0</v>
      </c>
      <c r="H13" s="39" t="n">
        <f aca="false">(COUNTIF('Random Magic Item'!C:C,$A13)+SUMIF('Random Magic Item'!$M:$M,$A13,'Random Magic Item'!O:O))/100</f>
        <v>0</v>
      </c>
      <c r="I13" s="39" t="n">
        <f aca="false">(COUNTIF('Random Magic Item'!D:D,$A13)+SUMIF('Random Magic Item'!$M:$M,$A13,'Random Magic Item'!P:P))/100</f>
        <v>0.05</v>
      </c>
      <c r="J13" s="39" t="n">
        <f aca="false">(COUNTIF('Random Magic Item'!E:E,$A13)+SUMIF('Random Magic Item'!$M:$M,$A13,'Random Magic Item'!Q:Q))/100</f>
        <v>0</v>
      </c>
      <c r="K13" s="39" t="n">
        <f aca="false">(COUNTIF('Random Magic Item'!F:F,$A13)+SUMIF('Random Magic Item'!$M:$M,$A13,'Random Magic Item'!R:R))/100</f>
        <v>0</v>
      </c>
      <c r="L13" s="39" t="n">
        <f aca="false">(COUNTIF('Random Magic Item'!G:G,$A13)+SUMIF('Random Magic Item'!$M:$M,$A13,'Random Magic Item'!S:S))/100</f>
        <v>0</v>
      </c>
      <c r="M13" s="39" t="n">
        <f aca="false">(COUNTIF('Random Magic Item'!H:H,$A13)+SUMIF('Random Magic Item'!$M:$M,$A13,'Random Magic Item'!T:T))/100</f>
        <v>0</v>
      </c>
      <c r="N13" s="39" t="n">
        <f aca="false">(COUNTIF('Random Magic Item'!I:I,$A13)+SUMIF('Random Magic Item'!$M:$M,$A13,'Random Magic Item'!U:U))/100</f>
        <v>0</v>
      </c>
      <c r="O13" s="39" t="n">
        <f aca="false">(COUNTIF('Random Magic Item'!J:J,$A13)+SUMIF('Random Magic Item'!$M:$M,$A13,'Random Magic Item'!V:V))/100</f>
        <v>0</v>
      </c>
      <c r="P13" s="40" t="n">
        <f aca="false">SIGN(SUM(G13:O13))</f>
        <v>1</v>
      </c>
      <c r="Q13" s="1" t="n">
        <v>150</v>
      </c>
      <c r="W13" s="34" t="n">
        <v>211</v>
      </c>
      <c r="AC13" s="35"/>
      <c r="AD13" s="34"/>
    </row>
    <row r="14" customFormat="false" ht="15" hidden="false" customHeight="false" outlineLevel="0" collapsed="false">
      <c r="A14" s="0" t="s">
        <v>460</v>
      </c>
      <c r="C14" s="0" t="s">
        <v>457</v>
      </c>
      <c r="D14" s="1" t="s">
        <v>461</v>
      </c>
      <c r="E14" s="1" t="n">
        <v>0</v>
      </c>
      <c r="F14" s="1" t="n">
        <v>0</v>
      </c>
      <c r="G14" s="39" t="n">
        <f aca="false">(COUNTIF('Random Magic Item'!B:B,$A14)+SUMIF('Random Magic Item'!$M:$M,$A14,'Random Magic Item'!N:N))/100</f>
        <v>0</v>
      </c>
      <c r="H14" s="39" t="n">
        <f aca="false">(COUNTIF('Random Magic Item'!C:C,$A14)+SUMIF('Random Magic Item'!$M:$M,$A14,'Random Magic Item'!O:O))/100</f>
        <v>0</v>
      </c>
      <c r="I14" s="39" t="n">
        <f aca="false">(COUNTIF('Random Magic Item'!D:D,$A14)+SUMIF('Random Magic Item'!$M:$M,$A14,'Random Magic Item'!P:P))/100</f>
        <v>0</v>
      </c>
      <c r="J14" s="39" t="n">
        <f aca="false">(COUNTIF('Random Magic Item'!E:E,$A14)+SUMIF('Random Magic Item'!$M:$M,$A14,'Random Magic Item'!Q:Q))/100</f>
        <v>0.05</v>
      </c>
      <c r="K14" s="39" t="n">
        <f aca="false">(COUNTIF('Random Magic Item'!F:F,$A14)+SUMIF('Random Magic Item'!$M:$M,$A14,'Random Magic Item'!R:R))/100</f>
        <v>0</v>
      </c>
      <c r="L14" s="39" t="n">
        <f aca="false">(COUNTIF('Random Magic Item'!G:G,$A14)+SUMIF('Random Magic Item'!$M:$M,$A14,'Random Magic Item'!S:S))/100</f>
        <v>0</v>
      </c>
      <c r="M14" s="39" t="n">
        <f aca="false">(COUNTIF('Random Magic Item'!H:H,$A14)+SUMIF('Random Magic Item'!$M:$M,$A14,'Random Magic Item'!T:T))/100</f>
        <v>0</v>
      </c>
      <c r="N14" s="39" t="n">
        <f aca="false">(COUNTIF('Random Magic Item'!I:I,$A14)+SUMIF('Random Magic Item'!$M:$M,$A14,'Random Magic Item'!U:U))/100</f>
        <v>0</v>
      </c>
      <c r="O14" s="39" t="n">
        <f aca="false">(COUNTIF('Random Magic Item'!J:J,$A14)+SUMIF('Random Magic Item'!$M:$M,$A14,'Random Magic Item'!V:V))/100</f>
        <v>0</v>
      </c>
      <c r="P14" s="40" t="n">
        <f aca="false">SIGN(SUM(G14:O14))</f>
        <v>1</v>
      </c>
      <c r="Q14" s="1" t="n">
        <v>150</v>
      </c>
      <c r="W14" s="34" t="n">
        <v>211</v>
      </c>
      <c r="AC14" s="35"/>
      <c r="AD14" s="34"/>
    </row>
    <row r="15" customFormat="false" ht="15" hidden="false" customHeight="false" outlineLevel="0" collapsed="false">
      <c r="A15" s="0" t="s">
        <v>462</v>
      </c>
      <c r="C15" s="0" t="s">
        <v>455</v>
      </c>
      <c r="D15" s="1" t="s">
        <v>459</v>
      </c>
      <c r="E15" s="1" t="n">
        <v>1</v>
      </c>
      <c r="F15" s="1" t="n">
        <v>0</v>
      </c>
      <c r="G15" s="39" t="n">
        <f aca="false">(COUNTIF('Random Magic Item'!B:B,$A15)+SUMIF('Random Magic Item'!$M:$M,$A15,'Random Magic Item'!N:N))/100</f>
        <v>0</v>
      </c>
      <c r="H15" s="39" t="n">
        <f aca="false">(COUNTIF('Random Magic Item'!C:C,$A15)+SUMIF('Random Magic Item'!$M:$M,$A15,'Random Magic Item'!O:O))/100</f>
        <v>0</v>
      </c>
      <c r="I15" s="39" t="n">
        <f aca="false">(COUNTIF('Random Magic Item'!D:D,$A15)+SUMIF('Random Magic Item'!$M:$M,$A15,'Random Magic Item'!P:P))/100</f>
        <v>0</v>
      </c>
      <c r="J15" s="39" t="n">
        <f aca="false">(COUNTIF('Random Magic Item'!E:E,$A15)+SUMIF('Random Magic Item'!$M:$M,$A15,'Random Magic Item'!Q:Q))/100</f>
        <v>0</v>
      </c>
      <c r="K15" s="39" t="n">
        <f aca="false">(COUNTIF('Random Magic Item'!F:F,$A15)+SUMIF('Random Magic Item'!$M:$M,$A15,'Random Magic Item'!R:R))/100</f>
        <v>0</v>
      </c>
      <c r="L15" s="39" t="n">
        <f aca="false">(COUNTIF('Random Magic Item'!G:G,$A15)+SUMIF('Random Magic Item'!$M:$M,$A15,'Random Magic Item'!S:S))/100</f>
        <v>0</v>
      </c>
      <c r="M15" s="39" t="n">
        <f aca="false">(COUNTIF('Random Magic Item'!H:H,$A15)+SUMIF('Random Magic Item'!$M:$M,$A15,'Random Magic Item'!T:T))/100</f>
        <v>0.01</v>
      </c>
      <c r="N15" s="39" t="n">
        <f aca="false">(COUNTIF('Random Magic Item'!I:I,$A15)+SUMIF('Random Magic Item'!$M:$M,$A15,'Random Magic Item'!U:U))/100</f>
        <v>0</v>
      </c>
      <c r="O15" s="39" t="n">
        <f aca="false">(COUNTIF('Random Magic Item'!J:J,$A15)+SUMIF('Random Magic Item'!$M:$M,$A15,'Random Magic Item'!V:V))/100</f>
        <v>0</v>
      </c>
      <c r="P15" s="40" t="n">
        <f aca="false">SIGN(SUM(G15:O15))</f>
        <v>1</v>
      </c>
      <c r="Q15" s="1" t="n">
        <v>150</v>
      </c>
      <c r="V15" s="1" t="n">
        <v>59</v>
      </c>
      <c r="W15" s="34" t="n">
        <v>211</v>
      </c>
      <c r="AA15" s="34" t="n">
        <v>2</v>
      </c>
      <c r="AC15" s="35"/>
      <c r="AD15" s="34"/>
    </row>
    <row r="16" customFormat="false" ht="15" hidden="false" customHeight="false" outlineLevel="0" collapsed="false">
      <c r="A16" s="0" t="s">
        <v>463</v>
      </c>
      <c r="C16" s="0" t="s">
        <v>455</v>
      </c>
      <c r="D16" s="1" t="s">
        <v>439</v>
      </c>
      <c r="E16" s="1" t="n">
        <v>1</v>
      </c>
      <c r="F16" s="1" t="n">
        <v>0</v>
      </c>
      <c r="G16" s="39" t="n">
        <f aca="false">(COUNTIF('Random Magic Item'!B:B,$A16)+SUMIF('Random Magic Item'!$M:$M,$A16,'Random Magic Item'!N:N))/100</f>
        <v>0</v>
      </c>
      <c r="H16" s="39" t="n">
        <f aca="false">(COUNTIF('Random Magic Item'!C:C,$A16)+SUMIF('Random Magic Item'!$M:$M,$A16,'Random Magic Item'!O:O))/100</f>
        <v>0</v>
      </c>
      <c r="I16" s="39" t="n">
        <f aca="false">(COUNTIF('Random Magic Item'!D:D,$A16)+SUMIF('Random Magic Item'!$M:$M,$A16,'Random Magic Item'!P:P))/100</f>
        <v>0</v>
      </c>
      <c r="J16" s="39" t="n">
        <f aca="false">(COUNTIF('Random Magic Item'!E:E,$A16)+SUMIF('Random Magic Item'!$M:$M,$A16,'Random Magic Item'!Q:Q))/100</f>
        <v>0</v>
      </c>
      <c r="K16" s="39" t="n">
        <f aca="false">(COUNTIF('Random Magic Item'!F:F,$A16)+SUMIF('Random Magic Item'!$M:$M,$A16,'Random Magic Item'!R:R))/100</f>
        <v>0</v>
      </c>
      <c r="L16" s="39" t="n">
        <f aca="false">(COUNTIF('Random Magic Item'!G:G,$A16)+SUMIF('Random Magic Item'!$M:$M,$A16,'Random Magic Item'!S:S))/100</f>
        <v>0.02</v>
      </c>
      <c r="M16" s="39" t="n">
        <f aca="false">(COUNTIF('Random Magic Item'!H:H,$A16)+SUMIF('Random Magic Item'!$M:$M,$A16,'Random Magic Item'!T:T))/100</f>
        <v>0</v>
      </c>
      <c r="N16" s="39" t="n">
        <f aca="false">(COUNTIF('Random Magic Item'!I:I,$A16)+SUMIF('Random Magic Item'!$M:$M,$A16,'Random Magic Item'!U:U))/100</f>
        <v>0</v>
      </c>
      <c r="O16" s="39" t="n">
        <f aca="false">(COUNTIF('Random Magic Item'!J:J,$A16)+SUMIF('Random Magic Item'!$M:$M,$A16,'Random Magic Item'!V:V))/100</f>
        <v>0</v>
      </c>
      <c r="P16" s="40" t="n">
        <f aca="false">SIGN(SUM(G16:O16))</f>
        <v>1</v>
      </c>
      <c r="Q16" s="1" t="n">
        <v>150</v>
      </c>
      <c r="W16" s="34" t="n">
        <v>211</v>
      </c>
      <c r="AC16" s="35"/>
      <c r="AD16" s="34"/>
    </row>
    <row r="17" customFormat="false" ht="15" hidden="false" customHeight="false" outlineLevel="0" collapsed="false">
      <c r="A17" s="0" t="s">
        <v>464</v>
      </c>
      <c r="C17" s="0" t="s">
        <v>455</v>
      </c>
      <c r="D17" s="1" t="s">
        <v>461</v>
      </c>
      <c r="E17" s="1" t="n">
        <v>1</v>
      </c>
      <c r="F17" s="1" t="n">
        <v>0</v>
      </c>
      <c r="G17" s="39" t="n">
        <f aca="false">(COUNTIF('Random Magic Item'!B:B,$A17)+SUMIF('Random Magic Item'!$M:$M,$A17,'Random Magic Item'!N:N))/100</f>
        <v>0</v>
      </c>
      <c r="H17" s="39" t="n">
        <f aca="false">(COUNTIF('Random Magic Item'!C:C,$A17)+SUMIF('Random Magic Item'!$M:$M,$A17,'Random Magic Item'!O:O))/100</f>
        <v>0</v>
      </c>
      <c r="I17" s="39" t="n">
        <f aca="false">(COUNTIF('Random Magic Item'!D:D,$A17)+SUMIF('Random Magic Item'!$M:$M,$A17,'Random Magic Item'!P:P))/100</f>
        <v>0</v>
      </c>
      <c r="J17" s="39" t="n">
        <f aca="false">(COUNTIF('Random Magic Item'!E:E,$A17)+SUMIF('Random Magic Item'!$M:$M,$A17,'Random Magic Item'!Q:Q))/100</f>
        <v>0</v>
      </c>
      <c r="K17" s="39" t="n">
        <f aca="false">(COUNTIF('Random Magic Item'!F:F,$A17)+SUMIF('Random Magic Item'!$M:$M,$A17,'Random Magic Item'!R:R))/100</f>
        <v>0</v>
      </c>
      <c r="L17" s="39" t="n">
        <f aca="false">(COUNTIF('Random Magic Item'!G:G,$A17)+SUMIF('Random Magic Item'!$M:$M,$A17,'Random Magic Item'!S:S))/100</f>
        <v>0</v>
      </c>
      <c r="M17" s="39" t="n">
        <f aca="false">(COUNTIF('Random Magic Item'!H:H,$A17)+SUMIF('Random Magic Item'!$M:$M,$A17,'Random Magic Item'!T:T))/100</f>
        <v>0</v>
      </c>
      <c r="N17" s="39" t="n">
        <f aca="false">(COUNTIF('Random Magic Item'!I:I,$A17)+SUMIF('Random Magic Item'!$M:$M,$A17,'Random Magic Item'!U:U))/100</f>
        <v>0.02</v>
      </c>
      <c r="O17" s="39" t="n">
        <f aca="false">(COUNTIF('Random Magic Item'!J:J,$A17)+SUMIF('Random Magic Item'!$M:$M,$A17,'Random Magic Item'!V:V))/100</f>
        <v>0</v>
      </c>
      <c r="P17" s="40" t="n">
        <f aca="false">SIGN(SUM(G17:O17))</f>
        <v>1</v>
      </c>
      <c r="Q17" s="1" t="n">
        <v>150</v>
      </c>
      <c r="W17" s="34" t="n">
        <v>211</v>
      </c>
      <c r="AC17" s="35"/>
      <c r="AD17" s="34"/>
    </row>
    <row r="18" customFormat="false" ht="15" hidden="false" customHeight="false" outlineLevel="0" collapsed="false">
      <c r="A18" s="0" t="s">
        <v>465</v>
      </c>
      <c r="C18" s="0" t="s">
        <v>466</v>
      </c>
      <c r="D18" s="1" t="s">
        <v>461</v>
      </c>
      <c r="E18" s="1" t="n">
        <v>1</v>
      </c>
      <c r="F18" s="1" t="n">
        <v>0</v>
      </c>
      <c r="G18" s="39" t="n">
        <f aca="false">(COUNTIF('Random Magic Item'!B:B,$A18)+SUMIF('Random Magic Item'!$M:$M,$A18,'Random Magic Item'!N:N))/100</f>
        <v>0</v>
      </c>
      <c r="H18" s="39" t="n">
        <f aca="false">(COUNTIF('Random Magic Item'!C:C,$A18)+SUMIF('Random Magic Item'!$M:$M,$A18,'Random Magic Item'!O:O))/100</f>
        <v>0</v>
      </c>
      <c r="I18" s="39" t="n">
        <f aca="false">(COUNTIF('Random Magic Item'!D:D,$A18)+SUMIF('Random Magic Item'!$M:$M,$A18,'Random Magic Item'!P:P))/100</f>
        <v>0</v>
      </c>
      <c r="J18" s="39" t="n">
        <f aca="false">(COUNTIF('Random Magic Item'!E:E,$A18)+SUMIF('Random Magic Item'!$M:$M,$A18,'Random Magic Item'!Q:Q))/100</f>
        <v>0</v>
      </c>
      <c r="K18" s="39" t="n">
        <f aca="false">(COUNTIF('Random Magic Item'!F:F,$A18)+SUMIF('Random Magic Item'!$M:$M,$A18,'Random Magic Item'!R:R))/100</f>
        <v>0</v>
      </c>
      <c r="L18" s="39" t="n">
        <f aca="false">(COUNTIF('Random Magic Item'!G:G,$A18)+SUMIF('Random Magic Item'!$M:$M,$A18,'Random Magic Item'!S:S))/100</f>
        <v>0</v>
      </c>
      <c r="M18" s="39" t="n">
        <f aca="false">(COUNTIF('Random Magic Item'!H:H,$A18)+SUMIF('Random Magic Item'!$M:$M,$A18,'Random Magic Item'!T:T))/100</f>
        <v>0</v>
      </c>
      <c r="N18" s="39" t="n">
        <f aca="false">(COUNTIF('Random Magic Item'!I:I,$A18)+SUMIF('Random Magic Item'!$M:$M,$A18,'Random Magic Item'!U:U))/100</f>
        <v>0.01</v>
      </c>
      <c r="O18" s="39" t="n">
        <f aca="false">(COUNTIF('Random Magic Item'!J:J,$A18)+SUMIF('Random Magic Item'!$M:$M,$A18,'Random Magic Item'!V:V))/100</f>
        <v>0</v>
      </c>
      <c r="P18" s="40" t="n">
        <f aca="false">SIGN(SUM(G18:O18))</f>
        <v>1</v>
      </c>
      <c r="Q18" s="1" t="n">
        <v>151</v>
      </c>
      <c r="W18" s="34" t="n">
        <v>211</v>
      </c>
      <c r="AC18" s="35"/>
      <c r="AD18" s="34"/>
    </row>
    <row r="19" customFormat="false" ht="15" hidden="false" customHeight="false" outlineLevel="0" collapsed="false">
      <c r="A19" s="0" t="s">
        <v>467</v>
      </c>
      <c r="B19" s="0" t="s">
        <v>468</v>
      </c>
      <c r="C19" s="0" t="s">
        <v>455</v>
      </c>
      <c r="D19" s="1" t="s">
        <v>469</v>
      </c>
      <c r="E19" s="1" t="n">
        <v>0</v>
      </c>
      <c r="F19" s="1" t="n">
        <v>0</v>
      </c>
      <c r="G19" s="39" t="n">
        <f aca="false">(COUNTIF('Random Magic Item'!B:B,$A19)+SUMIF('Random Magic Item'!$M:$M,$A19,'Random Magic Item'!N:N))/100</f>
        <v>0</v>
      </c>
      <c r="H19" s="39" t="n">
        <f aca="false">(COUNTIF('Random Magic Item'!C:C,$A19)+SUMIF('Random Magic Item'!$M:$M,$A19,'Random Magic Item'!O:O))/100</f>
        <v>0</v>
      </c>
      <c r="I19" s="39" t="n">
        <f aca="false">(COUNTIF('Random Magic Item'!D:D,$A19)+SUMIF('Random Magic Item'!$M:$M,$A19,'Random Magic Item'!P:P))/100</f>
        <v>0</v>
      </c>
      <c r="J19" s="39" t="n">
        <f aca="false">(COUNTIF('Random Magic Item'!E:E,$A19)+SUMIF('Random Magic Item'!$M:$M,$A19,'Random Magic Item'!Q:Q))/100</f>
        <v>0</v>
      </c>
      <c r="K19" s="39" t="n">
        <f aca="false">(COUNTIF('Random Magic Item'!F:F,$A19)+SUMIF('Random Magic Item'!$M:$M,$A19,'Random Magic Item'!R:R))/100</f>
        <v>0</v>
      </c>
      <c r="L19" s="39" t="n">
        <f aca="false">(COUNTIF('Random Magic Item'!G:G,$A19)+SUMIF('Random Magic Item'!$M:$M,$A19,'Random Magic Item'!S:S))/100</f>
        <v>0</v>
      </c>
      <c r="M19" s="39" t="n">
        <f aca="false">(COUNTIF('Random Magic Item'!H:H,$A19)+SUMIF('Random Magic Item'!$M:$M,$A19,'Random Magic Item'!T:T))/100</f>
        <v>0</v>
      </c>
      <c r="N19" s="39" t="n">
        <f aca="false">(COUNTIF('Random Magic Item'!I:I,$A19)+SUMIF('Random Magic Item'!$M:$M,$A19,'Random Magic Item'!U:U))/100</f>
        <v>0</v>
      </c>
      <c r="O19" s="39" t="n">
        <f aca="false">(COUNTIF('Random Magic Item'!J:J,$A19)+SUMIF('Random Magic Item'!$M:$M,$A19,'Random Magic Item'!V:V))/100</f>
        <v>0.01</v>
      </c>
      <c r="P19" s="40" t="n">
        <f aca="false">SIGN(SUM(G19:O19))</f>
        <v>1</v>
      </c>
      <c r="Q19" s="1" t="n">
        <v>151</v>
      </c>
      <c r="W19" s="34" t="n">
        <v>211</v>
      </c>
      <c r="AC19" s="35"/>
      <c r="AD19" s="34"/>
    </row>
    <row r="20" customFormat="false" ht="15" hidden="false" customHeight="false" outlineLevel="0" collapsed="false">
      <c r="A20" s="0" t="s">
        <v>470</v>
      </c>
      <c r="C20" s="0" t="s">
        <v>447</v>
      </c>
      <c r="D20" s="1" t="s">
        <v>469</v>
      </c>
      <c r="E20" s="1" t="n">
        <v>1</v>
      </c>
      <c r="F20" s="1" t="n">
        <v>0</v>
      </c>
      <c r="G20" s="39" t="n">
        <f aca="false">(COUNTIF('Random Magic Item'!B:B,$A20)+SUMIF('Random Magic Item'!$M:$M,$A20,'Random Magic Item'!N:N))/100</f>
        <v>0</v>
      </c>
      <c r="H20" s="39" t="n">
        <f aca="false">(COUNTIF('Random Magic Item'!C:C,$A20)+SUMIF('Random Magic Item'!$M:$M,$A20,'Random Magic Item'!O:O))/100</f>
        <v>0</v>
      </c>
      <c r="I20" s="39" t="n">
        <f aca="false">(COUNTIF('Random Magic Item'!D:D,$A20)+SUMIF('Random Magic Item'!$M:$M,$A20,'Random Magic Item'!P:P))/100</f>
        <v>0</v>
      </c>
      <c r="J20" s="39" t="n">
        <f aca="false">(COUNTIF('Random Magic Item'!E:E,$A20)+SUMIF('Random Magic Item'!$M:$M,$A20,'Random Magic Item'!Q:Q))/100</f>
        <v>0</v>
      </c>
      <c r="K20" s="39" t="n">
        <f aca="false">(COUNTIF('Random Magic Item'!F:F,$A20)+SUMIF('Random Magic Item'!$M:$M,$A20,'Random Magic Item'!R:R))/100</f>
        <v>0</v>
      </c>
      <c r="L20" s="39" t="n">
        <f aca="false">(COUNTIF('Random Magic Item'!G:G,$A20)+SUMIF('Random Magic Item'!$M:$M,$A20,'Random Magic Item'!S:S))/100</f>
        <v>0</v>
      </c>
      <c r="M20" s="39" t="n">
        <f aca="false">(COUNTIF('Random Magic Item'!H:H,$A20)+SUMIF('Random Magic Item'!$M:$M,$A20,'Random Magic Item'!T:T))/100</f>
        <v>0</v>
      </c>
      <c r="N20" s="39" t="n">
        <f aca="false">(COUNTIF('Random Magic Item'!I:I,$A20)+SUMIF('Random Magic Item'!$M:$M,$A20,'Random Magic Item'!U:U))/100</f>
        <v>0</v>
      </c>
      <c r="O20" s="39" t="n">
        <f aca="false">(COUNTIF('Random Magic Item'!J:J,$A20)+SUMIF('Random Magic Item'!$M:$M,$A20,'Random Magic Item'!V:V))/100</f>
        <v>0.01</v>
      </c>
      <c r="P20" s="40" t="n">
        <f aca="false">SIGN(SUM(G20:O20))</f>
        <v>1</v>
      </c>
      <c r="Q20" s="1" t="n">
        <v>152</v>
      </c>
      <c r="W20" s="34" t="n">
        <v>212</v>
      </c>
      <c r="AC20" s="35"/>
      <c r="AD20" s="34"/>
    </row>
    <row r="21" customFormat="false" ht="15" hidden="false" customHeight="false" outlineLevel="0" collapsed="false">
      <c r="A21" s="0" t="s">
        <v>471</v>
      </c>
      <c r="C21" s="0" t="s">
        <v>438</v>
      </c>
      <c r="D21" s="1" t="s">
        <v>459</v>
      </c>
      <c r="E21" s="1" t="n">
        <v>1</v>
      </c>
      <c r="F21" s="1" t="n">
        <v>0</v>
      </c>
      <c r="G21" s="39" t="n">
        <f aca="false">(COUNTIF('Random Magic Item'!B:B,$A21)+SUMIF('Random Magic Item'!$M:$M,$A21,'Random Magic Item'!N:N))/100</f>
        <v>0</v>
      </c>
      <c r="H21" s="39" t="n">
        <f aca="false">(COUNTIF('Random Magic Item'!C:C,$A21)+SUMIF('Random Magic Item'!$M:$M,$A21,'Random Magic Item'!O:O))/100</f>
        <v>0</v>
      </c>
      <c r="I21" s="39" t="n">
        <f aca="false">(COUNTIF('Random Magic Item'!D:D,$A21)+SUMIF('Random Magic Item'!$M:$M,$A21,'Random Magic Item'!P:P))/100</f>
        <v>0</v>
      </c>
      <c r="J21" s="39" t="n">
        <f aca="false">(COUNTIF('Random Magic Item'!E:E,$A21)+SUMIF('Random Magic Item'!$M:$M,$A21,'Random Magic Item'!Q:Q))/100</f>
        <v>0</v>
      </c>
      <c r="K21" s="39" t="n">
        <f aca="false">(COUNTIF('Random Magic Item'!F:F,$A21)+SUMIF('Random Magic Item'!$M:$M,$A21,'Random Magic Item'!R:R))/100</f>
        <v>0</v>
      </c>
      <c r="L21" s="39" t="n">
        <f aca="false">(COUNTIF('Random Magic Item'!G:G,$A21)+SUMIF('Random Magic Item'!$M:$M,$A21,'Random Magic Item'!S:S))/100</f>
        <v>0</v>
      </c>
      <c r="M21" s="39" t="n">
        <f aca="false">(COUNTIF('Random Magic Item'!H:H,$A21)+SUMIF('Random Magic Item'!$M:$M,$A21,'Random Magic Item'!T:T))/100</f>
        <v>0</v>
      </c>
      <c r="N21" s="39" t="n">
        <f aca="false">(COUNTIF('Random Magic Item'!I:I,$A21)+SUMIF('Random Magic Item'!$M:$M,$A21,'Random Magic Item'!U:U))/100</f>
        <v>0.01</v>
      </c>
      <c r="O21" s="39" t="n">
        <f aca="false">(COUNTIF('Random Magic Item'!J:J,$A21)+SUMIF('Random Magic Item'!$M:$M,$A21,'Random Magic Item'!V:V))/100</f>
        <v>0</v>
      </c>
      <c r="P21" s="40" t="n">
        <f aca="false">SIGN(SUM(G21:O21))</f>
        <v>1</v>
      </c>
      <c r="Q21" s="1" t="n">
        <v>152</v>
      </c>
      <c r="W21" s="34" t="n">
        <v>212</v>
      </c>
      <c r="AC21" s="35"/>
      <c r="AD21" s="34"/>
    </row>
    <row r="22" customFormat="false" ht="15" hidden="false" customHeight="false" outlineLevel="0" collapsed="false">
      <c r="A22" s="0" t="s">
        <v>472</v>
      </c>
      <c r="C22" s="0" t="s">
        <v>441</v>
      </c>
      <c r="D22" s="1" t="s">
        <v>459</v>
      </c>
      <c r="E22" s="1" t="n">
        <v>1</v>
      </c>
      <c r="F22" s="1" t="n">
        <v>0</v>
      </c>
      <c r="G22" s="39" t="n">
        <f aca="false">(COUNTIF('Random Magic Item'!B:B,$A22)+SUMIF('Random Magic Item'!$M:$M,$A22,'Random Magic Item'!N:N))/100</f>
        <v>0</v>
      </c>
      <c r="H22" s="39" t="n">
        <f aca="false">(COUNTIF('Random Magic Item'!C:C,$A22)+SUMIF('Random Magic Item'!$M:$M,$A22,'Random Magic Item'!O:O))/100</f>
        <v>0</v>
      </c>
      <c r="I22" s="39" t="n">
        <f aca="false">(COUNTIF('Random Magic Item'!D:D,$A22)+SUMIF('Random Magic Item'!$M:$M,$A22,'Random Magic Item'!P:P))/100</f>
        <v>0</v>
      </c>
      <c r="J22" s="39" t="n">
        <f aca="false">(COUNTIF('Random Magic Item'!E:E,$A22)+SUMIF('Random Magic Item'!$M:$M,$A22,'Random Magic Item'!Q:Q))/100</f>
        <v>0</v>
      </c>
      <c r="K22" s="39" t="n">
        <f aca="false">(COUNTIF('Random Magic Item'!F:F,$A22)+SUMIF('Random Magic Item'!$M:$M,$A22,'Random Magic Item'!R:R))/100</f>
        <v>0</v>
      </c>
      <c r="L22" s="39" t="n">
        <f aca="false">(COUNTIF('Random Magic Item'!G:G,$A22)+SUMIF('Random Magic Item'!$M:$M,$A22,'Random Magic Item'!S:S))/100</f>
        <v>0</v>
      </c>
      <c r="M22" s="39" t="n">
        <f aca="false">(COUNTIF('Random Magic Item'!H:H,$A22)+SUMIF('Random Magic Item'!$M:$M,$A22,'Random Magic Item'!T:T))/100</f>
        <v>0.01</v>
      </c>
      <c r="N22" s="39" t="n">
        <f aca="false">(COUNTIF('Random Magic Item'!I:I,$A22)+SUMIF('Random Magic Item'!$M:$M,$A22,'Random Magic Item'!U:U))/100</f>
        <v>0</v>
      </c>
      <c r="O22" s="39" t="n">
        <f aca="false">(COUNTIF('Random Magic Item'!J:J,$A22)+SUMIF('Random Magic Item'!$M:$M,$A22,'Random Magic Item'!V:V))/100</f>
        <v>0</v>
      </c>
      <c r="P22" s="40" t="n">
        <f aca="false">SIGN(SUM(G22:O22))</f>
        <v>1</v>
      </c>
      <c r="Q22" s="1" t="n">
        <v>152</v>
      </c>
      <c r="W22" s="34" t="n">
        <v>212</v>
      </c>
      <c r="AC22" s="35"/>
      <c r="AD22" s="34"/>
    </row>
    <row r="23" customFormat="false" ht="15" hidden="false" customHeight="false" outlineLevel="0" collapsed="false">
      <c r="A23" s="0" t="s">
        <v>473</v>
      </c>
      <c r="C23" s="0" t="s">
        <v>443</v>
      </c>
      <c r="D23" s="1" t="s">
        <v>459</v>
      </c>
      <c r="E23" s="1" t="n">
        <v>1</v>
      </c>
      <c r="F23" s="1" t="n">
        <v>0</v>
      </c>
      <c r="G23" s="39" t="n">
        <f aca="false">(COUNTIF('Random Magic Item'!B:B,$A23)+SUMIF('Random Magic Item'!$M:$M,$A23,'Random Magic Item'!N:N))/100</f>
        <v>0</v>
      </c>
      <c r="H23" s="39" t="n">
        <f aca="false">(COUNTIF('Random Magic Item'!C:C,$A23)+SUMIF('Random Magic Item'!$M:$M,$A23,'Random Magic Item'!O:O))/100</f>
        <v>0</v>
      </c>
      <c r="I23" s="39" t="n">
        <f aca="false">(COUNTIF('Random Magic Item'!D:D,$A23)+SUMIF('Random Magic Item'!$M:$M,$A23,'Random Magic Item'!P:P))/100</f>
        <v>0</v>
      </c>
      <c r="J23" s="39" t="n">
        <f aca="false">(COUNTIF('Random Magic Item'!E:E,$A23)+SUMIF('Random Magic Item'!$M:$M,$A23,'Random Magic Item'!Q:Q))/100</f>
        <v>0</v>
      </c>
      <c r="K23" s="39" t="n">
        <f aca="false">(COUNTIF('Random Magic Item'!F:F,$A23)+SUMIF('Random Magic Item'!$M:$M,$A23,'Random Magic Item'!R:R))/100</f>
        <v>0</v>
      </c>
      <c r="L23" s="39" t="n">
        <f aca="false">(COUNTIF('Random Magic Item'!G:G,$A23)+SUMIF('Random Magic Item'!$M:$M,$A23,'Random Magic Item'!S:S))/100</f>
        <v>0</v>
      </c>
      <c r="M23" s="39" t="n">
        <f aca="false">(COUNTIF('Random Magic Item'!H:H,$A23)+SUMIF('Random Magic Item'!$M:$M,$A23,'Random Magic Item'!T:T))/100</f>
        <v>0.01</v>
      </c>
      <c r="N23" s="39" t="n">
        <f aca="false">(COUNTIF('Random Magic Item'!I:I,$A23)+SUMIF('Random Magic Item'!$M:$M,$A23,'Random Magic Item'!U:U))/100</f>
        <v>0</v>
      </c>
      <c r="O23" s="39" t="n">
        <f aca="false">(COUNTIF('Random Magic Item'!J:J,$A23)+SUMIF('Random Magic Item'!$M:$M,$A23,'Random Magic Item'!V:V))/100</f>
        <v>0</v>
      </c>
      <c r="P23" s="40" t="n">
        <f aca="false">SIGN(SUM(G23:O23))</f>
        <v>1</v>
      </c>
      <c r="Q23" s="1" t="n">
        <v>152</v>
      </c>
      <c r="W23" s="34" t="n">
        <v>212</v>
      </c>
      <c r="AC23" s="35"/>
      <c r="AD23" s="34"/>
    </row>
    <row r="24" customFormat="false" ht="15" hidden="false" customHeight="false" outlineLevel="0" collapsed="false">
      <c r="A24" s="0" t="s">
        <v>474</v>
      </c>
      <c r="C24" s="0" t="s">
        <v>445</v>
      </c>
      <c r="D24" s="1" t="s">
        <v>459</v>
      </c>
      <c r="E24" s="1" t="n">
        <v>1</v>
      </c>
      <c r="F24" s="1" t="n">
        <v>0</v>
      </c>
      <c r="G24" s="39" t="n">
        <f aca="false">(COUNTIF('Random Magic Item'!B:B,$A24)+SUMIF('Random Magic Item'!$M:$M,$A24,'Random Magic Item'!N:N))/100</f>
        <v>0</v>
      </c>
      <c r="H24" s="39" t="n">
        <f aca="false">(COUNTIF('Random Magic Item'!C:C,$A24)+SUMIF('Random Magic Item'!$M:$M,$A24,'Random Magic Item'!O:O))/100</f>
        <v>0</v>
      </c>
      <c r="I24" s="39" t="n">
        <f aca="false">(COUNTIF('Random Magic Item'!D:D,$A24)+SUMIF('Random Magic Item'!$M:$M,$A24,'Random Magic Item'!P:P))/100</f>
        <v>0</v>
      </c>
      <c r="J24" s="39" t="n">
        <f aca="false">(COUNTIF('Random Magic Item'!E:E,$A24)+SUMIF('Random Magic Item'!$M:$M,$A24,'Random Magic Item'!Q:Q))/100</f>
        <v>0</v>
      </c>
      <c r="K24" s="39" t="n">
        <f aca="false">(COUNTIF('Random Magic Item'!F:F,$A24)+SUMIF('Random Magic Item'!$M:$M,$A24,'Random Magic Item'!R:R))/100</f>
        <v>0</v>
      </c>
      <c r="L24" s="39" t="n">
        <f aca="false">(COUNTIF('Random Magic Item'!G:G,$A24)+SUMIF('Random Magic Item'!$M:$M,$A24,'Random Magic Item'!S:S))/100</f>
        <v>0</v>
      </c>
      <c r="M24" s="39" t="n">
        <f aca="false">(COUNTIF('Random Magic Item'!H:H,$A24)+SUMIF('Random Magic Item'!$M:$M,$A24,'Random Magic Item'!T:T))/100</f>
        <v>0</v>
      </c>
      <c r="N24" s="39" t="n">
        <f aca="false">(COUNTIF('Random Magic Item'!I:I,$A24)+SUMIF('Random Magic Item'!$M:$M,$A24,'Random Magic Item'!U:U))/100</f>
        <v>0</v>
      </c>
      <c r="O24" s="39" t="n">
        <f aca="false">(COUNTIF('Random Magic Item'!J:J,$A24)+SUMIF('Random Magic Item'!$M:$M,$A24,'Random Magic Item'!V:V))/100</f>
        <v>0.01</v>
      </c>
      <c r="P24" s="40" t="n">
        <f aca="false">SIGN(SUM(G24:O24))</f>
        <v>1</v>
      </c>
      <c r="Q24" s="1" t="n">
        <v>152</v>
      </c>
      <c r="W24" s="34" t="n">
        <v>212</v>
      </c>
      <c r="AC24" s="35"/>
      <c r="AD24" s="34"/>
    </row>
    <row r="25" customFormat="false" ht="15" hidden="false" customHeight="false" outlineLevel="0" collapsed="false">
      <c r="A25" s="0" t="s">
        <v>475</v>
      </c>
      <c r="C25" s="0" t="s">
        <v>476</v>
      </c>
      <c r="D25" s="1" t="s">
        <v>459</v>
      </c>
      <c r="E25" s="1" t="n">
        <v>1</v>
      </c>
      <c r="F25" s="1" t="n">
        <v>0</v>
      </c>
      <c r="G25" s="39" t="n">
        <f aca="false">(COUNTIF('Random Magic Item'!B:B,$A25)+SUMIF('Random Magic Item'!$M:$M,$A25,'Random Magic Item'!N:N))/100</f>
        <v>0</v>
      </c>
      <c r="H25" s="39" t="n">
        <f aca="false">(COUNTIF('Random Magic Item'!C:C,$A25)+SUMIF('Random Magic Item'!$M:$M,$A25,'Random Magic Item'!O:O))/100</f>
        <v>0</v>
      </c>
      <c r="I25" s="39" t="n">
        <f aca="false">(COUNTIF('Random Magic Item'!D:D,$A25)+SUMIF('Random Magic Item'!$M:$M,$A25,'Random Magic Item'!P:P))/100</f>
        <v>0</v>
      </c>
      <c r="J25" s="39" t="n">
        <f aca="false">(COUNTIF('Random Magic Item'!E:E,$A25)+SUMIF('Random Magic Item'!$M:$M,$A25,'Random Magic Item'!Q:Q))/100</f>
        <v>0</v>
      </c>
      <c r="K25" s="39" t="n">
        <f aca="false">(COUNTIF('Random Magic Item'!F:F,$A25)+SUMIF('Random Magic Item'!$M:$M,$A25,'Random Magic Item'!R:R))/100</f>
        <v>0</v>
      </c>
      <c r="L25" s="39" t="n">
        <f aca="false">(COUNTIF('Random Magic Item'!G:G,$A25)+SUMIF('Random Magic Item'!$M:$M,$A25,'Random Magic Item'!S:S))/100</f>
        <v>0</v>
      </c>
      <c r="M25" s="39" t="n">
        <f aca="false">(COUNTIF('Random Magic Item'!H:H,$A25)+SUMIF('Random Magic Item'!$M:$M,$A25,'Random Magic Item'!T:T))/100</f>
        <v>0</v>
      </c>
      <c r="N25" s="39" t="n">
        <f aca="false">(COUNTIF('Random Magic Item'!I:I,$A25)+SUMIF('Random Magic Item'!$M:$M,$A25,'Random Magic Item'!U:U))/100</f>
        <v>0</v>
      </c>
      <c r="O25" s="39" t="n">
        <f aca="false">(COUNTIF('Random Magic Item'!J:J,$A25)+SUMIF('Random Magic Item'!$M:$M,$A25,'Random Magic Item'!V:V))/100</f>
        <v>0</v>
      </c>
      <c r="P25" s="40" t="n">
        <f aca="false">SIGN(SUM(G25:O25))</f>
        <v>0</v>
      </c>
      <c r="Q25" s="1" t="n">
        <v>152</v>
      </c>
      <c r="W25" s="34" t="n">
        <v>212</v>
      </c>
      <c r="AC25" s="35"/>
      <c r="AD25" s="34"/>
    </row>
    <row r="26" customFormat="false" ht="15" hidden="false" customHeight="false" outlineLevel="0" collapsed="false">
      <c r="A26" s="0" t="s">
        <v>477</v>
      </c>
      <c r="C26" s="0" t="s">
        <v>478</v>
      </c>
      <c r="D26" s="1" t="s">
        <v>459</v>
      </c>
      <c r="E26" s="1" t="n">
        <v>1</v>
      </c>
      <c r="F26" s="1" t="n">
        <v>0</v>
      </c>
      <c r="G26" s="39" t="n">
        <f aca="false">(COUNTIF('Random Magic Item'!B:B,$A26)+SUMIF('Random Magic Item'!$M:$M,$A26,'Random Magic Item'!N:N))/100</f>
        <v>0</v>
      </c>
      <c r="H26" s="39" t="n">
        <f aca="false">(COUNTIF('Random Magic Item'!C:C,$A26)+SUMIF('Random Magic Item'!$M:$M,$A26,'Random Magic Item'!O:O))/100</f>
        <v>0</v>
      </c>
      <c r="I26" s="39" t="n">
        <f aca="false">(COUNTIF('Random Magic Item'!D:D,$A26)+SUMIF('Random Magic Item'!$M:$M,$A26,'Random Magic Item'!P:P))/100</f>
        <v>0</v>
      </c>
      <c r="J26" s="39" t="n">
        <f aca="false">(COUNTIF('Random Magic Item'!E:E,$A26)+SUMIF('Random Magic Item'!$M:$M,$A26,'Random Magic Item'!Q:Q))/100</f>
        <v>0</v>
      </c>
      <c r="K26" s="39" t="n">
        <f aca="false">(COUNTIF('Random Magic Item'!F:F,$A26)+SUMIF('Random Magic Item'!$M:$M,$A26,'Random Magic Item'!R:R))/100</f>
        <v>0</v>
      </c>
      <c r="L26" s="39" t="n">
        <f aca="false">(COUNTIF('Random Magic Item'!G:G,$A26)+SUMIF('Random Magic Item'!$M:$M,$A26,'Random Magic Item'!S:S))/100</f>
        <v>0</v>
      </c>
      <c r="M26" s="39" t="n">
        <f aca="false">(COUNTIF('Random Magic Item'!H:H,$A26)+SUMIF('Random Magic Item'!$M:$M,$A26,'Random Magic Item'!T:T))/100</f>
        <v>0.01</v>
      </c>
      <c r="N26" s="39" t="n">
        <f aca="false">(COUNTIF('Random Magic Item'!I:I,$A26)+SUMIF('Random Magic Item'!$M:$M,$A26,'Random Magic Item'!U:U))/100</f>
        <v>0</v>
      </c>
      <c r="O26" s="39" t="n">
        <f aca="false">(COUNTIF('Random Magic Item'!J:J,$A26)+SUMIF('Random Magic Item'!$M:$M,$A26,'Random Magic Item'!V:V))/100</f>
        <v>0</v>
      </c>
      <c r="P26" s="40" t="n">
        <f aca="false">SIGN(SUM(G26:O26))</f>
        <v>1</v>
      </c>
      <c r="Q26" s="1" t="n">
        <v>152</v>
      </c>
      <c r="W26" s="34" t="n">
        <v>212</v>
      </c>
      <c r="AC26" s="35"/>
      <c r="AD26" s="34"/>
    </row>
    <row r="27" customFormat="false" ht="15" hidden="false" customHeight="false" outlineLevel="0" collapsed="false">
      <c r="A27" s="0" t="s">
        <v>479</v>
      </c>
      <c r="C27" s="0" t="s">
        <v>480</v>
      </c>
      <c r="D27" s="1" t="s">
        <v>459</v>
      </c>
      <c r="E27" s="1" t="n">
        <v>1</v>
      </c>
      <c r="F27" s="1" t="n">
        <v>0</v>
      </c>
      <c r="G27" s="39" t="n">
        <f aca="false">(COUNTIF('Random Magic Item'!B:B,$A27)+SUMIF('Random Magic Item'!$M:$M,$A27,'Random Magic Item'!N:N))/100</f>
        <v>0</v>
      </c>
      <c r="H27" s="39" t="n">
        <f aca="false">(COUNTIF('Random Magic Item'!C:C,$A27)+SUMIF('Random Magic Item'!$M:$M,$A27,'Random Magic Item'!O:O))/100</f>
        <v>0</v>
      </c>
      <c r="I27" s="39" t="n">
        <f aca="false">(COUNTIF('Random Magic Item'!D:D,$A27)+SUMIF('Random Magic Item'!$M:$M,$A27,'Random Magic Item'!P:P))/100</f>
        <v>0</v>
      </c>
      <c r="J27" s="39" t="n">
        <f aca="false">(COUNTIF('Random Magic Item'!E:E,$A27)+SUMIF('Random Magic Item'!$M:$M,$A27,'Random Magic Item'!Q:Q))/100</f>
        <v>0</v>
      </c>
      <c r="K27" s="39" t="n">
        <f aca="false">(COUNTIF('Random Magic Item'!F:F,$A27)+SUMIF('Random Magic Item'!$M:$M,$A27,'Random Magic Item'!R:R))/100</f>
        <v>0</v>
      </c>
      <c r="L27" s="39" t="n">
        <f aca="false">(COUNTIF('Random Magic Item'!G:G,$A27)+SUMIF('Random Magic Item'!$M:$M,$A27,'Random Magic Item'!S:S))/100</f>
        <v>0</v>
      </c>
      <c r="M27" s="39" t="n">
        <f aca="false">(COUNTIF('Random Magic Item'!H:H,$A27)+SUMIF('Random Magic Item'!$M:$M,$A27,'Random Magic Item'!T:T))/100</f>
        <v>0</v>
      </c>
      <c r="N27" s="39" t="n">
        <f aca="false">(COUNTIF('Random Magic Item'!I:I,$A27)+SUMIF('Random Magic Item'!$M:$M,$A27,'Random Magic Item'!U:U))/100</f>
        <v>0</v>
      </c>
      <c r="O27" s="39" t="n">
        <f aca="false">(COUNTIF('Random Magic Item'!J:J,$A27)+SUMIF('Random Magic Item'!$M:$M,$A27,'Random Magic Item'!V:V))/100</f>
        <v>0</v>
      </c>
      <c r="P27" s="40" t="n">
        <f aca="false">SIGN(SUM(G27:O27))</f>
        <v>0</v>
      </c>
      <c r="Q27" s="1" t="n">
        <v>152</v>
      </c>
      <c r="W27" s="34" t="n">
        <v>212</v>
      </c>
      <c r="AC27" s="35"/>
      <c r="AD27" s="34"/>
    </row>
    <row r="28" customFormat="false" ht="15" hidden="false" customHeight="false" outlineLevel="0" collapsed="false">
      <c r="A28" s="0" t="s">
        <v>481</v>
      </c>
      <c r="C28" s="0" t="s">
        <v>447</v>
      </c>
      <c r="D28" s="1" t="s">
        <v>459</v>
      </c>
      <c r="E28" s="1" t="n">
        <v>1</v>
      </c>
      <c r="F28" s="1" t="n">
        <v>0</v>
      </c>
      <c r="G28" s="39" t="n">
        <f aca="false">(COUNTIF('Random Magic Item'!B:B,$A28)+SUMIF('Random Magic Item'!$M:$M,$A28,'Random Magic Item'!N:N))/100</f>
        <v>0</v>
      </c>
      <c r="H28" s="39" t="n">
        <f aca="false">(COUNTIF('Random Magic Item'!C:C,$A28)+SUMIF('Random Magic Item'!$M:$M,$A28,'Random Magic Item'!O:O))/100</f>
        <v>0</v>
      </c>
      <c r="I28" s="39" t="n">
        <f aca="false">(COUNTIF('Random Magic Item'!D:D,$A28)+SUMIF('Random Magic Item'!$M:$M,$A28,'Random Magic Item'!P:P))/100</f>
        <v>0</v>
      </c>
      <c r="J28" s="39" t="n">
        <f aca="false">(COUNTIF('Random Magic Item'!E:E,$A28)+SUMIF('Random Magic Item'!$M:$M,$A28,'Random Magic Item'!Q:Q))/100</f>
        <v>0</v>
      </c>
      <c r="K28" s="39" t="n">
        <f aca="false">(COUNTIF('Random Magic Item'!F:F,$A28)+SUMIF('Random Magic Item'!$M:$M,$A28,'Random Magic Item'!R:R))/100</f>
        <v>0</v>
      </c>
      <c r="L28" s="39" t="n">
        <f aca="false">(COUNTIF('Random Magic Item'!G:G,$A28)+SUMIF('Random Magic Item'!$M:$M,$A28,'Random Magic Item'!S:S))/100</f>
        <v>0</v>
      </c>
      <c r="M28" s="39" t="n">
        <f aca="false">(COUNTIF('Random Magic Item'!H:H,$A28)+SUMIF('Random Magic Item'!$M:$M,$A28,'Random Magic Item'!T:T))/100</f>
        <v>0</v>
      </c>
      <c r="N28" s="39" t="n">
        <f aca="false">(COUNTIF('Random Magic Item'!I:I,$A28)+SUMIF('Random Magic Item'!$M:$M,$A28,'Random Magic Item'!U:U))/100</f>
        <v>0</v>
      </c>
      <c r="O28" s="39" t="n">
        <f aca="false">(COUNTIF('Random Magic Item'!J:J,$A28)+SUMIF('Random Magic Item'!$M:$M,$A28,'Random Magic Item'!V:V))/100</f>
        <v>0.01</v>
      </c>
      <c r="P28" s="40" t="n">
        <f aca="false">SIGN(SUM(G28:O28))</f>
        <v>1</v>
      </c>
      <c r="Q28" s="1" t="n">
        <v>152</v>
      </c>
      <c r="W28" s="34" t="n">
        <v>212</v>
      </c>
      <c r="Y28" s="1" t="n">
        <v>2</v>
      </c>
      <c r="AC28" s="35"/>
      <c r="AD28" s="34"/>
    </row>
    <row r="29" customFormat="false" ht="15" hidden="false" customHeight="false" outlineLevel="0" collapsed="false">
      <c r="A29" s="0" t="s">
        <v>482</v>
      </c>
      <c r="C29" s="0" t="s">
        <v>449</v>
      </c>
      <c r="D29" s="1" t="s">
        <v>459</v>
      </c>
      <c r="E29" s="1" t="n">
        <v>1</v>
      </c>
      <c r="F29" s="1" t="n">
        <v>0</v>
      </c>
      <c r="G29" s="39" t="n">
        <f aca="false">(COUNTIF('Random Magic Item'!B:B,$A29)+SUMIF('Random Magic Item'!$M:$M,$A29,'Random Magic Item'!N:N))/100</f>
        <v>0</v>
      </c>
      <c r="H29" s="39" t="n">
        <f aca="false">(COUNTIF('Random Magic Item'!C:C,$A29)+SUMIF('Random Magic Item'!$M:$M,$A29,'Random Magic Item'!O:O))/100</f>
        <v>0</v>
      </c>
      <c r="I29" s="39" t="n">
        <f aca="false">(COUNTIF('Random Magic Item'!D:D,$A29)+SUMIF('Random Magic Item'!$M:$M,$A29,'Random Magic Item'!P:P))/100</f>
        <v>0</v>
      </c>
      <c r="J29" s="39" t="n">
        <f aca="false">(COUNTIF('Random Magic Item'!E:E,$A29)+SUMIF('Random Magic Item'!$M:$M,$A29,'Random Magic Item'!Q:Q))/100</f>
        <v>0</v>
      </c>
      <c r="K29" s="39" t="n">
        <f aca="false">(COUNTIF('Random Magic Item'!F:F,$A29)+SUMIF('Random Magic Item'!$M:$M,$A29,'Random Magic Item'!R:R))/100</f>
        <v>0</v>
      </c>
      <c r="L29" s="39" t="n">
        <f aca="false">(COUNTIF('Random Magic Item'!G:G,$A29)+SUMIF('Random Magic Item'!$M:$M,$A29,'Random Magic Item'!S:S))/100</f>
        <v>0</v>
      </c>
      <c r="M29" s="39" t="n">
        <f aca="false">(COUNTIF('Random Magic Item'!H:H,$A29)+SUMIF('Random Magic Item'!$M:$M,$A29,'Random Magic Item'!T:T))/100</f>
        <v>0</v>
      </c>
      <c r="N29" s="39" t="n">
        <f aca="false">(COUNTIF('Random Magic Item'!I:I,$A29)+SUMIF('Random Magic Item'!$M:$M,$A29,'Random Magic Item'!U:U))/100</f>
        <v>0</v>
      </c>
      <c r="O29" s="39" t="n">
        <f aca="false">(COUNTIF('Random Magic Item'!J:J,$A29)+SUMIF('Random Magic Item'!$M:$M,$A29,'Random Magic Item'!V:V))/100</f>
        <v>0</v>
      </c>
      <c r="P29" s="40" t="n">
        <f aca="false">SIGN(SUM(G29:O29))</f>
        <v>0</v>
      </c>
      <c r="Q29" s="1" t="n">
        <v>152</v>
      </c>
      <c r="W29" s="34" t="n">
        <v>212</v>
      </c>
      <c r="AC29" s="35"/>
      <c r="AD29" s="34"/>
    </row>
    <row r="30" customFormat="false" ht="15" hidden="false" customHeight="false" outlineLevel="0" collapsed="false">
      <c r="A30" s="0" t="s">
        <v>483</v>
      </c>
      <c r="C30" s="0" t="s">
        <v>451</v>
      </c>
      <c r="D30" s="1" t="s">
        <v>459</v>
      </c>
      <c r="E30" s="1" t="n">
        <v>1</v>
      </c>
      <c r="F30" s="1" t="n">
        <v>0</v>
      </c>
      <c r="G30" s="39" t="n">
        <f aca="false">(COUNTIF('Random Magic Item'!B:B,$A30)+SUMIF('Random Magic Item'!$M:$M,$A30,'Random Magic Item'!N:N))/100</f>
        <v>0</v>
      </c>
      <c r="H30" s="39" t="n">
        <f aca="false">(COUNTIF('Random Magic Item'!C:C,$A30)+SUMIF('Random Magic Item'!$M:$M,$A30,'Random Magic Item'!O:O))/100</f>
        <v>0</v>
      </c>
      <c r="I30" s="39" t="n">
        <f aca="false">(COUNTIF('Random Magic Item'!D:D,$A30)+SUMIF('Random Magic Item'!$M:$M,$A30,'Random Magic Item'!P:P))/100</f>
        <v>0</v>
      </c>
      <c r="J30" s="39" t="n">
        <f aca="false">(COUNTIF('Random Magic Item'!E:E,$A30)+SUMIF('Random Magic Item'!$M:$M,$A30,'Random Magic Item'!Q:Q))/100</f>
        <v>0</v>
      </c>
      <c r="K30" s="39" t="n">
        <f aca="false">(COUNTIF('Random Magic Item'!F:F,$A30)+SUMIF('Random Magic Item'!$M:$M,$A30,'Random Magic Item'!R:R))/100</f>
        <v>0</v>
      </c>
      <c r="L30" s="39" t="n">
        <f aca="false">(COUNTIF('Random Magic Item'!G:G,$A30)+SUMIF('Random Magic Item'!$M:$M,$A30,'Random Magic Item'!S:S))/100</f>
        <v>0</v>
      </c>
      <c r="M30" s="39" t="n">
        <f aca="false">(COUNTIF('Random Magic Item'!H:H,$A30)+SUMIF('Random Magic Item'!$M:$M,$A30,'Random Magic Item'!T:T))/100</f>
        <v>0.01</v>
      </c>
      <c r="N30" s="39" t="n">
        <f aca="false">(COUNTIF('Random Magic Item'!I:I,$A30)+SUMIF('Random Magic Item'!$M:$M,$A30,'Random Magic Item'!U:U))/100</f>
        <v>0</v>
      </c>
      <c r="O30" s="39" t="n">
        <f aca="false">(COUNTIF('Random Magic Item'!J:J,$A30)+SUMIF('Random Magic Item'!$M:$M,$A30,'Random Magic Item'!V:V))/100</f>
        <v>0</v>
      </c>
      <c r="P30" s="40" t="n">
        <f aca="false">SIGN(SUM(G30:O30))</f>
        <v>1</v>
      </c>
      <c r="Q30" s="1" t="n">
        <v>152</v>
      </c>
      <c r="W30" s="34" t="n">
        <v>212</v>
      </c>
      <c r="AC30" s="35"/>
      <c r="AD30" s="34"/>
    </row>
    <row r="31" customFormat="false" ht="15" hidden="false" customHeight="false" outlineLevel="0" collapsed="false">
      <c r="A31" s="0" t="s">
        <v>484</v>
      </c>
      <c r="C31" s="0" t="s">
        <v>453</v>
      </c>
      <c r="D31" s="1" t="s">
        <v>459</v>
      </c>
      <c r="E31" s="1" t="n">
        <v>1</v>
      </c>
      <c r="F31" s="1" t="n">
        <v>0</v>
      </c>
      <c r="G31" s="39" t="n">
        <f aca="false">(COUNTIF('Random Magic Item'!B:B,$A31)+SUMIF('Random Magic Item'!$M:$M,$A31,'Random Magic Item'!N:N))/100</f>
        <v>0</v>
      </c>
      <c r="H31" s="39" t="n">
        <f aca="false">(COUNTIF('Random Magic Item'!C:C,$A31)+SUMIF('Random Magic Item'!$M:$M,$A31,'Random Magic Item'!O:O))/100</f>
        <v>0</v>
      </c>
      <c r="I31" s="39" t="n">
        <f aca="false">(COUNTIF('Random Magic Item'!D:D,$A31)+SUMIF('Random Magic Item'!$M:$M,$A31,'Random Magic Item'!P:P))/100</f>
        <v>0</v>
      </c>
      <c r="J31" s="39" t="n">
        <f aca="false">(COUNTIF('Random Magic Item'!E:E,$A31)+SUMIF('Random Magic Item'!$M:$M,$A31,'Random Magic Item'!Q:Q))/100</f>
        <v>0</v>
      </c>
      <c r="K31" s="39" t="n">
        <f aca="false">(COUNTIF('Random Magic Item'!F:F,$A31)+SUMIF('Random Magic Item'!$M:$M,$A31,'Random Magic Item'!R:R))/100</f>
        <v>0</v>
      </c>
      <c r="L31" s="39" t="n">
        <f aca="false">(COUNTIF('Random Magic Item'!G:G,$A31)+SUMIF('Random Magic Item'!$M:$M,$A31,'Random Magic Item'!S:S))/100</f>
        <v>0</v>
      </c>
      <c r="M31" s="39" t="n">
        <f aca="false">(COUNTIF('Random Magic Item'!H:H,$A31)+SUMIF('Random Magic Item'!$M:$M,$A31,'Random Magic Item'!T:T))/100</f>
        <v>0</v>
      </c>
      <c r="N31" s="39" t="n">
        <f aca="false">(COUNTIF('Random Magic Item'!I:I,$A31)+SUMIF('Random Magic Item'!$M:$M,$A31,'Random Magic Item'!U:U))/100</f>
        <v>0.01</v>
      </c>
      <c r="O31" s="39" t="n">
        <f aca="false">(COUNTIF('Random Magic Item'!J:J,$A31)+SUMIF('Random Magic Item'!$M:$M,$A31,'Random Magic Item'!V:V))/100</f>
        <v>0</v>
      </c>
      <c r="P31" s="40" t="n">
        <f aca="false">SIGN(SUM(G31:O31))</f>
        <v>1</v>
      </c>
      <c r="Q31" s="1" t="n">
        <v>152</v>
      </c>
      <c r="W31" s="34" t="n">
        <v>212</v>
      </c>
      <c r="AC31" s="35"/>
      <c r="AD31" s="34"/>
    </row>
    <row r="32" customFormat="false" ht="15" hidden="false" customHeight="false" outlineLevel="0" collapsed="false">
      <c r="A32" s="0" t="s">
        <v>485</v>
      </c>
      <c r="C32" s="0" t="s">
        <v>486</v>
      </c>
      <c r="D32" s="1" t="s">
        <v>459</v>
      </c>
      <c r="E32" s="1" t="n">
        <v>1</v>
      </c>
      <c r="F32" s="1" t="n">
        <v>0</v>
      </c>
      <c r="G32" s="39" t="n">
        <f aca="false">(COUNTIF('Random Magic Item'!B:B,$A32)+SUMIF('Random Magic Item'!$M:$M,$A32,'Random Magic Item'!N:N))/100</f>
        <v>0</v>
      </c>
      <c r="H32" s="39" t="n">
        <f aca="false">(COUNTIF('Random Magic Item'!C:C,$A32)+SUMIF('Random Magic Item'!$M:$M,$A32,'Random Magic Item'!O:O))/100</f>
        <v>0</v>
      </c>
      <c r="I32" s="39" t="n">
        <f aca="false">(COUNTIF('Random Magic Item'!D:D,$A32)+SUMIF('Random Magic Item'!$M:$M,$A32,'Random Magic Item'!P:P))/100</f>
        <v>0</v>
      </c>
      <c r="J32" s="39" t="n">
        <f aca="false">(COUNTIF('Random Magic Item'!E:E,$A32)+SUMIF('Random Magic Item'!$M:$M,$A32,'Random Magic Item'!Q:Q))/100</f>
        <v>0</v>
      </c>
      <c r="K32" s="39" t="n">
        <f aca="false">(COUNTIF('Random Magic Item'!F:F,$A32)+SUMIF('Random Magic Item'!$M:$M,$A32,'Random Magic Item'!R:R))/100</f>
        <v>0</v>
      </c>
      <c r="L32" s="39" t="n">
        <f aca="false">(COUNTIF('Random Magic Item'!G:G,$A32)+SUMIF('Random Magic Item'!$M:$M,$A32,'Random Magic Item'!S:S))/100</f>
        <v>0</v>
      </c>
      <c r="M32" s="39" t="n">
        <f aca="false">(COUNTIF('Random Magic Item'!H:H,$A32)+SUMIF('Random Magic Item'!$M:$M,$A32,'Random Magic Item'!T:T))/100</f>
        <v>0</v>
      </c>
      <c r="N32" s="39" t="n">
        <f aca="false">(COUNTIF('Random Magic Item'!I:I,$A32)+SUMIF('Random Magic Item'!$M:$M,$A32,'Random Magic Item'!U:U))/100</f>
        <v>0.01</v>
      </c>
      <c r="O32" s="39" t="n">
        <f aca="false">(COUNTIF('Random Magic Item'!J:J,$A32)+SUMIF('Random Magic Item'!$M:$M,$A32,'Random Magic Item'!V:V))/100</f>
        <v>0</v>
      </c>
      <c r="P32" s="40" t="n">
        <f aca="false">SIGN(SUM(G32:O32))</f>
        <v>1</v>
      </c>
      <c r="Q32" s="1" t="n">
        <v>152</v>
      </c>
      <c r="W32" s="34" t="n">
        <v>212</v>
      </c>
      <c r="AC32" s="35"/>
      <c r="AD32" s="34"/>
    </row>
    <row r="33" customFormat="false" ht="15" hidden="false" customHeight="false" outlineLevel="0" collapsed="false">
      <c r="A33" s="0" t="s">
        <v>487</v>
      </c>
      <c r="C33" s="0" t="s">
        <v>447</v>
      </c>
      <c r="D33" s="1" t="s">
        <v>459</v>
      </c>
      <c r="E33" s="1" t="n">
        <v>1</v>
      </c>
      <c r="F33" s="1" t="n">
        <v>1</v>
      </c>
      <c r="G33" s="39" t="n">
        <f aca="false">(COUNTIF('Random Magic Item'!B:B,$A33)+SUMIF('Random Magic Item'!$M:$M,$A33,'Random Magic Item'!N:N))/100</f>
        <v>0</v>
      </c>
      <c r="H33" s="39" t="n">
        <f aca="false">(COUNTIF('Random Magic Item'!C:C,$A33)+SUMIF('Random Magic Item'!$M:$M,$A33,'Random Magic Item'!O:O))/100</f>
        <v>0</v>
      </c>
      <c r="I33" s="39" t="n">
        <f aca="false">(COUNTIF('Random Magic Item'!D:D,$A33)+SUMIF('Random Magic Item'!$M:$M,$A33,'Random Magic Item'!P:P))/100</f>
        <v>0</v>
      </c>
      <c r="J33" s="39" t="n">
        <f aca="false">(COUNTIF('Random Magic Item'!E:E,$A33)+SUMIF('Random Magic Item'!$M:$M,$A33,'Random Magic Item'!Q:Q))/100</f>
        <v>0</v>
      </c>
      <c r="K33" s="39" t="n">
        <f aca="false">(COUNTIF('Random Magic Item'!F:F,$A33)+SUMIF('Random Magic Item'!$M:$M,$A33,'Random Magic Item'!R:R))/100</f>
        <v>0</v>
      </c>
      <c r="L33" s="39" t="n">
        <f aca="false">(COUNTIF('Random Magic Item'!G:G,$A33)+SUMIF('Random Magic Item'!$M:$M,$A33,'Random Magic Item'!S:S))/100</f>
        <v>0</v>
      </c>
      <c r="M33" s="39" t="n">
        <f aca="false">(COUNTIF('Random Magic Item'!H:H,$A33)+SUMIF('Random Magic Item'!$M:$M,$A33,'Random Magic Item'!T:T))/100</f>
        <v>0.01</v>
      </c>
      <c r="N33" s="39" t="n">
        <f aca="false">(COUNTIF('Random Magic Item'!I:I,$A33)+SUMIF('Random Magic Item'!$M:$M,$A33,'Random Magic Item'!U:U))/100</f>
        <v>0</v>
      </c>
      <c r="O33" s="39" t="n">
        <f aca="false">(COUNTIF('Random Magic Item'!J:J,$A33)+SUMIF('Random Magic Item'!$M:$M,$A33,'Random Magic Item'!V:V))/100</f>
        <v>0</v>
      </c>
      <c r="P33" s="40" t="n">
        <f aca="false">SIGN(SUM(G33:O33))</f>
        <v>1</v>
      </c>
      <c r="Q33" s="1" t="n">
        <v>152</v>
      </c>
      <c r="W33" s="34" t="n">
        <v>212</v>
      </c>
      <c r="AC33" s="35"/>
      <c r="AD33" s="34"/>
    </row>
    <row r="34" customFormat="false" ht="15" hidden="false" customHeight="false" outlineLevel="0" collapsed="false">
      <c r="A34" s="0" t="s">
        <v>488</v>
      </c>
      <c r="C34" s="0" t="s">
        <v>438</v>
      </c>
      <c r="D34" s="1" t="s">
        <v>459</v>
      </c>
      <c r="E34" s="1" t="n">
        <v>0</v>
      </c>
      <c r="F34" s="1" t="n">
        <v>0</v>
      </c>
      <c r="G34" s="39" t="n">
        <f aca="false">(COUNTIF('Random Magic Item'!B:B,$A34)+SUMIF('Random Magic Item'!$M:$M,$A34,'Random Magic Item'!N:N))/100</f>
        <v>0</v>
      </c>
      <c r="H34" s="39" t="n">
        <f aca="false">(COUNTIF('Random Magic Item'!C:C,$A34)+SUMIF('Random Magic Item'!$M:$M,$A34,'Random Magic Item'!O:O))/100</f>
        <v>0</v>
      </c>
      <c r="I34" s="39" t="n">
        <f aca="false">(COUNTIF('Random Magic Item'!D:D,$A34)+SUMIF('Random Magic Item'!$M:$M,$A34,'Random Magic Item'!P:P))/100</f>
        <v>0</v>
      </c>
      <c r="J34" s="39" t="n">
        <f aca="false">(COUNTIF('Random Magic Item'!E:E,$A34)+SUMIF('Random Magic Item'!$M:$M,$A34,'Random Magic Item'!Q:Q))/100</f>
        <v>0</v>
      </c>
      <c r="K34" s="39" t="n">
        <f aca="false">(COUNTIF('Random Magic Item'!F:F,$A34)+SUMIF('Random Magic Item'!$M:$M,$A34,'Random Magic Item'!R:R))/100</f>
        <v>0</v>
      </c>
      <c r="L34" s="39" t="n">
        <f aca="false">(COUNTIF('Random Magic Item'!G:G,$A34)+SUMIF('Random Magic Item'!$M:$M,$A34,'Random Magic Item'!S:S))/100</f>
        <v>0</v>
      </c>
      <c r="M34" s="39" t="n">
        <f aca="false">(COUNTIF('Random Magic Item'!H:H,$A34)+SUMIF('Random Magic Item'!$M:$M,$A34,'Random Magic Item'!T:T))/100</f>
        <v>0</v>
      </c>
      <c r="N34" s="39" t="n">
        <f aca="false">(COUNTIF('Random Magic Item'!I:I,$A34)+SUMIF('Random Magic Item'!$M:$M,$A34,'Random Magic Item'!U:U))/100</f>
        <v>0.01</v>
      </c>
      <c r="O34" s="39" t="n">
        <f aca="false">(COUNTIF('Random Magic Item'!J:J,$A34)+SUMIF('Random Magic Item'!$M:$M,$A34,'Random Magic Item'!V:V))/100</f>
        <v>0</v>
      </c>
      <c r="P34" s="40" t="n">
        <f aca="false">SIGN(SUM(G34:O34))</f>
        <v>1</v>
      </c>
      <c r="Q34" s="1" t="n">
        <v>152</v>
      </c>
      <c r="R34" s="1" t="n">
        <v>52</v>
      </c>
      <c r="V34" s="1" t="n">
        <v>59</v>
      </c>
      <c r="W34" s="34" t="n">
        <v>212</v>
      </c>
      <c r="X34" s="1" t="n">
        <v>2</v>
      </c>
      <c r="Y34" s="1" t="n">
        <v>2</v>
      </c>
      <c r="AC34" s="35"/>
      <c r="AD34" s="34"/>
    </row>
    <row r="35" customFormat="false" ht="15" hidden="false" customHeight="false" outlineLevel="0" collapsed="false">
      <c r="A35" s="0" t="s">
        <v>489</v>
      </c>
      <c r="C35" s="0" t="s">
        <v>441</v>
      </c>
      <c r="D35" s="1" t="s">
        <v>459</v>
      </c>
      <c r="E35" s="1" t="n">
        <v>0</v>
      </c>
      <c r="F35" s="1" t="n">
        <v>0</v>
      </c>
      <c r="G35" s="39" t="n">
        <f aca="false">(COUNTIF('Random Magic Item'!B:B,$A35)+SUMIF('Random Magic Item'!$M:$M,$A35,'Random Magic Item'!N:N))/100</f>
        <v>0</v>
      </c>
      <c r="H35" s="39" t="n">
        <f aca="false">(COUNTIF('Random Magic Item'!C:C,$A35)+SUMIF('Random Magic Item'!$M:$M,$A35,'Random Magic Item'!O:O))/100</f>
        <v>0</v>
      </c>
      <c r="I35" s="39" t="n">
        <f aca="false">(COUNTIF('Random Magic Item'!D:D,$A35)+SUMIF('Random Magic Item'!$M:$M,$A35,'Random Magic Item'!P:P))/100</f>
        <v>0</v>
      </c>
      <c r="J35" s="39" t="n">
        <f aca="false">(COUNTIF('Random Magic Item'!E:E,$A35)+SUMIF('Random Magic Item'!$M:$M,$A35,'Random Magic Item'!Q:Q))/100</f>
        <v>0</v>
      </c>
      <c r="K35" s="39" t="n">
        <f aca="false">(COUNTIF('Random Magic Item'!F:F,$A35)+SUMIF('Random Magic Item'!$M:$M,$A35,'Random Magic Item'!R:R))/100</f>
        <v>0</v>
      </c>
      <c r="L35" s="39" t="n">
        <f aca="false">(COUNTIF('Random Magic Item'!G:G,$A35)+SUMIF('Random Magic Item'!$M:$M,$A35,'Random Magic Item'!S:S))/100</f>
        <v>0</v>
      </c>
      <c r="M35" s="39" t="n">
        <f aca="false">(COUNTIF('Random Magic Item'!H:H,$A35)+SUMIF('Random Magic Item'!$M:$M,$A35,'Random Magic Item'!T:T))/100</f>
        <v>0.01</v>
      </c>
      <c r="N35" s="39" t="n">
        <f aca="false">(COUNTIF('Random Magic Item'!I:I,$A35)+SUMIF('Random Magic Item'!$M:$M,$A35,'Random Magic Item'!U:U))/100</f>
        <v>0</v>
      </c>
      <c r="O35" s="39" t="n">
        <f aca="false">(COUNTIF('Random Magic Item'!J:J,$A35)+SUMIF('Random Magic Item'!$M:$M,$A35,'Random Magic Item'!V:V))/100</f>
        <v>0</v>
      </c>
      <c r="P35" s="40" t="n">
        <f aca="false">SIGN(SUM(G35:O35))</f>
        <v>1</v>
      </c>
      <c r="Q35" s="1" t="n">
        <v>152</v>
      </c>
      <c r="R35" s="1" t="n">
        <v>52</v>
      </c>
      <c r="V35" s="1" t="n">
        <v>59</v>
      </c>
      <c r="W35" s="34" t="n">
        <v>212</v>
      </c>
      <c r="X35" s="1" t="n">
        <v>2</v>
      </c>
      <c r="Y35" s="1" t="n">
        <v>2</v>
      </c>
      <c r="AC35" s="35"/>
      <c r="AD35" s="34"/>
    </row>
    <row r="36" customFormat="false" ht="15" hidden="false" customHeight="false" outlineLevel="0" collapsed="false">
      <c r="A36" s="0" t="s">
        <v>490</v>
      </c>
      <c r="C36" s="0" t="s">
        <v>443</v>
      </c>
      <c r="D36" s="1" t="s">
        <v>459</v>
      </c>
      <c r="E36" s="1" t="n">
        <v>0</v>
      </c>
      <c r="F36" s="1" t="n">
        <v>0</v>
      </c>
      <c r="G36" s="39" t="n">
        <f aca="false">(COUNTIF('Random Magic Item'!B:B,$A36)+SUMIF('Random Magic Item'!$M:$M,$A36,'Random Magic Item'!N:N))/100</f>
        <v>0</v>
      </c>
      <c r="H36" s="39" t="n">
        <f aca="false">(COUNTIF('Random Magic Item'!C:C,$A36)+SUMIF('Random Magic Item'!$M:$M,$A36,'Random Magic Item'!O:O))/100</f>
        <v>0</v>
      </c>
      <c r="I36" s="39" t="n">
        <f aca="false">(COUNTIF('Random Magic Item'!D:D,$A36)+SUMIF('Random Magic Item'!$M:$M,$A36,'Random Magic Item'!P:P))/100</f>
        <v>0</v>
      </c>
      <c r="J36" s="39" t="n">
        <f aca="false">(COUNTIF('Random Magic Item'!E:E,$A36)+SUMIF('Random Magic Item'!$M:$M,$A36,'Random Magic Item'!Q:Q))/100</f>
        <v>0</v>
      </c>
      <c r="K36" s="39" t="n">
        <f aca="false">(COUNTIF('Random Magic Item'!F:F,$A36)+SUMIF('Random Magic Item'!$M:$M,$A36,'Random Magic Item'!R:R))/100</f>
        <v>0</v>
      </c>
      <c r="L36" s="39" t="n">
        <f aca="false">(COUNTIF('Random Magic Item'!G:G,$A36)+SUMIF('Random Magic Item'!$M:$M,$A36,'Random Magic Item'!S:S))/100</f>
        <v>0</v>
      </c>
      <c r="M36" s="39" t="n">
        <f aca="false">(COUNTIF('Random Magic Item'!H:H,$A36)+SUMIF('Random Magic Item'!$M:$M,$A36,'Random Magic Item'!T:T))/100</f>
        <v>0.01</v>
      </c>
      <c r="N36" s="39" t="n">
        <f aca="false">(COUNTIF('Random Magic Item'!I:I,$A36)+SUMIF('Random Magic Item'!$M:$M,$A36,'Random Magic Item'!U:U))/100</f>
        <v>0</v>
      </c>
      <c r="O36" s="39" t="n">
        <f aca="false">(COUNTIF('Random Magic Item'!J:J,$A36)+SUMIF('Random Magic Item'!$M:$M,$A36,'Random Magic Item'!V:V))/100</f>
        <v>0</v>
      </c>
      <c r="P36" s="40" t="n">
        <f aca="false">SIGN(SUM(G36:O36))</f>
        <v>1</v>
      </c>
      <c r="Q36" s="1" t="n">
        <v>152</v>
      </c>
      <c r="R36" s="1" t="n">
        <v>52</v>
      </c>
      <c r="V36" s="1" t="n">
        <v>59</v>
      </c>
      <c r="W36" s="34" t="n">
        <v>212</v>
      </c>
      <c r="X36" s="1" t="n">
        <v>2</v>
      </c>
      <c r="Y36" s="1" t="n">
        <v>2</v>
      </c>
      <c r="AC36" s="35"/>
      <c r="AD36" s="34"/>
    </row>
    <row r="37" customFormat="false" ht="15" hidden="false" customHeight="false" outlineLevel="0" collapsed="false">
      <c r="A37" s="0" t="s">
        <v>491</v>
      </c>
      <c r="C37" s="0" t="s">
        <v>445</v>
      </c>
      <c r="D37" s="1" t="s">
        <v>459</v>
      </c>
      <c r="E37" s="1" t="n">
        <v>0</v>
      </c>
      <c r="F37" s="1" t="n">
        <v>0</v>
      </c>
      <c r="G37" s="39" t="n">
        <f aca="false">(COUNTIF('Random Magic Item'!B:B,$A37)+SUMIF('Random Magic Item'!$M:$M,$A37,'Random Magic Item'!N:N))/100</f>
        <v>0</v>
      </c>
      <c r="H37" s="39" t="n">
        <f aca="false">(COUNTIF('Random Magic Item'!C:C,$A37)+SUMIF('Random Magic Item'!$M:$M,$A37,'Random Magic Item'!O:O))/100</f>
        <v>0</v>
      </c>
      <c r="I37" s="39" t="n">
        <f aca="false">(COUNTIF('Random Magic Item'!D:D,$A37)+SUMIF('Random Magic Item'!$M:$M,$A37,'Random Magic Item'!P:P))/100</f>
        <v>0</v>
      </c>
      <c r="J37" s="39" t="n">
        <f aca="false">(COUNTIF('Random Magic Item'!E:E,$A37)+SUMIF('Random Magic Item'!$M:$M,$A37,'Random Magic Item'!Q:Q))/100</f>
        <v>0</v>
      </c>
      <c r="K37" s="39" t="n">
        <f aca="false">(COUNTIF('Random Magic Item'!F:F,$A37)+SUMIF('Random Magic Item'!$M:$M,$A37,'Random Magic Item'!R:R))/100</f>
        <v>0</v>
      </c>
      <c r="L37" s="39" t="n">
        <f aca="false">(COUNTIF('Random Magic Item'!G:G,$A37)+SUMIF('Random Magic Item'!$M:$M,$A37,'Random Magic Item'!S:S))/100</f>
        <v>0</v>
      </c>
      <c r="M37" s="39" t="n">
        <f aca="false">(COUNTIF('Random Magic Item'!H:H,$A37)+SUMIF('Random Magic Item'!$M:$M,$A37,'Random Magic Item'!T:T))/100</f>
        <v>0</v>
      </c>
      <c r="N37" s="39" t="n">
        <f aca="false">(COUNTIF('Random Magic Item'!I:I,$A37)+SUMIF('Random Magic Item'!$M:$M,$A37,'Random Magic Item'!U:U))/100</f>
        <v>0</v>
      </c>
      <c r="O37" s="39" t="n">
        <f aca="false">(COUNTIF('Random Magic Item'!J:J,$A37)+SUMIF('Random Magic Item'!$M:$M,$A37,'Random Magic Item'!V:V))/100</f>
        <v>0.02</v>
      </c>
      <c r="P37" s="40" t="n">
        <f aca="false">SIGN(SUM(G37:O37))</f>
        <v>1</v>
      </c>
      <c r="Q37" s="1" t="n">
        <v>152</v>
      </c>
      <c r="V37" s="1" t="n">
        <v>59</v>
      </c>
      <c r="W37" s="34" t="n">
        <v>212</v>
      </c>
      <c r="X37" s="1" t="n">
        <v>2</v>
      </c>
      <c r="Y37" s="1" t="n">
        <v>2</v>
      </c>
      <c r="AC37" s="35"/>
      <c r="AD37" s="34"/>
    </row>
    <row r="38" customFormat="false" ht="15" hidden="false" customHeight="false" outlineLevel="0" collapsed="false">
      <c r="A38" s="0" t="s">
        <v>492</v>
      </c>
      <c r="C38" s="0" t="s">
        <v>476</v>
      </c>
      <c r="D38" s="1" t="s">
        <v>459</v>
      </c>
      <c r="E38" s="1" t="n">
        <v>0</v>
      </c>
      <c r="F38" s="1" t="n">
        <v>0</v>
      </c>
      <c r="G38" s="39" t="n">
        <f aca="false">(COUNTIF('Random Magic Item'!B:B,$A38)+SUMIF('Random Magic Item'!$M:$M,$A38,'Random Magic Item'!N:N))/100</f>
        <v>0</v>
      </c>
      <c r="H38" s="39" t="n">
        <f aca="false">(COUNTIF('Random Magic Item'!C:C,$A38)+SUMIF('Random Magic Item'!$M:$M,$A38,'Random Magic Item'!O:O))/100</f>
        <v>0</v>
      </c>
      <c r="I38" s="39" t="n">
        <f aca="false">(COUNTIF('Random Magic Item'!D:D,$A38)+SUMIF('Random Magic Item'!$M:$M,$A38,'Random Magic Item'!P:P))/100</f>
        <v>0</v>
      </c>
      <c r="J38" s="39" t="n">
        <f aca="false">(COUNTIF('Random Magic Item'!E:E,$A38)+SUMIF('Random Magic Item'!$M:$M,$A38,'Random Magic Item'!Q:Q))/100</f>
        <v>0</v>
      </c>
      <c r="K38" s="39" t="n">
        <f aca="false">(COUNTIF('Random Magic Item'!F:F,$A38)+SUMIF('Random Magic Item'!$M:$M,$A38,'Random Magic Item'!R:R))/100</f>
        <v>0</v>
      </c>
      <c r="L38" s="39" t="n">
        <f aca="false">(COUNTIF('Random Magic Item'!G:G,$A38)+SUMIF('Random Magic Item'!$M:$M,$A38,'Random Magic Item'!S:S))/100</f>
        <v>0</v>
      </c>
      <c r="M38" s="39" t="n">
        <f aca="false">(COUNTIF('Random Magic Item'!H:H,$A38)+SUMIF('Random Magic Item'!$M:$M,$A38,'Random Magic Item'!T:T))/100</f>
        <v>0</v>
      </c>
      <c r="N38" s="39" t="n">
        <f aca="false">(COUNTIF('Random Magic Item'!I:I,$A38)+SUMIF('Random Magic Item'!$M:$M,$A38,'Random Magic Item'!U:U))/100</f>
        <v>0</v>
      </c>
      <c r="O38" s="39" t="n">
        <f aca="false">(COUNTIF('Random Magic Item'!J:J,$A38)+SUMIF('Random Magic Item'!$M:$M,$A38,'Random Magic Item'!V:V))/100</f>
        <v>0</v>
      </c>
      <c r="P38" s="40" t="n">
        <f aca="false">SIGN(SUM(G38:O38))</f>
        <v>0</v>
      </c>
      <c r="Q38" s="1" t="n">
        <v>152</v>
      </c>
      <c r="R38" s="1" t="n">
        <v>52</v>
      </c>
      <c r="V38" s="1" t="n">
        <v>59</v>
      </c>
      <c r="W38" s="34" t="n">
        <v>212</v>
      </c>
      <c r="X38" s="1" t="n">
        <v>2</v>
      </c>
      <c r="Y38" s="1" t="n">
        <v>2</v>
      </c>
      <c r="AC38" s="35"/>
      <c r="AD38" s="34"/>
    </row>
    <row r="39" customFormat="false" ht="15" hidden="false" customHeight="false" outlineLevel="0" collapsed="false">
      <c r="A39" s="0" t="s">
        <v>493</v>
      </c>
      <c r="C39" s="0" t="s">
        <v>478</v>
      </c>
      <c r="D39" s="1" t="s">
        <v>459</v>
      </c>
      <c r="E39" s="1" t="n">
        <v>0</v>
      </c>
      <c r="F39" s="1" t="n">
        <v>0</v>
      </c>
      <c r="G39" s="39" t="n">
        <f aca="false">(COUNTIF('Random Magic Item'!B:B,$A39)+SUMIF('Random Magic Item'!$M:$M,$A39,'Random Magic Item'!N:N))/100</f>
        <v>0</v>
      </c>
      <c r="H39" s="39" t="n">
        <f aca="false">(COUNTIF('Random Magic Item'!C:C,$A39)+SUMIF('Random Magic Item'!$M:$M,$A39,'Random Magic Item'!O:O))/100</f>
        <v>0</v>
      </c>
      <c r="I39" s="39" t="n">
        <f aca="false">(COUNTIF('Random Magic Item'!D:D,$A39)+SUMIF('Random Magic Item'!$M:$M,$A39,'Random Magic Item'!P:P))/100</f>
        <v>0</v>
      </c>
      <c r="J39" s="39" t="n">
        <f aca="false">(COUNTIF('Random Magic Item'!E:E,$A39)+SUMIF('Random Magic Item'!$M:$M,$A39,'Random Magic Item'!Q:Q))/100</f>
        <v>0</v>
      </c>
      <c r="K39" s="39" t="n">
        <f aca="false">(COUNTIF('Random Magic Item'!F:F,$A39)+SUMIF('Random Magic Item'!$M:$M,$A39,'Random Magic Item'!R:R))/100</f>
        <v>0</v>
      </c>
      <c r="L39" s="39" t="n">
        <f aca="false">(COUNTIF('Random Magic Item'!G:G,$A39)+SUMIF('Random Magic Item'!$M:$M,$A39,'Random Magic Item'!S:S))/100</f>
        <v>0</v>
      </c>
      <c r="M39" s="39" t="n">
        <f aca="false">(COUNTIF('Random Magic Item'!H:H,$A39)+SUMIF('Random Magic Item'!$M:$M,$A39,'Random Magic Item'!T:T))/100</f>
        <v>0.01</v>
      </c>
      <c r="N39" s="39" t="n">
        <f aca="false">(COUNTIF('Random Magic Item'!I:I,$A39)+SUMIF('Random Magic Item'!$M:$M,$A39,'Random Magic Item'!U:U))/100</f>
        <v>0</v>
      </c>
      <c r="O39" s="39" t="n">
        <f aca="false">(COUNTIF('Random Magic Item'!J:J,$A39)+SUMIF('Random Magic Item'!$M:$M,$A39,'Random Magic Item'!V:V))/100</f>
        <v>0</v>
      </c>
      <c r="P39" s="40" t="n">
        <f aca="false">SIGN(SUM(G39:O39))</f>
        <v>1</v>
      </c>
      <c r="Q39" s="1" t="n">
        <v>152</v>
      </c>
      <c r="R39" s="1" t="n">
        <v>52</v>
      </c>
      <c r="V39" s="1" t="n">
        <v>59</v>
      </c>
      <c r="W39" s="34" t="n">
        <v>212</v>
      </c>
      <c r="X39" s="1" t="n">
        <v>2</v>
      </c>
      <c r="Y39" s="1" t="n">
        <v>2</v>
      </c>
      <c r="AC39" s="35"/>
      <c r="AD39" s="34"/>
    </row>
    <row r="40" customFormat="false" ht="15" hidden="false" customHeight="false" outlineLevel="0" collapsed="false">
      <c r="A40" s="0" t="s">
        <v>494</v>
      </c>
      <c r="C40" s="0" t="s">
        <v>480</v>
      </c>
      <c r="D40" s="1" t="s">
        <v>459</v>
      </c>
      <c r="E40" s="1" t="n">
        <v>0</v>
      </c>
      <c r="F40" s="1" t="n">
        <v>0</v>
      </c>
      <c r="G40" s="39" t="n">
        <f aca="false">(COUNTIF('Random Magic Item'!B:B,$A40)+SUMIF('Random Magic Item'!$M:$M,$A40,'Random Magic Item'!N:N))/100</f>
        <v>0</v>
      </c>
      <c r="H40" s="39" t="n">
        <f aca="false">(COUNTIF('Random Magic Item'!C:C,$A40)+SUMIF('Random Magic Item'!$M:$M,$A40,'Random Magic Item'!O:O))/100</f>
        <v>0</v>
      </c>
      <c r="I40" s="39" t="n">
        <f aca="false">(COUNTIF('Random Magic Item'!D:D,$A40)+SUMIF('Random Magic Item'!$M:$M,$A40,'Random Magic Item'!P:P))/100</f>
        <v>0</v>
      </c>
      <c r="J40" s="39" t="n">
        <f aca="false">(COUNTIF('Random Magic Item'!E:E,$A40)+SUMIF('Random Magic Item'!$M:$M,$A40,'Random Magic Item'!Q:Q))/100</f>
        <v>0</v>
      </c>
      <c r="K40" s="39" t="n">
        <f aca="false">(COUNTIF('Random Magic Item'!F:F,$A40)+SUMIF('Random Magic Item'!$M:$M,$A40,'Random Magic Item'!R:R))/100</f>
        <v>0</v>
      </c>
      <c r="L40" s="39" t="n">
        <f aca="false">(COUNTIF('Random Magic Item'!G:G,$A40)+SUMIF('Random Magic Item'!$M:$M,$A40,'Random Magic Item'!S:S))/100</f>
        <v>0</v>
      </c>
      <c r="M40" s="39" t="n">
        <f aca="false">(COUNTIF('Random Magic Item'!H:H,$A40)+SUMIF('Random Magic Item'!$M:$M,$A40,'Random Magic Item'!T:T))/100</f>
        <v>0</v>
      </c>
      <c r="N40" s="39" t="n">
        <f aca="false">(COUNTIF('Random Magic Item'!I:I,$A40)+SUMIF('Random Magic Item'!$M:$M,$A40,'Random Magic Item'!U:U))/100</f>
        <v>0</v>
      </c>
      <c r="O40" s="39" t="n">
        <f aca="false">(COUNTIF('Random Magic Item'!J:J,$A40)+SUMIF('Random Magic Item'!$M:$M,$A40,'Random Magic Item'!V:V))/100</f>
        <v>0</v>
      </c>
      <c r="P40" s="40" t="n">
        <f aca="false">SIGN(SUM(G40:O40))</f>
        <v>0</v>
      </c>
      <c r="Q40" s="1" t="n">
        <v>152</v>
      </c>
      <c r="V40" s="1" t="n">
        <v>59</v>
      </c>
      <c r="W40" s="34" t="n">
        <v>212</v>
      </c>
      <c r="X40" s="1" t="n">
        <v>2</v>
      </c>
      <c r="Y40" s="1" t="n">
        <v>2</v>
      </c>
      <c r="AC40" s="35"/>
      <c r="AD40" s="34"/>
    </row>
    <row r="41" customFormat="false" ht="15" hidden="false" customHeight="false" outlineLevel="0" collapsed="false">
      <c r="A41" s="0" t="s">
        <v>495</v>
      </c>
      <c r="C41" s="0" t="s">
        <v>447</v>
      </c>
      <c r="D41" s="1" t="s">
        <v>459</v>
      </c>
      <c r="E41" s="1" t="n">
        <v>0</v>
      </c>
      <c r="F41" s="1" t="n">
        <v>0</v>
      </c>
      <c r="G41" s="39" t="n">
        <f aca="false">(COUNTIF('Random Magic Item'!B:B,$A41)+SUMIF('Random Magic Item'!$M:$M,$A41,'Random Magic Item'!N:N))/100</f>
        <v>0</v>
      </c>
      <c r="H41" s="39" t="n">
        <f aca="false">(COUNTIF('Random Magic Item'!C:C,$A41)+SUMIF('Random Magic Item'!$M:$M,$A41,'Random Magic Item'!O:O))/100</f>
        <v>0</v>
      </c>
      <c r="I41" s="39" t="n">
        <f aca="false">(COUNTIF('Random Magic Item'!D:D,$A41)+SUMIF('Random Magic Item'!$M:$M,$A41,'Random Magic Item'!P:P))/100</f>
        <v>0</v>
      </c>
      <c r="J41" s="39" t="n">
        <f aca="false">(COUNTIF('Random Magic Item'!E:E,$A41)+SUMIF('Random Magic Item'!$M:$M,$A41,'Random Magic Item'!Q:Q))/100</f>
        <v>0</v>
      </c>
      <c r="K41" s="39" t="n">
        <f aca="false">(COUNTIF('Random Magic Item'!F:F,$A41)+SUMIF('Random Magic Item'!$M:$M,$A41,'Random Magic Item'!R:R))/100</f>
        <v>0</v>
      </c>
      <c r="L41" s="39" t="n">
        <f aca="false">(COUNTIF('Random Magic Item'!G:G,$A41)+SUMIF('Random Magic Item'!$M:$M,$A41,'Random Magic Item'!S:S))/100</f>
        <v>0</v>
      </c>
      <c r="M41" s="39" t="n">
        <f aca="false">(COUNTIF('Random Magic Item'!H:H,$A41)+SUMIF('Random Magic Item'!$M:$M,$A41,'Random Magic Item'!T:T))/100</f>
        <v>0</v>
      </c>
      <c r="N41" s="39" t="n">
        <f aca="false">(COUNTIF('Random Magic Item'!I:I,$A41)+SUMIF('Random Magic Item'!$M:$M,$A41,'Random Magic Item'!U:U))/100</f>
        <v>0</v>
      </c>
      <c r="O41" s="39" t="n">
        <f aca="false">(COUNTIF('Random Magic Item'!J:J,$A41)+SUMIF('Random Magic Item'!$M:$M,$A41,'Random Magic Item'!V:V))/100</f>
        <v>0.02</v>
      </c>
      <c r="P41" s="40" t="n">
        <f aca="false">SIGN(SUM(G41:O41))</f>
        <v>1</v>
      </c>
      <c r="Q41" s="1" t="n">
        <v>152</v>
      </c>
      <c r="V41" s="1" t="n">
        <v>59</v>
      </c>
      <c r="W41" s="34" t="n">
        <v>212</v>
      </c>
      <c r="X41" s="1" t="n">
        <v>2</v>
      </c>
      <c r="Y41" s="1" t="n">
        <v>2</v>
      </c>
      <c r="AC41" s="35"/>
      <c r="AD41" s="34"/>
    </row>
    <row r="42" customFormat="false" ht="15" hidden="false" customHeight="false" outlineLevel="0" collapsed="false">
      <c r="A42" s="0" t="s">
        <v>496</v>
      </c>
      <c r="C42" s="0" t="s">
        <v>449</v>
      </c>
      <c r="D42" s="1" t="s">
        <v>459</v>
      </c>
      <c r="E42" s="1" t="n">
        <v>0</v>
      </c>
      <c r="F42" s="1" t="n">
        <v>0</v>
      </c>
      <c r="G42" s="39" t="n">
        <f aca="false">(COUNTIF('Random Magic Item'!B:B,$A42)+SUMIF('Random Magic Item'!$M:$M,$A42,'Random Magic Item'!N:N))/100</f>
        <v>0</v>
      </c>
      <c r="H42" s="39" t="n">
        <f aca="false">(COUNTIF('Random Magic Item'!C:C,$A42)+SUMIF('Random Magic Item'!$M:$M,$A42,'Random Magic Item'!O:O))/100</f>
        <v>0</v>
      </c>
      <c r="I42" s="39" t="n">
        <f aca="false">(COUNTIF('Random Magic Item'!D:D,$A42)+SUMIF('Random Magic Item'!$M:$M,$A42,'Random Magic Item'!P:P))/100</f>
        <v>0</v>
      </c>
      <c r="J42" s="39" t="n">
        <f aca="false">(COUNTIF('Random Magic Item'!E:E,$A42)+SUMIF('Random Magic Item'!$M:$M,$A42,'Random Magic Item'!Q:Q))/100</f>
        <v>0</v>
      </c>
      <c r="K42" s="39" t="n">
        <f aca="false">(COUNTIF('Random Magic Item'!F:F,$A42)+SUMIF('Random Magic Item'!$M:$M,$A42,'Random Magic Item'!R:R))/100</f>
        <v>0</v>
      </c>
      <c r="L42" s="39" t="n">
        <f aca="false">(COUNTIF('Random Magic Item'!G:G,$A42)+SUMIF('Random Magic Item'!$M:$M,$A42,'Random Magic Item'!S:S))/100</f>
        <v>0</v>
      </c>
      <c r="M42" s="39" t="n">
        <f aca="false">(COUNTIF('Random Magic Item'!H:H,$A42)+SUMIF('Random Magic Item'!$M:$M,$A42,'Random Magic Item'!T:T))/100</f>
        <v>0</v>
      </c>
      <c r="N42" s="39" t="n">
        <f aca="false">(COUNTIF('Random Magic Item'!I:I,$A42)+SUMIF('Random Magic Item'!$M:$M,$A42,'Random Magic Item'!U:U))/100</f>
        <v>0</v>
      </c>
      <c r="O42" s="39" t="n">
        <f aca="false">(COUNTIF('Random Magic Item'!J:J,$A42)+SUMIF('Random Magic Item'!$M:$M,$A42,'Random Magic Item'!V:V))/100</f>
        <v>0</v>
      </c>
      <c r="P42" s="40" t="n">
        <f aca="false">SIGN(SUM(G42:O42))</f>
        <v>0</v>
      </c>
      <c r="Q42" s="1" t="n">
        <v>152</v>
      </c>
      <c r="R42" s="1" t="n">
        <v>52</v>
      </c>
      <c r="V42" s="1" t="n">
        <v>59</v>
      </c>
      <c r="W42" s="34" t="n">
        <v>212</v>
      </c>
      <c r="X42" s="1" t="n">
        <v>2</v>
      </c>
      <c r="Y42" s="1" t="n">
        <v>2</v>
      </c>
      <c r="AC42" s="35"/>
      <c r="AD42" s="34"/>
    </row>
    <row r="43" customFormat="false" ht="15" hidden="false" customHeight="false" outlineLevel="0" collapsed="false">
      <c r="A43" s="0" t="s">
        <v>497</v>
      </c>
      <c r="C43" s="0" t="s">
        <v>451</v>
      </c>
      <c r="D43" s="1" t="s">
        <v>459</v>
      </c>
      <c r="E43" s="1" t="n">
        <v>0</v>
      </c>
      <c r="F43" s="1" t="n">
        <v>0</v>
      </c>
      <c r="G43" s="39" t="n">
        <f aca="false">(COUNTIF('Random Magic Item'!B:B,$A43)+SUMIF('Random Magic Item'!$M:$M,$A43,'Random Magic Item'!N:N))/100</f>
        <v>0</v>
      </c>
      <c r="H43" s="39" t="n">
        <f aca="false">(COUNTIF('Random Magic Item'!C:C,$A43)+SUMIF('Random Magic Item'!$M:$M,$A43,'Random Magic Item'!O:O))/100</f>
        <v>0</v>
      </c>
      <c r="I43" s="39" t="n">
        <f aca="false">(COUNTIF('Random Magic Item'!D:D,$A43)+SUMIF('Random Magic Item'!$M:$M,$A43,'Random Magic Item'!P:P))/100</f>
        <v>0</v>
      </c>
      <c r="J43" s="39" t="n">
        <f aca="false">(COUNTIF('Random Magic Item'!E:E,$A43)+SUMIF('Random Magic Item'!$M:$M,$A43,'Random Magic Item'!Q:Q))/100</f>
        <v>0</v>
      </c>
      <c r="K43" s="39" t="n">
        <f aca="false">(COUNTIF('Random Magic Item'!F:F,$A43)+SUMIF('Random Magic Item'!$M:$M,$A43,'Random Magic Item'!R:R))/100</f>
        <v>0</v>
      </c>
      <c r="L43" s="39" t="n">
        <f aca="false">(COUNTIF('Random Magic Item'!G:G,$A43)+SUMIF('Random Magic Item'!$M:$M,$A43,'Random Magic Item'!S:S))/100</f>
        <v>0</v>
      </c>
      <c r="M43" s="39" t="n">
        <f aca="false">(COUNTIF('Random Magic Item'!H:H,$A43)+SUMIF('Random Magic Item'!$M:$M,$A43,'Random Magic Item'!T:T))/100</f>
        <v>0.01</v>
      </c>
      <c r="N43" s="39" t="n">
        <f aca="false">(COUNTIF('Random Magic Item'!I:I,$A43)+SUMIF('Random Magic Item'!$M:$M,$A43,'Random Magic Item'!U:U))/100</f>
        <v>0</v>
      </c>
      <c r="O43" s="39" t="n">
        <f aca="false">(COUNTIF('Random Magic Item'!J:J,$A43)+SUMIF('Random Magic Item'!$M:$M,$A43,'Random Magic Item'!V:V))/100</f>
        <v>0.02</v>
      </c>
      <c r="P43" s="40" t="n">
        <f aca="false">SIGN(SUM(G43:O43))</f>
        <v>1</v>
      </c>
      <c r="Q43" s="1" t="n">
        <v>152</v>
      </c>
      <c r="R43" s="1" t="n">
        <v>52</v>
      </c>
      <c r="V43" s="1" t="n">
        <v>59</v>
      </c>
      <c r="W43" s="34" t="n">
        <v>212</v>
      </c>
      <c r="X43" s="1" t="n">
        <v>2</v>
      </c>
      <c r="Y43" s="1" t="n">
        <v>2</v>
      </c>
      <c r="AC43" s="35"/>
      <c r="AD43" s="34"/>
    </row>
    <row r="44" customFormat="false" ht="15" hidden="false" customHeight="false" outlineLevel="0" collapsed="false">
      <c r="A44" s="0" t="s">
        <v>498</v>
      </c>
      <c r="C44" s="0" t="s">
        <v>453</v>
      </c>
      <c r="D44" s="1" t="s">
        <v>459</v>
      </c>
      <c r="E44" s="1" t="n">
        <v>0</v>
      </c>
      <c r="F44" s="1" t="n">
        <v>0</v>
      </c>
      <c r="G44" s="39" t="n">
        <f aca="false">(COUNTIF('Random Magic Item'!B:B,$A44)+SUMIF('Random Magic Item'!$M:$M,$A44,'Random Magic Item'!N:N))/100</f>
        <v>0</v>
      </c>
      <c r="H44" s="39" t="n">
        <f aca="false">(COUNTIF('Random Magic Item'!C:C,$A44)+SUMIF('Random Magic Item'!$M:$M,$A44,'Random Magic Item'!O:O))/100</f>
        <v>0</v>
      </c>
      <c r="I44" s="39" t="n">
        <f aca="false">(COUNTIF('Random Magic Item'!D:D,$A44)+SUMIF('Random Magic Item'!$M:$M,$A44,'Random Magic Item'!P:P))/100</f>
        <v>0</v>
      </c>
      <c r="J44" s="39" t="n">
        <f aca="false">(COUNTIF('Random Magic Item'!E:E,$A44)+SUMIF('Random Magic Item'!$M:$M,$A44,'Random Magic Item'!Q:Q))/100</f>
        <v>0</v>
      </c>
      <c r="K44" s="39" t="n">
        <f aca="false">(COUNTIF('Random Magic Item'!F:F,$A44)+SUMIF('Random Magic Item'!$M:$M,$A44,'Random Magic Item'!R:R))/100</f>
        <v>0</v>
      </c>
      <c r="L44" s="39" t="n">
        <f aca="false">(COUNTIF('Random Magic Item'!G:G,$A44)+SUMIF('Random Magic Item'!$M:$M,$A44,'Random Magic Item'!S:S))/100</f>
        <v>0</v>
      </c>
      <c r="M44" s="39" t="n">
        <f aca="false">(COUNTIF('Random Magic Item'!H:H,$A44)+SUMIF('Random Magic Item'!$M:$M,$A44,'Random Magic Item'!T:T))/100</f>
        <v>0</v>
      </c>
      <c r="N44" s="39" t="n">
        <f aca="false">(COUNTIF('Random Magic Item'!I:I,$A44)+SUMIF('Random Magic Item'!$M:$M,$A44,'Random Magic Item'!U:U))/100</f>
        <v>0.01</v>
      </c>
      <c r="O44" s="39" t="n">
        <f aca="false">(COUNTIF('Random Magic Item'!J:J,$A44)+SUMIF('Random Magic Item'!$M:$M,$A44,'Random Magic Item'!V:V))/100</f>
        <v>0</v>
      </c>
      <c r="P44" s="40" t="n">
        <f aca="false">SIGN(SUM(G44:O44))</f>
        <v>1</v>
      </c>
      <c r="Q44" s="1" t="n">
        <v>152</v>
      </c>
      <c r="R44" s="1" t="n">
        <v>52</v>
      </c>
      <c r="V44" s="1" t="n">
        <v>59</v>
      </c>
      <c r="W44" s="34" t="n">
        <v>212</v>
      </c>
      <c r="X44" s="1" t="n">
        <v>2</v>
      </c>
      <c r="Y44" s="1" t="n">
        <v>2</v>
      </c>
      <c r="AC44" s="35"/>
      <c r="AD44" s="34"/>
    </row>
    <row r="45" customFormat="false" ht="15" hidden="false" customHeight="false" outlineLevel="0" collapsed="false">
      <c r="A45" s="0" t="s">
        <v>499</v>
      </c>
      <c r="C45" s="0" t="s">
        <v>486</v>
      </c>
      <c r="D45" s="1" t="s">
        <v>459</v>
      </c>
      <c r="E45" s="1" t="n">
        <v>0</v>
      </c>
      <c r="F45" s="1" t="n">
        <v>0</v>
      </c>
      <c r="G45" s="39" t="n">
        <f aca="false">(COUNTIF('Random Magic Item'!B:B,$A45)+SUMIF('Random Magic Item'!$M:$M,$A45,'Random Magic Item'!N:N))/100</f>
        <v>0</v>
      </c>
      <c r="H45" s="39" t="n">
        <f aca="false">(COUNTIF('Random Magic Item'!C:C,$A45)+SUMIF('Random Magic Item'!$M:$M,$A45,'Random Magic Item'!O:O))/100</f>
        <v>0</v>
      </c>
      <c r="I45" s="39" t="n">
        <f aca="false">(COUNTIF('Random Magic Item'!D:D,$A45)+SUMIF('Random Magic Item'!$M:$M,$A45,'Random Magic Item'!P:P))/100</f>
        <v>0</v>
      </c>
      <c r="J45" s="39" t="n">
        <f aca="false">(COUNTIF('Random Magic Item'!E:E,$A45)+SUMIF('Random Magic Item'!$M:$M,$A45,'Random Magic Item'!Q:Q))/100</f>
        <v>0</v>
      </c>
      <c r="K45" s="39" t="n">
        <f aca="false">(COUNTIF('Random Magic Item'!F:F,$A45)+SUMIF('Random Magic Item'!$M:$M,$A45,'Random Magic Item'!R:R))/100</f>
        <v>0</v>
      </c>
      <c r="L45" s="39" t="n">
        <f aca="false">(COUNTIF('Random Magic Item'!G:G,$A45)+SUMIF('Random Magic Item'!$M:$M,$A45,'Random Magic Item'!S:S))/100</f>
        <v>0</v>
      </c>
      <c r="M45" s="39" t="n">
        <f aca="false">(COUNTIF('Random Magic Item'!H:H,$A45)+SUMIF('Random Magic Item'!$M:$M,$A45,'Random Magic Item'!T:T))/100</f>
        <v>0</v>
      </c>
      <c r="N45" s="39" t="n">
        <f aca="false">(COUNTIF('Random Magic Item'!I:I,$A45)+SUMIF('Random Magic Item'!$M:$M,$A45,'Random Magic Item'!U:U))/100</f>
        <v>0.01</v>
      </c>
      <c r="O45" s="39" t="n">
        <f aca="false">(COUNTIF('Random Magic Item'!J:J,$A45)+SUMIF('Random Magic Item'!$M:$M,$A45,'Random Magic Item'!V:V))/100</f>
        <v>0</v>
      </c>
      <c r="P45" s="40" t="n">
        <f aca="false">SIGN(SUM(G45:O45))</f>
        <v>1</v>
      </c>
      <c r="Q45" s="1" t="n">
        <v>152</v>
      </c>
      <c r="R45" s="1" t="n">
        <v>52</v>
      </c>
      <c r="V45" s="1" t="n">
        <v>59</v>
      </c>
      <c r="W45" s="34" t="n">
        <v>212</v>
      </c>
      <c r="X45" s="1" t="n">
        <v>2</v>
      </c>
      <c r="Y45" s="1" t="n">
        <v>2</v>
      </c>
      <c r="AC45" s="35"/>
      <c r="AD45" s="34"/>
    </row>
    <row r="46" customFormat="false" ht="15" hidden="false" customHeight="false" outlineLevel="0" collapsed="false">
      <c r="A46" s="0" t="s">
        <v>500</v>
      </c>
      <c r="C46" s="0" t="s">
        <v>438</v>
      </c>
      <c r="D46" s="1" t="s">
        <v>461</v>
      </c>
      <c r="E46" s="1" t="n">
        <v>0</v>
      </c>
      <c r="F46" s="1" t="n">
        <v>0</v>
      </c>
      <c r="G46" s="39" t="n">
        <f aca="false">(COUNTIF('Random Magic Item'!B:B,$A46)+SUMIF('Random Magic Item'!$M:$M,$A46,'Random Magic Item'!N:N))/100</f>
        <v>0</v>
      </c>
      <c r="H46" s="39" t="n">
        <f aca="false">(COUNTIF('Random Magic Item'!C:C,$A46)+SUMIF('Random Magic Item'!$M:$M,$A46,'Random Magic Item'!O:O))/100</f>
        <v>0</v>
      </c>
      <c r="I46" s="39" t="n">
        <f aca="false">(COUNTIF('Random Magic Item'!D:D,$A46)+SUMIF('Random Magic Item'!$M:$M,$A46,'Random Magic Item'!P:P))/100</f>
        <v>0</v>
      </c>
      <c r="J46" s="39" t="n">
        <f aca="false">(COUNTIF('Random Magic Item'!E:E,$A46)+SUMIF('Random Magic Item'!$M:$M,$A46,'Random Magic Item'!Q:Q))/100</f>
        <v>0</v>
      </c>
      <c r="K46" s="39" t="n">
        <f aca="false">(COUNTIF('Random Magic Item'!F:F,$A46)+SUMIF('Random Magic Item'!$M:$M,$A46,'Random Magic Item'!R:R))/100</f>
        <v>0</v>
      </c>
      <c r="L46" s="39" t="n">
        <f aca="false">(COUNTIF('Random Magic Item'!G:G,$A46)+SUMIF('Random Magic Item'!$M:$M,$A46,'Random Magic Item'!S:S))/100</f>
        <v>0</v>
      </c>
      <c r="M46" s="39" t="n">
        <f aca="false">(COUNTIF('Random Magic Item'!H:H,$A46)+SUMIF('Random Magic Item'!$M:$M,$A46,'Random Magic Item'!T:T))/100</f>
        <v>0</v>
      </c>
      <c r="N46" s="39" t="n">
        <f aca="false">(COUNTIF('Random Magic Item'!I:I,$A46)+SUMIF('Random Magic Item'!$M:$M,$A46,'Random Magic Item'!U:U))/100</f>
        <v>0</v>
      </c>
      <c r="O46" s="39" t="n">
        <f aca="false">(COUNTIF('Random Magic Item'!J:J,$A46)+SUMIF('Random Magic Item'!$M:$M,$A46,'Random Magic Item'!V:V))/100</f>
        <v>0.02</v>
      </c>
      <c r="P46" s="40" t="n">
        <f aca="false">SIGN(SUM(G46:O46))</f>
        <v>1</v>
      </c>
      <c r="Q46" s="1" t="n">
        <v>152</v>
      </c>
      <c r="V46" s="1" t="n">
        <v>59</v>
      </c>
      <c r="W46" s="34" t="n">
        <v>212</v>
      </c>
      <c r="AC46" s="35"/>
      <c r="AD46" s="34"/>
    </row>
    <row r="47" customFormat="false" ht="15" hidden="false" customHeight="false" outlineLevel="0" collapsed="false">
      <c r="A47" s="0" t="s">
        <v>501</v>
      </c>
      <c r="C47" s="0" t="s">
        <v>441</v>
      </c>
      <c r="D47" s="1" t="s">
        <v>461</v>
      </c>
      <c r="E47" s="1" t="n">
        <v>0</v>
      </c>
      <c r="F47" s="1" t="n">
        <v>0</v>
      </c>
      <c r="G47" s="39" t="n">
        <f aca="false">(COUNTIF('Random Magic Item'!B:B,$A47)+SUMIF('Random Magic Item'!$M:$M,$A47,'Random Magic Item'!N:N))/100</f>
        <v>0</v>
      </c>
      <c r="H47" s="39" t="n">
        <f aca="false">(COUNTIF('Random Magic Item'!C:C,$A47)+SUMIF('Random Magic Item'!$M:$M,$A47,'Random Magic Item'!O:O))/100</f>
        <v>0</v>
      </c>
      <c r="I47" s="39" t="n">
        <f aca="false">(COUNTIF('Random Magic Item'!D:D,$A47)+SUMIF('Random Magic Item'!$M:$M,$A47,'Random Magic Item'!P:P))/100</f>
        <v>0</v>
      </c>
      <c r="J47" s="39" t="n">
        <f aca="false">(COUNTIF('Random Magic Item'!E:E,$A47)+SUMIF('Random Magic Item'!$M:$M,$A47,'Random Magic Item'!Q:Q))/100</f>
        <v>0</v>
      </c>
      <c r="K47" s="39" t="n">
        <f aca="false">(COUNTIF('Random Magic Item'!F:F,$A47)+SUMIF('Random Magic Item'!$M:$M,$A47,'Random Magic Item'!R:R))/100</f>
        <v>0</v>
      </c>
      <c r="L47" s="39" t="n">
        <f aca="false">(COUNTIF('Random Magic Item'!G:G,$A47)+SUMIF('Random Magic Item'!$M:$M,$A47,'Random Magic Item'!S:S))/100</f>
        <v>0</v>
      </c>
      <c r="M47" s="39" t="n">
        <f aca="false">(COUNTIF('Random Magic Item'!H:H,$A47)+SUMIF('Random Magic Item'!$M:$M,$A47,'Random Magic Item'!T:T))/100</f>
        <v>0</v>
      </c>
      <c r="N47" s="39" t="n">
        <f aca="false">(COUNTIF('Random Magic Item'!I:I,$A47)+SUMIF('Random Magic Item'!$M:$M,$A47,'Random Magic Item'!U:U))/100</f>
        <v>0.01</v>
      </c>
      <c r="O47" s="39" t="n">
        <f aca="false">(COUNTIF('Random Magic Item'!J:J,$A47)+SUMIF('Random Magic Item'!$M:$M,$A47,'Random Magic Item'!V:V))/100</f>
        <v>0</v>
      </c>
      <c r="P47" s="40" t="n">
        <f aca="false">SIGN(SUM(G47:O47))</f>
        <v>1</v>
      </c>
      <c r="Q47" s="1" t="n">
        <v>152</v>
      </c>
      <c r="V47" s="1" t="n">
        <v>59</v>
      </c>
      <c r="W47" s="34" t="n">
        <v>212</v>
      </c>
      <c r="AC47" s="35"/>
      <c r="AD47" s="34"/>
    </row>
    <row r="48" customFormat="false" ht="15" hidden="false" customHeight="false" outlineLevel="0" collapsed="false">
      <c r="A48" s="0" t="s">
        <v>502</v>
      </c>
      <c r="C48" s="0" t="s">
        <v>443</v>
      </c>
      <c r="D48" s="1" t="s">
        <v>461</v>
      </c>
      <c r="E48" s="1" t="n">
        <v>0</v>
      </c>
      <c r="F48" s="1" t="n">
        <v>0</v>
      </c>
      <c r="G48" s="39" t="n">
        <f aca="false">(COUNTIF('Random Magic Item'!B:B,$A48)+SUMIF('Random Magic Item'!$M:$M,$A48,'Random Magic Item'!N:N))/100</f>
        <v>0</v>
      </c>
      <c r="H48" s="39" t="n">
        <f aca="false">(COUNTIF('Random Magic Item'!C:C,$A48)+SUMIF('Random Magic Item'!$M:$M,$A48,'Random Magic Item'!O:O))/100</f>
        <v>0</v>
      </c>
      <c r="I48" s="39" t="n">
        <f aca="false">(COUNTIF('Random Magic Item'!D:D,$A48)+SUMIF('Random Magic Item'!$M:$M,$A48,'Random Magic Item'!P:P))/100</f>
        <v>0</v>
      </c>
      <c r="J48" s="39" t="n">
        <f aca="false">(COUNTIF('Random Magic Item'!E:E,$A48)+SUMIF('Random Magic Item'!$M:$M,$A48,'Random Magic Item'!Q:Q))/100</f>
        <v>0</v>
      </c>
      <c r="K48" s="39" t="n">
        <f aca="false">(COUNTIF('Random Magic Item'!F:F,$A48)+SUMIF('Random Magic Item'!$M:$M,$A48,'Random Magic Item'!R:R))/100</f>
        <v>0</v>
      </c>
      <c r="L48" s="39" t="n">
        <f aca="false">(COUNTIF('Random Magic Item'!G:G,$A48)+SUMIF('Random Magic Item'!$M:$M,$A48,'Random Magic Item'!S:S))/100</f>
        <v>0</v>
      </c>
      <c r="M48" s="39" t="n">
        <f aca="false">(COUNTIF('Random Magic Item'!H:H,$A48)+SUMIF('Random Magic Item'!$M:$M,$A48,'Random Magic Item'!T:T))/100</f>
        <v>0</v>
      </c>
      <c r="N48" s="39" t="n">
        <f aca="false">(COUNTIF('Random Magic Item'!I:I,$A48)+SUMIF('Random Magic Item'!$M:$M,$A48,'Random Magic Item'!U:U))/100</f>
        <v>0.01</v>
      </c>
      <c r="O48" s="39" t="n">
        <f aca="false">(COUNTIF('Random Magic Item'!J:J,$A48)+SUMIF('Random Magic Item'!$M:$M,$A48,'Random Magic Item'!V:V))/100</f>
        <v>0</v>
      </c>
      <c r="P48" s="40" t="n">
        <f aca="false">SIGN(SUM(G48:O48))</f>
        <v>1</v>
      </c>
      <c r="Q48" s="1" t="n">
        <v>152</v>
      </c>
      <c r="V48" s="1" t="n">
        <v>59</v>
      </c>
      <c r="W48" s="34" t="n">
        <v>212</v>
      </c>
      <c r="AC48" s="35"/>
      <c r="AD48" s="34"/>
    </row>
    <row r="49" customFormat="false" ht="15" hidden="false" customHeight="false" outlineLevel="0" collapsed="false">
      <c r="A49" s="0" t="s">
        <v>503</v>
      </c>
      <c r="C49" s="0" t="s">
        <v>445</v>
      </c>
      <c r="D49" s="1" t="s">
        <v>461</v>
      </c>
      <c r="E49" s="1" t="n">
        <v>0</v>
      </c>
      <c r="F49" s="1" t="n">
        <v>0</v>
      </c>
      <c r="G49" s="39" t="n">
        <f aca="false">(COUNTIF('Random Magic Item'!B:B,$A49)+SUMIF('Random Magic Item'!$M:$M,$A49,'Random Magic Item'!N:N))/100</f>
        <v>0</v>
      </c>
      <c r="H49" s="39" t="n">
        <f aca="false">(COUNTIF('Random Magic Item'!C:C,$A49)+SUMIF('Random Magic Item'!$M:$M,$A49,'Random Magic Item'!O:O))/100</f>
        <v>0</v>
      </c>
      <c r="I49" s="39" t="n">
        <f aca="false">(COUNTIF('Random Magic Item'!D:D,$A49)+SUMIF('Random Magic Item'!$M:$M,$A49,'Random Magic Item'!P:P))/100</f>
        <v>0</v>
      </c>
      <c r="J49" s="39" t="n">
        <f aca="false">(COUNTIF('Random Magic Item'!E:E,$A49)+SUMIF('Random Magic Item'!$M:$M,$A49,'Random Magic Item'!Q:Q))/100</f>
        <v>0</v>
      </c>
      <c r="K49" s="39" t="n">
        <f aca="false">(COUNTIF('Random Magic Item'!F:F,$A49)+SUMIF('Random Magic Item'!$M:$M,$A49,'Random Magic Item'!R:R))/100</f>
        <v>0</v>
      </c>
      <c r="L49" s="39" t="n">
        <f aca="false">(COUNTIF('Random Magic Item'!G:G,$A49)+SUMIF('Random Magic Item'!$M:$M,$A49,'Random Magic Item'!S:S))/100</f>
        <v>0</v>
      </c>
      <c r="M49" s="39" t="n">
        <f aca="false">(COUNTIF('Random Magic Item'!H:H,$A49)+SUMIF('Random Magic Item'!$M:$M,$A49,'Random Magic Item'!T:T))/100</f>
        <v>0</v>
      </c>
      <c r="N49" s="39" t="n">
        <f aca="false">(COUNTIF('Random Magic Item'!I:I,$A49)+SUMIF('Random Magic Item'!$M:$M,$A49,'Random Magic Item'!U:U))/100</f>
        <v>0</v>
      </c>
      <c r="O49" s="39" t="n">
        <f aca="false">(COUNTIF('Random Magic Item'!J:J,$A49)+SUMIF('Random Magic Item'!$M:$M,$A49,'Random Magic Item'!V:V))/100</f>
        <v>0.00166666666666667</v>
      </c>
      <c r="P49" s="40" t="n">
        <f aca="false">SIGN(SUM(G49:O49))</f>
        <v>1</v>
      </c>
      <c r="Q49" s="1" t="n">
        <v>152</v>
      </c>
      <c r="V49" s="1" t="n">
        <v>59</v>
      </c>
      <c r="W49" s="34" t="n">
        <v>212</v>
      </c>
      <c r="AC49" s="35"/>
      <c r="AD49" s="34"/>
    </row>
    <row r="50" customFormat="false" ht="15" hidden="false" customHeight="false" outlineLevel="0" collapsed="false">
      <c r="A50" s="0" t="s">
        <v>504</v>
      </c>
      <c r="C50" s="0" t="s">
        <v>476</v>
      </c>
      <c r="D50" s="1" t="s">
        <v>461</v>
      </c>
      <c r="E50" s="1" t="n">
        <v>0</v>
      </c>
      <c r="F50" s="1" t="n">
        <v>0</v>
      </c>
      <c r="G50" s="39" t="n">
        <f aca="false">(COUNTIF('Random Magic Item'!B:B,$A50)+SUMIF('Random Magic Item'!$M:$M,$A50,'Random Magic Item'!N:N))/100</f>
        <v>0</v>
      </c>
      <c r="H50" s="39" t="n">
        <f aca="false">(COUNTIF('Random Magic Item'!C:C,$A50)+SUMIF('Random Magic Item'!$M:$M,$A50,'Random Magic Item'!O:O))/100</f>
        <v>0</v>
      </c>
      <c r="I50" s="39" t="n">
        <f aca="false">(COUNTIF('Random Magic Item'!D:D,$A50)+SUMIF('Random Magic Item'!$M:$M,$A50,'Random Magic Item'!P:P))/100</f>
        <v>0</v>
      </c>
      <c r="J50" s="39" t="n">
        <f aca="false">(COUNTIF('Random Magic Item'!E:E,$A50)+SUMIF('Random Magic Item'!$M:$M,$A50,'Random Magic Item'!Q:Q))/100</f>
        <v>0</v>
      </c>
      <c r="K50" s="39" t="n">
        <f aca="false">(COUNTIF('Random Magic Item'!F:F,$A50)+SUMIF('Random Magic Item'!$M:$M,$A50,'Random Magic Item'!R:R))/100</f>
        <v>0</v>
      </c>
      <c r="L50" s="39" t="n">
        <f aca="false">(COUNTIF('Random Magic Item'!G:G,$A50)+SUMIF('Random Magic Item'!$M:$M,$A50,'Random Magic Item'!S:S))/100</f>
        <v>0</v>
      </c>
      <c r="M50" s="39" t="n">
        <f aca="false">(COUNTIF('Random Magic Item'!H:H,$A50)+SUMIF('Random Magic Item'!$M:$M,$A50,'Random Magic Item'!T:T))/100</f>
        <v>0</v>
      </c>
      <c r="N50" s="39" t="n">
        <f aca="false">(COUNTIF('Random Magic Item'!I:I,$A50)+SUMIF('Random Magic Item'!$M:$M,$A50,'Random Magic Item'!U:U))/100</f>
        <v>0</v>
      </c>
      <c r="O50" s="39" t="n">
        <f aca="false">(COUNTIF('Random Magic Item'!J:J,$A50)+SUMIF('Random Magic Item'!$M:$M,$A50,'Random Magic Item'!V:V))/100</f>
        <v>0</v>
      </c>
      <c r="P50" s="40" t="n">
        <f aca="false">SIGN(SUM(G50:O50))</f>
        <v>0</v>
      </c>
      <c r="Q50" s="1" t="n">
        <v>152</v>
      </c>
      <c r="V50" s="1" t="n">
        <v>59</v>
      </c>
      <c r="W50" s="34" t="n">
        <v>212</v>
      </c>
      <c r="AC50" s="35"/>
      <c r="AD50" s="34"/>
    </row>
    <row r="51" customFormat="false" ht="15" hidden="false" customHeight="false" outlineLevel="0" collapsed="false">
      <c r="A51" s="0" t="s">
        <v>505</v>
      </c>
      <c r="C51" s="0" t="s">
        <v>478</v>
      </c>
      <c r="D51" s="1" t="s">
        <v>461</v>
      </c>
      <c r="E51" s="1" t="n">
        <v>0</v>
      </c>
      <c r="F51" s="1" t="n">
        <v>0</v>
      </c>
      <c r="G51" s="39" t="n">
        <f aca="false">(COUNTIF('Random Magic Item'!B:B,$A51)+SUMIF('Random Magic Item'!$M:$M,$A51,'Random Magic Item'!N:N))/100</f>
        <v>0</v>
      </c>
      <c r="H51" s="39" t="n">
        <f aca="false">(COUNTIF('Random Magic Item'!C:C,$A51)+SUMIF('Random Magic Item'!$M:$M,$A51,'Random Magic Item'!O:O))/100</f>
        <v>0</v>
      </c>
      <c r="I51" s="39" t="n">
        <f aca="false">(COUNTIF('Random Magic Item'!D:D,$A51)+SUMIF('Random Magic Item'!$M:$M,$A51,'Random Magic Item'!P:P))/100</f>
        <v>0</v>
      </c>
      <c r="J51" s="39" t="n">
        <f aca="false">(COUNTIF('Random Magic Item'!E:E,$A51)+SUMIF('Random Magic Item'!$M:$M,$A51,'Random Magic Item'!Q:Q))/100</f>
        <v>0</v>
      </c>
      <c r="K51" s="39" t="n">
        <f aca="false">(COUNTIF('Random Magic Item'!F:F,$A51)+SUMIF('Random Magic Item'!$M:$M,$A51,'Random Magic Item'!R:R))/100</f>
        <v>0</v>
      </c>
      <c r="L51" s="39" t="n">
        <f aca="false">(COUNTIF('Random Magic Item'!G:G,$A51)+SUMIF('Random Magic Item'!$M:$M,$A51,'Random Magic Item'!S:S))/100</f>
        <v>0</v>
      </c>
      <c r="M51" s="39" t="n">
        <f aca="false">(COUNTIF('Random Magic Item'!H:H,$A51)+SUMIF('Random Magic Item'!$M:$M,$A51,'Random Magic Item'!T:T))/100</f>
        <v>0</v>
      </c>
      <c r="N51" s="39" t="n">
        <f aca="false">(COUNTIF('Random Magic Item'!I:I,$A51)+SUMIF('Random Magic Item'!$M:$M,$A51,'Random Magic Item'!U:U))/100</f>
        <v>0.01</v>
      </c>
      <c r="O51" s="39" t="n">
        <f aca="false">(COUNTIF('Random Magic Item'!J:J,$A51)+SUMIF('Random Magic Item'!$M:$M,$A51,'Random Magic Item'!V:V))/100</f>
        <v>0</v>
      </c>
      <c r="P51" s="40" t="n">
        <f aca="false">SIGN(SUM(G51:O51))</f>
        <v>1</v>
      </c>
      <c r="Q51" s="1" t="n">
        <v>152</v>
      </c>
      <c r="V51" s="1" t="n">
        <v>59</v>
      </c>
      <c r="W51" s="34" t="n">
        <v>212</v>
      </c>
      <c r="AC51" s="35"/>
      <c r="AD51" s="34"/>
    </row>
    <row r="52" customFormat="false" ht="15" hidden="false" customHeight="false" outlineLevel="0" collapsed="false">
      <c r="A52" s="0" t="s">
        <v>506</v>
      </c>
      <c r="C52" s="0" t="s">
        <v>480</v>
      </c>
      <c r="D52" s="1" t="s">
        <v>461</v>
      </c>
      <c r="E52" s="1" t="n">
        <v>0</v>
      </c>
      <c r="F52" s="1" t="n">
        <v>0</v>
      </c>
      <c r="G52" s="39" t="n">
        <f aca="false">(COUNTIF('Random Magic Item'!B:B,$A52)+SUMIF('Random Magic Item'!$M:$M,$A52,'Random Magic Item'!N:N))/100</f>
        <v>0</v>
      </c>
      <c r="H52" s="39" t="n">
        <f aca="false">(COUNTIF('Random Magic Item'!C:C,$A52)+SUMIF('Random Magic Item'!$M:$M,$A52,'Random Magic Item'!O:O))/100</f>
        <v>0</v>
      </c>
      <c r="I52" s="39" t="n">
        <f aca="false">(COUNTIF('Random Magic Item'!D:D,$A52)+SUMIF('Random Magic Item'!$M:$M,$A52,'Random Magic Item'!P:P))/100</f>
        <v>0</v>
      </c>
      <c r="J52" s="39" t="n">
        <f aca="false">(COUNTIF('Random Magic Item'!E:E,$A52)+SUMIF('Random Magic Item'!$M:$M,$A52,'Random Magic Item'!Q:Q))/100</f>
        <v>0</v>
      </c>
      <c r="K52" s="39" t="n">
        <f aca="false">(COUNTIF('Random Magic Item'!F:F,$A52)+SUMIF('Random Magic Item'!$M:$M,$A52,'Random Magic Item'!R:R))/100</f>
        <v>0</v>
      </c>
      <c r="L52" s="39" t="n">
        <f aca="false">(COUNTIF('Random Magic Item'!G:G,$A52)+SUMIF('Random Magic Item'!$M:$M,$A52,'Random Magic Item'!S:S))/100</f>
        <v>0</v>
      </c>
      <c r="M52" s="39" t="n">
        <f aca="false">(COUNTIF('Random Magic Item'!H:H,$A52)+SUMIF('Random Magic Item'!$M:$M,$A52,'Random Magic Item'!T:T))/100</f>
        <v>0</v>
      </c>
      <c r="N52" s="39" t="n">
        <f aca="false">(COUNTIF('Random Magic Item'!I:I,$A52)+SUMIF('Random Magic Item'!$M:$M,$A52,'Random Magic Item'!U:U))/100</f>
        <v>0</v>
      </c>
      <c r="O52" s="39" t="n">
        <f aca="false">(COUNTIF('Random Magic Item'!J:J,$A52)+SUMIF('Random Magic Item'!$M:$M,$A52,'Random Magic Item'!V:V))/100</f>
        <v>0</v>
      </c>
      <c r="P52" s="40" t="n">
        <f aca="false">SIGN(SUM(G52:O52))</f>
        <v>0</v>
      </c>
      <c r="Q52" s="1" t="n">
        <v>152</v>
      </c>
      <c r="V52" s="1" t="n">
        <v>59</v>
      </c>
      <c r="W52" s="34" t="n">
        <v>212</v>
      </c>
      <c r="AC52" s="35"/>
      <c r="AD52" s="34"/>
    </row>
    <row r="53" customFormat="false" ht="15" hidden="false" customHeight="false" outlineLevel="0" collapsed="false">
      <c r="A53" s="0" t="s">
        <v>507</v>
      </c>
      <c r="C53" s="0" t="s">
        <v>447</v>
      </c>
      <c r="D53" s="1" t="s">
        <v>461</v>
      </c>
      <c r="E53" s="1" t="n">
        <v>0</v>
      </c>
      <c r="F53" s="1" t="n">
        <v>0</v>
      </c>
      <c r="G53" s="39" t="n">
        <f aca="false">(COUNTIF('Random Magic Item'!B:B,$A53)+SUMIF('Random Magic Item'!$M:$M,$A53,'Random Magic Item'!N:N))/100</f>
        <v>0</v>
      </c>
      <c r="H53" s="39" t="n">
        <f aca="false">(COUNTIF('Random Magic Item'!C:C,$A53)+SUMIF('Random Magic Item'!$M:$M,$A53,'Random Magic Item'!O:O))/100</f>
        <v>0</v>
      </c>
      <c r="I53" s="39" t="n">
        <f aca="false">(COUNTIF('Random Magic Item'!D:D,$A53)+SUMIF('Random Magic Item'!$M:$M,$A53,'Random Magic Item'!P:P))/100</f>
        <v>0</v>
      </c>
      <c r="J53" s="39" t="n">
        <f aca="false">(COUNTIF('Random Magic Item'!E:E,$A53)+SUMIF('Random Magic Item'!$M:$M,$A53,'Random Magic Item'!Q:Q))/100</f>
        <v>0</v>
      </c>
      <c r="K53" s="39" t="n">
        <f aca="false">(COUNTIF('Random Magic Item'!F:F,$A53)+SUMIF('Random Magic Item'!$M:$M,$A53,'Random Magic Item'!R:R))/100</f>
        <v>0</v>
      </c>
      <c r="L53" s="39" t="n">
        <f aca="false">(COUNTIF('Random Magic Item'!G:G,$A53)+SUMIF('Random Magic Item'!$M:$M,$A53,'Random Magic Item'!S:S))/100</f>
        <v>0</v>
      </c>
      <c r="M53" s="39" t="n">
        <f aca="false">(COUNTIF('Random Magic Item'!H:H,$A53)+SUMIF('Random Magic Item'!$M:$M,$A53,'Random Magic Item'!T:T))/100</f>
        <v>0</v>
      </c>
      <c r="N53" s="39" t="n">
        <f aca="false">(COUNTIF('Random Magic Item'!I:I,$A53)+SUMIF('Random Magic Item'!$M:$M,$A53,'Random Magic Item'!U:U))/100</f>
        <v>0</v>
      </c>
      <c r="O53" s="39" t="n">
        <f aca="false">(COUNTIF('Random Magic Item'!J:J,$A53)+SUMIF('Random Magic Item'!$M:$M,$A53,'Random Magic Item'!V:V))/100</f>
        <v>0.00166666666666667</v>
      </c>
      <c r="P53" s="40" t="n">
        <f aca="false">SIGN(SUM(G53:O53))</f>
        <v>1</v>
      </c>
      <c r="Q53" s="1" t="n">
        <v>152</v>
      </c>
      <c r="V53" s="1" t="n">
        <v>59</v>
      </c>
      <c r="W53" s="34" t="n">
        <v>212</v>
      </c>
      <c r="AC53" s="35"/>
      <c r="AD53" s="34"/>
    </row>
    <row r="54" customFormat="false" ht="15" hidden="false" customHeight="false" outlineLevel="0" collapsed="false">
      <c r="A54" s="0" t="s">
        <v>508</v>
      </c>
      <c r="C54" s="0" t="s">
        <v>449</v>
      </c>
      <c r="D54" s="1" t="s">
        <v>461</v>
      </c>
      <c r="E54" s="1" t="n">
        <v>0</v>
      </c>
      <c r="F54" s="1" t="n">
        <v>0</v>
      </c>
      <c r="G54" s="39" t="n">
        <f aca="false">(COUNTIF('Random Magic Item'!B:B,$A54)+SUMIF('Random Magic Item'!$M:$M,$A54,'Random Magic Item'!N:N))/100</f>
        <v>0</v>
      </c>
      <c r="H54" s="39" t="n">
        <f aca="false">(COUNTIF('Random Magic Item'!C:C,$A54)+SUMIF('Random Magic Item'!$M:$M,$A54,'Random Magic Item'!O:O))/100</f>
        <v>0</v>
      </c>
      <c r="I54" s="39" t="n">
        <f aca="false">(COUNTIF('Random Magic Item'!D:D,$A54)+SUMIF('Random Magic Item'!$M:$M,$A54,'Random Magic Item'!P:P))/100</f>
        <v>0</v>
      </c>
      <c r="J54" s="39" t="n">
        <f aca="false">(COUNTIF('Random Magic Item'!E:E,$A54)+SUMIF('Random Magic Item'!$M:$M,$A54,'Random Magic Item'!Q:Q))/100</f>
        <v>0</v>
      </c>
      <c r="K54" s="39" t="n">
        <f aca="false">(COUNTIF('Random Magic Item'!F:F,$A54)+SUMIF('Random Magic Item'!$M:$M,$A54,'Random Magic Item'!R:R))/100</f>
        <v>0</v>
      </c>
      <c r="L54" s="39" t="n">
        <f aca="false">(COUNTIF('Random Magic Item'!G:G,$A54)+SUMIF('Random Magic Item'!$M:$M,$A54,'Random Magic Item'!S:S))/100</f>
        <v>0</v>
      </c>
      <c r="M54" s="39" t="n">
        <f aca="false">(COUNTIF('Random Magic Item'!H:H,$A54)+SUMIF('Random Magic Item'!$M:$M,$A54,'Random Magic Item'!T:T))/100</f>
        <v>0</v>
      </c>
      <c r="N54" s="39" t="n">
        <f aca="false">(COUNTIF('Random Magic Item'!I:I,$A54)+SUMIF('Random Magic Item'!$M:$M,$A54,'Random Magic Item'!U:U))/100</f>
        <v>0</v>
      </c>
      <c r="O54" s="39" t="n">
        <f aca="false">(COUNTIF('Random Magic Item'!J:J,$A54)+SUMIF('Random Magic Item'!$M:$M,$A54,'Random Magic Item'!V:V))/100</f>
        <v>0</v>
      </c>
      <c r="P54" s="40" t="n">
        <f aca="false">SIGN(SUM(G54:O54))</f>
        <v>0</v>
      </c>
      <c r="Q54" s="1" t="n">
        <v>152</v>
      </c>
      <c r="V54" s="1" t="n">
        <v>59</v>
      </c>
      <c r="W54" s="34" t="n">
        <v>212</v>
      </c>
      <c r="AC54" s="35"/>
      <c r="AD54" s="34"/>
    </row>
    <row r="55" customFormat="false" ht="15" hidden="false" customHeight="false" outlineLevel="0" collapsed="false">
      <c r="A55" s="0" t="s">
        <v>509</v>
      </c>
      <c r="C55" s="0" t="s">
        <v>451</v>
      </c>
      <c r="D55" s="1" t="s">
        <v>461</v>
      </c>
      <c r="E55" s="1" t="n">
        <v>0</v>
      </c>
      <c r="F55" s="1" t="n">
        <v>0</v>
      </c>
      <c r="G55" s="39" t="n">
        <f aca="false">(COUNTIF('Random Magic Item'!B:B,$A55)+SUMIF('Random Magic Item'!$M:$M,$A55,'Random Magic Item'!N:N))/100</f>
        <v>0</v>
      </c>
      <c r="H55" s="39" t="n">
        <f aca="false">(COUNTIF('Random Magic Item'!C:C,$A55)+SUMIF('Random Magic Item'!$M:$M,$A55,'Random Magic Item'!O:O))/100</f>
        <v>0</v>
      </c>
      <c r="I55" s="39" t="n">
        <f aca="false">(COUNTIF('Random Magic Item'!D:D,$A55)+SUMIF('Random Magic Item'!$M:$M,$A55,'Random Magic Item'!P:P))/100</f>
        <v>0</v>
      </c>
      <c r="J55" s="39" t="n">
        <f aca="false">(COUNTIF('Random Magic Item'!E:E,$A55)+SUMIF('Random Magic Item'!$M:$M,$A55,'Random Magic Item'!Q:Q))/100</f>
        <v>0</v>
      </c>
      <c r="K55" s="39" t="n">
        <f aca="false">(COUNTIF('Random Magic Item'!F:F,$A55)+SUMIF('Random Magic Item'!$M:$M,$A55,'Random Magic Item'!R:R))/100</f>
        <v>0</v>
      </c>
      <c r="L55" s="39" t="n">
        <f aca="false">(COUNTIF('Random Magic Item'!G:G,$A55)+SUMIF('Random Magic Item'!$M:$M,$A55,'Random Magic Item'!S:S))/100</f>
        <v>0</v>
      </c>
      <c r="M55" s="39" t="n">
        <f aca="false">(COUNTIF('Random Magic Item'!H:H,$A55)+SUMIF('Random Magic Item'!$M:$M,$A55,'Random Magic Item'!T:T))/100</f>
        <v>0</v>
      </c>
      <c r="N55" s="39" t="n">
        <f aca="false">(COUNTIF('Random Magic Item'!I:I,$A55)+SUMIF('Random Magic Item'!$M:$M,$A55,'Random Magic Item'!U:U))/100</f>
        <v>0.01</v>
      </c>
      <c r="O55" s="39" t="n">
        <f aca="false">(COUNTIF('Random Magic Item'!J:J,$A55)+SUMIF('Random Magic Item'!$M:$M,$A55,'Random Magic Item'!V:V))/100</f>
        <v>0</v>
      </c>
      <c r="P55" s="40" t="n">
        <f aca="false">SIGN(SUM(G55:O55))</f>
        <v>1</v>
      </c>
      <c r="Q55" s="1" t="n">
        <v>152</v>
      </c>
      <c r="V55" s="1" t="n">
        <v>59</v>
      </c>
      <c r="W55" s="34" t="n">
        <v>212</v>
      </c>
      <c r="AC55" s="35"/>
      <c r="AD55" s="34"/>
    </row>
    <row r="56" customFormat="false" ht="15" hidden="false" customHeight="false" outlineLevel="0" collapsed="false">
      <c r="A56" s="0" t="s">
        <v>510</v>
      </c>
      <c r="C56" s="0" t="s">
        <v>453</v>
      </c>
      <c r="D56" s="1" t="s">
        <v>461</v>
      </c>
      <c r="E56" s="1" t="n">
        <v>0</v>
      </c>
      <c r="F56" s="1" t="n">
        <v>0</v>
      </c>
      <c r="G56" s="39" t="n">
        <f aca="false">(COUNTIF('Random Magic Item'!B:B,$A56)+SUMIF('Random Magic Item'!$M:$M,$A56,'Random Magic Item'!N:N))/100</f>
        <v>0</v>
      </c>
      <c r="H56" s="39" t="n">
        <f aca="false">(COUNTIF('Random Magic Item'!C:C,$A56)+SUMIF('Random Magic Item'!$M:$M,$A56,'Random Magic Item'!O:O))/100</f>
        <v>0</v>
      </c>
      <c r="I56" s="39" t="n">
        <f aca="false">(COUNTIF('Random Magic Item'!D:D,$A56)+SUMIF('Random Magic Item'!$M:$M,$A56,'Random Magic Item'!P:P))/100</f>
        <v>0</v>
      </c>
      <c r="J56" s="39" t="n">
        <f aca="false">(COUNTIF('Random Magic Item'!E:E,$A56)+SUMIF('Random Magic Item'!$M:$M,$A56,'Random Magic Item'!Q:Q))/100</f>
        <v>0</v>
      </c>
      <c r="K56" s="39" t="n">
        <f aca="false">(COUNTIF('Random Magic Item'!F:F,$A56)+SUMIF('Random Magic Item'!$M:$M,$A56,'Random Magic Item'!R:R))/100</f>
        <v>0</v>
      </c>
      <c r="L56" s="39" t="n">
        <f aca="false">(COUNTIF('Random Magic Item'!G:G,$A56)+SUMIF('Random Magic Item'!$M:$M,$A56,'Random Magic Item'!S:S))/100</f>
        <v>0</v>
      </c>
      <c r="M56" s="39" t="n">
        <f aca="false">(COUNTIF('Random Magic Item'!H:H,$A56)+SUMIF('Random Magic Item'!$M:$M,$A56,'Random Magic Item'!T:T))/100</f>
        <v>0</v>
      </c>
      <c r="N56" s="39" t="n">
        <f aca="false">(COUNTIF('Random Magic Item'!I:I,$A56)+SUMIF('Random Magic Item'!$M:$M,$A56,'Random Magic Item'!U:U))/100</f>
        <v>0</v>
      </c>
      <c r="O56" s="39" t="n">
        <f aca="false">(COUNTIF('Random Magic Item'!J:J,$A56)+SUMIF('Random Magic Item'!$M:$M,$A56,'Random Magic Item'!V:V))/100</f>
        <v>0.02</v>
      </c>
      <c r="P56" s="40" t="n">
        <f aca="false">SIGN(SUM(G56:O56))</f>
        <v>1</v>
      </c>
      <c r="Q56" s="1" t="n">
        <v>152</v>
      </c>
      <c r="V56" s="1" t="n">
        <v>59</v>
      </c>
      <c r="W56" s="34" t="n">
        <v>212</v>
      </c>
      <c r="AC56" s="35"/>
      <c r="AD56" s="34"/>
    </row>
    <row r="57" customFormat="false" ht="15" hidden="false" customHeight="false" outlineLevel="0" collapsed="false">
      <c r="A57" s="0" t="s">
        <v>511</v>
      </c>
      <c r="C57" s="0" t="s">
        <v>486</v>
      </c>
      <c r="D57" s="1" t="s">
        <v>461</v>
      </c>
      <c r="E57" s="1" t="n">
        <v>0</v>
      </c>
      <c r="F57" s="1" t="n">
        <v>0</v>
      </c>
      <c r="G57" s="39" t="n">
        <f aca="false">(COUNTIF('Random Magic Item'!B:B,$A57)+SUMIF('Random Magic Item'!$M:$M,$A57,'Random Magic Item'!N:N))/100</f>
        <v>0</v>
      </c>
      <c r="H57" s="39" t="n">
        <f aca="false">(COUNTIF('Random Magic Item'!C:C,$A57)+SUMIF('Random Magic Item'!$M:$M,$A57,'Random Magic Item'!O:O))/100</f>
        <v>0</v>
      </c>
      <c r="I57" s="39" t="n">
        <f aca="false">(COUNTIF('Random Magic Item'!D:D,$A57)+SUMIF('Random Magic Item'!$M:$M,$A57,'Random Magic Item'!P:P))/100</f>
        <v>0</v>
      </c>
      <c r="J57" s="39" t="n">
        <f aca="false">(COUNTIF('Random Magic Item'!E:E,$A57)+SUMIF('Random Magic Item'!$M:$M,$A57,'Random Magic Item'!Q:Q))/100</f>
        <v>0</v>
      </c>
      <c r="K57" s="39" t="n">
        <f aca="false">(COUNTIF('Random Magic Item'!F:F,$A57)+SUMIF('Random Magic Item'!$M:$M,$A57,'Random Magic Item'!R:R))/100</f>
        <v>0</v>
      </c>
      <c r="L57" s="39" t="n">
        <f aca="false">(COUNTIF('Random Magic Item'!G:G,$A57)+SUMIF('Random Magic Item'!$M:$M,$A57,'Random Magic Item'!S:S))/100</f>
        <v>0</v>
      </c>
      <c r="M57" s="39" t="n">
        <f aca="false">(COUNTIF('Random Magic Item'!H:H,$A57)+SUMIF('Random Magic Item'!$M:$M,$A57,'Random Magic Item'!T:T))/100</f>
        <v>0</v>
      </c>
      <c r="N57" s="39" t="n">
        <f aca="false">(COUNTIF('Random Magic Item'!I:I,$A57)+SUMIF('Random Magic Item'!$M:$M,$A57,'Random Magic Item'!U:U))/100</f>
        <v>0</v>
      </c>
      <c r="O57" s="39" t="n">
        <f aca="false">(COUNTIF('Random Magic Item'!J:J,$A57)+SUMIF('Random Magic Item'!$M:$M,$A57,'Random Magic Item'!V:V))/100</f>
        <v>0.02</v>
      </c>
      <c r="P57" s="40" t="n">
        <f aca="false">SIGN(SUM(G57:O57))</f>
        <v>1</v>
      </c>
      <c r="Q57" s="1" t="n">
        <v>152</v>
      </c>
      <c r="V57" s="1" t="n">
        <v>59</v>
      </c>
      <c r="W57" s="34" t="n">
        <v>212</v>
      </c>
      <c r="AC57" s="35"/>
      <c r="AD57" s="34"/>
    </row>
    <row r="58" customFormat="false" ht="15" hidden="false" customHeight="false" outlineLevel="0" collapsed="false">
      <c r="A58" s="0" t="s">
        <v>512</v>
      </c>
      <c r="C58" s="0" t="s">
        <v>438</v>
      </c>
      <c r="D58" s="1" t="s">
        <v>469</v>
      </c>
      <c r="E58" s="1" t="n">
        <v>0</v>
      </c>
      <c r="F58" s="1" t="n">
        <v>0</v>
      </c>
      <c r="G58" s="39" t="n">
        <f aca="false">(COUNTIF('Random Magic Item'!B:B,$A58)+SUMIF('Random Magic Item'!$M:$M,$A58,'Random Magic Item'!N:N))/100</f>
        <v>0</v>
      </c>
      <c r="H58" s="39" t="n">
        <f aca="false">(COUNTIF('Random Magic Item'!C:C,$A58)+SUMIF('Random Magic Item'!$M:$M,$A58,'Random Magic Item'!O:O))/100</f>
        <v>0</v>
      </c>
      <c r="I58" s="39" t="n">
        <f aca="false">(COUNTIF('Random Magic Item'!D:D,$A58)+SUMIF('Random Magic Item'!$M:$M,$A58,'Random Magic Item'!P:P))/100</f>
        <v>0</v>
      </c>
      <c r="J58" s="39" t="n">
        <f aca="false">(COUNTIF('Random Magic Item'!E:E,$A58)+SUMIF('Random Magic Item'!$M:$M,$A58,'Random Magic Item'!Q:Q))/100</f>
        <v>0</v>
      </c>
      <c r="K58" s="39" t="n">
        <f aca="false">(COUNTIF('Random Magic Item'!F:F,$A58)+SUMIF('Random Magic Item'!$M:$M,$A58,'Random Magic Item'!R:R))/100</f>
        <v>0</v>
      </c>
      <c r="L58" s="39" t="n">
        <f aca="false">(COUNTIF('Random Magic Item'!G:G,$A58)+SUMIF('Random Magic Item'!$M:$M,$A58,'Random Magic Item'!S:S))/100</f>
        <v>0</v>
      </c>
      <c r="M58" s="39" t="n">
        <f aca="false">(COUNTIF('Random Magic Item'!H:H,$A58)+SUMIF('Random Magic Item'!$M:$M,$A58,'Random Magic Item'!T:T))/100</f>
        <v>0</v>
      </c>
      <c r="N58" s="39" t="n">
        <f aca="false">(COUNTIF('Random Magic Item'!I:I,$A58)+SUMIF('Random Magic Item'!$M:$M,$A58,'Random Magic Item'!U:U))/100</f>
        <v>0</v>
      </c>
      <c r="O58" s="39" t="n">
        <f aca="false">(COUNTIF('Random Magic Item'!J:J,$A58)+SUMIF('Random Magic Item'!$M:$M,$A58,'Random Magic Item'!V:V))/100</f>
        <v>0.00166666666666667</v>
      </c>
      <c r="P58" s="40" t="n">
        <f aca="false">SIGN(SUM(G58:O58))</f>
        <v>1</v>
      </c>
      <c r="Q58" s="1" t="n">
        <v>152</v>
      </c>
      <c r="V58" s="1" t="n">
        <v>59</v>
      </c>
      <c r="W58" s="34" t="n">
        <v>212</v>
      </c>
      <c r="AC58" s="35"/>
      <c r="AD58" s="34"/>
    </row>
    <row r="59" customFormat="false" ht="15" hidden="false" customHeight="false" outlineLevel="0" collapsed="false">
      <c r="A59" s="0" t="s">
        <v>513</v>
      </c>
      <c r="C59" s="0" t="s">
        <v>441</v>
      </c>
      <c r="D59" s="1" t="s">
        <v>469</v>
      </c>
      <c r="E59" s="1" t="n">
        <v>0</v>
      </c>
      <c r="F59" s="1" t="n">
        <v>0</v>
      </c>
      <c r="G59" s="39" t="n">
        <f aca="false">(COUNTIF('Random Magic Item'!B:B,$A59)+SUMIF('Random Magic Item'!$M:$M,$A59,'Random Magic Item'!N:N))/100</f>
        <v>0</v>
      </c>
      <c r="H59" s="39" t="n">
        <f aca="false">(COUNTIF('Random Magic Item'!C:C,$A59)+SUMIF('Random Magic Item'!$M:$M,$A59,'Random Magic Item'!O:O))/100</f>
        <v>0</v>
      </c>
      <c r="I59" s="39" t="n">
        <f aca="false">(COUNTIF('Random Magic Item'!D:D,$A59)+SUMIF('Random Magic Item'!$M:$M,$A59,'Random Magic Item'!P:P))/100</f>
        <v>0</v>
      </c>
      <c r="J59" s="39" t="n">
        <f aca="false">(COUNTIF('Random Magic Item'!E:E,$A59)+SUMIF('Random Magic Item'!$M:$M,$A59,'Random Magic Item'!Q:Q))/100</f>
        <v>0</v>
      </c>
      <c r="K59" s="39" t="n">
        <f aca="false">(COUNTIF('Random Magic Item'!F:F,$A59)+SUMIF('Random Magic Item'!$M:$M,$A59,'Random Magic Item'!R:R))/100</f>
        <v>0</v>
      </c>
      <c r="L59" s="39" t="n">
        <f aca="false">(COUNTIF('Random Magic Item'!G:G,$A59)+SUMIF('Random Magic Item'!$M:$M,$A59,'Random Magic Item'!S:S))/100</f>
        <v>0</v>
      </c>
      <c r="M59" s="39" t="n">
        <f aca="false">(COUNTIF('Random Magic Item'!H:H,$A59)+SUMIF('Random Magic Item'!$M:$M,$A59,'Random Magic Item'!T:T))/100</f>
        <v>0</v>
      </c>
      <c r="N59" s="39" t="n">
        <f aca="false">(COUNTIF('Random Magic Item'!I:I,$A59)+SUMIF('Random Magic Item'!$M:$M,$A59,'Random Magic Item'!U:U))/100</f>
        <v>0</v>
      </c>
      <c r="O59" s="39" t="n">
        <f aca="false">(COUNTIF('Random Magic Item'!J:J,$A59)+SUMIF('Random Magic Item'!$M:$M,$A59,'Random Magic Item'!V:V))/100</f>
        <v>0.02</v>
      </c>
      <c r="P59" s="40" t="n">
        <f aca="false">SIGN(SUM(G59:O59))</f>
        <v>1</v>
      </c>
      <c r="Q59" s="1" t="n">
        <v>152</v>
      </c>
      <c r="V59" s="1" t="n">
        <v>59</v>
      </c>
      <c r="W59" s="34" t="n">
        <v>212</v>
      </c>
      <c r="AC59" s="35"/>
      <c r="AD59" s="34"/>
    </row>
    <row r="60" customFormat="false" ht="15" hidden="false" customHeight="false" outlineLevel="0" collapsed="false">
      <c r="A60" s="0" t="s">
        <v>514</v>
      </c>
      <c r="C60" s="0" t="s">
        <v>443</v>
      </c>
      <c r="D60" s="1" t="s">
        <v>469</v>
      </c>
      <c r="E60" s="1" t="n">
        <v>0</v>
      </c>
      <c r="F60" s="1" t="n">
        <v>0</v>
      </c>
      <c r="G60" s="39" t="n">
        <f aca="false">(COUNTIF('Random Magic Item'!B:B,$A60)+SUMIF('Random Magic Item'!$M:$M,$A60,'Random Magic Item'!N:N))/100</f>
        <v>0</v>
      </c>
      <c r="H60" s="39" t="n">
        <f aca="false">(COUNTIF('Random Magic Item'!C:C,$A60)+SUMIF('Random Magic Item'!$M:$M,$A60,'Random Magic Item'!O:O))/100</f>
        <v>0</v>
      </c>
      <c r="I60" s="39" t="n">
        <f aca="false">(COUNTIF('Random Magic Item'!D:D,$A60)+SUMIF('Random Magic Item'!$M:$M,$A60,'Random Magic Item'!P:P))/100</f>
        <v>0</v>
      </c>
      <c r="J60" s="39" t="n">
        <f aca="false">(COUNTIF('Random Magic Item'!E:E,$A60)+SUMIF('Random Magic Item'!$M:$M,$A60,'Random Magic Item'!Q:Q))/100</f>
        <v>0</v>
      </c>
      <c r="K60" s="39" t="n">
        <f aca="false">(COUNTIF('Random Magic Item'!F:F,$A60)+SUMIF('Random Magic Item'!$M:$M,$A60,'Random Magic Item'!R:R))/100</f>
        <v>0</v>
      </c>
      <c r="L60" s="39" t="n">
        <f aca="false">(COUNTIF('Random Magic Item'!G:G,$A60)+SUMIF('Random Magic Item'!$M:$M,$A60,'Random Magic Item'!S:S))/100</f>
        <v>0</v>
      </c>
      <c r="M60" s="39" t="n">
        <f aca="false">(COUNTIF('Random Magic Item'!H:H,$A60)+SUMIF('Random Magic Item'!$M:$M,$A60,'Random Magic Item'!T:T))/100</f>
        <v>0</v>
      </c>
      <c r="N60" s="39" t="n">
        <f aca="false">(COUNTIF('Random Magic Item'!I:I,$A60)+SUMIF('Random Magic Item'!$M:$M,$A60,'Random Magic Item'!U:U))/100</f>
        <v>0</v>
      </c>
      <c r="O60" s="39" t="n">
        <f aca="false">(COUNTIF('Random Magic Item'!J:J,$A60)+SUMIF('Random Magic Item'!$M:$M,$A60,'Random Magic Item'!V:V))/100</f>
        <v>0.02</v>
      </c>
      <c r="P60" s="40" t="n">
        <f aca="false">SIGN(SUM(G60:O60))</f>
        <v>1</v>
      </c>
      <c r="Q60" s="1" t="n">
        <v>152</v>
      </c>
      <c r="V60" s="1" t="n">
        <v>59</v>
      </c>
      <c r="W60" s="34" t="n">
        <v>212</v>
      </c>
      <c r="AC60" s="35"/>
      <c r="AD60" s="34"/>
    </row>
    <row r="61" customFormat="false" ht="15" hidden="false" customHeight="false" outlineLevel="0" collapsed="false">
      <c r="A61" s="0" t="s">
        <v>515</v>
      </c>
      <c r="C61" s="0" t="s">
        <v>445</v>
      </c>
      <c r="D61" s="1" t="s">
        <v>469</v>
      </c>
      <c r="E61" s="1" t="n">
        <v>0</v>
      </c>
      <c r="F61" s="1" t="n">
        <v>0</v>
      </c>
      <c r="G61" s="39" t="n">
        <f aca="false">(COUNTIF('Random Magic Item'!B:B,$A61)+SUMIF('Random Magic Item'!$M:$M,$A61,'Random Magic Item'!N:N))/100</f>
        <v>0</v>
      </c>
      <c r="H61" s="39" t="n">
        <f aca="false">(COUNTIF('Random Magic Item'!C:C,$A61)+SUMIF('Random Magic Item'!$M:$M,$A61,'Random Magic Item'!O:O))/100</f>
        <v>0</v>
      </c>
      <c r="I61" s="39" t="n">
        <f aca="false">(COUNTIF('Random Magic Item'!D:D,$A61)+SUMIF('Random Magic Item'!$M:$M,$A61,'Random Magic Item'!P:P))/100</f>
        <v>0</v>
      </c>
      <c r="J61" s="39" t="n">
        <f aca="false">(COUNTIF('Random Magic Item'!E:E,$A61)+SUMIF('Random Magic Item'!$M:$M,$A61,'Random Magic Item'!Q:Q))/100</f>
        <v>0</v>
      </c>
      <c r="K61" s="39" t="n">
        <f aca="false">(COUNTIF('Random Magic Item'!F:F,$A61)+SUMIF('Random Magic Item'!$M:$M,$A61,'Random Magic Item'!R:R))/100</f>
        <v>0</v>
      </c>
      <c r="L61" s="39" t="n">
        <f aca="false">(COUNTIF('Random Magic Item'!G:G,$A61)+SUMIF('Random Magic Item'!$M:$M,$A61,'Random Magic Item'!S:S))/100</f>
        <v>0</v>
      </c>
      <c r="M61" s="39" t="n">
        <f aca="false">(COUNTIF('Random Magic Item'!H:H,$A61)+SUMIF('Random Magic Item'!$M:$M,$A61,'Random Magic Item'!T:T))/100</f>
        <v>0</v>
      </c>
      <c r="N61" s="39" t="n">
        <f aca="false">(COUNTIF('Random Magic Item'!I:I,$A61)+SUMIF('Random Magic Item'!$M:$M,$A61,'Random Magic Item'!U:U))/100</f>
        <v>0</v>
      </c>
      <c r="O61" s="39" t="n">
        <f aca="false">(COUNTIF('Random Magic Item'!J:J,$A61)+SUMIF('Random Magic Item'!$M:$M,$A61,'Random Magic Item'!V:V))/100</f>
        <v>0.000833333333333333</v>
      </c>
      <c r="P61" s="40" t="n">
        <f aca="false">SIGN(SUM(G61:O61))</f>
        <v>1</v>
      </c>
      <c r="Q61" s="1" t="n">
        <v>152</v>
      </c>
      <c r="V61" s="1" t="n">
        <v>59</v>
      </c>
      <c r="W61" s="34" t="n">
        <v>212</v>
      </c>
      <c r="AC61" s="35"/>
      <c r="AD61" s="34"/>
    </row>
    <row r="62" customFormat="false" ht="15" hidden="false" customHeight="false" outlineLevel="0" collapsed="false">
      <c r="A62" s="0" t="s">
        <v>516</v>
      </c>
      <c r="C62" s="0" t="s">
        <v>476</v>
      </c>
      <c r="D62" s="1" t="s">
        <v>469</v>
      </c>
      <c r="E62" s="1" t="n">
        <v>0</v>
      </c>
      <c r="F62" s="1" t="n">
        <v>0</v>
      </c>
      <c r="G62" s="39" t="n">
        <f aca="false">(COUNTIF('Random Magic Item'!B:B,$A62)+SUMIF('Random Magic Item'!$M:$M,$A62,'Random Magic Item'!N:N))/100</f>
        <v>0</v>
      </c>
      <c r="H62" s="39" t="n">
        <f aca="false">(COUNTIF('Random Magic Item'!C:C,$A62)+SUMIF('Random Magic Item'!$M:$M,$A62,'Random Magic Item'!O:O))/100</f>
        <v>0</v>
      </c>
      <c r="I62" s="39" t="n">
        <f aca="false">(COUNTIF('Random Magic Item'!D:D,$A62)+SUMIF('Random Magic Item'!$M:$M,$A62,'Random Magic Item'!P:P))/100</f>
        <v>0</v>
      </c>
      <c r="J62" s="39" t="n">
        <f aca="false">(COUNTIF('Random Magic Item'!E:E,$A62)+SUMIF('Random Magic Item'!$M:$M,$A62,'Random Magic Item'!Q:Q))/100</f>
        <v>0</v>
      </c>
      <c r="K62" s="39" t="n">
        <f aca="false">(COUNTIF('Random Magic Item'!F:F,$A62)+SUMIF('Random Magic Item'!$M:$M,$A62,'Random Magic Item'!R:R))/100</f>
        <v>0</v>
      </c>
      <c r="L62" s="39" t="n">
        <f aca="false">(COUNTIF('Random Magic Item'!G:G,$A62)+SUMIF('Random Magic Item'!$M:$M,$A62,'Random Magic Item'!S:S))/100</f>
        <v>0</v>
      </c>
      <c r="M62" s="39" t="n">
        <f aca="false">(COUNTIF('Random Magic Item'!H:H,$A62)+SUMIF('Random Magic Item'!$M:$M,$A62,'Random Magic Item'!T:T))/100</f>
        <v>0</v>
      </c>
      <c r="N62" s="39" t="n">
        <f aca="false">(COUNTIF('Random Magic Item'!I:I,$A62)+SUMIF('Random Magic Item'!$M:$M,$A62,'Random Magic Item'!U:U))/100</f>
        <v>0</v>
      </c>
      <c r="O62" s="39" t="n">
        <f aca="false">(COUNTIF('Random Magic Item'!J:J,$A62)+SUMIF('Random Magic Item'!$M:$M,$A62,'Random Magic Item'!V:V))/100</f>
        <v>0</v>
      </c>
      <c r="P62" s="40" t="n">
        <f aca="false">SIGN(SUM(G62:O62))</f>
        <v>0</v>
      </c>
      <c r="Q62" s="1" t="n">
        <v>152</v>
      </c>
      <c r="V62" s="1" t="n">
        <v>59</v>
      </c>
      <c r="W62" s="34" t="n">
        <v>212</v>
      </c>
      <c r="AC62" s="35"/>
      <c r="AD62" s="34"/>
    </row>
    <row r="63" customFormat="false" ht="15" hidden="false" customHeight="false" outlineLevel="0" collapsed="false">
      <c r="A63" s="0" t="s">
        <v>517</v>
      </c>
      <c r="C63" s="0" t="s">
        <v>478</v>
      </c>
      <c r="D63" s="1" t="s">
        <v>469</v>
      </c>
      <c r="E63" s="1" t="n">
        <v>0</v>
      </c>
      <c r="F63" s="1" t="n">
        <v>0</v>
      </c>
      <c r="G63" s="39" t="n">
        <f aca="false">(COUNTIF('Random Magic Item'!B:B,$A63)+SUMIF('Random Magic Item'!$M:$M,$A63,'Random Magic Item'!N:N))/100</f>
        <v>0</v>
      </c>
      <c r="H63" s="39" t="n">
        <f aca="false">(COUNTIF('Random Magic Item'!C:C,$A63)+SUMIF('Random Magic Item'!$M:$M,$A63,'Random Magic Item'!O:O))/100</f>
        <v>0</v>
      </c>
      <c r="I63" s="39" t="n">
        <f aca="false">(COUNTIF('Random Magic Item'!D:D,$A63)+SUMIF('Random Magic Item'!$M:$M,$A63,'Random Magic Item'!P:P))/100</f>
        <v>0</v>
      </c>
      <c r="J63" s="39" t="n">
        <f aca="false">(COUNTIF('Random Magic Item'!E:E,$A63)+SUMIF('Random Magic Item'!$M:$M,$A63,'Random Magic Item'!Q:Q))/100</f>
        <v>0</v>
      </c>
      <c r="K63" s="39" t="n">
        <f aca="false">(COUNTIF('Random Magic Item'!F:F,$A63)+SUMIF('Random Magic Item'!$M:$M,$A63,'Random Magic Item'!R:R))/100</f>
        <v>0</v>
      </c>
      <c r="L63" s="39" t="n">
        <f aca="false">(COUNTIF('Random Magic Item'!G:G,$A63)+SUMIF('Random Magic Item'!$M:$M,$A63,'Random Magic Item'!S:S))/100</f>
        <v>0</v>
      </c>
      <c r="M63" s="39" t="n">
        <f aca="false">(COUNTIF('Random Magic Item'!H:H,$A63)+SUMIF('Random Magic Item'!$M:$M,$A63,'Random Magic Item'!T:T))/100</f>
        <v>0</v>
      </c>
      <c r="N63" s="39" t="n">
        <f aca="false">(COUNTIF('Random Magic Item'!I:I,$A63)+SUMIF('Random Magic Item'!$M:$M,$A63,'Random Magic Item'!U:U))/100</f>
        <v>0</v>
      </c>
      <c r="O63" s="39" t="n">
        <f aca="false">(COUNTIF('Random Magic Item'!J:J,$A63)+SUMIF('Random Magic Item'!$M:$M,$A63,'Random Magic Item'!V:V))/100</f>
        <v>0.02</v>
      </c>
      <c r="P63" s="40" t="n">
        <f aca="false">SIGN(SUM(G63:O63))</f>
        <v>1</v>
      </c>
      <c r="Q63" s="1" t="n">
        <v>152</v>
      </c>
      <c r="V63" s="1" t="n">
        <v>59</v>
      </c>
      <c r="W63" s="34" t="n">
        <v>212</v>
      </c>
      <c r="AC63" s="35"/>
      <c r="AD63" s="34"/>
    </row>
    <row r="64" customFormat="false" ht="15" hidden="false" customHeight="false" outlineLevel="0" collapsed="false">
      <c r="A64" s="0" t="s">
        <v>518</v>
      </c>
      <c r="C64" s="0" t="s">
        <v>480</v>
      </c>
      <c r="D64" s="1" t="s">
        <v>469</v>
      </c>
      <c r="E64" s="1" t="n">
        <v>0</v>
      </c>
      <c r="F64" s="1" t="n">
        <v>0</v>
      </c>
      <c r="G64" s="39" t="n">
        <f aca="false">(COUNTIF('Random Magic Item'!B:B,$A64)+SUMIF('Random Magic Item'!$M:$M,$A64,'Random Magic Item'!N:N))/100</f>
        <v>0</v>
      </c>
      <c r="H64" s="39" t="n">
        <f aca="false">(COUNTIF('Random Magic Item'!C:C,$A64)+SUMIF('Random Magic Item'!$M:$M,$A64,'Random Magic Item'!O:O))/100</f>
        <v>0</v>
      </c>
      <c r="I64" s="39" t="n">
        <f aca="false">(COUNTIF('Random Magic Item'!D:D,$A64)+SUMIF('Random Magic Item'!$M:$M,$A64,'Random Magic Item'!P:P))/100</f>
        <v>0</v>
      </c>
      <c r="J64" s="39" t="n">
        <f aca="false">(COUNTIF('Random Magic Item'!E:E,$A64)+SUMIF('Random Magic Item'!$M:$M,$A64,'Random Magic Item'!Q:Q))/100</f>
        <v>0</v>
      </c>
      <c r="K64" s="39" t="n">
        <f aca="false">(COUNTIF('Random Magic Item'!F:F,$A64)+SUMIF('Random Magic Item'!$M:$M,$A64,'Random Magic Item'!R:R))/100</f>
        <v>0</v>
      </c>
      <c r="L64" s="39" t="n">
        <f aca="false">(COUNTIF('Random Magic Item'!G:G,$A64)+SUMIF('Random Magic Item'!$M:$M,$A64,'Random Magic Item'!S:S))/100</f>
        <v>0</v>
      </c>
      <c r="M64" s="39" t="n">
        <f aca="false">(COUNTIF('Random Magic Item'!H:H,$A64)+SUMIF('Random Magic Item'!$M:$M,$A64,'Random Magic Item'!T:T))/100</f>
        <v>0</v>
      </c>
      <c r="N64" s="39" t="n">
        <f aca="false">(COUNTIF('Random Magic Item'!I:I,$A64)+SUMIF('Random Magic Item'!$M:$M,$A64,'Random Magic Item'!U:U))/100</f>
        <v>0</v>
      </c>
      <c r="O64" s="39" t="n">
        <f aca="false">(COUNTIF('Random Magic Item'!J:J,$A64)+SUMIF('Random Magic Item'!$M:$M,$A64,'Random Magic Item'!V:V))/100</f>
        <v>0</v>
      </c>
      <c r="P64" s="40" t="n">
        <f aca="false">SIGN(SUM(G64:O64))</f>
        <v>0</v>
      </c>
      <c r="Q64" s="1" t="n">
        <v>152</v>
      </c>
      <c r="V64" s="1" t="n">
        <v>59</v>
      </c>
      <c r="W64" s="34" t="n">
        <v>212</v>
      </c>
      <c r="AC64" s="35"/>
      <c r="AD64" s="34"/>
    </row>
    <row r="65" customFormat="false" ht="15" hidden="false" customHeight="false" outlineLevel="0" collapsed="false">
      <c r="A65" s="0" t="s">
        <v>519</v>
      </c>
      <c r="C65" s="0" t="s">
        <v>447</v>
      </c>
      <c r="D65" s="1" t="s">
        <v>469</v>
      </c>
      <c r="E65" s="1" t="n">
        <v>0</v>
      </c>
      <c r="F65" s="1" t="n">
        <v>0</v>
      </c>
      <c r="G65" s="39" t="n">
        <f aca="false">(COUNTIF('Random Magic Item'!B:B,$A65)+SUMIF('Random Magic Item'!$M:$M,$A65,'Random Magic Item'!N:N))/100</f>
        <v>0</v>
      </c>
      <c r="H65" s="39" t="n">
        <f aca="false">(COUNTIF('Random Magic Item'!C:C,$A65)+SUMIF('Random Magic Item'!$M:$M,$A65,'Random Magic Item'!O:O))/100</f>
        <v>0</v>
      </c>
      <c r="I65" s="39" t="n">
        <f aca="false">(COUNTIF('Random Magic Item'!D:D,$A65)+SUMIF('Random Magic Item'!$M:$M,$A65,'Random Magic Item'!P:P))/100</f>
        <v>0</v>
      </c>
      <c r="J65" s="39" t="n">
        <f aca="false">(COUNTIF('Random Magic Item'!E:E,$A65)+SUMIF('Random Magic Item'!$M:$M,$A65,'Random Magic Item'!Q:Q))/100</f>
        <v>0</v>
      </c>
      <c r="K65" s="39" t="n">
        <f aca="false">(COUNTIF('Random Magic Item'!F:F,$A65)+SUMIF('Random Magic Item'!$M:$M,$A65,'Random Magic Item'!R:R))/100</f>
        <v>0</v>
      </c>
      <c r="L65" s="39" t="n">
        <f aca="false">(COUNTIF('Random Magic Item'!G:G,$A65)+SUMIF('Random Magic Item'!$M:$M,$A65,'Random Magic Item'!S:S))/100</f>
        <v>0</v>
      </c>
      <c r="M65" s="39" t="n">
        <f aca="false">(COUNTIF('Random Magic Item'!H:H,$A65)+SUMIF('Random Magic Item'!$M:$M,$A65,'Random Magic Item'!T:T))/100</f>
        <v>0</v>
      </c>
      <c r="N65" s="39" t="n">
        <f aca="false">(COUNTIF('Random Magic Item'!I:I,$A65)+SUMIF('Random Magic Item'!$M:$M,$A65,'Random Magic Item'!U:U))/100</f>
        <v>0</v>
      </c>
      <c r="O65" s="39" t="n">
        <f aca="false">(COUNTIF('Random Magic Item'!J:J,$A65)+SUMIF('Random Magic Item'!$M:$M,$A65,'Random Magic Item'!V:V))/100</f>
        <v>0.000833333333333333</v>
      </c>
      <c r="P65" s="40" t="n">
        <f aca="false">SIGN(SUM(G65:O65))</f>
        <v>1</v>
      </c>
      <c r="Q65" s="1" t="n">
        <v>152</v>
      </c>
      <c r="V65" s="1" t="n">
        <v>59</v>
      </c>
      <c r="W65" s="34" t="n">
        <v>212</v>
      </c>
      <c r="AC65" s="35"/>
      <c r="AD65" s="34"/>
    </row>
    <row r="66" customFormat="false" ht="15" hidden="false" customHeight="false" outlineLevel="0" collapsed="false">
      <c r="A66" s="0" t="s">
        <v>520</v>
      </c>
      <c r="C66" s="0" t="s">
        <v>449</v>
      </c>
      <c r="D66" s="1" t="s">
        <v>469</v>
      </c>
      <c r="E66" s="1" t="n">
        <v>0</v>
      </c>
      <c r="F66" s="1" t="n">
        <v>0</v>
      </c>
      <c r="G66" s="39" t="n">
        <f aca="false">(COUNTIF('Random Magic Item'!B:B,$A66)+SUMIF('Random Magic Item'!$M:$M,$A66,'Random Magic Item'!N:N))/100</f>
        <v>0</v>
      </c>
      <c r="H66" s="39" t="n">
        <f aca="false">(COUNTIF('Random Magic Item'!C:C,$A66)+SUMIF('Random Magic Item'!$M:$M,$A66,'Random Magic Item'!O:O))/100</f>
        <v>0</v>
      </c>
      <c r="I66" s="39" t="n">
        <f aca="false">(COUNTIF('Random Magic Item'!D:D,$A66)+SUMIF('Random Magic Item'!$M:$M,$A66,'Random Magic Item'!P:P))/100</f>
        <v>0</v>
      </c>
      <c r="J66" s="39" t="n">
        <f aca="false">(COUNTIF('Random Magic Item'!E:E,$A66)+SUMIF('Random Magic Item'!$M:$M,$A66,'Random Magic Item'!Q:Q))/100</f>
        <v>0</v>
      </c>
      <c r="K66" s="39" t="n">
        <f aca="false">(COUNTIF('Random Magic Item'!F:F,$A66)+SUMIF('Random Magic Item'!$M:$M,$A66,'Random Magic Item'!R:R))/100</f>
        <v>0</v>
      </c>
      <c r="L66" s="39" t="n">
        <f aca="false">(COUNTIF('Random Magic Item'!G:G,$A66)+SUMIF('Random Magic Item'!$M:$M,$A66,'Random Magic Item'!S:S))/100</f>
        <v>0</v>
      </c>
      <c r="M66" s="39" t="n">
        <f aca="false">(COUNTIF('Random Magic Item'!H:H,$A66)+SUMIF('Random Magic Item'!$M:$M,$A66,'Random Magic Item'!T:T))/100</f>
        <v>0</v>
      </c>
      <c r="N66" s="39" t="n">
        <f aca="false">(COUNTIF('Random Magic Item'!I:I,$A66)+SUMIF('Random Magic Item'!$M:$M,$A66,'Random Magic Item'!U:U))/100</f>
        <v>0</v>
      </c>
      <c r="O66" s="39" t="n">
        <f aca="false">(COUNTIF('Random Magic Item'!J:J,$A66)+SUMIF('Random Magic Item'!$M:$M,$A66,'Random Magic Item'!V:V))/100</f>
        <v>0</v>
      </c>
      <c r="P66" s="40" t="n">
        <f aca="false">SIGN(SUM(G66:O66))</f>
        <v>0</v>
      </c>
      <c r="Q66" s="1" t="n">
        <v>152</v>
      </c>
      <c r="V66" s="1" t="n">
        <v>59</v>
      </c>
      <c r="W66" s="34" t="n">
        <v>212</v>
      </c>
      <c r="AC66" s="35"/>
      <c r="AD66" s="34"/>
    </row>
    <row r="67" customFormat="false" ht="15" hidden="false" customHeight="false" outlineLevel="0" collapsed="false">
      <c r="A67" s="0" t="s">
        <v>521</v>
      </c>
      <c r="C67" s="0" t="s">
        <v>451</v>
      </c>
      <c r="D67" s="1" t="s">
        <v>469</v>
      </c>
      <c r="E67" s="1" t="n">
        <v>0</v>
      </c>
      <c r="F67" s="1" t="n">
        <v>0</v>
      </c>
      <c r="G67" s="39" t="n">
        <f aca="false">(COUNTIF('Random Magic Item'!B:B,$A67)+SUMIF('Random Magic Item'!$M:$M,$A67,'Random Magic Item'!N:N))/100</f>
        <v>0</v>
      </c>
      <c r="H67" s="39" t="n">
        <f aca="false">(COUNTIF('Random Magic Item'!C:C,$A67)+SUMIF('Random Magic Item'!$M:$M,$A67,'Random Magic Item'!O:O))/100</f>
        <v>0</v>
      </c>
      <c r="I67" s="39" t="n">
        <f aca="false">(COUNTIF('Random Magic Item'!D:D,$A67)+SUMIF('Random Magic Item'!$M:$M,$A67,'Random Magic Item'!P:P))/100</f>
        <v>0</v>
      </c>
      <c r="J67" s="39" t="n">
        <f aca="false">(COUNTIF('Random Magic Item'!E:E,$A67)+SUMIF('Random Magic Item'!$M:$M,$A67,'Random Magic Item'!Q:Q))/100</f>
        <v>0</v>
      </c>
      <c r="K67" s="39" t="n">
        <f aca="false">(COUNTIF('Random Magic Item'!F:F,$A67)+SUMIF('Random Magic Item'!$M:$M,$A67,'Random Magic Item'!R:R))/100</f>
        <v>0</v>
      </c>
      <c r="L67" s="39" t="n">
        <f aca="false">(COUNTIF('Random Magic Item'!G:G,$A67)+SUMIF('Random Magic Item'!$M:$M,$A67,'Random Magic Item'!S:S))/100</f>
        <v>0</v>
      </c>
      <c r="M67" s="39" t="n">
        <f aca="false">(COUNTIF('Random Magic Item'!H:H,$A67)+SUMIF('Random Magic Item'!$M:$M,$A67,'Random Magic Item'!T:T))/100</f>
        <v>0</v>
      </c>
      <c r="N67" s="39" t="n">
        <f aca="false">(COUNTIF('Random Magic Item'!I:I,$A67)+SUMIF('Random Magic Item'!$M:$M,$A67,'Random Magic Item'!U:U))/100</f>
        <v>0</v>
      </c>
      <c r="O67" s="39" t="n">
        <f aca="false">(COUNTIF('Random Magic Item'!J:J,$A67)+SUMIF('Random Magic Item'!$M:$M,$A67,'Random Magic Item'!V:V))/100</f>
        <v>0</v>
      </c>
      <c r="P67" s="40" t="n">
        <f aca="false">SIGN(SUM(G67:O67))</f>
        <v>0</v>
      </c>
      <c r="Q67" s="1" t="n">
        <v>152</v>
      </c>
      <c r="V67" s="1" t="n">
        <v>59</v>
      </c>
      <c r="W67" s="34" t="n">
        <v>212</v>
      </c>
      <c r="AC67" s="35"/>
      <c r="AD67" s="34"/>
    </row>
    <row r="68" customFormat="false" ht="15" hidden="false" customHeight="false" outlineLevel="0" collapsed="false">
      <c r="A68" s="0" t="s">
        <v>522</v>
      </c>
      <c r="C68" s="0" t="s">
        <v>453</v>
      </c>
      <c r="D68" s="1" t="s">
        <v>469</v>
      </c>
      <c r="E68" s="1" t="n">
        <v>0</v>
      </c>
      <c r="F68" s="1" t="n">
        <v>0</v>
      </c>
      <c r="G68" s="39" t="n">
        <f aca="false">(COUNTIF('Random Magic Item'!B:B,$A68)+SUMIF('Random Magic Item'!$M:$M,$A68,'Random Magic Item'!N:N))/100</f>
        <v>0</v>
      </c>
      <c r="H68" s="39" t="n">
        <f aca="false">(COUNTIF('Random Magic Item'!C:C,$A68)+SUMIF('Random Magic Item'!$M:$M,$A68,'Random Magic Item'!O:O))/100</f>
        <v>0</v>
      </c>
      <c r="I68" s="39" t="n">
        <f aca="false">(COUNTIF('Random Magic Item'!D:D,$A68)+SUMIF('Random Magic Item'!$M:$M,$A68,'Random Magic Item'!P:P))/100</f>
        <v>0</v>
      </c>
      <c r="J68" s="39" t="n">
        <f aca="false">(COUNTIF('Random Magic Item'!E:E,$A68)+SUMIF('Random Magic Item'!$M:$M,$A68,'Random Magic Item'!Q:Q))/100</f>
        <v>0</v>
      </c>
      <c r="K68" s="39" t="n">
        <f aca="false">(COUNTIF('Random Magic Item'!F:F,$A68)+SUMIF('Random Magic Item'!$M:$M,$A68,'Random Magic Item'!R:R))/100</f>
        <v>0</v>
      </c>
      <c r="L68" s="39" t="n">
        <f aca="false">(COUNTIF('Random Magic Item'!G:G,$A68)+SUMIF('Random Magic Item'!$M:$M,$A68,'Random Magic Item'!S:S))/100</f>
        <v>0</v>
      </c>
      <c r="M68" s="39" t="n">
        <f aca="false">(COUNTIF('Random Magic Item'!H:H,$A68)+SUMIF('Random Magic Item'!$M:$M,$A68,'Random Magic Item'!T:T))/100</f>
        <v>0</v>
      </c>
      <c r="N68" s="39" t="n">
        <f aca="false">(COUNTIF('Random Magic Item'!I:I,$A68)+SUMIF('Random Magic Item'!$M:$M,$A68,'Random Magic Item'!U:U))/100</f>
        <v>0</v>
      </c>
      <c r="O68" s="39" t="n">
        <f aca="false">(COUNTIF('Random Magic Item'!J:J,$A68)+SUMIF('Random Magic Item'!$M:$M,$A68,'Random Magic Item'!V:V))/100</f>
        <v>0.00166666666666667</v>
      </c>
      <c r="P68" s="40" t="n">
        <f aca="false">SIGN(SUM(G68:O68))</f>
        <v>1</v>
      </c>
      <c r="Q68" s="1" t="n">
        <v>152</v>
      </c>
      <c r="V68" s="1" t="n">
        <v>59</v>
      </c>
      <c r="W68" s="34" t="n">
        <v>212</v>
      </c>
      <c r="AC68" s="35"/>
      <c r="AD68" s="34"/>
    </row>
    <row r="69" customFormat="false" ht="15" hidden="false" customHeight="false" outlineLevel="0" collapsed="false">
      <c r="A69" s="0" t="s">
        <v>523</v>
      </c>
      <c r="C69" s="0" t="s">
        <v>486</v>
      </c>
      <c r="D69" s="1" t="s">
        <v>469</v>
      </c>
      <c r="E69" s="1" t="n">
        <v>0</v>
      </c>
      <c r="F69" s="1" t="n">
        <v>0</v>
      </c>
      <c r="G69" s="39" t="n">
        <f aca="false">(COUNTIF('Random Magic Item'!B:B,$A69)+SUMIF('Random Magic Item'!$M:$M,$A69,'Random Magic Item'!N:N))/100</f>
        <v>0</v>
      </c>
      <c r="H69" s="39" t="n">
        <f aca="false">(COUNTIF('Random Magic Item'!C:C,$A69)+SUMIF('Random Magic Item'!$M:$M,$A69,'Random Magic Item'!O:O))/100</f>
        <v>0</v>
      </c>
      <c r="I69" s="39" t="n">
        <f aca="false">(COUNTIF('Random Magic Item'!D:D,$A69)+SUMIF('Random Magic Item'!$M:$M,$A69,'Random Magic Item'!P:P))/100</f>
        <v>0</v>
      </c>
      <c r="J69" s="39" t="n">
        <f aca="false">(COUNTIF('Random Magic Item'!E:E,$A69)+SUMIF('Random Magic Item'!$M:$M,$A69,'Random Magic Item'!Q:Q))/100</f>
        <v>0</v>
      </c>
      <c r="K69" s="39" t="n">
        <f aca="false">(COUNTIF('Random Magic Item'!F:F,$A69)+SUMIF('Random Magic Item'!$M:$M,$A69,'Random Magic Item'!R:R))/100</f>
        <v>0</v>
      </c>
      <c r="L69" s="39" t="n">
        <f aca="false">(COUNTIF('Random Magic Item'!G:G,$A69)+SUMIF('Random Magic Item'!$M:$M,$A69,'Random Magic Item'!S:S))/100</f>
        <v>0</v>
      </c>
      <c r="M69" s="39" t="n">
        <f aca="false">(COUNTIF('Random Magic Item'!H:H,$A69)+SUMIF('Random Magic Item'!$M:$M,$A69,'Random Magic Item'!T:T))/100</f>
        <v>0</v>
      </c>
      <c r="N69" s="39" t="n">
        <f aca="false">(COUNTIF('Random Magic Item'!I:I,$A69)+SUMIF('Random Magic Item'!$M:$M,$A69,'Random Magic Item'!U:U))/100</f>
        <v>0</v>
      </c>
      <c r="O69" s="39" t="n">
        <f aca="false">(COUNTIF('Random Magic Item'!J:J,$A69)+SUMIF('Random Magic Item'!$M:$M,$A69,'Random Magic Item'!V:V))/100</f>
        <v>0.00166666666666667</v>
      </c>
      <c r="P69" s="40" t="n">
        <f aca="false">SIGN(SUM(G69:O69))</f>
        <v>1</v>
      </c>
      <c r="Q69" s="1" t="n">
        <v>152</v>
      </c>
      <c r="V69" s="1" t="n">
        <v>59</v>
      </c>
      <c r="W69" s="34" t="n">
        <v>212</v>
      </c>
      <c r="AC69" s="35"/>
      <c r="AD69" s="34"/>
    </row>
    <row r="70" customFormat="false" ht="15" hidden="false" customHeight="false" outlineLevel="0" collapsed="false">
      <c r="A70" s="0" t="s">
        <v>524</v>
      </c>
      <c r="C70" s="0" t="s">
        <v>525</v>
      </c>
      <c r="D70" s="1" t="s">
        <v>461</v>
      </c>
      <c r="E70" s="1" t="n">
        <v>0</v>
      </c>
      <c r="F70" s="1" t="n">
        <v>0</v>
      </c>
      <c r="G70" s="39" t="n">
        <f aca="false">(COUNTIF('Random Magic Item'!B:B,$A70)+SUMIF('Random Magic Item'!$M:$M,$A70,'Random Magic Item'!N:N))/100</f>
        <v>0</v>
      </c>
      <c r="H70" s="39" t="n">
        <f aca="false">(COUNTIF('Random Magic Item'!C:C,$A70)+SUMIF('Random Magic Item'!$M:$M,$A70,'Random Magic Item'!O:O))/100</f>
        <v>0</v>
      </c>
      <c r="I70" s="39" t="n">
        <f aca="false">(COUNTIF('Random Magic Item'!D:D,$A70)+SUMIF('Random Magic Item'!$M:$M,$A70,'Random Magic Item'!P:P))/100</f>
        <v>0</v>
      </c>
      <c r="J70" s="39" t="n">
        <f aca="false">(COUNTIF('Random Magic Item'!E:E,$A70)+SUMIF('Random Magic Item'!$M:$M,$A70,'Random Magic Item'!Q:Q))/100</f>
        <v>0</v>
      </c>
      <c r="K70" s="39" t="n">
        <f aca="false">(COUNTIF('Random Magic Item'!F:F,$A70)+SUMIF('Random Magic Item'!$M:$M,$A70,'Random Magic Item'!R:R))/100</f>
        <v>0.05</v>
      </c>
      <c r="L70" s="39" t="n">
        <f aca="false">(COUNTIF('Random Magic Item'!G:G,$A70)+SUMIF('Random Magic Item'!$M:$M,$A70,'Random Magic Item'!S:S))/100</f>
        <v>0</v>
      </c>
      <c r="M70" s="39" t="n">
        <f aca="false">(COUNTIF('Random Magic Item'!H:H,$A70)+SUMIF('Random Magic Item'!$M:$M,$A70,'Random Magic Item'!T:T))/100</f>
        <v>0</v>
      </c>
      <c r="N70" s="39" t="n">
        <f aca="false">(COUNTIF('Random Magic Item'!I:I,$A70)+SUMIF('Random Magic Item'!$M:$M,$A70,'Random Magic Item'!U:U))/100</f>
        <v>0</v>
      </c>
      <c r="O70" s="39" t="n">
        <f aca="false">(COUNTIF('Random Magic Item'!J:J,$A70)+SUMIF('Random Magic Item'!$M:$M,$A70,'Random Magic Item'!V:V))/100</f>
        <v>0</v>
      </c>
      <c r="P70" s="40" t="n">
        <f aca="false">SIGN(SUM(G70:O70))</f>
        <v>1</v>
      </c>
      <c r="Q70" s="1" t="n">
        <v>152</v>
      </c>
      <c r="W70" s="34" t="n">
        <v>212</v>
      </c>
      <c r="Y70" s="1" t="n">
        <v>2</v>
      </c>
      <c r="AC70" s="35"/>
      <c r="AD70" s="34"/>
    </row>
    <row r="71" customFormat="false" ht="15" hidden="false" customHeight="false" outlineLevel="0" collapsed="false">
      <c r="A71" s="0" t="s">
        <v>526</v>
      </c>
      <c r="C71" s="0" t="s">
        <v>466</v>
      </c>
      <c r="D71" s="1" t="s">
        <v>459</v>
      </c>
      <c r="E71" s="1" t="n">
        <v>1</v>
      </c>
      <c r="F71" s="1" t="n">
        <v>0</v>
      </c>
      <c r="G71" s="39" t="n">
        <f aca="false">(COUNTIF('Random Magic Item'!B:B,$A71)+SUMIF('Random Magic Item'!$M:$M,$A71,'Random Magic Item'!N:N))/100</f>
        <v>0</v>
      </c>
      <c r="H71" s="39" t="n">
        <f aca="false">(COUNTIF('Random Magic Item'!C:C,$A71)+SUMIF('Random Magic Item'!$M:$M,$A71,'Random Magic Item'!O:O))/100</f>
        <v>0</v>
      </c>
      <c r="I71" s="39" t="n">
        <f aca="false">(COUNTIF('Random Magic Item'!D:D,$A71)+SUMIF('Random Magic Item'!$M:$M,$A71,'Random Magic Item'!P:P))/100</f>
        <v>0</v>
      </c>
      <c r="J71" s="39" t="n">
        <f aca="false">(COUNTIF('Random Magic Item'!E:E,$A71)+SUMIF('Random Magic Item'!$M:$M,$A71,'Random Magic Item'!Q:Q))/100</f>
        <v>0</v>
      </c>
      <c r="K71" s="39" t="n">
        <f aca="false">(COUNTIF('Random Magic Item'!F:F,$A71)+SUMIF('Random Magic Item'!$M:$M,$A71,'Random Magic Item'!R:R))/100</f>
        <v>0</v>
      </c>
      <c r="L71" s="39" t="n">
        <f aca="false">(COUNTIF('Random Magic Item'!G:G,$A71)+SUMIF('Random Magic Item'!$M:$M,$A71,'Random Magic Item'!S:S))/100</f>
        <v>0</v>
      </c>
      <c r="M71" s="39" t="n">
        <f aca="false">(COUNTIF('Random Magic Item'!H:H,$A71)+SUMIF('Random Magic Item'!$M:$M,$A71,'Random Magic Item'!T:T))/100</f>
        <v>0.01</v>
      </c>
      <c r="N71" s="39" t="n">
        <f aca="false">(COUNTIF('Random Magic Item'!I:I,$A71)+SUMIF('Random Magic Item'!$M:$M,$A71,'Random Magic Item'!U:U))/100</f>
        <v>0</v>
      </c>
      <c r="O71" s="39" t="n">
        <f aca="false">(COUNTIF('Random Magic Item'!J:J,$A71)+SUMIF('Random Magic Item'!$M:$M,$A71,'Random Magic Item'!V:V))/100</f>
        <v>0</v>
      </c>
      <c r="P71" s="40" t="n">
        <f aca="false">SIGN(SUM(G71:O71))</f>
        <v>1</v>
      </c>
      <c r="Q71" s="1" t="n">
        <v>152</v>
      </c>
      <c r="W71" s="34" t="n">
        <v>212</v>
      </c>
      <c r="X71" s="1" t="n">
        <v>2</v>
      </c>
      <c r="AC71" s="35"/>
      <c r="AD71" s="34"/>
    </row>
    <row r="72" customFormat="false" ht="15" hidden="false" customHeight="false" outlineLevel="0" collapsed="false">
      <c r="A72" s="0" t="s">
        <v>527</v>
      </c>
      <c r="C72" s="0" t="s">
        <v>528</v>
      </c>
      <c r="D72" s="1" t="s">
        <v>529</v>
      </c>
      <c r="E72" s="1" t="n">
        <v>1</v>
      </c>
      <c r="F72" s="1" t="n">
        <v>0</v>
      </c>
      <c r="G72" s="39" t="n">
        <f aca="false">(COUNTIF('Random Magic Item'!B:B,$A72)+SUMIF('Random Magic Item'!$M:$M,$A72,'Random Magic Item'!N:N))/100</f>
        <v>0</v>
      </c>
      <c r="H72" s="39" t="n">
        <f aca="false">(COUNTIF('Random Magic Item'!C:C,$A72)+SUMIF('Random Magic Item'!$M:$M,$A72,'Random Magic Item'!O:O))/100</f>
        <v>0</v>
      </c>
      <c r="I72" s="39" t="n">
        <f aca="false">(COUNTIF('Random Magic Item'!D:D,$A72)+SUMIF('Random Magic Item'!$M:$M,$A72,'Random Magic Item'!P:P))/100</f>
        <v>0</v>
      </c>
      <c r="J72" s="39" t="n">
        <f aca="false">(COUNTIF('Random Magic Item'!E:E,$A72)+SUMIF('Random Magic Item'!$M:$M,$A72,'Random Magic Item'!Q:Q))/100</f>
        <v>0</v>
      </c>
      <c r="K72" s="39" t="n">
        <f aca="false">(COUNTIF('Random Magic Item'!F:F,$A72)+SUMIF('Random Magic Item'!$M:$M,$A72,'Random Magic Item'!R:R))/100</f>
        <v>0</v>
      </c>
      <c r="L72" s="39" t="n">
        <f aca="false">(COUNTIF('Random Magic Item'!G:G,$A72)+SUMIF('Random Magic Item'!$M:$M,$A72,'Random Magic Item'!S:S))/100</f>
        <v>0</v>
      </c>
      <c r="M72" s="39" t="n">
        <f aca="false">(COUNTIF('Random Magic Item'!H:H,$A72)+SUMIF('Random Magic Item'!$M:$M,$A72,'Random Magic Item'!T:T))/100</f>
        <v>0</v>
      </c>
      <c r="N72" s="39" t="n">
        <f aca="false">(COUNTIF('Random Magic Item'!I:I,$A72)+SUMIF('Random Magic Item'!$M:$M,$A72,'Random Magic Item'!U:U))/100</f>
        <v>0</v>
      </c>
      <c r="O72" s="39" t="n">
        <f aca="false">(COUNTIF('Random Magic Item'!J:J,$A72)+SUMIF('Random Magic Item'!$M:$M,$A72,'Random Magic Item'!V:V))/100</f>
        <v>0</v>
      </c>
      <c r="P72" s="40" t="n">
        <f aca="false">SIGN(SUM(G72:O72))</f>
        <v>0</v>
      </c>
      <c r="Q72" s="1" t="n">
        <v>221</v>
      </c>
      <c r="AC72" s="35"/>
      <c r="AD72" s="34"/>
    </row>
    <row r="73" customFormat="false" ht="15" hidden="false" customHeight="false" outlineLevel="0" collapsed="false">
      <c r="A73" s="0" t="s">
        <v>530</v>
      </c>
      <c r="C73" s="0" t="s">
        <v>455</v>
      </c>
      <c r="D73" s="1" t="s">
        <v>459</v>
      </c>
      <c r="E73" s="1" t="n">
        <v>0</v>
      </c>
      <c r="F73" s="1" t="n">
        <v>0</v>
      </c>
      <c r="G73" s="39" t="n">
        <f aca="false">(COUNTIF('Random Magic Item'!B:B,$A73)+SUMIF('Random Magic Item'!$M:$M,$A73,'Random Magic Item'!N:N))/100</f>
        <v>0</v>
      </c>
      <c r="H73" s="39" t="n">
        <f aca="false">(COUNTIF('Random Magic Item'!C:C,$A73)+SUMIF('Random Magic Item'!$M:$M,$A73,'Random Magic Item'!O:O))/100</f>
        <v>0</v>
      </c>
      <c r="I73" s="39" t="n">
        <f aca="false">(COUNTIF('Random Magic Item'!D:D,$A73)+SUMIF('Random Magic Item'!$M:$M,$A73,'Random Magic Item'!P:P))/100</f>
        <v>0.02</v>
      </c>
      <c r="J73" s="39" t="n">
        <f aca="false">(COUNTIF('Random Magic Item'!E:E,$A73)+SUMIF('Random Magic Item'!$M:$M,$A73,'Random Magic Item'!Q:Q))/100</f>
        <v>0</v>
      </c>
      <c r="K73" s="39" t="n">
        <f aca="false">(COUNTIF('Random Magic Item'!F:F,$A73)+SUMIF('Random Magic Item'!$M:$M,$A73,'Random Magic Item'!R:R))/100</f>
        <v>0</v>
      </c>
      <c r="L73" s="39" t="n">
        <f aca="false">(COUNTIF('Random Magic Item'!G:G,$A73)+SUMIF('Random Magic Item'!$M:$M,$A73,'Random Magic Item'!S:S))/100</f>
        <v>0</v>
      </c>
      <c r="M73" s="39" t="n">
        <f aca="false">(COUNTIF('Random Magic Item'!H:H,$A73)+SUMIF('Random Magic Item'!$M:$M,$A73,'Random Magic Item'!T:T))/100</f>
        <v>0</v>
      </c>
      <c r="N73" s="39" t="n">
        <f aca="false">(COUNTIF('Random Magic Item'!I:I,$A73)+SUMIF('Random Magic Item'!$M:$M,$A73,'Random Magic Item'!U:U))/100</f>
        <v>0</v>
      </c>
      <c r="O73" s="39" t="n">
        <f aca="false">(COUNTIF('Random Magic Item'!J:J,$A73)+SUMIF('Random Magic Item'!$M:$M,$A73,'Random Magic Item'!V:V))/100</f>
        <v>0</v>
      </c>
      <c r="P73" s="40" t="n">
        <f aca="false">SIGN(SUM(G73:O73))</f>
        <v>1</v>
      </c>
      <c r="Q73" s="1" t="n">
        <v>152</v>
      </c>
      <c r="W73" s="34" t="n">
        <v>213</v>
      </c>
      <c r="AC73" s="35"/>
      <c r="AD73" s="34"/>
    </row>
    <row r="74" customFormat="false" ht="15" hidden="false" customHeight="false" outlineLevel="0" collapsed="false">
      <c r="A74" s="0" t="s">
        <v>531</v>
      </c>
      <c r="C74" s="0" t="s">
        <v>455</v>
      </c>
      <c r="D74" s="1" t="s">
        <v>461</v>
      </c>
      <c r="E74" s="1" t="n">
        <v>0</v>
      </c>
      <c r="F74" s="1" t="n">
        <v>0</v>
      </c>
      <c r="G74" s="39" t="n">
        <f aca="false">(COUNTIF('Random Magic Item'!B:B,$A74)+SUMIF('Random Magic Item'!$M:$M,$A74,'Random Magic Item'!N:N))/100</f>
        <v>0</v>
      </c>
      <c r="H74" s="39" t="n">
        <f aca="false">(COUNTIF('Random Magic Item'!C:C,$A74)+SUMIF('Random Magic Item'!$M:$M,$A74,'Random Magic Item'!O:O))/100</f>
        <v>0</v>
      </c>
      <c r="I74" s="39" t="n">
        <f aca="false">(COUNTIF('Random Magic Item'!D:D,$A74)+SUMIF('Random Magic Item'!$M:$M,$A74,'Random Magic Item'!P:P))/100</f>
        <v>0</v>
      </c>
      <c r="J74" s="39" t="n">
        <f aca="false">(COUNTIF('Random Magic Item'!E:E,$A74)+SUMIF('Random Magic Item'!$M:$M,$A74,'Random Magic Item'!Q:Q))/100</f>
        <v>0.01</v>
      </c>
      <c r="K74" s="39" t="n">
        <f aca="false">(COUNTIF('Random Magic Item'!F:F,$A74)+SUMIF('Random Magic Item'!$M:$M,$A74,'Random Magic Item'!R:R))/100</f>
        <v>0</v>
      </c>
      <c r="L74" s="39" t="n">
        <f aca="false">(COUNTIF('Random Magic Item'!G:G,$A74)+SUMIF('Random Magic Item'!$M:$M,$A74,'Random Magic Item'!S:S))/100</f>
        <v>0</v>
      </c>
      <c r="M74" s="39" t="n">
        <f aca="false">(COUNTIF('Random Magic Item'!H:H,$A74)+SUMIF('Random Magic Item'!$M:$M,$A74,'Random Magic Item'!T:T))/100</f>
        <v>0</v>
      </c>
      <c r="N74" s="39" t="n">
        <f aca="false">(COUNTIF('Random Magic Item'!I:I,$A74)+SUMIF('Random Magic Item'!$M:$M,$A74,'Random Magic Item'!U:U))/100</f>
        <v>0</v>
      </c>
      <c r="O74" s="39" t="n">
        <f aca="false">(COUNTIF('Random Magic Item'!J:J,$A74)+SUMIF('Random Magic Item'!$M:$M,$A74,'Random Magic Item'!V:V))/100</f>
        <v>0</v>
      </c>
      <c r="P74" s="40" t="n">
        <f aca="false">SIGN(SUM(G74:O74))</f>
        <v>1</v>
      </c>
      <c r="Q74" s="1" t="n">
        <v>153</v>
      </c>
      <c r="W74" s="34" t="n">
        <v>213</v>
      </c>
      <c r="AC74" s="35"/>
      <c r="AD74" s="34"/>
    </row>
    <row r="75" customFormat="false" ht="15" hidden="false" customHeight="false" outlineLevel="0" collapsed="false">
      <c r="A75" s="0" t="s">
        <v>532</v>
      </c>
      <c r="C75" s="0" t="s">
        <v>455</v>
      </c>
      <c r="D75" s="1" t="s">
        <v>439</v>
      </c>
      <c r="E75" s="1" t="n">
        <v>0</v>
      </c>
      <c r="F75" s="1" t="n">
        <v>0</v>
      </c>
      <c r="G75" s="39" t="n">
        <f aca="false">(COUNTIF('Random Magic Item'!B:B,$A75)+SUMIF('Random Magic Item'!$M:$M,$A75,'Random Magic Item'!N:N))/100</f>
        <v>0.01</v>
      </c>
      <c r="H75" s="39" t="n">
        <f aca="false">(COUNTIF('Random Magic Item'!C:C,$A75)+SUMIF('Random Magic Item'!$M:$M,$A75,'Random Magic Item'!O:O))/100</f>
        <v>0.03</v>
      </c>
      <c r="I75" s="39" t="n">
        <f aca="false">(COUNTIF('Random Magic Item'!D:D,$A75)+SUMIF('Random Magic Item'!$M:$M,$A75,'Random Magic Item'!P:P))/100</f>
        <v>0</v>
      </c>
      <c r="J75" s="39" t="n">
        <f aca="false">(COUNTIF('Random Magic Item'!E:E,$A75)+SUMIF('Random Magic Item'!$M:$M,$A75,'Random Magic Item'!Q:Q))/100</f>
        <v>0</v>
      </c>
      <c r="K75" s="39" t="n">
        <f aca="false">(COUNTIF('Random Magic Item'!F:F,$A75)+SUMIF('Random Magic Item'!$M:$M,$A75,'Random Magic Item'!R:R))/100</f>
        <v>0</v>
      </c>
      <c r="L75" s="39" t="n">
        <f aca="false">(COUNTIF('Random Magic Item'!G:G,$A75)+SUMIF('Random Magic Item'!$M:$M,$A75,'Random Magic Item'!S:S))/100</f>
        <v>0</v>
      </c>
      <c r="M75" s="39" t="n">
        <f aca="false">(COUNTIF('Random Magic Item'!H:H,$A75)+SUMIF('Random Magic Item'!$M:$M,$A75,'Random Magic Item'!T:T))/100</f>
        <v>0</v>
      </c>
      <c r="N75" s="39" t="n">
        <f aca="false">(COUNTIF('Random Magic Item'!I:I,$A75)+SUMIF('Random Magic Item'!$M:$M,$A75,'Random Magic Item'!U:U))/100</f>
        <v>0</v>
      </c>
      <c r="O75" s="39" t="n">
        <f aca="false">(COUNTIF('Random Magic Item'!J:J,$A75)+SUMIF('Random Magic Item'!$M:$M,$A75,'Random Magic Item'!V:V))/100</f>
        <v>0</v>
      </c>
      <c r="P75" s="40" t="n">
        <f aca="false">SIGN(SUM(G75:O75))</f>
        <v>1</v>
      </c>
      <c r="Q75" s="1" t="n">
        <v>153</v>
      </c>
      <c r="V75" s="1" t="n">
        <v>59</v>
      </c>
      <c r="W75" s="34" t="n">
        <v>213</v>
      </c>
      <c r="X75" s="1" t="n">
        <v>2</v>
      </c>
      <c r="Y75" s="1" t="n">
        <v>2</v>
      </c>
      <c r="AC75" s="35"/>
      <c r="AD75" s="34"/>
    </row>
    <row r="76" customFormat="false" ht="15" hidden="false" customHeight="false" outlineLevel="0" collapsed="false">
      <c r="A76" s="0" t="s">
        <v>533</v>
      </c>
      <c r="C76" s="0" t="s">
        <v>455</v>
      </c>
      <c r="D76" s="1" t="s">
        <v>439</v>
      </c>
      <c r="E76" s="1" t="n">
        <v>0</v>
      </c>
      <c r="F76" s="1" t="n">
        <v>0</v>
      </c>
      <c r="G76" s="39" t="n">
        <f aca="false">(COUNTIF('Random Magic Item'!B:B,$A76)+SUMIF('Random Magic Item'!$M:$M,$A76,'Random Magic Item'!N:N))/100</f>
        <v>0</v>
      </c>
      <c r="H76" s="39" t="n">
        <f aca="false">(COUNTIF('Random Magic Item'!C:C,$A76)+SUMIF('Random Magic Item'!$M:$M,$A76,'Random Magic Item'!O:O))/100</f>
        <v>0</v>
      </c>
      <c r="I76" s="39" t="n">
        <f aca="false">(COUNTIF('Random Magic Item'!D:D,$A76)+SUMIF('Random Magic Item'!$M:$M,$A76,'Random Magic Item'!P:P))/100</f>
        <v>0</v>
      </c>
      <c r="J76" s="39" t="n">
        <f aca="false">(COUNTIF('Random Magic Item'!E:E,$A76)+SUMIF('Random Magic Item'!$M:$M,$A76,'Random Magic Item'!Q:Q))/100</f>
        <v>0</v>
      </c>
      <c r="K76" s="39" t="n">
        <f aca="false">(COUNTIF('Random Magic Item'!F:F,$A76)+SUMIF('Random Magic Item'!$M:$M,$A76,'Random Magic Item'!R:R))/100</f>
        <v>0</v>
      </c>
      <c r="L76" s="39" t="n">
        <f aca="false">(COUNTIF('Random Magic Item'!G:G,$A76)+SUMIF('Random Magic Item'!$M:$M,$A76,'Random Magic Item'!S:S))/100</f>
        <v>0.01</v>
      </c>
      <c r="M76" s="39" t="n">
        <f aca="false">(COUNTIF('Random Magic Item'!H:H,$A76)+SUMIF('Random Magic Item'!$M:$M,$A76,'Random Magic Item'!T:T))/100</f>
        <v>0</v>
      </c>
      <c r="N76" s="39" t="n">
        <f aca="false">(COUNTIF('Random Magic Item'!I:I,$A76)+SUMIF('Random Magic Item'!$M:$M,$A76,'Random Magic Item'!U:U))/100</f>
        <v>0</v>
      </c>
      <c r="O76" s="39" t="n">
        <f aca="false">(COUNTIF('Random Magic Item'!J:J,$A76)+SUMIF('Random Magic Item'!$M:$M,$A76,'Random Magic Item'!V:V))/100</f>
        <v>0</v>
      </c>
      <c r="P76" s="40" t="n">
        <f aca="false">SIGN(SUM(G76:O76))</f>
        <v>1</v>
      </c>
      <c r="Q76" s="41" t="n">
        <v>154</v>
      </c>
      <c r="W76" s="34" t="n">
        <v>214</v>
      </c>
      <c r="AC76" s="35"/>
      <c r="AD76" s="34"/>
    </row>
    <row r="77" customFormat="false" ht="15" hidden="false" customHeight="false" outlineLevel="0" collapsed="false">
      <c r="A77" s="0" t="s">
        <v>534</v>
      </c>
      <c r="C77" s="0" t="s">
        <v>455</v>
      </c>
      <c r="D77" s="1" t="s">
        <v>439</v>
      </c>
      <c r="E77" s="1" t="n">
        <v>0</v>
      </c>
      <c r="F77" s="1" t="n">
        <v>0</v>
      </c>
      <c r="G77" s="39" t="n">
        <f aca="false">(COUNTIF('Random Magic Item'!B:B,$A77)+SUMIF('Random Magic Item'!$M:$M,$A77,'Random Magic Item'!N:N))/100</f>
        <v>0</v>
      </c>
      <c r="H77" s="39" t="n">
        <f aca="false">(COUNTIF('Random Magic Item'!C:C,$A77)+SUMIF('Random Magic Item'!$M:$M,$A77,'Random Magic Item'!O:O))/100</f>
        <v>0</v>
      </c>
      <c r="I77" s="39" t="n">
        <f aca="false">(COUNTIF('Random Magic Item'!D:D,$A77)+SUMIF('Random Magic Item'!$M:$M,$A77,'Random Magic Item'!P:P))/100</f>
        <v>0</v>
      </c>
      <c r="J77" s="39" t="n">
        <f aca="false">(COUNTIF('Random Magic Item'!E:E,$A77)+SUMIF('Random Magic Item'!$M:$M,$A77,'Random Magic Item'!Q:Q))/100</f>
        <v>0</v>
      </c>
      <c r="K77" s="39" t="n">
        <f aca="false">(COUNTIF('Random Magic Item'!F:F,$A77)+SUMIF('Random Magic Item'!$M:$M,$A77,'Random Magic Item'!R:R))/100</f>
        <v>0</v>
      </c>
      <c r="L77" s="39" t="n">
        <f aca="false">(COUNTIF('Random Magic Item'!G:G,$A77)+SUMIF('Random Magic Item'!$M:$M,$A77,'Random Magic Item'!S:S))/100</f>
        <v>0.01</v>
      </c>
      <c r="M77" s="39" t="n">
        <f aca="false">(COUNTIF('Random Magic Item'!H:H,$A77)+SUMIF('Random Magic Item'!$M:$M,$A77,'Random Magic Item'!T:T))/100</f>
        <v>0</v>
      </c>
      <c r="N77" s="39" t="n">
        <f aca="false">(COUNTIF('Random Magic Item'!I:I,$A77)+SUMIF('Random Magic Item'!$M:$M,$A77,'Random Magic Item'!U:U))/100</f>
        <v>0</v>
      </c>
      <c r="O77" s="39" t="n">
        <f aca="false">(COUNTIF('Random Magic Item'!J:J,$A77)+SUMIF('Random Magic Item'!$M:$M,$A77,'Random Magic Item'!V:V))/100</f>
        <v>0</v>
      </c>
      <c r="P77" s="40" t="n">
        <f aca="false">SIGN(SUM(G77:O77))</f>
        <v>1</v>
      </c>
      <c r="Q77" s="41" t="n">
        <v>154</v>
      </c>
      <c r="W77" s="34" t="n">
        <v>214</v>
      </c>
      <c r="AC77" s="35"/>
      <c r="AD77" s="34"/>
    </row>
    <row r="78" customFormat="false" ht="15" hidden="false" customHeight="false" outlineLevel="0" collapsed="false">
      <c r="A78" s="0" t="s">
        <v>535</v>
      </c>
      <c r="C78" s="0" t="s">
        <v>455</v>
      </c>
      <c r="D78" s="1" t="s">
        <v>439</v>
      </c>
      <c r="E78" s="1" t="n">
        <v>0</v>
      </c>
      <c r="F78" s="1" t="n">
        <v>0</v>
      </c>
      <c r="G78" s="39" t="n">
        <f aca="false">(COUNTIF('Random Magic Item'!B:B,$A78)+SUMIF('Random Magic Item'!$M:$M,$A78,'Random Magic Item'!N:N))/100</f>
        <v>0</v>
      </c>
      <c r="H78" s="39" t="n">
        <f aca="false">(COUNTIF('Random Magic Item'!C:C,$A78)+SUMIF('Random Magic Item'!$M:$M,$A78,'Random Magic Item'!O:O))/100</f>
        <v>0</v>
      </c>
      <c r="I78" s="39" t="n">
        <f aca="false">(COUNTIF('Random Magic Item'!D:D,$A78)+SUMIF('Random Magic Item'!$M:$M,$A78,'Random Magic Item'!P:P))/100</f>
        <v>0</v>
      </c>
      <c r="J78" s="39" t="n">
        <f aca="false">(COUNTIF('Random Magic Item'!E:E,$A78)+SUMIF('Random Magic Item'!$M:$M,$A78,'Random Magic Item'!Q:Q))/100</f>
        <v>0</v>
      </c>
      <c r="K78" s="39" t="n">
        <f aca="false">(COUNTIF('Random Magic Item'!F:F,$A78)+SUMIF('Random Magic Item'!$M:$M,$A78,'Random Magic Item'!R:R))/100</f>
        <v>0</v>
      </c>
      <c r="L78" s="39" t="n">
        <f aca="false">(COUNTIF('Random Magic Item'!G:G,$A78)+SUMIF('Random Magic Item'!$M:$M,$A78,'Random Magic Item'!S:S))/100</f>
        <v>0.01</v>
      </c>
      <c r="M78" s="39" t="n">
        <f aca="false">(COUNTIF('Random Magic Item'!H:H,$A78)+SUMIF('Random Magic Item'!$M:$M,$A78,'Random Magic Item'!T:T))/100</f>
        <v>0</v>
      </c>
      <c r="N78" s="39" t="n">
        <f aca="false">(COUNTIF('Random Magic Item'!I:I,$A78)+SUMIF('Random Magic Item'!$M:$M,$A78,'Random Magic Item'!U:U))/100</f>
        <v>0</v>
      </c>
      <c r="O78" s="39" t="n">
        <f aca="false">(COUNTIF('Random Magic Item'!J:J,$A78)+SUMIF('Random Magic Item'!$M:$M,$A78,'Random Magic Item'!V:V))/100</f>
        <v>0</v>
      </c>
      <c r="P78" s="40" t="n">
        <f aca="false">SIGN(SUM(G78:O78))</f>
        <v>1</v>
      </c>
      <c r="Q78" s="41" t="n">
        <v>154</v>
      </c>
      <c r="W78" s="34" t="n">
        <v>214</v>
      </c>
      <c r="AC78" s="35"/>
      <c r="AD78" s="34"/>
    </row>
    <row r="79" customFormat="false" ht="15" hidden="false" customHeight="false" outlineLevel="0" collapsed="false">
      <c r="A79" s="0" t="s">
        <v>536</v>
      </c>
      <c r="C79" s="0" t="s">
        <v>455</v>
      </c>
      <c r="D79" s="1" t="s">
        <v>439</v>
      </c>
      <c r="E79" s="1" t="n">
        <v>0</v>
      </c>
      <c r="F79" s="1" t="n">
        <v>0</v>
      </c>
      <c r="G79" s="39" t="n">
        <f aca="false">(COUNTIF('Random Magic Item'!B:B,$A79)+SUMIF('Random Magic Item'!$M:$M,$A79,'Random Magic Item'!N:N))/100</f>
        <v>0</v>
      </c>
      <c r="H79" s="39" t="n">
        <f aca="false">(COUNTIF('Random Magic Item'!C:C,$A79)+SUMIF('Random Magic Item'!$M:$M,$A79,'Random Magic Item'!O:O))/100</f>
        <v>0</v>
      </c>
      <c r="I79" s="39" t="n">
        <f aca="false">(COUNTIF('Random Magic Item'!D:D,$A79)+SUMIF('Random Magic Item'!$M:$M,$A79,'Random Magic Item'!P:P))/100</f>
        <v>0</v>
      </c>
      <c r="J79" s="39" t="n">
        <f aca="false">(COUNTIF('Random Magic Item'!E:E,$A79)+SUMIF('Random Magic Item'!$M:$M,$A79,'Random Magic Item'!Q:Q))/100</f>
        <v>0</v>
      </c>
      <c r="K79" s="39" t="n">
        <f aca="false">(COUNTIF('Random Magic Item'!F:F,$A79)+SUMIF('Random Magic Item'!$M:$M,$A79,'Random Magic Item'!R:R))/100</f>
        <v>0</v>
      </c>
      <c r="L79" s="39" t="n">
        <f aca="false">(COUNTIF('Random Magic Item'!G:G,$A79)+SUMIF('Random Magic Item'!$M:$M,$A79,'Random Magic Item'!S:S))/100</f>
        <v>0</v>
      </c>
      <c r="M79" s="39" t="n">
        <f aca="false">(COUNTIF('Random Magic Item'!H:H,$A79)+SUMIF('Random Magic Item'!$M:$M,$A79,'Random Magic Item'!T:T))/100</f>
        <v>0</v>
      </c>
      <c r="N79" s="39" t="n">
        <f aca="false">(COUNTIF('Random Magic Item'!I:I,$A79)+SUMIF('Random Magic Item'!$M:$M,$A79,'Random Magic Item'!U:U))/100</f>
        <v>0</v>
      </c>
      <c r="O79" s="39" t="n">
        <f aca="false">(COUNTIF('Random Magic Item'!J:J,$A79)+SUMIF('Random Magic Item'!$M:$M,$A79,'Random Magic Item'!V:V))/100</f>
        <v>0</v>
      </c>
      <c r="P79" s="40" t="n">
        <f aca="false">SIGN(SUM(G79:O79))</f>
        <v>0</v>
      </c>
      <c r="U79" s="1" t="n">
        <v>222</v>
      </c>
      <c r="AC79" s="35"/>
      <c r="AD79" s="34"/>
    </row>
    <row r="80" customFormat="false" ht="15" hidden="false" customHeight="false" outlineLevel="0" collapsed="false">
      <c r="A80" s="0" t="s">
        <v>537</v>
      </c>
      <c r="C80" s="0" t="s">
        <v>455</v>
      </c>
      <c r="D80" s="1" t="s">
        <v>459</v>
      </c>
      <c r="E80" s="1" t="n">
        <v>0</v>
      </c>
      <c r="F80" s="1" t="n">
        <v>0</v>
      </c>
      <c r="G80" s="39" t="n">
        <f aca="false">(COUNTIF('Random Magic Item'!B:B,$A80)+SUMIF('Random Magic Item'!$M:$M,$A80,'Random Magic Item'!N:N))/100</f>
        <v>0</v>
      </c>
      <c r="H80" s="39" t="n">
        <f aca="false">(COUNTIF('Random Magic Item'!C:C,$A80)+SUMIF('Random Magic Item'!$M:$M,$A80,'Random Magic Item'!O:O))/100</f>
        <v>0</v>
      </c>
      <c r="I80" s="39" t="n">
        <f aca="false">(COUNTIF('Random Magic Item'!D:D,$A80)+SUMIF('Random Magic Item'!$M:$M,$A80,'Random Magic Item'!P:P))/100</f>
        <v>0.02</v>
      </c>
      <c r="J80" s="39" t="n">
        <f aca="false">(COUNTIF('Random Magic Item'!E:E,$A80)+SUMIF('Random Magic Item'!$M:$M,$A80,'Random Magic Item'!Q:Q))/100</f>
        <v>0</v>
      </c>
      <c r="K80" s="39" t="n">
        <f aca="false">(COUNTIF('Random Magic Item'!F:F,$A80)+SUMIF('Random Magic Item'!$M:$M,$A80,'Random Magic Item'!R:R))/100</f>
        <v>0</v>
      </c>
      <c r="L80" s="39" t="n">
        <f aca="false">(COUNTIF('Random Magic Item'!G:G,$A80)+SUMIF('Random Magic Item'!$M:$M,$A80,'Random Magic Item'!S:S))/100</f>
        <v>0</v>
      </c>
      <c r="M80" s="39" t="n">
        <f aca="false">(COUNTIF('Random Magic Item'!H:H,$A80)+SUMIF('Random Magic Item'!$M:$M,$A80,'Random Magic Item'!T:T))/100</f>
        <v>0</v>
      </c>
      <c r="N80" s="39" t="n">
        <f aca="false">(COUNTIF('Random Magic Item'!I:I,$A80)+SUMIF('Random Magic Item'!$M:$M,$A80,'Random Magic Item'!U:U))/100</f>
        <v>0</v>
      </c>
      <c r="O80" s="39" t="n">
        <f aca="false">(COUNTIF('Random Magic Item'!J:J,$A80)+SUMIF('Random Magic Item'!$M:$M,$A80,'Random Magic Item'!V:V))/100</f>
        <v>0</v>
      </c>
      <c r="P80" s="40" t="n">
        <f aca="false">SIGN(SUM(G80:O80))</f>
        <v>1</v>
      </c>
      <c r="Q80" s="41" t="n">
        <v>154</v>
      </c>
      <c r="W80" s="34" t="n">
        <v>214</v>
      </c>
      <c r="AC80" s="35"/>
      <c r="AD80" s="34"/>
    </row>
    <row r="81" customFormat="false" ht="15" hidden="false" customHeight="false" outlineLevel="0" collapsed="false">
      <c r="A81" s="0" t="s">
        <v>538</v>
      </c>
      <c r="C81" s="0" t="s">
        <v>455</v>
      </c>
      <c r="D81" s="1" t="s">
        <v>469</v>
      </c>
      <c r="E81" s="1" t="n">
        <v>1</v>
      </c>
      <c r="F81" s="1" t="n">
        <v>0</v>
      </c>
      <c r="G81" s="39" t="n">
        <f aca="false">(COUNTIF('Random Magic Item'!B:B,$A81)+SUMIF('Random Magic Item'!$M:$M,$A81,'Random Magic Item'!N:N))/100</f>
        <v>0</v>
      </c>
      <c r="H81" s="39" t="n">
        <f aca="false">(COUNTIF('Random Magic Item'!C:C,$A81)+SUMIF('Random Magic Item'!$M:$M,$A81,'Random Magic Item'!O:O))/100</f>
        <v>0</v>
      </c>
      <c r="I81" s="39" t="n">
        <f aca="false">(COUNTIF('Random Magic Item'!D:D,$A81)+SUMIF('Random Magic Item'!$M:$M,$A81,'Random Magic Item'!P:P))/100</f>
        <v>0</v>
      </c>
      <c r="J81" s="39" t="n">
        <f aca="false">(COUNTIF('Random Magic Item'!E:E,$A81)+SUMIF('Random Magic Item'!$M:$M,$A81,'Random Magic Item'!Q:Q))/100</f>
        <v>0</v>
      </c>
      <c r="K81" s="39" t="n">
        <f aca="false">(COUNTIF('Random Magic Item'!F:F,$A81)+SUMIF('Random Magic Item'!$M:$M,$A81,'Random Magic Item'!R:R))/100</f>
        <v>0</v>
      </c>
      <c r="L81" s="39" t="n">
        <f aca="false">(COUNTIF('Random Magic Item'!G:G,$A81)+SUMIF('Random Magic Item'!$M:$M,$A81,'Random Magic Item'!S:S))/100</f>
        <v>0</v>
      </c>
      <c r="M81" s="39" t="n">
        <f aca="false">(COUNTIF('Random Magic Item'!H:H,$A81)+SUMIF('Random Magic Item'!$M:$M,$A81,'Random Magic Item'!T:T))/100</f>
        <v>0</v>
      </c>
      <c r="N81" s="39" t="n">
        <f aca="false">(COUNTIF('Random Magic Item'!I:I,$A81)+SUMIF('Random Magic Item'!$M:$M,$A81,'Random Magic Item'!U:U))/100</f>
        <v>0</v>
      </c>
      <c r="O81" s="39" t="n">
        <f aca="false">(COUNTIF('Random Magic Item'!J:J,$A81)+SUMIF('Random Magic Item'!$M:$M,$A81,'Random Magic Item'!V:V))/100</f>
        <v>0.02</v>
      </c>
      <c r="P81" s="40" t="n">
        <f aca="false">SIGN(SUM(G81:O81))</f>
        <v>1</v>
      </c>
      <c r="Q81" s="1" t="n">
        <v>155</v>
      </c>
      <c r="W81" s="34" t="n">
        <v>215</v>
      </c>
      <c r="AC81" s="35"/>
      <c r="AD81" s="34"/>
    </row>
    <row r="82" customFormat="false" ht="15" hidden="false" customHeight="false" outlineLevel="0" collapsed="false">
      <c r="A82" s="0" t="s">
        <v>539</v>
      </c>
      <c r="C82" s="0" t="s">
        <v>455</v>
      </c>
      <c r="D82" s="1" t="s">
        <v>459</v>
      </c>
      <c r="E82" s="1" t="n">
        <v>1</v>
      </c>
      <c r="F82" s="1" t="n">
        <v>0</v>
      </c>
      <c r="G82" s="39" t="n">
        <f aca="false">(COUNTIF('Random Magic Item'!B:B,$A82)+SUMIF('Random Magic Item'!$M:$M,$A82,'Random Magic Item'!N:N))/100</f>
        <v>0</v>
      </c>
      <c r="H82" s="39" t="n">
        <f aca="false">(COUNTIF('Random Magic Item'!C:C,$A82)+SUMIF('Random Magic Item'!$M:$M,$A82,'Random Magic Item'!O:O))/100</f>
        <v>0</v>
      </c>
      <c r="I82" s="39" t="n">
        <f aca="false">(COUNTIF('Random Magic Item'!D:D,$A82)+SUMIF('Random Magic Item'!$M:$M,$A82,'Random Magic Item'!P:P))/100</f>
        <v>0</v>
      </c>
      <c r="J82" s="39" t="n">
        <f aca="false">(COUNTIF('Random Magic Item'!E:E,$A82)+SUMIF('Random Magic Item'!$M:$M,$A82,'Random Magic Item'!Q:Q))/100</f>
        <v>0</v>
      </c>
      <c r="K82" s="39" t="n">
        <f aca="false">(COUNTIF('Random Magic Item'!F:F,$A82)+SUMIF('Random Magic Item'!$M:$M,$A82,'Random Magic Item'!R:R))/100</f>
        <v>0</v>
      </c>
      <c r="L82" s="39" t="n">
        <f aca="false">(COUNTIF('Random Magic Item'!G:G,$A82)+SUMIF('Random Magic Item'!$M:$M,$A82,'Random Magic Item'!S:S))/100</f>
        <v>0</v>
      </c>
      <c r="M82" s="39" t="n">
        <f aca="false">(COUNTIF('Random Magic Item'!H:H,$A82)+SUMIF('Random Magic Item'!$M:$M,$A82,'Random Magic Item'!T:T))/100</f>
        <v>0.01</v>
      </c>
      <c r="N82" s="39" t="n">
        <f aca="false">(COUNTIF('Random Magic Item'!I:I,$A82)+SUMIF('Random Magic Item'!$M:$M,$A82,'Random Magic Item'!U:U))/100</f>
        <v>0</v>
      </c>
      <c r="O82" s="39" t="n">
        <f aca="false">(COUNTIF('Random Magic Item'!J:J,$A82)+SUMIF('Random Magic Item'!$M:$M,$A82,'Random Magic Item'!V:V))/100</f>
        <v>0</v>
      </c>
      <c r="P82" s="40" t="n">
        <f aca="false">SIGN(SUM(G82:O82))</f>
        <v>1</v>
      </c>
      <c r="Q82" s="1" t="n">
        <v>155</v>
      </c>
      <c r="W82" s="34" t="n">
        <v>214</v>
      </c>
      <c r="AC82" s="35"/>
      <c r="AD82" s="34"/>
    </row>
    <row r="83" customFormat="false" ht="15" hidden="false" customHeight="false" outlineLevel="0" collapsed="false">
      <c r="A83" s="0" t="s">
        <v>540</v>
      </c>
      <c r="C83" s="0" t="s">
        <v>455</v>
      </c>
      <c r="D83" s="1" t="s">
        <v>461</v>
      </c>
      <c r="E83" s="1" t="n">
        <v>1</v>
      </c>
      <c r="F83" s="1" t="n">
        <v>0</v>
      </c>
      <c r="G83" s="39" t="n">
        <f aca="false">(COUNTIF('Random Magic Item'!B:B,$A83)+SUMIF('Random Magic Item'!$M:$M,$A83,'Random Magic Item'!N:N))/100</f>
        <v>0</v>
      </c>
      <c r="H83" s="39" t="n">
        <f aca="false">(COUNTIF('Random Magic Item'!C:C,$A83)+SUMIF('Random Magic Item'!$M:$M,$A83,'Random Magic Item'!O:O))/100</f>
        <v>0</v>
      </c>
      <c r="I83" s="39" t="n">
        <f aca="false">(COUNTIF('Random Magic Item'!D:D,$A83)+SUMIF('Random Magic Item'!$M:$M,$A83,'Random Magic Item'!P:P))/100</f>
        <v>0</v>
      </c>
      <c r="J83" s="39" t="n">
        <f aca="false">(COUNTIF('Random Magic Item'!E:E,$A83)+SUMIF('Random Magic Item'!$M:$M,$A83,'Random Magic Item'!Q:Q))/100</f>
        <v>0</v>
      </c>
      <c r="K83" s="39" t="n">
        <f aca="false">(COUNTIF('Random Magic Item'!F:F,$A83)+SUMIF('Random Magic Item'!$M:$M,$A83,'Random Magic Item'!R:R))/100</f>
        <v>0</v>
      </c>
      <c r="L83" s="39" t="n">
        <f aca="false">(COUNTIF('Random Magic Item'!G:G,$A83)+SUMIF('Random Magic Item'!$M:$M,$A83,'Random Magic Item'!S:S))/100</f>
        <v>0</v>
      </c>
      <c r="M83" s="39" t="n">
        <f aca="false">(COUNTIF('Random Magic Item'!H:H,$A83)+SUMIF('Random Magic Item'!$M:$M,$A83,'Random Magic Item'!T:T))/100</f>
        <v>0</v>
      </c>
      <c r="N83" s="39" t="n">
        <f aca="false">(COUNTIF('Random Magic Item'!I:I,$A83)+SUMIF('Random Magic Item'!$M:$M,$A83,'Random Magic Item'!U:U))/100</f>
        <v>0.01</v>
      </c>
      <c r="O83" s="39" t="n">
        <f aca="false">(COUNTIF('Random Magic Item'!J:J,$A83)+SUMIF('Random Magic Item'!$M:$M,$A83,'Random Magic Item'!V:V))/100</f>
        <v>0</v>
      </c>
      <c r="P83" s="40" t="n">
        <f aca="false">SIGN(SUM(G83:O83))</f>
        <v>1</v>
      </c>
      <c r="Q83" s="1" t="n">
        <v>155</v>
      </c>
      <c r="W83" s="34" t="n">
        <v>215</v>
      </c>
      <c r="AC83" s="35"/>
      <c r="AD83" s="34"/>
    </row>
    <row r="84" customFormat="false" ht="15" hidden="false" customHeight="false" outlineLevel="0" collapsed="false">
      <c r="A84" s="0" t="s">
        <v>541</v>
      </c>
      <c r="C84" s="0" t="s">
        <v>455</v>
      </c>
      <c r="D84" s="1" t="s">
        <v>461</v>
      </c>
      <c r="E84" s="1" t="n">
        <v>1</v>
      </c>
      <c r="F84" s="1" t="n">
        <v>0</v>
      </c>
      <c r="G84" s="39" t="n">
        <f aca="false">(COUNTIF('Random Magic Item'!B:B,$A84)+SUMIF('Random Magic Item'!$M:$M,$A84,'Random Magic Item'!N:N))/100</f>
        <v>0</v>
      </c>
      <c r="H84" s="39" t="n">
        <f aca="false">(COUNTIF('Random Magic Item'!C:C,$A84)+SUMIF('Random Magic Item'!$M:$M,$A84,'Random Magic Item'!O:O))/100</f>
        <v>0</v>
      </c>
      <c r="I84" s="39" t="n">
        <f aca="false">(COUNTIF('Random Magic Item'!D:D,$A84)+SUMIF('Random Magic Item'!$M:$M,$A84,'Random Magic Item'!P:P))/100</f>
        <v>0</v>
      </c>
      <c r="J84" s="39" t="n">
        <f aca="false">(COUNTIF('Random Magic Item'!E:E,$A84)+SUMIF('Random Magic Item'!$M:$M,$A84,'Random Magic Item'!Q:Q))/100</f>
        <v>0</v>
      </c>
      <c r="K84" s="39" t="n">
        <f aca="false">(COUNTIF('Random Magic Item'!F:F,$A84)+SUMIF('Random Magic Item'!$M:$M,$A84,'Random Magic Item'!R:R))/100</f>
        <v>0</v>
      </c>
      <c r="L84" s="39" t="n">
        <f aca="false">(COUNTIF('Random Magic Item'!G:G,$A84)+SUMIF('Random Magic Item'!$M:$M,$A84,'Random Magic Item'!S:S))/100</f>
        <v>0</v>
      </c>
      <c r="M84" s="39" t="n">
        <f aca="false">(COUNTIF('Random Magic Item'!H:H,$A84)+SUMIF('Random Magic Item'!$M:$M,$A84,'Random Magic Item'!T:T))/100</f>
        <v>0</v>
      </c>
      <c r="N84" s="39" t="n">
        <f aca="false">(COUNTIF('Random Magic Item'!I:I,$A84)+SUMIF('Random Magic Item'!$M:$M,$A84,'Random Magic Item'!U:U))/100</f>
        <v>0.01</v>
      </c>
      <c r="O84" s="39" t="n">
        <f aca="false">(COUNTIF('Random Magic Item'!J:J,$A84)+SUMIF('Random Magic Item'!$M:$M,$A84,'Random Magic Item'!V:V))/100</f>
        <v>0</v>
      </c>
      <c r="P84" s="40" t="n">
        <f aca="false">SIGN(SUM(G84:O84))</f>
        <v>1</v>
      </c>
      <c r="Q84" s="1" t="n">
        <v>155</v>
      </c>
      <c r="W84" s="34" t="n">
        <v>215</v>
      </c>
      <c r="AC84" s="35"/>
      <c r="AD84" s="34"/>
    </row>
    <row r="85" customFormat="false" ht="15" hidden="false" customHeight="false" outlineLevel="0" collapsed="false">
      <c r="A85" s="0" t="s">
        <v>542</v>
      </c>
      <c r="C85" s="0" t="s">
        <v>455</v>
      </c>
      <c r="D85" s="1" t="s">
        <v>459</v>
      </c>
      <c r="E85" s="1" t="n">
        <v>1</v>
      </c>
      <c r="F85" s="1" t="n">
        <v>0</v>
      </c>
      <c r="G85" s="39" t="n">
        <f aca="false">(COUNTIF('Random Magic Item'!B:B,$A85)+SUMIF('Random Magic Item'!$M:$M,$A85,'Random Magic Item'!N:N))/100</f>
        <v>0</v>
      </c>
      <c r="H85" s="39" t="n">
        <f aca="false">(COUNTIF('Random Magic Item'!C:C,$A85)+SUMIF('Random Magic Item'!$M:$M,$A85,'Random Magic Item'!O:O))/100</f>
        <v>0</v>
      </c>
      <c r="I85" s="39" t="n">
        <f aca="false">(COUNTIF('Random Magic Item'!D:D,$A85)+SUMIF('Random Magic Item'!$M:$M,$A85,'Random Magic Item'!P:P))/100</f>
        <v>0</v>
      </c>
      <c r="J85" s="39" t="n">
        <f aca="false">(COUNTIF('Random Magic Item'!E:E,$A85)+SUMIF('Random Magic Item'!$M:$M,$A85,'Random Magic Item'!Q:Q))/100</f>
        <v>0</v>
      </c>
      <c r="K85" s="39" t="n">
        <f aca="false">(COUNTIF('Random Magic Item'!F:F,$A85)+SUMIF('Random Magic Item'!$M:$M,$A85,'Random Magic Item'!R:R))/100</f>
        <v>0</v>
      </c>
      <c r="L85" s="39" t="n">
        <f aca="false">(COUNTIF('Random Magic Item'!G:G,$A85)+SUMIF('Random Magic Item'!$M:$M,$A85,'Random Magic Item'!S:S))/100</f>
        <v>0</v>
      </c>
      <c r="M85" s="39" t="n">
        <f aca="false">(COUNTIF('Random Magic Item'!H:H,$A85)+SUMIF('Random Magic Item'!$M:$M,$A85,'Random Magic Item'!T:T))/100</f>
        <v>0.01</v>
      </c>
      <c r="N85" s="39" t="n">
        <f aca="false">(COUNTIF('Random Magic Item'!I:I,$A85)+SUMIF('Random Magic Item'!$M:$M,$A85,'Random Magic Item'!U:U))/100</f>
        <v>0</v>
      </c>
      <c r="O85" s="39" t="n">
        <f aca="false">(COUNTIF('Random Magic Item'!J:J,$A85)+SUMIF('Random Magic Item'!$M:$M,$A85,'Random Magic Item'!V:V))/100</f>
        <v>0</v>
      </c>
      <c r="P85" s="40" t="n">
        <f aca="false">SIGN(SUM(G85:O85))</f>
        <v>1</v>
      </c>
      <c r="Q85" s="1" t="n">
        <v>155</v>
      </c>
      <c r="W85" s="34" t="n">
        <v>215</v>
      </c>
      <c r="Y85" s="1" t="n">
        <v>2</v>
      </c>
      <c r="AC85" s="35"/>
      <c r="AD85" s="34"/>
    </row>
    <row r="86" customFormat="false" ht="15" hidden="false" customHeight="false" outlineLevel="0" collapsed="false">
      <c r="A86" s="0" t="s">
        <v>543</v>
      </c>
      <c r="C86" s="0" t="s">
        <v>455</v>
      </c>
      <c r="D86" s="1" t="s">
        <v>469</v>
      </c>
      <c r="E86" s="1" t="n">
        <v>1</v>
      </c>
      <c r="F86" s="1" t="n">
        <v>0</v>
      </c>
      <c r="G86" s="39" t="n">
        <f aca="false">(COUNTIF('Random Magic Item'!B:B,$A86)+SUMIF('Random Magic Item'!$M:$M,$A86,'Random Magic Item'!N:N))/100</f>
        <v>0</v>
      </c>
      <c r="H86" s="39" t="n">
        <f aca="false">(COUNTIF('Random Magic Item'!C:C,$A86)+SUMIF('Random Magic Item'!$M:$M,$A86,'Random Magic Item'!O:O))/100</f>
        <v>0</v>
      </c>
      <c r="I86" s="39" t="n">
        <f aca="false">(COUNTIF('Random Magic Item'!D:D,$A86)+SUMIF('Random Magic Item'!$M:$M,$A86,'Random Magic Item'!P:P))/100</f>
        <v>0</v>
      </c>
      <c r="J86" s="39" t="n">
        <f aca="false">(COUNTIF('Random Magic Item'!E:E,$A86)+SUMIF('Random Magic Item'!$M:$M,$A86,'Random Magic Item'!Q:Q))/100</f>
        <v>0</v>
      </c>
      <c r="K86" s="39" t="n">
        <f aca="false">(COUNTIF('Random Magic Item'!F:F,$A86)+SUMIF('Random Magic Item'!$M:$M,$A86,'Random Magic Item'!R:R))/100</f>
        <v>0</v>
      </c>
      <c r="L86" s="39" t="n">
        <f aca="false">(COUNTIF('Random Magic Item'!G:G,$A86)+SUMIF('Random Magic Item'!$M:$M,$A86,'Random Magic Item'!S:S))/100</f>
        <v>0</v>
      </c>
      <c r="M86" s="39" t="n">
        <f aca="false">(COUNTIF('Random Magic Item'!H:H,$A86)+SUMIF('Random Magic Item'!$M:$M,$A86,'Random Magic Item'!T:T))/100</f>
        <v>0</v>
      </c>
      <c r="N86" s="39" t="n">
        <f aca="false">(COUNTIF('Random Magic Item'!I:I,$A86)+SUMIF('Random Magic Item'!$M:$M,$A86,'Random Magic Item'!U:U))/100</f>
        <v>0</v>
      </c>
      <c r="O86" s="39" t="n">
        <f aca="false">(COUNTIF('Random Magic Item'!J:J,$A86)+SUMIF('Random Magic Item'!$M:$M,$A86,'Random Magic Item'!V:V))/100</f>
        <v>0.01</v>
      </c>
      <c r="P86" s="40" t="n">
        <f aca="false">SIGN(SUM(G86:O86))</f>
        <v>1</v>
      </c>
      <c r="Q86" s="1" t="n">
        <v>155</v>
      </c>
      <c r="W86" s="34" t="n">
        <v>215</v>
      </c>
      <c r="AC86" s="35"/>
      <c r="AD86" s="34"/>
    </row>
    <row r="87" customFormat="false" ht="15" hidden="false" customHeight="false" outlineLevel="0" collapsed="false">
      <c r="A87" s="0" t="s">
        <v>544</v>
      </c>
      <c r="C87" s="0" t="s">
        <v>545</v>
      </c>
      <c r="D87" s="1" t="s">
        <v>459</v>
      </c>
      <c r="E87" s="1" t="n">
        <v>1</v>
      </c>
      <c r="F87" s="1" t="n">
        <v>1</v>
      </c>
      <c r="G87" s="39" t="n">
        <f aca="false">(COUNTIF('Random Magic Item'!B:B,$A87)+SUMIF('Random Magic Item'!$M:$M,$A87,'Random Magic Item'!N:N))/100</f>
        <v>0</v>
      </c>
      <c r="H87" s="39" t="n">
        <f aca="false">(COUNTIF('Random Magic Item'!C:C,$A87)+SUMIF('Random Magic Item'!$M:$M,$A87,'Random Magic Item'!O:O))/100</f>
        <v>0</v>
      </c>
      <c r="I87" s="39" t="n">
        <f aca="false">(COUNTIF('Random Magic Item'!D:D,$A87)+SUMIF('Random Magic Item'!$M:$M,$A87,'Random Magic Item'!P:P))/100</f>
        <v>0</v>
      </c>
      <c r="J87" s="39" t="n">
        <f aca="false">(COUNTIF('Random Magic Item'!E:E,$A87)+SUMIF('Random Magic Item'!$M:$M,$A87,'Random Magic Item'!Q:Q))/100</f>
        <v>0</v>
      </c>
      <c r="K87" s="39" t="n">
        <f aca="false">(COUNTIF('Random Magic Item'!F:F,$A87)+SUMIF('Random Magic Item'!$M:$M,$A87,'Random Magic Item'!R:R))/100</f>
        <v>0</v>
      </c>
      <c r="L87" s="39" t="n">
        <f aca="false">(COUNTIF('Random Magic Item'!G:G,$A87)+SUMIF('Random Magic Item'!$M:$M,$A87,'Random Magic Item'!S:S))/100</f>
        <v>0</v>
      </c>
      <c r="M87" s="39" t="n">
        <f aca="false">(COUNTIF('Random Magic Item'!H:H,$A87)+SUMIF('Random Magic Item'!$M:$M,$A87,'Random Magic Item'!T:T))/100</f>
        <v>0.01</v>
      </c>
      <c r="N87" s="39" t="n">
        <f aca="false">(COUNTIF('Random Magic Item'!I:I,$A87)+SUMIF('Random Magic Item'!$M:$M,$A87,'Random Magic Item'!U:U))/100</f>
        <v>0</v>
      </c>
      <c r="O87" s="39" t="n">
        <f aca="false">(COUNTIF('Random Magic Item'!J:J,$A87)+SUMIF('Random Magic Item'!$M:$M,$A87,'Random Magic Item'!V:V))/100</f>
        <v>0</v>
      </c>
      <c r="P87" s="40" t="n">
        <f aca="false">SIGN(SUM(G87:O87))</f>
        <v>1</v>
      </c>
      <c r="Q87" s="1" t="n">
        <v>155</v>
      </c>
      <c r="W87" s="34" t="n">
        <v>215</v>
      </c>
      <c r="AC87" s="35"/>
      <c r="AD87" s="34"/>
    </row>
    <row r="88" customFormat="false" ht="15" hidden="false" customHeight="false" outlineLevel="0" collapsed="false">
      <c r="A88" s="0" t="s">
        <v>546</v>
      </c>
      <c r="C88" s="0" t="s">
        <v>455</v>
      </c>
      <c r="D88" s="1" t="s">
        <v>469</v>
      </c>
      <c r="E88" s="1" t="n">
        <v>1</v>
      </c>
      <c r="F88" s="1" t="n">
        <v>0</v>
      </c>
      <c r="G88" s="39" t="n">
        <f aca="false">(COUNTIF('Random Magic Item'!B:B,$A88)+SUMIF('Random Magic Item'!$M:$M,$A88,'Random Magic Item'!N:N))/100</f>
        <v>0</v>
      </c>
      <c r="H88" s="39" t="n">
        <f aca="false">(COUNTIF('Random Magic Item'!C:C,$A88)+SUMIF('Random Magic Item'!$M:$M,$A88,'Random Magic Item'!O:O))/100</f>
        <v>0</v>
      </c>
      <c r="I88" s="39" t="n">
        <f aca="false">(COUNTIF('Random Magic Item'!D:D,$A88)+SUMIF('Random Magic Item'!$M:$M,$A88,'Random Magic Item'!P:P))/100</f>
        <v>0</v>
      </c>
      <c r="J88" s="39" t="n">
        <f aca="false">(COUNTIF('Random Magic Item'!E:E,$A88)+SUMIF('Random Magic Item'!$M:$M,$A88,'Random Magic Item'!Q:Q))/100</f>
        <v>0</v>
      </c>
      <c r="K88" s="39" t="n">
        <f aca="false">(COUNTIF('Random Magic Item'!F:F,$A88)+SUMIF('Random Magic Item'!$M:$M,$A88,'Random Magic Item'!R:R))/100</f>
        <v>0</v>
      </c>
      <c r="L88" s="39" t="n">
        <f aca="false">(COUNTIF('Random Magic Item'!G:G,$A88)+SUMIF('Random Magic Item'!$M:$M,$A88,'Random Magic Item'!S:S))/100</f>
        <v>0</v>
      </c>
      <c r="M88" s="39" t="n">
        <f aca="false">(COUNTIF('Random Magic Item'!H:H,$A88)+SUMIF('Random Magic Item'!$M:$M,$A88,'Random Magic Item'!T:T))/100</f>
        <v>0</v>
      </c>
      <c r="N88" s="39" t="n">
        <f aca="false">(COUNTIF('Random Magic Item'!I:I,$A88)+SUMIF('Random Magic Item'!$M:$M,$A88,'Random Magic Item'!U:U))/100</f>
        <v>0</v>
      </c>
      <c r="O88" s="39" t="n">
        <f aca="false">(COUNTIF('Random Magic Item'!J:J,$A88)+SUMIF('Random Magic Item'!$M:$M,$A88,'Random Magic Item'!V:V))/100</f>
        <v>0</v>
      </c>
      <c r="P88" s="40" t="n">
        <f aca="false">SIGN(SUM(G88:O88))</f>
        <v>0</v>
      </c>
      <c r="S88" s="1" t="n">
        <v>94</v>
      </c>
      <c r="Y88" s="1" t="n">
        <v>4</v>
      </c>
      <c r="AC88" s="35"/>
      <c r="AD88" s="34"/>
    </row>
    <row r="89" customFormat="false" ht="15" hidden="false" customHeight="false" outlineLevel="0" collapsed="false">
      <c r="A89" s="0" t="s">
        <v>547</v>
      </c>
      <c r="C89" s="0" t="s">
        <v>548</v>
      </c>
      <c r="D89" s="1" t="s">
        <v>469</v>
      </c>
      <c r="E89" s="1" t="n">
        <v>1</v>
      </c>
      <c r="F89" s="1" t="n">
        <v>0</v>
      </c>
      <c r="G89" s="39" t="n">
        <f aca="false">(COUNTIF('Random Magic Item'!B:B,$A89)+SUMIF('Random Magic Item'!$M:$M,$A89,'Random Magic Item'!N:N))/100</f>
        <v>0</v>
      </c>
      <c r="H89" s="39" t="n">
        <f aca="false">(COUNTIF('Random Magic Item'!C:C,$A89)+SUMIF('Random Magic Item'!$M:$M,$A89,'Random Magic Item'!O:O))/100</f>
        <v>0</v>
      </c>
      <c r="I89" s="39" t="n">
        <f aca="false">(COUNTIF('Random Magic Item'!D:D,$A89)+SUMIF('Random Magic Item'!$M:$M,$A89,'Random Magic Item'!P:P))/100</f>
        <v>0</v>
      </c>
      <c r="J89" s="39" t="n">
        <f aca="false">(COUNTIF('Random Magic Item'!E:E,$A89)+SUMIF('Random Magic Item'!$M:$M,$A89,'Random Magic Item'!Q:Q))/100</f>
        <v>0</v>
      </c>
      <c r="K89" s="39" t="n">
        <f aca="false">(COUNTIF('Random Magic Item'!F:F,$A89)+SUMIF('Random Magic Item'!$M:$M,$A89,'Random Magic Item'!R:R))/100</f>
        <v>0</v>
      </c>
      <c r="L89" s="39" t="n">
        <f aca="false">(COUNTIF('Random Magic Item'!G:G,$A89)+SUMIF('Random Magic Item'!$M:$M,$A89,'Random Magic Item'!S:S))/100</f>
        <v>0</v>
      </c>
      <c r="M89" s="39" t="n">
        <f aca="false">(COUNTIF('Random Magic Item'!H:H,$A89)+SUMIF('Random Magic Item'!$M:$M,$A89,'Random Magic Item'!T:T))/100</f>
        <v>0</v>
      </c>
      <c r="N89" s="39" t="n">
        <f aca="false">(COUNTIF('Random Magic Item'!I:I,$A89)+SUMIF('Random Magic Item'!$M:$M,$A89,'Random Magic Item'!U:U))/100</f>
        <v>0</v>
      </c>
      <c r="O89" s="39" t="n">
        <f aca="false">(COUNTIF('Random Magic Item'!J:J,$A89)+SUMIF('Random Magic Item'!$M:$M,$A89,'Random Magic Item'!V:V))/100</f>
        <v>0</v>
      </c>
      <c r="P89" s="40" t="n">
        <f aca="false">SIGN(SUM(G89:O89))</f>
        <v>0</v>
      </c>
      <c r="Q89" s="1" t="n">
        <v>216</v>
      </c>
      <c r="AC89" s="35"/>
      <c r="AD89" s="34"/>
    </row>
    <row r="90" customFormat="false" ht="15" hidden="false" customHeight="false" outlineLevel="0" collapsed="false">
      <c r="A90" s="0" t="s">
        <v>549</v>
      </c>
      <c r="C90" s="0" t="s">
        <v>455</v>
      </c>
      <c r="D90" s="1" t="s">
        <v>469</v>
      </c>
      <c r="E90" s="1" t="n">
        <v>1</v>
      </c>
      <c r="F90" s="1" t="n">
        <v>0</v>
      </c>
      <c r="G90" s="39" t="n">
        <f aca="false">(COUNTIF('Random Magic Item'!B:B,$A90)+SUMIF('Random Magic Item'!$M:$M,$A90,'Random Magic Item'!N:N))/100</f>
        <v>0</v>
      </c>
      <c r="H90" s="39" t="n">
        <f aca="false">(COUNTIF('Random Magic Item'!C:C,$A90)+SUMIF('Random Magic Item'!$M:$M,$A90,'Random Magic Item'!O:O))/100</f>
        <v>0</v>
      </c>
      <c r="I90" s="39" t="n">
        <f aca="false">(COUNTIF('Random Magic Item'!D:D,$A90)+SUMIF('Random Magic Item'!$M:$M,$A90,'Random Magic Item'!P:P))/100</f>
        <v>0</v>
      </c>
      <c r="J90" s="39" t="n">
        <f aca="false">(COUNTIF('Random Magic Item'!E:E,$A90)+SUMIF('Random Magic Item'!$M:$M,$A90,'Random Magic Item'!Q:Q))/100</f>
        <v>0</v>
      </c>
      <c r="K90" s="39" t="n">
        <f aca="false">(COUNTIF('Random Magic Item'!F:F,$A90)+SUMIF('Random Magic Item'!$M:$M,$A90,'Random Magic Item'!R:R))/100</f>
        <v>0</v>
      </c>
      <c r="L90" s="39" t="n">
        <f aca="false">(COUNTIF('Random Magic Item'!G:G,$A90)+SUMIF('Random Magic Item'!$M:$M,$A90,'Random Magic Item'!S:S))/100</f>
        <v>0</v>
      </c>
      <c r="M90" s="39" t="n">
        <f aca="false">(COUNTIF('Random Magic Item'!H:H,$A90)+SUMIF('Random Magic Item'!$M:$M,$A90,'Random Magic Item'!T:T))/100</f>
        <v>0</v>
      </c>
      <c r="N90" s="39" t="n">
        <f aca="false">(COUNTIF('Random Magic Item'!I:I,$A90)+SUMIF('Random Magic Item'!$M:$M,$A90,'Random Magic Item'!U:U))/100</f>
        <v>0</v>
      </c>
      <c r="O90" s="39" t="n">
        <f aca="false">(COUNTIF('Random Magic Item'!J:J,$A90)+SUMIF('Random Magic Item'!$M:$M,$A90,'Random Magic Item'!V:V))/100</f>
        <v>0</v>
      </c>
      <c r="P90" s="40" t="n">
        <f aca="false">SIGN(SUM(G90:O90))</f>
        <v>0</v>
      </c>
      <c r="Y90" s="1" t="n">
        <v>4</v>
      </c>
      <c r="AC90" s="35"/>
      <c r="AD90" s="34"/>
    </row>
    <row r="91" customFormat="false" ht="15" hidden="false" customHeight="false" outlineLevel="0" collapsed="false">
      <c r="A91" s="0" t="s">
        <v>550</v>
      </c>
      <c r="C91" s="0" t="s">
        <v>455</v>
      </c>
      <c r="D91" s="1" t="s">
        <v>529</v>
      </c>
      <c r="E91" s="1" t="n">
        <v>1</v>
      </c>
      <c r="F91" s="1" t="n">
        <v>0</v>
      </c>
      <c r="G91" s="39" t="n">
        <f aca="false">(COUNTIF('Random Magic Item'!B:B,$A91)+SUMIF('Random Magic Item'!$M:$M,$A91,'Random Magic Item'!N:N))/100</f>
        <v>0</v>
      </c>
      <c r="H91" s="39" t="n">
        <f aca="false">(COUNTIF('Random Magic Item'!C:C,$A91)+SUMIF('Random Magic Item'!$M:$M,$A91,'Random Magic Item'!O:O))/100</f>
        <v>0</v>
      </c>
      <c r="I91" s="39" t="n">
        <f aca="false">(COUNTIF('Random Magic Item'!D:D,$A91)+SUMIF('Random Magic Item'!$M:$M,$A91,'Random Magic Item'!P:P))/100</f>
        <v>0</v>
      </c>
      <c r="J91" s="39" t="n">
        <f aca="false">(COUNTIF('Random Magic Item'!E:E,$A91)+SUMIF('Random Magic Item'!$M:$M,$A91,'Random Magic Item'!Q:Q))/100</f>
        <v>0</v>
      </c>
      <c r="K91" s="39" t="n">
        <f aca="false">(COUNTIF('Random Magic Item'!F:F,$A91)+SUMIF('Random Magic Item'!$M:$M,$A91,'Random Magic Item'!R:R))/100</f>
        <v>0</v>
      </c>
      <c r="L91" s="39" t="n">
        <f aca="false">(COUNTIF('Random Magic Item'!G:G,$A91)+SUMIF('Random Magic Item'!$M:$M,$A91,'Random Magic Item'!S:S))/100</f>
        <v>0</v>
      </c>
      <c r="M91" s="39" t="n">
        <f aca="false">(COUNTIF('Random Magic Item'!H:H,$A91)+SUMIF('Random Magic Item'!$M:$M,$A91,'Random Magic Item'!T:T))/100</f>
        <v>0</v>
      </c>
      <c r="N91" s="39" t="n">
        <f aca="false">(COUNTIF('Random Magic Item'!I:I,$A91)+SUMIF('Random Magic Item'!$M:$M,$A91,'Random Magic Item'!U:U))/100</f>
        <v>0</v>
      </c>
      <c r="O91" s="39" t="n">
        <f aca="false">(COUNTIF('Random Magic Item'!J:J,$A91)+SUMIF('Random Magic Item'!$M:$M,$A91,'Random Magic Item'!V:V))/100</f>
        <v>0</v>
      </c>
      <c r="P91" s="40" t="n">
        <f aca="false">SIGN(SUM(G91:O91))</f>
        <v>0</v>
      </c>
      <c r="Q91" s="1" t="n">
        <v>222</v>
      </c>
      <c r="AC91" s="35"/>
      <c r="AD91" s="34"/>
    </row>
    <row r="92" customFormat="false" ht="15" hidden="false" customHeight="false" outlineLevel="0" collapsed="false">
      <c r="A92" s="0" t="s">
        <v>551</v>
      </c>
      <c r="C92" s="0" t="s">
        <v>455</v>
      </c>
      <c r="D92" s="1" t="s">
        <v>529</v>
      </c>
      <c r="E92" s="1" t="n">
        <v>1</v>
      </c>
      <c r="F92" s="1" t="n">
        <v>0</v>
      </c>
      <c r="G92" s="39" t="n">
        <f aca="false">(COUNTIF('Random Magic Item'!B:B,$A92)+SUMIF('Random Magic Item'!$M:$M,$A92,'Random Magic Item'!N:N))/100</f>
        <v>0</v>
      </c>
      <c r="H92" s="39" t="n">
        <f aca="false">(COUNTIF('Random Magic Item'!C:C,$A92)+SUMIF('Random Magic Item'!$M:$M,$A92,'Random Magic Item'!O:O))/100</f>
        <v>0</v>
      </c>
      <c r="I92" s="39" t="n">
        <f aca="false">(COUNTIF('Random Magic Item'!D:D,$A92)+SUMIF('Random Magic Item'!$M:$M,$A92,'Random Magic Item'!P:P))/100</f>
        <v>0</v>
      </c>
      <c r="J92" s="39" t="n">
        <f aca="false">(COUNTIF('Random Magic Item'!E:E,$A92)+SUMIF('Random Magic Item'!$M:$M,$A92,'Random Magic Item'!Q:Q))/100</f>
        <v>0</v>
      </c>
      <c r="K92" s="39" t="n">
        <f aca="false">(COUNTIF('Random Magic Item'!F:F,$A92)+SUMIF('Random Magic Item'!$M:$M,$A92,'Random Magic Item'!R:R))/100</f>
        <v>0</v>
      </c>
      <c r="L92" s="39" t="n">
        <f aca="false">(COUNTIF('Random Magic Item'!G:G,$A92)+SUMIF('Random Magic Item'!$M:$M,$A92,'Random Magic Item'!S:S))/100</f>
        <v>0</v>
      </c>
      <c r="M92" s="39" t="n">
        <f aca="false">(COUNTIF('Random Magic Item'!H:H,$A92)+SUMIF('Random Magic Item'!$M:$M,$A92,'Random Magic Item'!T:T))/100</f>
        <v>0</v>
      </c>
      <c r="N92" s="39" t="n">
        <f aca="false">(COUNTIF('Random Magic Item'!I:I,$A92)+SUMIF('Random Magic Item'!$M:$M,$A92,'Random Magic Item'!U:U))/100</f>
        <v>0</v>
      </c>
      <c r="O92" s="39" t="n">
        <f aca="false">(COUNTIF('Random Magic Item'!J:J,$A92)+SUMIF('Random Magic Item'!$M:$M,$A92,'Random Magic Item'!V:V))/100</f>
        <v>0</v>
      </c>
      <c r="P92" s="40" t="n">
        <f aca="false">SIGN(SUM(G92:O92))</f>
        <v>0</v>
      </c>
      <c r="Q92" s="1" t="n">
        <v>222</v>
      </c>
      <c r="AC92" s="35"/>
      <c r="AD92" s="34"/>
    </row>
    <row r="93" customFormat="false" ht="15" hidden="false" customHeight="false" outlineLevel="0" collapsed="false">
      <c r="A93" s="0" t="s">
        <v>552</v>
      </c>
      <c r="C93" s="0" t="s">
        <v>455</v>
      </c>
      <c r="D93" s="1" t="s">
        <v>439</v>
      </c>
      <c r="E93" s="1" t="n">
        <v>0</v>
      </c>
      <c r="F93" s="1" t="n">
        <v>0</v>
      </c>
      <c r="G93" s="39" t="n">
        <f aca="false">(COUNTIF('Random Magic Item'!B:B,$A93)+SUMIF('Random Magic Item'!$M:$M,$A93,'Random Magic Item'!N:N))/100</f>
        <v>0</v>
      </c>
      <c r="H93" s="39" t="n">
        <f aca="false">(COUNTIF('Random Magic Item'!C:C,$A93)+SUMIF('Random Magic Item'!$M:$M,$A93,'Random Magic Item'!O:O))/100</f>
        <v>0</v>
      </c>
      <c r="I93" s="39" t="n">
        <f aca="false">(COUNTIF('Random Magic Item'!D:D,$A93)+SUMIF('Random Magic Item'!$M:$M,$A93,'Random Magic Item'!P:P))/100</f>
        <v>0</v>
      </c>
      <c r="J93" s="39" t="n">
        <f aca="false">(COUNTIF('Random Magic Item'!E:E,$A93)+SUMIF('Random Magic Item'!$M:$M,$A93,'Random Magic Item'!Q:Q))/100</f>
        <v>0</v>
      </c>
      <c r="K93" s="39" t="n">
        <f aca="false">(COUNTIF('Random Magic Item'!F:F,$A93)+SUMIF('Random Magic Item'!$M:$M,$A93,'Random Magic Item'!R:R))/100</f>
        <v>0</v>
      </c>
      <c r="L93" s="39" t="n">
        <f aca="false">(COUNTIF('Random Magic Item'!G:G,$A93)+SUMIF('Random Magic Item'!$M:$M,$A93,'Random Magic Item'!S:S))/100</f>
        <v>0.02</v>
      </c>
      <c r="M93" s="39" t="n">
        <f aca="false">(COUNTIF('Random Magic Item'!H:H,$A93)+SUMIF('Random Magic Item'!$M:$M,$A93,'Random Magic Item'!T:T))/100</f>
        <v>0</v>
      </c>
      <c r="N93" s="39" t="n">
        <f aca="false">(COUNTIF('Random Magic Item'!I:I,$A93)+SUMIF('Random Magic Item'!$M:$M,$A93,'Random Magic Item'!U:U))/100</f>
        <v>0</v>
      </c>
      <c r="O93" s="39" t="n">
        <f aca="false">(COUNTIF('Random Magic Item'!J:J,$A93)+SUMIF('Random Magic Item'!$M:$M,$A93,'Random Magic Item'!V:V))/100</f>
        <v>0</v>
      </c>
      <c r="P93" s="40" t="n">
        <f aca="false">SIGN(SUM(G93:O93))</f>
        <v>1</v>
      </c>
      <c r="Q93" s="1" t="n">
        <v>155</v>
      </c>
      <c r="W93" s="34" t="n">
        <v>215</v>
      </c>
      <c r="AC93" s="35"/>
      <c r="AD93" s="34"/>
    </row>
    <row r="94" customFormat="false" ht="15" hidden="false" customHeight="false" outlineLevel="0" collapsed="false">
      <c r="A94" s="0" t="s">
        <v>553</v>
      </c>
      <c r="C94" s="0" t="s">
        <v>455</v>
      </c>
      <c r="D94" s="1" t="s">
        <v>459</v>
      </c>
      <c r="E94" s="1" t="n">
        <v>1</v>
      </c>
      <c r="F94" s="1" t="n">
        <v>0</v>
      </c>
      <c r="G94" s="39" t="n">
        <f aca="false">(COUNTIF('Random Magic Item'!B:B,$A94)+SUMIF('Random Magic Item'!$M:$M,$A94,'Random Magic Item'!N:N))/100</f>
        <v>0</v>
      </c>
      <c r="H94" s="39" t="n">
        <f aca="false">(COUNTIF('Random Magic Item'!C:C,$A94)+SUMIF('Random Magic Item'!$M:$M,$A94,'Random Magic Item'!O:O))/100</f>
        <v>0</v>
      </c>
      <c r="I94" s="39" t="n">
        <f aca="false">(COUNTIF('Random Magic Item'!D:D,$A94)+SUMIF('Random Magic Item'!$M:$M,$A94,'Random Magic Item'!P:P))/100</f>
        <v>0</v>
      </c>
      <c r="J94" s="39" t="n">
        <f aca="false">(COUNTIF('Random Magic Item'!E:E,$A94)+SUMIF('Random Magic Item'!$M:$M,$A94,'Random Magic Item'!Q:Q))/100</f>
        <v>0</v>
      </c>
      <c r="K94" s="39" t="n">
        <f aca="false">(COUNTIF('Random Magic Item'!F:F,$A94)+SUMIF('Random Magic Item'!$M:$M,$A94,'Random Magic Item'!R:R))/100</f>
        <v>0</v>
      </c>
      <c r="L94" s="39" t="n">
        <f aca="false">(COUNTIF('Random Magic Item'!G:G,$A94)+SUMIF('Random Magic Item'!$M:$M,$A94,'Random Magic Item'!S:S))/100</f>
        <v>0</v>
      </c>
      <c r="M94" s="39" t="n">
        <f aca="false">(COUNTIF('Random Magic Item'!H:H,$A94)+SUMIF('Random Magic Item'!$M:$M,$A94,'Random Magic Item'!T:T))/100</f>
        <v>0.01</v>
      </c>
      <c r="N94" s="39" t="n">
        <f aca="false">(COUNTIF('Random Magic Item'!I:I,$A94)+SUMIF('Random Magic Item'!$M:$M,$A94,'Random Magic Item'!U:U))/100</f>
        <v>0</v>
      </c>
      <c r="O94" s="39" t="n">
        <f aca="false">(COUNTIF('Random Magic Item'!J:J,$A94)+SUMIF('Random Magic Item'!$M:$M,$A94,'Random Magic Item'!V:V))/100</f>
        <v>0</v>
      </c>
      <c r="P94" s="40" t="n">
        <f aca="false">SIGN(SUM(G94:O94))</f>
        <v>1</v>
      </c>
      <c r="Q94" s="1" t="n">
        <v>155</v>
      </c>
      <c r="W94" s="34" t="n">
        <v>215</v>
      </c>
      <c r="AC94" s="35"/>
      <c r="AD94" s="34"/>
    </row>
    <row r="95" customFormat="false" ht="15" hidden="false" customHeight="false" outlineLevel="0" collapsed="false">
      <c r="A95" s="0" t="s">
        <v>554</v>
      </c>
      <c r="C95" s="0" t="s">
        <v>455</v>
      </c>
      <c r="D95" s="1" t="s">
        <v>459</v>
      </c>
      <c r="E95" s="1" t="n">
        <v>1</v>
      </c>
      <c r="F95" s="1" t="n">
        <v>0</v>
      </c>
      <c r="G95" s="39" t="n">
        <f aca="false">(COUNTIF('Random Magic Item'!B:B,$A95)+SUMIF('Random Magic Item'!$M:$M,$A95,'Random Magic Item'!N:N))/100</f>
        <v>0</v>
      </c>
      <c r="H95" s="39" t="n">
        <f aca="false">(COUNTIF('Random Magic Item'!C:C,$A95)+SUMIF('Random Magic Item'!$M:$M,$A95,'Random Magic Item'!O:O))/100</f>
        <v>0</v>
      </c>
      <c r="I95" s="39" t="n">
        <f aca="false">(COUNTIF('Random Magic Item'!D:D,$A95)+SUMIF('Random Magic Item'!$M:$M,$A95,'Random Magic Item'!P:P))/100</f>
        <v>0</v>
      </c>
      <c r="J95" s="39" t="n">
        <f aca="false">(COUNTIF('Random Magic Item'!E:E,$A95)+SUMIF('Random Magic Item'!$M:$M,$A95,'Random Magic Item'!Q:Q))/100</f>
        <v>0</v>
      </c>
      <c r="K95" s="39" t="n">
        <f aca="false">(COUNTIF('Random Magic Item'!F:F,$A95)+SUMIF('Random Magic Item'!$M:$M,$A95,'Random Magic Item'!R:R))/100</f>
        <v>0</v>
      </c>
      <c r="L95" s="39" t="n">
        <f aca="false">(COUNTIF('Random Magic Item'!G:G,$A95)+SUMIF('Random Magic Item'!$M:$M,$A95,'Random Magic Item'!S:S))/100</f>
        <v>0</v>
      </c>
      <c r="M95" s="39" t="n">
        <f aca="false">(COUNTIF('Random Magic Item'!H:H,$A95)+SUMIF('Random Magic Item'!$M:$M,$A95,'Random Magic Item'!T:T))/100</f>
        <v>0.01</v>
      </c>
      <c r="N95" s="39" t="n">
        <f aca="false">(COUNTIF('Random Magic Item'!I:I,$A95)+SUMIF('Random Magic Item'!$M:$M,$A95,'Random Magic Item'!U:U))/100</f>
        <v>0</v>
      </c>
      <c r="O95" s="39" t="n">
        <f aca="false">(COUNTIF('Random Magic Item'!J:J,$A95)+SUMIF('Random Magic Item'!$M:$M,$A95,'Random Magic Item'!V:V))/100</f>
        <v>0</v>
      </c>
      <c r="P95" s="40" t="n">
        <f aca="false">SIGN(SUM(G95:O95))</f>
        <v>1</v>
      </c>
      <c r="Q95" s="1" t="n">
        <v>155</v>
      </c>
      <c r="W95" s="34" t="n">
        <v>215</v>
      </c>
      <c r="AC95" s="35"/>
      <c r="AD95" s="34"/>
    </row>
    <row r="96" customFormat="false" ht="15" hidden="false" customHeight="false" outlineLevel="0" collapsed="false">
      <c r="A96" s="0" t="s">
        <v>555</v>
      </c>
      <c r="C96" s="0" t="s">
        <v>455</v>
      </c>
      <c r="D96" s="1" t="s">
        <v>439</v>
      </c>
      <c r="E96" s="1" t="n">
        <v>1</v>
      </c>
      <c r="F96" s="1" t="n">
        <v>0</v>
      </c>
      <c r="G96" s="39" t="n">
        <f aca="false">(COUNTIF('Random Magic Item'!B:B,$A96)+SUMIF('Random Magic Item'!$M:$M,$A96,'Random Magic Item'!N:N))/100</f>
        <v>0</v>
      </c>
      <c r="H96" s="39" t="n">
        <f aca="false">(COUNTIF('Random Magic Item'!C:C,$A96)+SUMIF('Random Magic Item'!$M:$M,$A96,'Random Magic Item'!O:O))/100</f>
        <v>0</v>
      </c>
      <c r="I96" s="39" t="n">
        <f aca="false">(COUNTIF('Random Magic Item'!D:D,$A96)+SUMIF('Random Magic Item'!$M:$M,$A96,'Random Magic Item'!P:P))/100</f>
        <v>0</v>
      </c>
      <c r="J96" s="39" t="n">
        <f aca="false">(COUNTIF('Random Magic Item'!E:E,$A96)+SUMIF('Random Magic Item'!$M:$M,$A96,'Random Magic Item'!Q:Q))/100</f>
        <v>0</v>
      </c>
      <c r="K96" s="39" t="n">
        <f aca="false">(COUNTIF('Random Magic Item'!F:F,$A96)+SUMIF('Random Magic Item'!$M:$M,$A96,'Random Magic Item'!R:R))/100</f>
        <v>0</v>
      </c>
      <c r="L96" s="39" t="n">
        <f aca="false">(COUNTIF('Random Magic Item'!G:G,$A96)+SUMIF('Random Magic Item'!$M:$M,$A96,'Random Magic Item'!S:S))/100</f>
        <v>0.02</v>
      </c>
      <c r="M96" s="39" t="n">
        <f aca="false">(COUNTIF('Random Magic Item'!H:H,$A96)+SUMIF('Random Magic Item'!$M:$M,$A96,'Random Magic Item'!T:T))/100</f>
        <v>0</v>
      </c>
      <c r="N96" s="39" t="n">
        <f aca="false">(COUNTIF('Random Magic Item'!I:I,$A96)+SUMIF('Random Magic Item'!$M:$M,$A96,'Random Magic Item'!U:U))/100</f>
        <v>0</v>
      </c>
      <c r="O96" s="39" t="n">
        <f aca="false">(COUNTIF('Random Magic Item'!J:J,$A96)+SUMIF('Random Magic Item'!$M:$M,$A96,'Random Magic Item'!V:V))/100</f>
        <v>0</v>
      </c>
      <c r="P96" s="40" t="n">
        <f aca="false">SIGN(SUM(G96:O96))</f>
        <v>1</v>
      </c>
      <c r="Q96" s="1" t="n">
        <v>156</v>
      </c>
      <c r="R96" s="1" t="n">
        <v>52</v>
      </c>
      <c r="V96" s="1" t="n">
        <v>59</v>
      </c>
      <c r="W96" s="34" t="n">
        <v>215</v>
      </c>
      <c r="AC96" s="35"/>
      <c r="AD96" s="34"/>
    </row>
    <row r="97" customFormat="false" ht="15" hidden="false" customHeight="false" outlineLevel="0" collapsed="false">
      <c r="A97" s="0" t="s">
        <v>556</v>
      </c>
      <c r="C97" s="0" t="s">
        <v>455</v>
      </c>
      <c r="D97" s="1" t="s">
        <v>439</v>
      </c>
      <c r="E97" s="1" t="n">
        <v>1</v>
      </c>
      <c r="F97" s="1" t="n">
        <v>0</v>
      </c>
      <c r="G97" s="39" t="n">
        <f aca="false">(COUNTIF('Random Magic Item'!B:B,$A97)+SUMIF('Random Magic Item'!$M:$M,$A97,'Random Magic Item'!N:N))/100</f>
        <v>0</v>
      </c>
      <c r="H97" s="39" t="n">
        <f aca="false">(COUNTIF('Random Magic Item'!C:C,$A97)+SUMIF('Random Magic Item'!$M:$M,$A97,'Random Magic Item'!O:O))/100</f>
        <v>0</v>
      </c>
      <c r="I97" s="39" t="n">
        <f aca="false">(COUNTIF('Random Magic Item'!D:D,$A97)+SUMIF('Random Magic Item'!$M:$M,$A97,'Random Magic Item'!P:P))/100</f>
        <v>0</v>
      </c>
      <c r="J97" s="39" t="n">
        <f aca="false">(COUNTIF('Random Magic Item'!E:E,$A97)+SUMIF('Random Magic Item'!$M:$M,$A97,'Random Magic Item'!Q:Q))/100</f>
        <v>0</v>
      </c>
      <c r="K97" s="39" t="n">
        <f aca="false">(COUNTIF('Random Magic Item'!F:F,$A97)+SUMIF('Random Magic Item'!$M:$M,$A97,'Random Magic Item'!R:R))/100</f>
        <v>0</v>
      </c>
      <c r="L97" s="39" t="n">
        <f aca="false">(COUNTIF('Random Magic Item'!G:G,$A97)+SUMIF('Random Magic Item'!$M:$M,$A97,'Random Magic Item'!S:S))/100</f>
        <v>0.01</v>
      </c>
      <c r="M97" s="39" t="n">
        <f aca="false">(COUNTIF('Random Magic Item'!H:H,$A97)+SUMIF('Random Magic Item'!$M:$M,$A97,'Random Magic Item'!T:T))/100</f>
        <v>0</v>
      </c>
      <c r="N97" s="39" t="n">
        <f aca="false">(COUNTIF('Random Magic Item'!I:I,$A97)+SUMIF('Random Magic Item'!$M:$M,$A97,'Random Magic Item'!U:U))/100</f>
        <v>0</v>
      </c>
      <c r="O97" s="39" t="n">
        <f aca="false">(COUNTIF('Random Magic Item'!J:J,$A97)+SUMIF('Random Magic Item'!$M:$M,$A97,'Random Magic Item'!V:V))/100</f>
        <v>0</v>
      </c>
      <c r="P97" s="40" t="n">
        <f aca="false">SIGN(SUM(G97:O97))</f>
        <v>1</v>
      </c>
      <c r="Q97" s="1" t="n">
        <v>156</v>
      </c>
      <c r="W97" s="34" t="n">
        <v>215</v>
      </c>
      <c r="AC97" s="35"/>
      <c r="AD97" s="34"/>
    </row>
    <row r="98" customFormat="false" ht="15" hidden="false" customHeight="false" outlineLevel="0" collapsed="false">
      <c r="A98" s="0" t="s">
        <v>557</v>
      </c>
      <c r="C98" s="0" t="s">
        <v>455</v>
      </c>
      <c r="D98" s="1" t="s">
        <v>459</v>
      </c>
      <c r="E98" s="1" t="n">
        <v>0</v>
      </c>
      <c r="F98" s="1" t="n">
        <v>0</v>
      </c>
      <c r="G98" s="39" t="n">
        <f aca="false">(COUNTIF('Random Magic Item'!B:B,$A98)+SUMIF('Random Magic Item'!$M:$M,$A98,'Random Magic Item'!N:N))/100</f>
        <v>0</v>
      </c>
      <c r="H98" s="39" t="n">
        <f aca="false">(COUNTIF('Random Magic Item'!C:C,$A98)+SUMIF('Random Magic Item'!$M:$M,$A98,'Random Magic Item'!O:O))/100</f>
        <v>0</v>
      </c>
      <c r="I98" s="39" t="n">
        <f aca="false">(COUNTIF('Random Magic Item'!D:D,$A98)+SUMIF('Random Magic Item'!$M:$M,$A98,'Random Magic Item'!P:P))/100</f>
        <v>0</v>
      </c>
      <c r="J98" s="39" t="n">
        <f aca="false">(COUNTIF('Random Magic Item'!E:E,$A98)+SUMIF('Random Magic Item'!$M:$M,$A98,'Random Magic Item'!Q:Q))/100</f>
        <v>0</v>
      </c>
      <c r="K98" s="39" t="n">
        <f aca="false">(COUNTIF('Random Magic Item'!F:F,$A98)+SUMIF('Random Magic Item'!$M:$M,$A98,'Random Magic Item'!R:R))/100</f>
        <v>0</v>
      </c>
      <c r="L98" s="39" t="n">
        <f aca="false">(COUNTIF('Random Magic Item'!G:G,$A98)+SUMIF('Random Magic Item'!$M:$M,$A98,'Random Magic Item'!S:S))/100</f>
        <v>0</v>
      </c>
      <c r="M98" s="39" t="n">
        <f aca="false">(COUNTIF('Random Magic Item'!H:H,$A98)+SUMIF('Random Magic Item'!$M:$M,$A98,'Random Magic Item'!T:T))/100</f>
        <v>0.01</v>
      </c>
      <c r="N98" s="39" t="n">
        <f aca="false">(COUNTIF('Random Magic Item'!I:I,$A98)+SUMIF('Random Magic Item'!$M:$M,$A98,'Random Magic Item'!U:U))/100</f>
        <v>0</v>
      </c>
      <c r="O98" s="39" t="n">
        <f aca="false">(COUNTIF('Random Magic Item'!J:J,$A98)+SUMIF('Random Magic Item'!$M:$M,$A98,'Random Magic Item'!V:V))/100</f>
        <v>0</v>
      </c>
      <c r="P98" s="40" t="n">
        <f aca="false">SIGN(SUM(G98:O98))</f>
        <v>1</v>
      </c>
      <c r="Q98" s="1" t="n">
        <v>156</v>
      </c>
      <c r="W98" s="34" t="n">
        <v>216</v>
      </c>
      <c r="AC98" s="35"/>
      <c r="AD98" s="34"/>
    </row>
    <row r="99" customFormat="false" ht="15" hidden="false" customHeight="false" outlineLevel="0" collapsed="false">
      <c r="A99" s="0" t="s">
        <v>558</v>
      </c>
      <c r="C99" s="0" t="s">
        <v>455</v>
      </c>
      <c r="D99" s="1" t="s">
        <v>439</v>
      </c>
      <c r="E99" s="1" t="n">
        <v>1</v>
      </c>
      <c r="F99" s="1" t="n">
        <v>0</v>
      </c>
      <c r="G99" s="39" t="n">
        <f aca="false">(COUNTIF('Random Magic Item'!B:B,$A99)+SUMIF('Random Magic Item'!$M:$M,$A99,'Random Magic Item'!N:N))/100</f>
        <v>0</v>
      </c>
      <c r="H99" s="39" t="n">
        <f aca="false">(COUNTIF('Random Magic Item'!C:C,$A99)+SUMIF('Random Magic Item'!$M:$M,$A99,'Random Magic Item'!O:O))/100</f>
        <v>0</v>
      </c>
      <c r="I99" s="39" t="n">
        <f aca="false">(COUNTIF('Random Magic Item'!D:D,$A99)+SUMIF('Random Magic Item'!$M:$M,$A99,'Random Magic Item'!P:P))/100</f>
        <v>0</v>
      </c>
      <c r="J99" s="39" t="n">
        <f aca="false">(COUNTIF('Random Magic Item'!E:E,$A99)+SUMIF('Random Magic Item'!$M:$M,$A99,'Random Magic Item'!Q:Q))/100</f>
        <v>0</v>
      </c>
      <c r="K99" s="39" t="n">
        <f aca="false">(COUNTIF('Random Magic Item'!F:F,$A99)+SUMIF('Random Magic Item'!$M:$M,$A99,'Random Magic Item'!R:R))/100</f>
        <v>0</v>
      </c>
      <c r="L99" s="39" t="n">
        <f aca="false">(COUNTIF('Random Magic Item'!G:G,$A99)+SUMIF('Random Magic Item'!$M:$M,$A99,'Random Magic Item'!S:S))/100</f>
        <v>0.02</v>
      </c>
      <c r="M99" s="39" t="n">
        <f aca="false">(COUNTIF('Random Magic Item'!H:H,$A99)+SUMIF('Random Magic Item'!$M:$M,$A99,'Random Magic Item'!T:T))/100</f>
        <v>0</v>
      </c>
      <c r="N99" s="39" t="n">
        <f aca="false">(COUNTIF('Random Magic Item'!I:I,$A99)+SUMIF('Random Magic Item'!$M:$M,$A99,'Random Magic Item'!U:U))/100</f>
        <v>0</v>
      </c>
      <c r="O99" s="39" t="n">
        <f aca="false">(COUNTIF('Random Magic Item'!J:J,$A99)+SUMIF('Random Magic Item'!$M:$M,$A99,'Random Magic Item'!V:V))/100</f>
        <v>0</v>
      </c>
      <c r="P99" s="40" t="n">
        <f aca="false">SIGN(SUM(G99:O99))</f>
        <v>1</v>
      </c>
      <c r="Q99" s="1" t="n">
        <v>156</v>
      </c>
      <c r="W99" s="34" t="n">
        <v>216</v>
      </c>
      <c r="AC99" s="35"/>
      <c r="AD99" s="34"/>
    </row>
    <row r="100" customFormat="false" ht="15" hidden="false" customHeight="false" outlineLevel="0" collapsed="false">
      <c r="A100" s="0" t="s">
        <v>559</v>
      </c>
      <c r="C100" s="0" t="s">
        <v>455</v>
      </c>
      <c r="D100" s="1" t="s">
        <v>459</v>
      </c>
      <c r="E100" s="1" t="n">
        <v>1</v>
      </c>
      <c r="F100" s="1" t="n">
        <v>0</v>
      </c>
      <c r="G100" s="39" t="n">
        <f aca="false">(COUNTIF('Random Magic Item'!B:B,$A100)+SUMIF('Random Magic Item'!$M:$M,$A100,'Random Magic Item'!N:N))/100</f>
        <v>0</v>
      </c>
      <c r="H100" s="39" t="n">
        <f aca="false">(COUNTIF('Random Magic Item'!C:C,$A100)+SUMIF('Random Magic Item'!$M:$M,$A100,'Random Magic Item'!O:O))/100</f>
        <v>0</v>
      </c>
      <c r="I100" s="39" t="n">
        <f aca="false">(COUNTIF('Random Magic Item'!D:D,$A100)+SUMIF('Random Magic Item'!$M:$M,$A100,'Random Magic Item'!P:P))/100</f>
        <v>0</v>
      </c>
      <c r="J100" s="39" t="n">
        <f aca="false">(COUNTIF('Random Magic Item'!E:E,$A100)+SUMIF('Random Magic Item'!$M:$M,$A100,'Random Magic Item'!Q:Q))/100</f>
        <v>0</v>
      </c>
      <c r="K100" s="39" t="n">
        <f aca="false">(COUNTIF('Random Magic Item'!F:F,$A100)+SUMIF('Random Magic Item'!$M:$M,$A100,'Random Magic Item'!R:R))/100</f>
        <v>0</v>
      </c>
      <c r="L100" s="39" t="n">
        <f aca="false">(COUNTIF('Random Magic Item'!G:G,$A100)+SUMIF('Random Magic Item'!$M:$M,$A100,'Random Magic Item'!S:S))/100</f>
        <v>0</v>
      </c>
      <c r="M100" s="39" t="n">
        <f aca="false">(COUNTIF('Random Magic Item'!H:H,$A100)+SUMIF('Random Magic Item'!$M:$M,$A100,'Random Magic Item'!T:T))/100</f>
        <v>0.01</v>
      </c>
      <c r="N100" s="39" t="n">
        <f aca="false">(COUNTIF('Random Magic Item'!I:I,$A100)+SUMIF('Random Magic Item'!$M:$M,$A100,'Random Magic Item'!U:U))/100</f>
        <v>0</v>
      </c>
      <c r="O100" s="39" t="n">
        <f aca="false">(COUNTIF('Random Magic Item'!J:J,$A100)+SUMIF('Random Magic Item'!$M:$M,$A100,'Random Magic Item'!V:V))/100</f>
        <v>0</v>
      </c>
      <c r="P100" s="40" t="n">
        <f aca="false">SIGN(SUM(G100:O100))</f>
        <v>1</v>
      </c>
      <c r="Q100" s="1" t="n">
        <v>156</v>
      </c>
      <c r="W100" s="34" t="n">
        <v>216</v>
      </c>
      <c r="X100" s="1" t="n">
        <v>2</v>
      </c>
      <c r="AC100" s="35"/>
      <c r="AD100" s="34"/>
    </row>
    <row r="101" customFormat="false" ht="15" hidden="false" customHeight="false" outlineLevel="0" collapsed="false">
      <c r="A101" s="0" t="s">
        <v>560</v>
      </c>
      <c r="C101" s="0" t="s">
        <v>455</v>
      </c>
      <c r="D101" s="1" t="s">
        <v>459</v>
      </c>
      <c r="E101" s="1" t="n">
        <v>0</v>
      </c>
      <c r="F101" s="1" t="n">
        <v>0</v>
      </c>
      <c r="G101" s="39" t="n">
        <f aca="false">(COUNTIF('Random Magic Item'!B:B,$A101)+SUMIF('Random Magic Item'!$M:$M,$A101,'Random Magic Item'!N:N))/100</f>
        <v>0</v>
      </c>
      <c r="H101" s="39" t="n">
        <f aca="false">(COUNTIF('Random Magic Item'!C:C,$A101)+SUMIF('Random Magic Item'!$M:$M,$A101,'Random Magic Item'!O:O))/100</f>
        <v>0</v>
      </c>
      <c r="I101" s="39" t="n">
        <f aca="false">(COUNTIF('Random Magic Item'!D:D,$A101)+SUMIF('Random Magic Item'!$M:$M,$A101,'Random Magic Item'!P:P))/100</f>
        <v>0</v>
      </c>
      <c r="J101" s="39" t="n">
        <f aca="false">(COUNTIF('Random Magic Item'!E:E,$A101)+SUMIF('Random Magic Item'!$M:$M,$A101,'Random Magic Item'!Q:Q))/100</f>
        <v>0</v>
      </c>
      <c r="K101" s="39" t="n">
        <f aca="false">(COUNTIF('Random Magic Item'!F:F,$A101)+SUMIF('Random Magic Item'!$M:$M,$A101,'Random Magic Item'!R:R))/100</f>
        <v>0</v>
      </c>
      <c r="L101" s="39" t="n">
        <f aca="false">(COUNTIF('Random Magic Item'!G:G,$A101)+SUMIF('Random Magic Item'!$M:$M,$A101,'Random Magic Item'!S:S))/100</f>
        <v>0</v>
      </c>
      <c r="M101" s="39" t="n">
        <f aca="false">(COUNTIF('Random Magic Item'!H:H,$A101)+SUMIF('Random Magic Item'!$M:$M,$A101,'Random Magic Item'!T:T))/100</f>
        <v>0.01</v>
      </c>
      <c r="N101" s="39" t="n">
        <f aca="false">(COUNTIF('Random Magic Item'!I:I,$A101)+SUMIF('Random Magic Item'!$M:$M,$A101,'Random Magic Item'!U:U))/100</f>
        <v>0</v>
      </c>
      <c r="O101" s="39" t="n">
        <f aca="false">(COUNTIF('Random Magic Item'!J:J,$A101)+SUMIF('Random Magic Item'!$M:$M,$A101,'Random Magic Item'!V:V))/100</f>
        <v>0</v>
      </c>
      <c r="P101" s="40" t="n">
        <f aca="false">SIGN(SUM(G101:O101))</f>
        <v>1</v>
      </c>
      <c r="Q101" s="1" t="n">
        <v>156</v>
      </c>
      <c r="W101" s="34" t="n">
        <v>216</v>
      </c>
      <c r="AC101" s="35"/>
      <c r="AD101" s="34"/>
    </row>
    <row r="102" customFormat="false" ht="15" hidden="false" customHeight="false" outlineLevel="0" collapsed="false">
      <c r="A102" s="0" t="s">
        <v>561</v>
      </c>
      <c r="C102" s="0" t="s">
        <v>455</v>
      </c>
      <c r="D102" s="1" t="s">
        <v>439</v>
      </c>
      <c r="E102" s="1" t="n">
        <v>1</v>
      </c>
      <c r="F102" s="1" t="n">
        <v>0</v>
      </c>
      <c r="G102" s="39" t="n">
        <f aca="false">(COUNTIF('Random Magic Item'!B:B,$A102)+SUMIF('Random Magic Item'!$M:$M,$A102,'Random Magic Item'!N:N))/100</f>
        <v>0</v>
      </c>
      <c r="H102" s="39" t="n">
        <f aca="false">(COUNTIF('Random Magic Item'!C:C,$A102)+SUMIF('Random Magic Item'!$M:$M,$A102,'Random Magic Item'!O:O))/100</f>
        <v>0</v>
      </c>
      <c r="I102" s="39" t="n">
        <f aca="false">(COUNTIF('Random Magic Item'!D:D,$A102)+SUMIF('Random Magic Item'!$M:$M,$A102,'Random Magic Item'!P:P))/100</f>
        <v>0</v>
      </c>
      <c r="J102" s="39" t="n">
        <f aca="false">(COUNTIF('Random Magic Item'!E:E,$A102)+SUMIF('Random Magic Item'!$M:$M,$A102,'Random Magic Item'!Q:Q))/100</f>
        <v>0</v>
      </c>
      <c r="K102" s="39" t="n">
        <f aca="false">(COUNTIF('Random Magic Item'!F:F,$A102)+SUMIF('Random Magic Item'!$M:$M,$A102,'Random Magic Item'!R:R))/100</f>
        <v>0</v>
      </c>
      <c r="L102" s="39" t="n">
        <f aca="false">(COUNTIF('Random Magic Item'!G:G,$A102)+SUMIF('Random Magic Item'!$M:$M,$A102,'Random Magic Item'!S:S))/100</f>
        <v>0.02</v>
      </c>
      <c r="M102" s="39" t="n">
        <f aca="false">(COUNTIF('Random Magic Item'!H:H,$A102)+SUMIF('Random Magic Item'!$M:$M,$A102,'Random Magic Item'!T:T))/100</f>
        <v>0</v>
      </c>
      <c r="N102" s="39" t="n">
        <f aca="false">(COUNTIF('Random Magic Item'!I:I,$A102)+SUMIF('Random Magic Item'!$M:$M,$A102,'Random Magic Item'!U:U))/100</f>
        <v>0</v>
      </c>
      <c r="O102" s="39" t="n">
        <f aca="false">(COUNTIF('Random Magic Item'!J:J,$A102)+SUMIF('Random Magic Item'!$M:$M,$A102,'Random Magic Item'!V:V))/100</f>
        <v>0</v>
      </c>
      <c r="P102" s="40" t="n">
        <f aca="false">SIGN(SUM(G102:O102))</f>
        <v>1</v>
      </c>
      <c r="Q102" s="1" t="n">
        <v>156</v>
      </c>
      <c r="W102" s="34" t="n">
        <v>216</v>
      </c>
      <c r="AC102" s="35"/>
      <c r="AD102" s="34"/>
    </row>
    <row r="103" customFormat="false" ht="15" hidden="false" customHeight="false" outlineLevel="0" collapsed="false">
      <c r="A103" s="0" t="s">
        <v>562</v>
      </c>
      <c r="C103" s="0" t="s">
        <v>455</v>
      </c>
      <c r="D103" s="1" t="s">
        <v>439</v>
      </c>
      <c r="E103" s="1" t="n">
        <v>0</v>
      </c>
      <c r="F103" s="1" t="n">
        <v>0</v>
      </c>
      <c r="G103" s="39" t="n">
        <f aca="false">(COUNTIF('Random Magic Item'!B:B,$A103)+SUMIF('Random Magic Item'!$M:$M,$A103,'Random Magic Item'!N:N))/100</f>
        <v>0</v>
      </c>
      <c r="H103" s="39" t="n">
        <f aca="false">(COUNTIF('Random Magic Item'!C:C,$A103)+SUMIF('Random Magic Item'!$M:$M,$A103,'Random Magic Item'!O:O))/100</f>
        <v>0</v>
      </c>
      <c r="I103" s="39" t="n">
        <f aca="false">(COUNTIF('Random Magic Item'!D:D,$A103)+SUMIF('Random Magic Item'!$M:$M,$A103,'Random Magic Item'!P:P))/100</f>
        <v>0</v>
      </c>
      <c r="J103" s="39" t="n">
        <f aca="false">(COUNTIF('Random Magic Item'!E:E,$A103)+SUMIF('Random Magic Item'!$M:$M,$A103,'Random Magic Item'!Q:Q))/100</f>
        <v>0</v>
      </c>
      <c r="K103" s="39" t="n">
        <f aca="false">(COUNTIF('Random Magic Item'!F:F,$A103)+SUMIF('Random Magic Item'!$M:$M,$A103,'Random Magic Item'!R:R))/100</f>
        <v>0</v>
      </c>
      <c r="L103" s="39" t="n">
        <f aca="false">(COUNTIF('Random Magic Item'!G:G,$A103)+SUMIF('Random Magic Item'!$M:$M,$A103,'Random Magic Item'!S:S))/100</f>
        <v>0.02</v>
      </c>
      <c r="M103" s="39" t="n">
        <f aca="false">(COUNTIF('Random Magic Item'!H:H,$A103)+SUMIF('Random Magic Item'!$M:$M,$A103,'Random Magic Item'!T:T))/100</f>
        <v>0</v>
      </c>
      <c r="N103" s="39" t="n">
        <f aca="false">(COUNTIF('Random Magic Item'!I:I,$A103)+SUMIF('Random Magic Item'!$M:$M,$A103,'Random Magic Item'!U:U))/100</f>
        <v>0</v>
      </c>
      <c r="O103" s="39" t="n">
        <f aca="false">(COUNTIF('Random Magic Item'!J:J,$A103)+SUMIF('Random Magic Item'!$M:$M,$A103,'Random Magic Item'!V:V))/100</f>
        <v>0</v>
      </c>
      <c r="P103" s="40" t="n">
        <f aca="false">SIGN(SUM(G103:O103))</f>
        <v>1</v>
      </c>
      <c r="Q103" s="1" t="n">
        <v>156</v>
      </c>
      <c r="W103" s="34" t="n">
        <v>216</v>
      </c>
      <c r="AC103" s="35"/>
      <c r="AD103" s="34"/>
    </row>
    <row r="104" customFormat="false" ht="15" hidden="false" customHeight="false" outlineLevel="0" collapsed="false">
      <c r="A104" s="0" t="s">
        <v>563</v>
      </c>
      <c r="C104" s="0" t="s">
        <v>455</v>
      </c>
      <c r="D104" s="1" t="s">
        <v>461</v>
      </c>
      <c r="E104" s="1" t="n">
        <v>1</v>
      </c>
      <c r="F104" s="1" t="n">
        <v>0</v>
      </c>
      <c r="G104" s="39" t="n">
        <f aca="false">(COUNTIF('Random Magic Item'!B:B,$A104)+SUMIF('Random Magic Item'!$M:$M,$A104,'Random Magic Item'!N:N))/100</f>
        <v>0</v>
      </c>
      <c r="H104" s="39" t="n">
        <f aca="false">(COUNTIF('Random Magic Item'!C:C,$A104)+SUMIF('Random Magic Item'!$M:$M,$A104,'Random Magic Item'!O:O))/100</f>
        <v>0</v>
      </c>
      <c r="I104" s="39" t="n">
        <f aca="false">(COUNTIF('Random Magic Item'!D:D,$A104)+SUMIF('Random Magic Item'!$M:$M,$A104,'Random Magic Item'!P:P))/100</f>
        <v>0</v>
      </c>
      <c r="J104" s="39" t="n">
        <f aca="false">(COUNTIF('Random Magic Item'!E:E,$A104)+SUMIF('Random Magic Item'!$M:$M,$A104,'Random Magic Item'!Q:Q))/100</f>
        <v>0</v>
      </c>
      <c r="K104" s="39" t="n">
        <f aca="false">(COUNTIF('Random Magic Item'!F:F,$A104)+SUMIF('Random Magic Item'!$M:$M,$A104,'Random Magic Item'!R:R))/100</f>
        <v>0</v>
      </c>
      <c r="L104" s="39" t="n">
        <f aca="false">(COUNTIF('Random Magic Item'!G:G,$A104)+SUMIF('Random Magic Item'!$M:$M,$A104,'Random Magic Item'!S:S))/100</f>
        <v>0</v>
      </c>
      <c r="M104" s="39" t="n">
        <f aca="false">(COUNTIF('Random Magic Item'!H:H,$A104)+SUMIF('Random Magic Item'!$M:$M,$A104,'Random Magic Item'!T:T))/100</f>
        <v>0</v>
      </c>
      <c r="N104" s="39" t="n">
        <f aca="false">(COUNTIF('Random Magic Item'!I:I,$A104)+SUMIF('Random Magic Item'!$M:$M,$A104,'Random Magic Item'!U:U))/100</f>
        <v>0.01</v>
      </c>
      <c r="O104" s="39" t="n">
        <f aca="false">(COUNTIF('Random Magic Item'!J:J,$A104)+SUMIF('Random Magic Item'!$M:$M,$A104,'Random Magic Item'!V:V))/100</f>
        <v>0</v>
      </c>
      <c r="P104" s="40" t="n">
        <f aca="false">SIGN(SUM(G104:O104))</f>
        <v>1</v>
      </c>
      <c r="Q104" s="1" t="n">
        <v>157</v>
      </c>
      <c r="W104" s="34" t="n">
        <v>216</v>
      </c>
      <c r="AC104" s="35"/>
      <c r="AD104" s="34"/>
    </row>
    <row r="105" customFormat="false" ht="15" hidden="false" customHeight="false" outlineLevel="0" collapsed="false">
      <c r="A105" s="0" t="s">
        <v>564</v>
      </c>
      <c r="C105" s="0" t="s">
        <v>455</v>
      </c>
      <c r="D105" s="1" t="s">
        <v>439</v>
      </c>
      <c r="E105" s="1" t="n">
        <v>0</v>
      </c>
      <c r="F105" s="1" t="n">
        <v>0</v>
      </c>
      <c r="G105" s="39" t="n">
        <f aca="false">(COUNTIF('Random Magic Item'!B:B,$A105)+SUMIF('Random Magic Item'!$M:$M,$A105,'Random Magic Item'!N:N))/100</f>
        <v>0</v>
      </c>
      <c r="H105" s="39" t="n">
        <f aca="false">(COUNTIF('Random Magic Item'!C:C,$A105)+SUMIF('Random Magic Item'!$M:$M,$A105,'Random Magic Item'!O:O))/100</f>
        <v>0.01</v>
      </c>
      <c r="I105" s="39" t="n">
        <f aca="false">(COUNTIF('Random Magic Item'!D:D,$A105)+SUMIF('Random Magic Item'!$M:$M,$A105,'Random Magic Item'!P:P))/100</f>
        <v>0</v>
      </c>
      <c r="J105" s="39" t="n">
        <f aca="false">(COUNTIF('Random Magic Item'!E:E,$A105)+SUMIF('Random Magic Item'!$M:$M,$A105,'Random Magic Item'!Q:Q))/100</f>
        <v>0</v>
      </c>
      <c r="K105" s="39" t="n">
        <f aca="false">(COUNTIF('Random Magic Item'!F:F,$A105)+SUMIF('Random Magic Item'!$M:$M,$A105,'Random Magic Item'!R:R))/100</f>
        <v>0</v>
      </c>
      <c r="L105" s="39" t="n">
        <f aca="false">(COUNTIF('Random Magic Item'!G:G,$A105)+SUMIF('Random Magic Item'!$M:$M,$A105,'Random Magic Item'!S:S))/100</f>
        <v>0</v>
      </c>
      <c r="M105" s="39" t="n">
        <f aca="false">(COUNTIF('Random Magic Item'!H:H,$A105)+SUMIF('Random Magic Item'!$M:$M,$A105,'Random Magic Item'!T:T))/100</f>
        <v>0</v>
      </c>
      <c r="N105" s="39" t="n">
        <f aca="false">(COUNTIF('Random Magic Item'!I:I,$A105)+SUMIF('Random Magic Item'!$M:$M,$A105,'Random Magic Item'!U:U))/100</f>
        <v>0</v>
      </c>
      <c r="O105" s="39" t="n">
        <f aca="false">(COUNTIF('Random Magic Item'!J:J,$A105)+SUMIF('Random Magic Item'!$M:$M,$A105,'Random Magic Item'!V:V))/100</f>
        <v>0</v>
      </c>
      <c r="P105" s="40" t="n">
        <f aca="false">SIGN(SUM(G105:O105))</f>
        <v>1</v>
      </c>
      <c r="Q105" s="1" t="n">
        <v>157</v>
      </c>
      <c r="AC105" s="35"/>
      <c r="AD105" s="34"/>
    </row>
    <row r="106" customFormat="false" ht="15" hidden="false" customHeight="false" outlineLevel="0" collapsed="false">
      <c r="A106" s="0" t="s">
        <v>565</v>
      </c>
      <c r="C106" s="0" t="s">
        <v>455</v>
      </c>
      <c r="D106" s="1" t="s">
        <v>459</v>
      </c>
      <c r="E106" s="1" t="n">
        <v>0</v>
      </c>
      <c r="F106" s="1" t="n">
        <v>0</v>
      </c>
      <c r="G106" s="39" t="n">
        <f aca="false">(COUNTIF('Random Magic Item'!B:B,$A106)+SUMIF('Random Magic Item'!$M:$M,$A106,'Random Magic Item'!N:N))/100</f>
        <v>0</v>
      </c>
      <c r="H106" s="39" t="n">
        <f aca="false">(COUNTIF('Random Magic Item'!C:C,$A106)+SUMIF('Random Magic Item'!$M:$M,$A106,'Random Magic Item'!O:O))/100</f>
        <v>0</v>
      </c>
      <c r="I106" s="39" t="n">
        <f aca="false">(COUNTIF('Random Magic Item'!D:D,$A106)+SUMIF('Random Magic Item'!$M:$M,$A106,'Random Magic Item'!P:P))/100</f>
        <v>0</v>
      </c>
      <c r="J106" s="39" t="n">
        <f aca="false">(COUNTIF('Random Magic Item'!E:E,$A106)+SUMIF('Random Magic Item'!$M:$M,$A106,'Random Magic Item'!Q:Q))/100</f>
        <v>0</v>
      </c>
      <c r="K106" s="39" t="n">
        <f aca="false">(COUNTIF('Random Magic Item'!F:F,$A106)+SUMIF('Random Magic Item'!$M:$M,$A106,'Random Magic Item'!R:R))/100</f>
        <v>0</v>
      </c>
      <c r="L106" s="39" t="n">
        <f aca="false">(COUNTIF('Random Magic Item'!G:G,$A106)+SUMIF('Random Magic Item'!$M:$M,$A106,'Random Magic Item'!S:S))/100</f>
        <v>0</v>
      </c>
      <c r="M106" s="39" t="n">
        <f aca="false">(COUNTIF('Random Magic Item'!H:H,$A106)+SUMIF('Random Magic Item'!$M:$M,$A106,'Random Magic Item'!T:T))/100</f>
        <v>0.01</v>
      </c>
      <c r="N106" s="39" t="n">
        <f aca="false">(COUNTIF('Random Magic Item'!I:I,$A106)+SUMIF('Random Magic Item'!$M:$M,$A106,'Random Magic Item'!U:U))/100</f>
        <v>0</v>
      </c>
      <c r="O106" s="39" t="n">
        <f aca="false">(COUNTIF('Random Magic Item'!J:J,$A106)+SUMIF('Random Magic Item'!$M:$M,$A106,'Random Magic Item'!V:V))/100</f>
        <v>0</v>
      </c>
      <c r="P106" s="40" t="n">
        <f aca="false">SIGN(SUM(G106:O106))</f>
        <v>1</v>
      </c>
      <c r="Q106" s="1" t="n">
        <v>157</v>
      </c>
      <c r="W106" s="34" t="n">
        <v>216</v>
      </c>
      <c r="AC106" s="35"/>
      <c r="AD106" s="34"/>
    </row>
    <row r="107" customFormat="false" ht="15" hidden="false" customHeight="false" outlineLevel="0" collapsed="false">
      <c r="A107" s="0" t="s">
        <v>566</v>
      </c>
      <c r="C107" s="0" t="s">
        <v>455</v>
      </c>
      <c r="D107" s="1" t="s">
        <v>461</v>
      </c>
      <c r="E107" s="1" t="n">
        <v>0</v>
      </c>
      <c r="F107" s="1" t="n">
        <v>0</v>
      </c>
      <c r="G107" s="39" t="n">
        <f aca="false">(COUNTIF('Random Magic Item'!B:B,$A107)+SUMIF('Random Magic Item'!$M:$M,$A107,'Random Magic Item'!N:N))/100</f>
        <v>0</v>
      </c>
      <c r="H107" s="39" t="n">
        <f aca="false">(COUNTIF('Random Magic Item'!C:C,$A107)+SUMIF('Random Magic Item'!$M:$M,$A107,'Random Magic Item'!O:O))/100</f>
        <v>0</v>
      </c>
      <c r="I107" s="39" t="n">
        <f aca="false">(COUNTIF('Random Magic Item'!D:D,$A107)+SUMIF('Random Magic Item'!$M:$M,$A107,'Random Magic Item'!P:P))/100</f>
        <v>0</v>
      </c>
      <c r="J107" s="39" t="n">
        <f aca="false">(COUNTIF('Random Magic Item'!E:E,$A107)+SUMIF('Random Magic Item'!$M:$M,$A107,'Random Magic Item'!Q:Q))/100</f>
        <v>0</v>
      </c>
      <c r="K107" s="39" t="n">
        <f aca="false">(COUNTIF('Random Magic Item'!F:F,$A107)+SUMIF('Random Magic Item'!$M:$M,$A107,'Random Magic Item'!R:R))/100</f>
        <v>0</v>
      </c>
      <c r="L107" s="39" t="n">
        <f aca="false">(COUNTIF('Random Magic Item'!G:G,$A107)+SUMIF('Random Magic Item'!$M:$M,$A107,'Random Magic Item'!S:S))/100</f>
        <v>0</v>
      </c>
      <c r="M107" s="39" t="n">
        <f aca="false">(COUNTIF('Random Magic Item'!H:H,$A107)+SUMIF('Random Magic Item'!$M:$M,$A107,'Random Magic Item'!T:T))/100</f>
        <v>0</v>
      </c>
      <c r="N107" s="39" t="n">
        <f aca="false">(COUNTIF('Random Magic Item'!I:I,$A107)+SUMIF('Random Magic Item'!$M:$M,$A107,'Random Magic Item'!U:U))/100</f>
        <v>0.02</v>
      </c>
      <c r="O107" s="39" t="n">
        <f aca="false">(COUNTIF('Random Magic Item'!J:J,$A107)+SUMIF('Random Magic Item'!$M:$M,$A107,'Random Magic Item'!V:V))/100</f>
        <v>0</v>
      </c>
      <c r="P107" s="40" t="n">
        <f aca="false">SIGN(SUM(G107:O107))</f>
        <v>1</v>
      </c>
      <c r="Q107" s="1" t="n">
        <v>157</v>
      </c>
      <c r="W107" s="34" t="n">
        <v>217</v>
      </c>
      <c r="AC107" s="35"/>
      <c r="AD107" s="34"/>
    </row>
    <row r="108" customFormat="false" ht="15" hidden="false" customHeight="false" outlineLevel="0" collapsed="false">
      <c r="A108" s="0" t="s">
        <v>567</v>
      </c>
      <c r="C108" s="0" t="s">
        <v>455</v>
      </c>
      <c r="D108" s="1" t="s">
        <v>459</v>
      </c>
      <c r="E108" s="1" t="n">
        <v>0</v>
      </c>
      <c r="F108" s="1" t="n">
        <v>0</v>
      </c>
      <c r="G108" s="39" t="n">
        <f aca="false">(COUNTIF('Random Magic Item'!B:B,$A108)+SUMIF('Random Magic Item'!$M:$M,$A108,'Random Magic Item'!N:N))/100</f>
        <v>0</v>
      </c>
      <c r="H108" s="39" t="n">
        <f aca="false">(COUNTIF('Random Magic Item'!C:C,$A108)+SUMIF('Random Magic Item'!$M:$M,$A108,'Random Magic Item'!O:O))/100</f>
        <v>0</v>
      </c>
      <c r="I108" s="39" t="n">
        <f aca="false">(COUNTIF('Random Magic Item'!D:D,$A108)+SUMIF('Random Magic Item'!$M:$M,$A108,'Random Magic Item'!P:P))/100</f>
        <v>0</v>
      </c>
      <c r="J108" s="39" t="n">
        <f aca="false">(COUNTIF('Random Magic Item'!E:E,$A108)+SUMIF('Random Magic Item'!$M:$M,$A108,'Random Magic Item'!Q:Q))/100</f>
        <v>0</v>
      </c>
      <c r="K108" s="39" t="n">
        <f aca="false">(COUNTIF('Random Magic Item'!F:F,$A108)+SUMIF('Random Magic Item'!$M:$M,$A108,'Random Magic Item'!R:R))/100</f>
        <v>0</v>
      </c>
      <c r="L108" s="39" t="n">
        <f aca="false">(COUNTIF('Random Magic Item'!G:G,$A108)+SUMIF('Random Magic Item'!$M:$M,$A108,'Random Magic Item'!S:S))/100</f>
        <v>0</v>
      </c>
      <c r="M108" s="39" t="n">
        <f aca="false">(COUNTIF('Random Magic Item'!H:H,$A108)+SUMIF('Random Magic Item'!$M:$M,$A108,'Random Magic Item'!T:T))/100</f>
        <v>0</v>
      </c>
      <c r="N108" s="39" t="n">
        <f aca="false">(COUNTIF('Random Magic Item'!I:I,$A108)+SUMIF('Random Magic Item'!$M:$M,$A108,'Random Magic Item'!U:U))/100</f>
        <v>0</v>
      </c>
      <c r="O108" s="39" t="n">
        <f aca="false">(COUNTIF('Random Magic Item'!J:J,$A108)+SUMIF('Random Magic Item'!$M:$M,$A108,'Random Magic Item'!V:V))/100</f>
        <v>0</v>
      </c>
      <c r="P108" s="40" t="n">
        <f aca="false">SIGN(SUM(G108:O108))</f>
        <v>0</v>
      </c>
      <c r="Q108" s="1" t="n">
        <v>158</v>
      </c>
      <c r="W108" s="34" t="n">
        <v>217</v>
      </c>
      <c r="AC108" s="35"/>
      <c r="AD108" s="34"/>
    </row>
    <row r="109" customFormat="false" ht="15" hidden="false" customHeight="false" outlineLevel="0" collapsed="false">
      <c r="A109" s="0" t="s">
        <v>568</v>
      </c>
      <c r="C109" s="0" t="s">
        <v>455</v>
      </c>
      <c r="D109" s="1" t="s">
        <v>459</v>
      </c>
      <c r="E109" s="1" t="n">
        <v>0</v>
      </c>
      <c r="F109" s="1" t="n">
        <v>0</v>
      </c>
      <c r="G109" s="39" t="n">
        <f aca="false">(COUNTIF('Random Magic Item'!B:B,$A109)+SUMIF('Random Magic Item'!$M:$M,$A109,'Random Magic Item'!N:N))/100</f>
        <v>0</v>
      </c>
      <c r="H109" s="39" t="n">
        <f aca="false">(COUNTIF('Random Magic Item'!C:C,$A109)+SUMIF('Random Magic Item'!$M:$M,$A109,'Random Magic Item'!O:O))/100</f>
        <v>0</v>
      </c>
      <c r="I109" s="39" t="n">
        <f aca="false">(COUNTIF('Random Magic Item'!D:D,$A109)+SUMIF('Random Magic Item'!$M:$M,$A109,'Random Magic Item'!P:P))/100</f>
        <v>0.01</v>
      </c>
      <c r="J109" s="39" t="n">
        <f aca="false">(COUNTIF('Random Magic Item'!E:E,$A109)+SUMIF('Random Magic Item'!$M:$M,$A109,'Random Magic Item'!Q:Q))/100</f>
        <v>0</v>
      </c>
      <c r="K109" s="39" t="n">
        <f aca="false">(COUNTIF('Random Magic Item'!F:F,$A109)+SUMIF('Random Magic Item'!$M:$M,$A109,'Random Magic Item'!R:R))/100</f>
        <v>0</v>
      </c>
      <c r="L109" s="39" t="n">
        <f aca="false">(COUNTIF('Random Magic Item'!G:G,$A109)+SUMIF('Random Magic Item'!$M:$M,$A109,'Random Magic Item'!S:S))/100</f>
        <v>0</v>
      </c>
      <c r="M109" s="39" t="n">
        <f aca="false">(COUNTIF('Random Magic Item'!H:H,$A109)+SUMIF('Random Magic Item'!$M:$M,$A109,'Random Magic Item'!T:T))/100</f>
        <v>0</v>
      </c>
      <c r="N109" s="39" t="n">
        <f aca="false">(COUNTIF('Random Magic Item'!I:I,$A109)+SUMIF('Random Magic Item'!$M:$M,$A109,'Random Magic Item'!U:U))/100</f>
        <v>0</v>
      </c>
      <c r="O109" s="39" t="n">
        <f aca="false">(COUNTIF('Random Magic Item'!J:J,$A109)+SUMIF('Random Magic Item'!$M:$M,$A109,'Random Magic Item'!V:V))/100</f>
        <v>0</v>
      </c>
      <c r="P109" s="40" t="n">
        <f aca="false">SIGN(SUM(G109:O109))</f>
        <v>1</v>
      </c>
      <c r="Q109" s="1" t="n">
        <v>158</v>
      </c>
      <c r="W109" s="34" t="n">
        <v>217</v>
      </c>
      <c r="AC109" s="35"/>
      <c r="AD109" s="34"/>
    </row>
    <row r="110" customFormat="false" ht="15" hidden="false" customHeight="false" outlineLevel="0" collapsed="false">
      <c r="A110" s="0" t="s">
        <v>569</v>
      </c>
      <c r="C110" s="0" t="s">
        <v>455</v>
      </c>
      <c r="D110" s="1" t="s">
        <v>439</v>
      </c>
      <c r="E110" s="1" t="n">
        <v>0</v>
      </c>
      <c r="F110" s="1" t="n">
        <v>0</v>
      </c>
      <c r="G110" s="39" t="n">
        <f aca="false">(COUNTIF('Random Magic Item'!B:B,$A110)+SUMIF('Random Magic Item'!$M:$M,$A110,'Random Magic Item'!N:N))/100</f>
        <v>0</v>
      </c>
      <c r="H110" s="39" t="n">
        <f aca="false">(COUNTIF('Random Magic Item'!C:C,$A110)+SUMIF('Random Magic Item'!$M:$M,$A110,'Random Magic Item'!O:O))/100</f>
        <v>0</v>
      </c>
      <c r="I110" s="39" t="n">
        <f aca="false">(COUNTIF('Random Magic Item'!D:D,$A110)+SUMIF('Random Magic Item'!$M:$M,$A110,'Random Magic Item'!P:P))/100</f>
        <v>0</v>
      </c>
      <c r="J110" s="39" t="n">
        <f aca="false">(COUNTIF('Random Magic Item'!E:E,$A110)+SUMIF('Random Magic Item'!$M:$M,$A110,'Random Magic Item'!Q:Q))/100</f>
        <v>0</v>
      </c>
      <c r="K110" s="39" t="n">
        <f aca="false">(COUNTIF('Random Magic Item'!F:F,$A110)+SUMIF('Random Magic Item'!$M:$M,$A110,'Random Magic Item'!R:R))/100</f>
        <v>0</v>
      </c>
      <c r="L110" s="39" t="n">
        <f aca="false">(COUNTIF('Random Magic Item'!G:G,$A110)+SUMIF('Random Magic Item'!$M:$M,$A110,'Random Magic Item'!S:S))/100</f>
        <v>0.01</v>
      </c>
      <c r="M110" s="39" t="n">
        <f aca="false">(COUNTIF('Random Magic Item'!H:H,$A110)+SUMIF('Random Magic Item'!$M:$M,$A110,'Random Magic Item'!T:T))/100</f>
        <v>0</v>
      </c>
      <c r="N110" s="39" t="n">
        <f aca="false">(COUNTIF('Random Magic Item'!I:I,$A110)+SUMIF('Random Magic Item'!$M:$M,$A110,'Random Magic Item'!U:U))/100</f>
        <v>0</v>
      </c>
      <c r="O110" s="39" t="n">
        <f aca="false">(COUNTIF('Random Magic Item'!J:J,$A110)+SUMIF('Random Magic Item'!$M:$M,$A110,'Random Magic Item'!V:V))/100</f>
        <v>0</v>
      </c>
      <c r="P110" s="40" t="n">
        <f aca="false">SIGN(SUM(G110:O110))</f>
        <v>1</v>
      </c>
      <c r="Q110" s="1" t="n">
        <v>158</v>
      </c>
      <c r="W110" s="34" t="n">
        <v>217</v>
      </c>
      <c r="AC110" s="35"/>
      <c r="AD110" s="34"/>
    </row>
    <row r="111" customFormat="false" ht="15" hidden="false" customHeight="false" outlineLevel="0" collapsed="false">
      <c r="A111" s="0" t="s">
        <v>570</v>
      </c>
      <c r="C111" s="0" t="s">
        <v>455</v>
      </c>
      <c r="D111" s="1" t="s">
        <v>459</v>
      </c>
      <c r="E111" s="1" t="n">
        <v>1</v>
      </c>
      <c r="F111" s="1" t="n">
        <v>0</v>
      </c>
      <c r="G111" s="39" t="n">
        <f aca="false">(COUNTIF('Random Magic Item'!B:B,$A111)+SUMIF('Random Magic Item'!$M:$M,$A111,'Random Magic Item'!N:N))/100</f>
        <v>0</v>
      </c>
      <c r="H111" s="39" t="n">
        <f aca="false">(COUNTIF('Random Magic Item'!C:C,$A111)+SUMIF('Random Magic Item'!$M:$M,$A111,'Random Magic Item'!O:O))/100</f>
        <v>0</v>
      </c>
      <c r="I111" s="39" t="n">
        <f aca="false">(COUNTIF('Random Magic Item'!D:D,$A111)+SUMIF('Random Magic Item'!$M:$M,$A111,'Random Magic Item'!P:P))/100</f>
        <v>0</v>
      </c>
      <c r="J111" s="39" t="n">
        <f aca="false">(COUNTIF('Random Magic Item'!E:E,$A111)+SUMIF('Random Magic Item'!$M:$M,$A111,'Random Magic Item'!Q:Q))/100</f>
        <v>0</v>
      </c>
      <c r="K111" s="39" t="n">
        <f aca="false">(COUNTIF('Random Magic Item'!F:F,$A111)+SUMIF('Random Magic Item'!$M:$M,$A111,'Random Magic Item'!R:R))/100</f>
        <v>0</v>
      </c>
      <c r="L111" s="39" t="n">
        <f aca="false">(COUNTIF('Random Magic Item'!G:G,$A111)+SUMIF('Random Magic Item'!$M:$M,$A111,'Random Magic Item'!S:S))/100</f>
        <v>0</v>
      </c>
      <c r="M111" s="39" t="n">
        <f aca="false">(COUNTIF('Random Magic Item'!H:H,$A111)+SUMIF('Random Magic Item'!$M:$M,$A111,'Random Magic Item'!T:T))/100</f>
        <v>0</v>
      </c>
      <c r="N111" s="39" t="n">
        <f aca="false">(COUNTIF('Random Magic Item'!I:I,$A111)+SUMIF('Random Magic Item'!$M:$M,$A111,'Random Magic Item'!U:U))/100</f>
        <v>0</v>
      </c>
      <c r="O111" s="39" t="n">
        <f aca="false">(COUNTIF('Random Magic Item'!J:J,$A111)+SUMIF('Random Magic Item'!$M:$M,$A111,'Random Magic Item'!V:V))/100</f>
        <v>0</v>
      </c>
      <c r="P111" s="40" t="n">
        <f aca="false">SIGN(SUM(G111:O111))</f>
        <v>0</v>
      </c>
      <c r="U111" s="1" t="n">
        <v>222</v>
      </c>
      <c r="AC111" s="35"/>
      <c r="AD111" s="34"/>
    </row>
    <row r="112" customFormat="false" ht="15" hidden="false" customHeight="false" outlineLevel="0" collapsed="false">
      <c r="A112" s="0" t="s">
        <v>571</v>
      </c>
      <c r="C112" s="0" t="s">
        <v>455</v>
      </c>
      <c r="D112" s="1" t="s">
        <v>461</v>
      </c>
      <c r="E112" s="1" t="n">
        <v>1</v>
      </c>
      <c r="F112" s="1" t="n">
        <v>0</v>
      </c>
      <c r="G112" s="39" t="n">
        <f aca="false">(COUNTIF('Random Magic Item'!B:B,$A112)+SUMIF('Random Magic Item'!$M:$M,$A112,'Random Magic Item'!N:N))/100</f>
        <v>0</v>
      </c>
      <c r="H112" s="39" t="n">
        <f aca="false">(COUNTIF('Random Magic Item'!C:C,$A112)+SUMIF('Random Magic Item'!$M:$M,$A112,'Random Magic Item'!O:O))/100</f>
        <v>0</v>
      </c>
      <c r="I112" s="39" t="n">
        <f aca="false">(COUNTIF('Random Magic Item'!D:D,$A112)+SUMIF('Random Magic Item'!$M:$M,$A112,'Random Magic Item'!P:P))/100</f>
        <v>0</v>
      </c>
      <c r="J112" s="39" t="n">
        <f aca="false">(COUNTIF('Random Magic Item'!E:E,$A112)+SUMIF('Random Magic Item'!$M:$M,$A112,'Random Magic Item'!Q:Q))/100</f>
        <v>0</v>
      </c>
      <c r="K112" s="39" t="n">
        <f aca="false">(COUNTIF('Random Magic Item'!F:F,$A112)+SUMIF('Random Magic Item'!$M:$M,$A112,'Random Magic Item'!R:R))/100</f>
        <v>0</v>
      </c>
      <c r="L112" s="39" t="n">
        <f aca="false">(COUNTIF('Random Magic Item'!G:G,$A112)+SUMIF('Random Magic Item'!$M:$M,$A112,'Random Magic Item'!S:S))/100</f>
        <v>0</v>
      </c>
      <c r="M112" s="39" t="n">
        <f aca="false">(COUNTIF('Random Magic Item'!H:H,$A112)+SUMIF('Random Magic Item'!$M:$M,$A112,'Random Magic Item'!T:T))/100</f>
        <v>0</v>
      </c>
      <c r="N112" s="39" t="n">
        <f aca="false">(COUNTIF('Random Magic Item'!I:I,$A112)+SUMIF('Random Magic Item'!$M:$M,$A112,'Random Magic Item'!U:U))/100</f>
        <v>0.01</v>
      </c>
      <c r="O112" s="39" t="n">
        <f aca="false">(COUNTIF('Random Magic Item'!J:J,$A112)+SUMIF('Random Magic Item'!$M:$M,$A112,'Random Magic Item'!V:V))/100</f>
        <v>0</v>
      </c>
      <c r="P112" s="40" t="n">
        <f aca="false">SIGN(SUM(G112:O112))</f>
        <v>1</v>
      </c>
      <c r="Q112" s="1" t="n">
        <v>158</v>
      </c>
      <c r="W112" s="34" t="n">
        <v>217</v>
      </c>
      <c r="AC112" s="35"/>
      <c r="AD112" s="34"/>
    </row>
    <row r="113" customFormat="false" ht="15" hidden="false" customHeight="false" outlineLevel="0" collapsed="false">
      <c r="A113" s="0" t="s">
        <v>572</v>
      </c>
      <c r="C113" s="0" t="s">
        <v>455</v>
      </c>
      <c r="D113" s="1" t="s">
        <v>459</v>
      </c>
      <c r="E113" s="1" t="n">
        <v>1</v>
      </c>
      <c r="F113" s="1" t="n">
        <v>0</v>
      </c>
      <c r="G113" s="39" t="n">
        <f aca="false">(COUNTIF('Random Magic Item'!B:B,$A113)+SUMIF('Random Magic Item'!$M:$M,$A113,'Random Magic Item'!N:N))/100</f>
        <v>0</v>
      </c>
      <c r="H113" s="39" t="n">
        <f aca="false">(COUNTIF('Random Magic Item'!C:C,$A113)+SUMIF('Random Magic Item'!$M:$M,$A113,'Random Magic Item'!O:O))/100</f>
        <v>0</v>
      </c>
      <c r="I113" s="39" t="n">
        <f aca="false">(COUNTIF('Random Magic Item'!D:D,$A113)+SUMIF('Random Magic Item'!$M:$M,$A113,'Random Magic Item'!P:P))/100</f>
        <v>0</v>
      </c>
      <c r="J113" s="39" t="n">
        <f aca="false">(COUNTIF('Random Magic Item'!E:E,$A113)+SUMIF('Random Magic Item'!$M:$M,$A113,'Random Magic Item'!Q:Q))/100</f>
        <v>0</v>
      </c>
      <c r="K113" s="39" t="n">
        <f aca="false">(COUNTIF('Random Magic Item'!F:F,$A113)+SUMIF('Random Magic Item'!$M:$M,$A113,'Random Magic Item'!R:R))/100</f>
        <v>0</v>
      </c>
      <c r="L113" s="39" t="n">
        <f aca="false">(COUNTIF('Random Magic Item'!G:G,$A113)+SUMIF('Random Magic Item'!$M:$M,$A113,'Random Magic Item'!S:S))/100</f>
        <v>0</v>
      </c>
      <c r="M113" s="39" t="n">
        <f aca="false">(COUNTIF('Random Magic Item'!H:H,$A113)+SUMIF('Random Magic Item'!$M:$M,$A113,'Random Magic Item'!T:T))/100</f>
        <v>0.01</v>
      </c>
      <c r="N113" s="39" t="n">
        <f aca="false">(COUNTIF('Random Magic Item'!I:I,$A113)+SUMIF('Random Magic Item'!$M:$M,$A113,'Random Magic Item'!U:U))/100</f>
        <v>0</v>
      </c>
      <c r="O113" s="39" t="n">
        <f aca="false">(COUNTIF('Random Magic Item'!J:J,$A113)+SUMIF('Random Magic Item'!$M:$M,$A113,'Random Magic Item'!V:V))/100</f>
        <v>0</v>
      </c>
      <c r="P113" s="40" t="n">
        <f aca="false">SIGN(SUM(G113:O113))</f>
        <v>1</v>
      </c>
      <c r="Q113" s="1" t="n">
        <v>158</v>
      </c>
      <c r="W113" s="34" t="n">
        <v>217</v>
      </c>
      <c r="AC113" s="35"/>
      <c r="AD113" s="34"/>
    </row>
    <row r="114" customFormat="false" ht="15" hidden="false" customHeight="false" outlineLevel="0" collapsed="false">
      <c r="A114" s="0" t="s">
        <v>573</v>
      </c>
      <c r="C114" s="0" t="s">
        <v>455</v>
      </c>
      <c r="D114" s="1" t="s">
        <v>439</v>
      </c>
      <c r="E114" s="1" t="n">
        <v>1</v>
      </c>
      <c r="F114" s="1" t="n">
        <v>0</v>
      </c>
      <c r="G114" s="39" t="n">
        <f aca="false">(COUNTIF('Random Magic Item'!B:B,$A114)+SUMIF('Random Magic Item'!$M:$M,$A114,'Random Magic Item'!N:N))/100</f>
        <v>0</v>
      </c>
      <c r="H114" s="39" t="n">
        <f aca="false">(COUNTIF('Random Magic Item'!C:C,$A114)+SUMIF('Random Magic Item'!$M:$M,$A114,'Random Magic Item'!O:O))/100</f>
        <v>0</v>
      </c>
      <c r="I114" s="39" t="n">
        <f aca="false">(COUNTIF('Random Magic Item'!D:D,$A114)+SUMIF('Random Magic Item'!$M:$M,$A114,'Random Magic Item'!P:P))/100</f>
        <v>0</v>
      </c>
      <c r="J114" s="39" t="n">
        <f aca="false">(COUNTIF('Random Magic Item'!E:E,$A114)+SUMIF('Random Magic Item'!$M:$M,$A114,'Random Magic Item'!Q:Q))/100</f>
        <v>0</v>
      </c>
      <c r="K114" s="39" t="n">
        <f aca="false">(COUNTIF('Random Magic Item'!F:F,$A114)+SUMIF('Random Magic Item'!$M:$M,$A114,'Random Magic Item'!R:R))/100</f>
        <v>0</v>
      </c>
      <c r="L114" s="39" t="n">
        <f aca="false">(COUNTIF('Random Magic Item'!G:G,$A114)+SUMIF('Random Magic Item'!$M:$M,$A114,'Random Magic Item'!S:S))/100</f>
        <v>0.02</v>
      </c>
      <c r="M114" s="39" t="n">
        <f aca="false">(COUNTIF('Random Magic Item'!H:H,$A114)+SUMIF('Random Magic Item'!$M:$M,$A114,'Random Magic Item'!T:T))/100</f>
        <v>0</v>
      </c>
      <c r="N114" s="39" t="n">
        <f aca="false">(COUNTIF('Random Magic Item'!I:I,$A114)+SUMIF('Random Magic Item'!$M:$M,$A114,'Random Magic Item'!U:U))/100</f>
        <v>0</v>
      </c>
      <c r="O114" s="39" t="n">
        <f aca="false">(COUNTIF('Random Magic Item'!J:J,$A114)+SUMIF('Random Magic Item'!$M:$M,$A114,'Random Magic Item'!V:V))/100</f>
        <v>0</v>
      </c>
      <c r="P114" s="40" t="n">
        <f aca="false">SIGN(SUM(G114:O114))</f>
        <v>1</v>
      </c>
      <c r="Q114" s="1" t="n">
        <v>158</v>
      </c>
      <c r="V114" s="1" t="n">
        <v>59</v>
      </c>
      <c r="W114" s="34" t="n">
        <v>217</v>
      </c>
      <c r="AC114" s="35"/>
      <c r="AD114" s="34"/>
    </row>
    <row r="115" customFormat="false" ht="15" hidden="false" customHeight="false" outlineLevel="0" collapsed="false">
      <c r="A115" s="0" t="s">
        <v>574</v>
      </c>
      <c r="C115" s="0" t="s">
        <v>455</v>
      </c>
      <c r="D115" s="1" t="s">
        <v>469</v>
      </c>
      <c r="E115" s="1" t="n">
        <v>1</v>
      </c>
      <c r="F115" s="1" t="n">
        <v>0</v>
      </c>
      <c r="G115" s="39" t="n">
        <f aca="false">(COUNTIF('Random Magic Item'!B:B,$A115)+SUMIF('Random Magic Item'!$M:$M,$A115,'Random Magic Item'!N:N))/100</f>
        <v>0</v>
      </c>
      <c r="H115" s="39" t="n">
        <f aca="false">(COUNTIF('Random Magic Item'!C:C,$A115)+SUMIF('Random Magic Item'!$M:$M,$A115,'Random Magic Item'!O:O))/100</f>
        <v>0</v>
      </c>
      <c r="I115" s="39" t="n">
        <f aca="false">(COUNTIF('Random Magic Item'!D:D,$A115)+SUMIF('Random Magic Item'!$M:$M,$A115,'Random Magic Item'!P:P))/100</f>
        <v>0</v>
      </c>
      <c r="J115" s="39" t="n">
        <f aca="false">(COUNTIF('Random Magic Item'!E:E,$A115)+SUMIF('Random Magic Item'!$M:$M,$A115,'Random Magic Item'!Q:Q))/100</f>
        <v>0</v>
      </c>
      <c r="K115" s="39" t="n">
        <f aca="false">(COUNTIF('Random Magic Item'!F:F,$A115)+SUMIF('Random Magic Item'!$M:$M,$A115,'Random Magic Item'!R:R))/100</f>
        <v>0</v>
      </c>
      <c r="L115" s="39" t="n">
        <f aca="false">(COUNTIF('Random Magic Item'!G:G,$A115)+SUMIF('Random Magic Item'!$M:$M,$A115,'Random Magic Item'!S:S))/100</f>
        <v>0</v>
      </c>
      <c r="M115" s="39" t="n">
        <f aca="false">(COUNTIF('Random Magic Item'!H:H,$A115)+SUMIF('Random Magic Item'!$M:$M,$A115,'Random Magic Item'!T:T))/100</f>
        <v>0</v>
      </c>
      <c r="N115" s="39" t="n">
        <f aca="false">(COUNTIF('Random Magic Item'!I:I,$A115)+SUMIF('Random Magic Item'!$M:$M,$A115,'Random Magic Item'!U:U))/100</f>
        <v>0</v>
      </c>
      <c r="O115" s="39" t="n">
        <f aca="false">(COUNTIF('Random Magic Item'!J:J,$A115)+SUMIF('Random Magic Item'!$M:$M,$A115,'Random Magic Item'!V:V))/100</f>
        <v>0.02</v>
      </c>
      <c r="P115" s="40" t="n">
        <f aca="false">SIGN(SUM(G115:O115))</f>
        <v>1</v>
      </c>
      <c r="Q115" s="1" t="n">
        <v>158</v>
      </c>
      <c r="AC115" s="35"/>
      <c r="AD115" s="34"/>
    </row>
    <row r="116" customFormat="false" ht="15" hidden="false" customHeight="false" outlineLevel="0" collapsed="false">
      <c r="A116" s="0" t="s">
        <v>575</v>
      </c>
      <c r="C116" s="0" t="s">
        <v>455</v>
      </c>
      <c r="D116" s="1" t="s">
        <v>439</v>
      </c>
      <c r="E116" s="1" t="n">
        <v>1</v>
      </c>
      <c r="F116" s="1" t="n">
        <v>0</v>
      </c>
      <c r="G116" s="39" t="n">
        <f aca="false">(COUNTIF('Random Magic Item'!B:B,$A116)+SUMIF('Random Magic Item'!$M:$M,$A116,'Random Magic Item'!N:N))/100</f>
        <v>0</v>
      </c>
      <c r="H116" s="39" t="n">
        <f aca="false">(COUNTIF('Random Magic Item'!C:C,$A116)+SUMIF('Random Magic Item'!$M:$M,$A116,'Random Magic Item'!O:O))/100</f>
        <v>0</v>
      </c>
      <c r="I116" s="39" t="n">
        <f aca="false">(COUNTIF('Random Magic Item'!D:D,$A116)+SUMIF('Random Magic Item'!$M:$M,$A116,'Random Magic Item'!P:P))/100</f>
        <v>0</v>
      </c>
      <c r="J116" s="39" t="n">
        <f aca="false">(COUNTIF('Random Magic Item'!E:E,$A116)+SUMIF('Random Magic Item'!$M:$M,$A116,'Random Magic Item'!Q:Q))/100</f>
        <v>0</v>
      </c>
      <c r="K116" s="39" t="n">
        <f aca="false">(COUNTIF('Random Magic Item'!F:F,$A116)+SUMIF('Random Magic Item'!$M:$M,$A116,'Random Magic Item'!R:R))/100</f>
        <v>0</v>
      </c>
      <c r="L116" s="39" t="n">
        <f aca="false">(COUNTIF('Random Magic Item'!G:G,$A116)+SUMIF('Random Magic Item'!$M:$M,$A116,'Random Magic Item'!S:S))/100</f>
        <v>0.02</v>
      </c>
      <c r="M116" s="39" t="n">
        <f aca="false">(COUNTIF('Random Magic Item'!H:H,$A116)+SUMIF('Random Magic Item'!$M:$M,$A116,'Random Magic Item'!T:T))/100</f>
        <v>0</v>
      </c>
      <c r="N116" s="39" t="n">
        <f aca="false">(COUNTIF('Random Magic Item'!I:I,$A116)+SUMIF('Random Magic Item'!$M:$M,$A116,'Random Magic Item'!U:U))/100</f>
        <v>0</v>
      </c>
      <c r="O116" s="39" t="n">
        <f aca="false">(COUNTIF('Random Magic Item'!J:J,$A116)+SUMIF('Random Magic Item'!$M:$M,$A116,'Random Magic Item'!V:V))/100</f>
        <v>0</v>
      </c>
      <c r="P116" s="40" t="n">
        <f aca="false">SIGN(SUM(G116:O116))</f>
        <v>1</v>
      </c>
      <c r="Q116" s="1" t="n">
        <v>159</v>
      </c>
      <c r="W116" s="34" t="n">
        <v>217</v>
      </c>
      <c r="AC116" s="35"/>
      <c r="AD116" s="34"/>
    </row>
    <row r="117" customFormat="false" ht="15" hidden="false" customHeight="false" outlineLevel="0" collapsed="false">
      <c r="A117" s="0" t="s">
        <v>576</v>
      </c>
      <c r="C117" s="0" t="s">
        <v>455</v>
      </c>
      <c r="D117" s="1" t="s">
        <v>459</v>
      </c>
      <c r="E117" s="1" t="n">
        <v>1</v>
      </c>
      <c r="F117" s="1" t="n">
        <v>0</v>
      </c>
      <c r="G117" s="39" t="n">
        <f aca="false">(COUNTIF('Random Magic Item'!B:B,$A117)+SUMIF('Random Magic Item'!$M:$M,$A117,'Random Magic Item'!N:N))/100</f>
        <v>0</v>
      </c>
      <c r="H117" s="39" t="n">
        <f aca="false">(COUNTIF('Random Magic Item'!C:C,$A117)+SUMIF('Random Magic Item'!$M:$M,$A117,'Random Magic Item'!O:O))/100</f>
        <v>0</v>
      </c>
      <c r="I117" s="39" t="n">
        <f aca="false">(COUNTIF('Random Magic Item'!D:D,$A117)+SUMIF('Random Magic Item'!$M:$M,$A117,'Random Magic Item'!P:P))/100</f>
        <v>0</v>
      </c>
      <c r="J117" s="39" t="n">
        <f aca="false">(COUNTIF('Random Magic Item'!E:E,$A117)+SUMIF('Random Magic Item'!$M:$M,$A117,'Random Magic Item'!Q:Q))/100</f>
        <v>0</v>
      </c>
      <c r="K117" s="39" t="n">
        <f aca="false">(COUNTIF('Random Magic Item'!F:F,$A117)+SUMIF('Random Magic Item'!$M:$M,$A117,'Random Magic Item'!R:R))/100</f>
        <v>0</v>
      </c>
      <c r="L117" s="39" t="n">
        <f aca="false">(COUNTIF('Random Magic Item'!G:G,$A117)+SUMIF('Random Magic Item'!$M:$M,$A117,'Random Magic Item'!S:S))/100</f>
        <v>0</v>
      </c>
      <c r="M117" s="39" t="n">
        <f aca="false">(COUNTIF('Random Magic Item'!H:H,$A117)+SUMIF('Random Magic Item'!$M:$M,$A117,'Random Magic Item'!T:T))/100</f>
        <v>0.01</v>
      </c>
      <c r="N117" s="39" t="n">
        <f aca="false">(COUNTIF('Random Magic Item'!I:I,$A117)+SUMIF('Random Magic Item'!$M:$M,$A117,'Random Magic Item'!U:U))/100</f>
        <v>0</v>
      </c>
      <c r="O117" s="39" t="n">
        <f aca="false">(COUNTIF('Random Magic Item'!J:J,$A117)+SUMIF('Random Magic Item'!$M:$M,$A117,'Random Magic Item'!V:V))/100</f>
        <v>0</v>
      </c>
      <c r="P117" s="40" t="n">
        <f aca="false">SIGN(SUM(G117:O117))</f>
        <v>1</v>
      </c>
      <c r="Q117" s="1" t="n">
        <v>159</v>
      </c>
      <c r="W117" s="34" t="n">
        <v>218</v>
      </c>
      <c r="AC117" s="35"/>
      <c r="AD117" s="34"/>
    </row>
    <row r="118" customFormat="false" ht="15" hidden="false" customHeight="false" outlineLevel="0" collapsed="false">
      <c r="A118" s="0" t="s">
        <v>577</v>
      </c>
      <c r="C118" s="0" t="s">
        <v>455</v>
      </c>
      <c r="D118" s="1" t="s">
        <v>439</v>
      </c>
      <c r="E118" s="1" t="n">
        <v>0</v>
      </c>
      <c r="F118" s="1" t="n">
        <v>0</v>
      </c>
      <c r="G118" s="39" t="n">
        <f aca="false">(COUNTIF('Random Magic Item'!B:B,$A118)+SUMIF('Random Magic Item'!$M:$M,$A118,'Random Magic Item'!N:N))/100</f>
        <v>0</v>
      </c>
      <c r="H118" s="39" t="n">
        <f aca="false">(COUNTIF('Random Magic Item'!C:C,$A118)+SUMIF('Random Magic Item'!$M:$M,$A118,'Random Magic Item'!O:O))/100</f>
        <v>0.01</v>
      </c>
      <c r="I118" s="39" t="n">
        <f aca="false">(COUNTIF('Random Magic Item'!D:D,$A118)+SUMIF('Random Magic Item'!$M:$M,$A118,'Random Magic Item'!P:P))/100</f>
        <v>0</v>
      </c>
      <c r="J118" s="39" t="n">
        <f aca="false">(COUNTIF('Random Magic Item'!E:E,$A118)+SUMIF('Random Magic Item'!$M:$M,$A118,'Random Magic Item'!Q:Q))/100</f>
        <v>0</v>
      </c>
      <c r="K118" s="39" t="n">
        <f aca="false">(COUNTIF('Random Magic Item'!F:F,$A118)+SUMIF('Random Magic Item'!$M:$M,$A118,'Random Magic Item'!R:R))/100</f>
        <v>0</v>
      </c>
      <c r="L118" s="39" t="n">
        <f aca="false">(COUNTIF('Random Magic Item'!G:G,$A118)+SUMIF('Random Magic Item'!$M:$M,$A118,'Random Magic Item'!S:S))/100</f>
        <v>0</v>
      </c>
      <c r="M118" s="39" t="n">
        <f aca="false">(COUNTIF('Random Magic Item'!H:H,$A118)+SUMIF('Random Magic Item'!$M:$M,$A118,'Random Magic Item'!T:T))/100</f>
        <v>0</v>
      </c>
      <c r="N118" s="39" t="n">
        <f aca="false">(COUNTIF('Random Magic Item'!I:I,$A118)+SUMIF('Random Magic Item'!$M:$M,$A118,'Random Magic Item'!U:U))/100</f>
        <v>0</v>
      </c>
      <c r="O118" s="39" t="n">
        <f aca="false">(COUNTIF('Random Magic Item'!J:J,$A118)+SUMIF('Random Magic Item'!$M:$M,$A118,'Random Magic Item'!V:V))/100</f>
        <v>0</v>
      </c>
      <c r="P118" s="40" t="n">
        <f aca="false">SIGN(SUM(G118:O118))</f>
        <v>1</v>
      </c>
      <c r="Q118" s="1" t="n">
        <v>159</v>
      </c>
      <c r="W118" s="34" t="n">
        <v>218</v>
      </c>
      <c r="AC118" s="35"/>
      <c r="AD118" s="34"/>
    </row>
    <row r="119" customFormat="false" ht="15" hidden="false" customHeight="false" outlineLevel="0" collapsed="false">
      <c r="A119" s="0" t="s">
        <v>578</v>
      </c>
      <c r="C119" s="0" t="s">
        <v>455</v>
      </c>
      <c r="D119" s="1" t="s">
        <v>461</v>
      </c>
      <c r="E119" s="1" t="n">
        <v>0</v>
      </c>
      <c r="F119" s="1" t="n">
        <v>0</v>
      </c>
      <c r="G119" s="39" t="n">
        <f aca="false">(COUNTIF('Random Magic Item'!B:B,$A119)+SUMIF('Random Magic Item'!$M:$M,$A119,'Random Magic Item'!N:N))/100</f>
        <v>0</v>
      </c>
      <c r="H119" s="39" t="n">
        <f aca="false">(COUNTIF('Random Magic Item'!C:C,$A119)+SUMIF('Random Magic Item'!$M:$M,$A119,'Random Magic Item'!O:O))/100</f>
        <v>0</v>
      </c>
      <c r="I119" s="39" t="n">
        <f aca="false">(COUNTIF('Random Magic Item'!D:D,$A119)+SUMIF('Random Magic Item'!$M:$M,$A119,'Random Magic Item'!P:P))/100</f>
        <v>0</v>
      </c>
      <c r="J119" s="39" t="n">
        <f aca="false">(COUNTIF('Random Magic Item'!E:E,$A119)+SUMIF('Random Magic Item'!$M:$M,$A119,'Random Magic Item'!Q:Q))/100</f>
        <v>0</v>
      </c>
      <c r="K119" s="39" t="n">
        <f aca="false">(COUNTIF('Random Magic Item'!F:F,$A119)+SUMIF('Random Magic Item'!$M:$M,$A119,'Random Magic Item'!R:R))/100</f>
        <v>0</v>
      </c>
      <c r="L119" s="39" t="n">
        <f aca="false">(COUNTIF('Random Magic Item'!G:G,$A119)+SUMIF('Random Magic Item'!$M:$M,$A119,'Random Magic Item'!S:S))/100</f>
        <v>0</v>
      </c>
      <c r="M119" s="39" t="n">
        <f aca="false">(COUNTIF('Random Magic Item'!H:H,$A119)+SUMIF('Random Magic Item'!$M:$M,$A119,'Random Magic Item'!T:T))/100</f>
        <v>0</v>
      </c>
      <c r="N119" s="39" t="n">
        <f aca="false">(COUNTIF('Random Magic Item'!I:I,$A119)+SUMIF('Random Magic Item'!$M:$M,$A119,'Random Magic Item'!U:U))/100</f>
        <v>0.02</v>
      </c>
      <c r="O119" s="39" t="n">
        <f aca="false">(COUNTIF('Random Magic Item'!J:J,$A119)+SUMIF('Random Magic Item'!$M:$M,$A119,'Random Magic Item'!V:V))/100</f>
        <v>0</v>
      </c>
      <c r="P119" s="40" t="n">
        <f aca="false">SIGN(SUM(G119:O119))</f>
        <v>1</v>
      </c>
      <c r="Q119" s="1" t="n">
        <v>159</v>
      </c>
      <c r="W119" s="34" t="n">
        <v>218</v>
      </c>
      <c r="AC119" s="35"/>
      <c r="AD119" s="34"/>
    </row>
    <row r="120" customFormat="false" ht="15" hidden="false" customHeight="false" outlineLevel="0" collapsed="false">
      <c r="A120" s="0" t="s">
        <v>579</v>
      </c>
      <c r="C120" s="0" t="s">
        <v>455</v>
      </c>
      <c r="D120" s="1" t="s">
        <v>469</v>
      </c>
      <c r="E120" s="1" t="n">
        <v>0</v>
      </c>
      <c r="F120" s="1" t="n">
        <v>0</v>
      </c>
      <c r="G120" s="39" t="n">
        <f aca="false">(COUNTIF('Random Magic Item'!B:B,$A120)+SUMIF('Random Magic Item'!$M:$M,$A120,'Random Magic Item'!N:N))/100</f>
        <v>0</v>
      </c>
      <c r="H120" s="39" t="n">
        <f aca="false">(COUNTIF('Random Magic Item'!C:C,$A120)+SUMIF('Random Magic Item'!$M:$M,$A120,'Random Magic Item'!O:O))/100</f>
        <v>0</v>
      </c>
      <c r="I120" s="39" t="n">
        <f aca="false">(COUNTIF('Random Magic Item'!D:D,$A120)+SUMIF('Random Magic Item'!$M:$M,$A120,'Random Magic Item'!P:P))/100</f>
        <v>0</v>
      </c>
      <c r="J120" s="39" t="n">
        <f aca="false">(COUNTIF('Random Magic Item'!E:E,$A120)+SUMIF('Random Magic Item'!$M:$M,$A120,'Random Magic Item'!Q:Q))/100</f>
        <v>0</v>
      </c>
      <c r="K120" s="39" t="n">
        <f aca="false">(COUNTIF('Random Magic Item'!F:F,$A120)+SUMIF('Random Magic Item'!$M:$M,$A120,'Random Magic Item'!R:R))/100</f>
        <v>0</v>
      </c>
      <c r="L120" s="39" t="n">
        <f aca="false">(COUNTIF('Random Magic Item'!G:G,$A120)+SUMIF('Random Magic Item'!$M:$M,$A120,'Random Magic Item'!S:S))/100</f>
        <v>0</v>
      </c>
      <c r="M120" s="39" t="n">
        <f aca="false">(COUNTIF('Random Magic Item'!H:H,$A120)+SUMIF('Random Magic Item'!$M:$M,$A120,'Random Magic Item'!T:T))/100</f>
        <v>0</v>
      </c>
      <c r="N120" s="39" t="n">
        <f aca="false">(COUNTIF('Random Magic Item'!I:I,$A120)+SUMIF('Random Magic Item'!$M:$M,$A120,'Random Magic Item'!U:U))/100</f>
        <v>0</v>
      </c>
      <c r="O120" s="39" t="n">
        <f aca="false">(COUNTIF('Random Magic Item'!J:J,$A120)+SUMIF('Random Magic Item'!$M:$M,$A120,'Random Magic Item'!V:V))/100</f>
        <v>0.00666666666666667</v>
      </c>
      <c r="P120" s="40" t="n">
        <f aca="false">SIGN(SUM(G120:O120))</f>
        <v>1</v>
      </c>
      <c r="Q120" s="1" t="n">
        <v>159</v>
      </c>
      <c r="W120" s="34" t="n">
        <v>218</v>
      </c>
      <c r="AC120" s="35"/>
      <c r="AD120" s="34"/>
    </row>
    <row r="121" customFormat="false" ht="15" hidden="false" customHeight="false" outlineLevel="0" collapsed="false">
      <c r="A121" s="0" t="s">
        <v>580</v>
      </c>
      <c r="C121" s="0" t="s">
        <v>455</v>
      </c>
      <c r="D121" s="1" t="s">
        <v>469</v>
      </c>
      <c r="E121" s="1" t="n">
        <v>0</v>
      </c>
      <c r="F121" s="1" t="n">
        <v>0</v>
      </c>
      <c r="G121" s="39" t="n">
        <f aca="false">(COUNTIF('Random Magic Item'!B:B,$A121)+SUMIF('Random Magic Item'!$M:$M,$A121,'Random Magic Item'!N:N))/100</f>
        <v>0</v>
      </c>
      <c r="H121" s="39" t="n">
        <f aca="false">(COUNTIF('Random Magic Item'!C:C,$A121)+SUMIF('Random Magic Item'!$M:$M,$A121,'Random Magic Item'!O:O))/100</f>
        <v>0</v>
      </c>
      <c r="I121" s="39" t="n">
        <f aca="false">(COUNTIF('Random Magic Item'!D:D,$A121)+SUMIF('Random Magic Item'!$M:$M,$A121,'Random Magic Item'!P:P))/100</f>
        <v>0</v>
      </c>
      <c r="J121" s="39" t="n">
        <f aca="false">(COUNTIF('Random Magic Item'!E:E,$A121)+SUMIF('Random Magic Item'!$M:$M,$A121,'Random Magic Item'!Q:Q))/100</f>
        <v>0</v>
      </c>
      <c r="K121" s="39" t="n">
        <f aca="false">(COUNTIF('Random Magic Item'!F:F,$A121)+SUMIF('Random Magic Item'!$M:$M,$A121,'Random Magic Item'!R:R))/100</f>
        <v>0</v>
      </c>
      <c r="L121" s="39" t="n">
        <f aca="false">(COUNTIF('Random Magic Item'!G:G,$A121)+SUMIF('Random Magic Item'!$M:$M,$A121,'Random Magic Item'!S:S))/100</f>
        <v>0</v>
      </c>
      <c r="M121" s="39" t="n">
        <f aca="false">(COUNTIF('Random Magic Item'!H:H,$A121)+SUMIF('Random Magic Item'!$M:$M,$A121,'Random Magic Item'!T:T))/100</f>
        <v>0</v>
      </c>
      <c r="N121" s="39" t="n">
        <f aca="false">(COUNTIF('Random Magic Item'!I:I,$A121)+SUMIF('Random Magic Item'!$M:$M,$A121,'Random Magic Item'!U:U))/100</f>
        <v>0</v>
      </c>
      <c r="O121" s="39" t="n">
        <f aca="false">(COUNTIF('Random Magic Item'!J:J,$A121)+SUMIF('Random Magic Item'!$M:$M,$A121,'Random Magic Item'!V:V))/100</f>
        <v>0.00666666666666667</v>
      </c>
      <c r="P121" s="40" t="n">
        <f aca="false">SIGN(SUM(G121:O121))</f>
        <v>1</v>
      </c>
      <c r="Q121" s="1" t="n">
        <v>159</v>
      </c>
      <c r="W121" s="34" t="n">
        <v>218</v>
      </c>
      <c r="AC121" s="35"/>
      <c r="AD121" s="34"/>
    </row>
    <row r="122" customFormat="false" ht="15" hidden="false" customHeight="false" outlineLevel="0" collapsed="false">
      <c r="A122" s="0" t="s">
        <v>581</v>
      </c>
      <c r="C122" s="0" t="s">
        <v>455</v>
      </c>
      <c r="D122" s="1" t="s">
        <v>469</v>
      </c>
      <c r="E122" s="1" t="n">
        <v>0</v>
      </c>
      <c r="F122" s="1" t="n">
        <v>0</v>
      </c>
      <c r="G122" s="39" t="n">
        <f aca="false">(COUNTIF('Random Magic Item'!B:B,$A122)+SUMIF('Random Magic Item'!$M:$M,$A122,'Random Magic Item'!N:N))/100</f>
        <v>0</v>
      </c>
      <c r="H122" s="39" t="n">
        <f aca="false">(COUNTIF('Random Magic Item'!C:C,$A122)+SUMIF('Random Magic Item'!$M:$M,$A122,'Random Magic Item'!O:O))/100</f>
        <v>0</v>
      </c>
      <c r="I122" s="39" t="n">
        <f aca="false">(COUNTIF('Random Magic Item'!D:D,$A122)+SUMIF('Random Magic Item'!$M:$M,$A122,'Random Magic Item'!P:P))/100</f>
        <v>0</v>
      </c>
      <c r="J122" s="39" t="n">
        <f aca="false">(COUNTIF('Random Magic Item'!E:E,$A122)+SUMIF('Random Magic Item'!$M:$M,$A122,'Random Magic Item'!Q:Q))/100</f>
        <v>0</v>
      </c>
      <c r="K122" s="39" t="n">
        <f aca="false">(COUNTIF('Random Magic Item'!F:F,$A122)+SUMIF('Random Magic Item'!$M:$M,$A122,'Random Magic Item'!R:R))/100</f>
        <v>0</v>
      </c>
      <c r="L122" s="39" t="n">
        <f aca="false">(COUNTIF('Random Magic Item'!G:G,$A122)+SUMIF('Random Magic Item'!$M:$M,$A122,'Random Magic Item'!S:S))/100</f>
        <v>0</v>
      </c>
      <c r="M122" s="39" t="n">
        <f aca="false">(COUNTIF('Random Magic Item'!H:H,$A122)+SUMIF('Random Magic Item'!$M:$M,$A122,'Random Magic Item'!T:T))/100</f>
        <v>0</v>
      </c>
      <c r="N122" s="39" t="n">
        <f aca="false">(COUNTIF('Random Magic Item'!I:I,$A122)+SUMIF('Random Magic Item'!$M:$M,$A122,'Random Magic Item'!U:U))/100</f>
        <v>0</v>
      </c>
      <c r="O122" s="39" t="n">
        <f aca="false">(COUNTIF('Random Magic Item'!J:J,$A122)+SUMIF('Random Magic Item'!$M:$M,$A122,'Random Magic Item'!V:V))/100</f>
        <v>0.00666666666666667</v>
      </c>
      <c r="P122" s="40" t="n">
        <f aca="false">SIGN(SUM(G122:O122))</f>
        <v>1</v>
      </c>
      <c r="Q122" s="1" t="n">
        <v>159</v>
      </c>
      <c r="W122" s="34" t="n">
        <v>218</v>
      </c>
      <c r="AC122" s="35"/>
      <c r="AD122" s="34"/>
    </row>
    <row r="123" customFormat="false" ht="15" hidden="false" customHeight="false" outlineLevel="0" collapsed="false">
      <c r="A123" s="0" t="s">
        <v>582</v>
      </c>
      <c r="C123" s="0" t="s">
        <v>455</v>
      </c>
      <c r="D123" s="1" t="s">
        <v>459</v>
      </c>
      <c r="E123" s="1" t="n">
        <v>1</v>
      </c>
      <c r="F123" s="1" t="n">
        <v>0</v>
      </c>
      <c r="G123" s="39" t="n">
        <f aca="false">(COUNTIF('Random Magic Item'!B:B,$A123)+SUMIF('Random Magic Item'!$M:$M,$A123,'Random Magic Item'!N:N))/100</f>
        <v>0</v>
      </c>
      <c r="H123" s="39" t="n">
        <f aca="false">(COUNTIF('Random Magic Item'!C:C,$A123)+SUMIF('Random Magic Item'!$M:$M,$A123,'Random Magic Item'!O:O))/100</f>
        <v>0</v>
      </c>
      <c r="I123" s="39" t="n">
        <f aca="false">(COUNTIF('Random Magic Item'!D:D,$A123)+SUMIF('Random Magic Item'!$M:$M,$A123,'Random Magic Item'!P:P))/100</f>
        <v>0</v>
      </c>
      <c r="J123" s="39" t="n">
        <f aca="false">(COUNTIF('Random Magic Item'!E:E,$A123)+SUMIF('Random Magic Item'!$M:$M,$A123,'Random Magic Item'!Q:Q))/100</f>
        <v>0</v>
      </c>
      <c r="K123" s="39" t="n">
        <f aca="false">(COUNTIF('Random Magic Item'!F:F,$A123)+SUMIF('Random Magic Item'!$M:$M,$A123,'Random Magic Item'!R:R))/100</f>
        <v>0</v>
      </c>
      <c r="L123" s="39" t="n">
        <f aca="false">(COUNTIF('Random Magic Item'!G:G,$A123)+SUMIF('Random Magic Item'!$M:$M,$A123,'Random Magic Item'!S:S))/100</f>
        <v>0</v>
      </c>
      <c r="M123" s="39" t="n">
        <f aca="false">(COUNTIF('Random Magic Item'!H:H,$A123)+SUMIF('Random Magic Item'!$M:$M,$A123,'Random Magic Item'!T:T))/100</f>
        <v>0.01</v>
      </c>
      <c r="N123" s="39" t="n">
        <f aca="false">(COUNTIF('Random Magic Item'!I:I,$A123)+SUMIF('Random Magic Item'!$M:$M,$A123,'Random Magic Item'!U:U))/100</f>
        <v>0</v>
      </c>
      <c r="O123" s="39" t="n">
        <f aca="false">(COUNTIF('Random Magic Item'!J:J,$A123)+SUMIF('Random Magic Item'!$M:$M,$A123,'Random Magic Item'!V:V))/100</f>
        <v>0</v>
      </c>
      <c r="P123" s="40" t="n">
        <f aca="false">SIGN(SUM(G123:O123))</f>
        <v>1</v>
      </c>
      <c r="Q123" s="1" t="n">
        <v>159</v>
      </c>
      <c r="W123" s="34" t="n">
        <v>218</v>
      </c>
      <c r="AC123" s="35"/>
      <c r="AD123" s="34"/>
    </row>
    <row r="124" customFormat="false" ht="15" hidden="false" customHeight="false" outlineLevel="0" collapsed="false">
      <c r="A124" s="0" t="s">
        <v>583</v>
      </c>
      <c r="C124" s="0" t="s">
        <v>455</v>
      </c>
      <c r="D124" s="1" t="s">
        <v>469</v>
      </c>
      <c r="E124" s="1" t="n">
        <v>0</v>
      </c>
      <c r="F124" s="1" t="n">
        <v>0</v>
      </c>
      <c r="G124" s="39" t="n">
        <f aca="false">(COUNTIF('Random Magic Item'!B:B,$A124)+SUMIF('Random Magic Item'!$M:$M,$A124,'Random Magic Item'!N:N))/100</f>
        <v>0</v>
      </c>
      <c r="H124" s="39" t="n">
        <f aca="false">(COUNTIF('Random Magic Item'!C:C,$A124)+SUMIF('Random Magic Item'!$M:$M,$A124,'Random Magic Item'!O:O))/100</f>
        <v>0</v>
      </c>
      <c r="I124" s="39" t="n">
        <f aca="false">(COUNTIF('Random Magic Item'!D:D,$A124)+SUMIF('Random Magic Item'!$M:$M,$A124,'Random Magic Item'!P:P))/100</f>
        <v>0</v>
      </c>
      <c r="J124" s="39" t="n">
        <f aca="false">(COUNTIF('Random Magic Item'!E:E,$A124)+SUMIF('Random Magic Item'!$M:$M,$A124,'Random Magic Item'!Q:Q))/100</f>
        <v>0</v>
      </c>
      <c r="K124" s="39" t="n">
        <f aca="false">(COUNTIF('Random Magic Item'!F:F,$A124)+SUMIF('Random Magic Item'!$M:$M,$A124,'Random Magic Item'!R:R))/100</f>
        <v>0</v>
      </c>
      <c r="L124" s="39" t="n">
        <f aca="false">(COUNTIF('Random Magic Item'!G:G,$A124)+SUMIF('Random Magic Item'!$M:$M,$A124,'Random Magic Item'!S:S))/100</f>
        <v>0</v>
      </c>
      <c r="M124" s="39" t="n">
        <f aca="false">(COUNTIF('Random Magic Item'!H:H,$A124)+SUMIF('Random Magic Item'!$M:$M,$A124,'Random Magic Item'!T:T))/100</f>
        <v>0</v>
      </c>
      <c r="N124" s="39" t="n">
        <f aca="false">(COUNTIF('Random Magic Item'!I:I,$A124)+SUMIF('Random Magic Item'!$M:$M,$A124,'Random Magic Item'!U:U))/100</f>
        <v>0</v>
      </c>
      <c r="O124" s="39" t="n">
        <f aca="false">(COUNTIF('Random Magic Item'!J:J,$A124)+SUMIF('Random Magic Item'!$M:$M,$A124,'Random Magic Item'!V:V))/100</f>
        <v>0.01</v>
      </c>
      <c r="P124" s="40" t="n">
        <f aca="false">SIGN(SUM(G124:O124))</f>
        <v>1</v>
      </c>
      <c r="Q124" s="1" t="n">
        <v>160</v>
      </c>
      <c r="W124" s="34" t="n">
        <v>219</v>
      </c>
      <c r="AC124" s="35"/>
      <c r="AD124" s="34"/>
    </row>
    <row r="125" customFormat="false" ht="15" hidden="false" customHeight="false" outlineLevel="0" collapsed="false">
      <c r="A125" s="0" t="s">
        <v>584</v>
      </c>
      <c r="B125" s="0" t="s">
        <v>585</v>
      </c>
      <c r="C125" s="0" t="s">
        <v>455</v>
      </c>
      <c r="D125" s="1" t="s">
        <v>459</v>
      </c>
      <c r="E125" s="1" t="n">
        <v>0</v>
      </c>
      <c r="F125" s="1" t="n">
        <v>0</v>
      </c>
      <c r="G125" s="39" t="n">
        <f aca="false">(COUNTIF('Random Magic Item'!B:B,$A125)+SUMIF('Random Magic Item'!$M:$M,$A125,'Random Magic Item'!N:N))/100</f>
        <v>0</v>
      </c>
      <c r="H125" s="39" t="n">
        <f aca="false">(COUNTIF('Random Magic Item'!C:C,$A125)+SUMIF('Random Magic Item'!$M:$M,$A125,'Random Magic Item'!O:O))/100</f>
        <v>0</v>
      </c>
      <c r="I125" s="39" t="n">
        <f aca="false">(COUNTIF('Random Magic Item'!D:D,$A125)+SUMIF('Random Magic Item'!$M:$M,$A125,'Random Magic Item'!P:P))/100</f>
        <v>0</v>
      </c>
      <c r="J125" s="39" t="n">
        <f aca="false">(COUNTIF('Random Magic Item'!E:E,$A125)+SUMIF('Random Magic Item'!$M:$M,$A125,'Random Magic Item'!Q:Q))/100</f>
        <v>0</v>
      </c>
      <c r="K125" s="39" t="n">
        <f aca="false">(COUNTIF('Random Magic Item'!F:F,$A125)+SUMIF('Random Magic Item'!$M:$M,$A125,'Random Magic Item'!R:R))/100</f>
        <v>0</v>
      </c>
      <c r="L125" s="39" t="n">
        <f aca="false">(COUNTIF('Random Magic Item'!G:G,$A125)+SUMIF('Random Magic Item'!$M:$M,$A125,'Random Magic Item'!S:S))/100</f>
        <v>0</v>
      </c>
      <c r="M125" s="39" t="n">
        <f aca="false">(COUNTIF('Random Magic Item'!H:H,$A125)+SUMIF('Random Magic Item'!$M:$M,$A125,'Random Magic Item'!T:T))/100</f>
        <v>0.01</v>
      </c>
      <c r="N125" s="39" t="n">
        <f aca="false">(COUNTIF('Random Magic Item'!I:I,$A125)+SUMIF('Random Magic Item'!$M:$M,$A125,'Random Magic Item'!U:U))/100</f>
        <v>0</v>
      </c>
      <c r="O125" s="39" t="n">
        <f aca="false">(COUNTIF('Random Magic Item'!J:J,$A125)+SUMIF('Random Magic Item'!$M:$M,$A125,'Random Magic Item'!V:V))/100</f>
        <v>0</v>
      </c>
      <c r="P125" s="40" t="n">
        <f aca="false">SIGN(SUM(G125:O125))</f>
        <v>1</v>
      </c>
      <c r="Q125" s="1" t="n">
        <v>160</v>
      </c>
      <c r="W125" s="34" t="n">
        <v>230</v>
      </c>
      <c r="AC125" s="35"/>
      <c r="AD125" s="34"/>
    </row>
    <row r="126" customFormat="false" ht="15" hidden="false" customHeight="false" outlineLevel="0" collapsed="false">
      <c r="A126" s="0" t="s">
        <v>586</v>
      </c>
      <c r="C126" s="0" t="s">
        <v>587</v>
      </c>
      <c r="D126" s="1" t="s">
        <v>459</v>
      </c>
      <c r="E126" s="1" t="n">
        <v>0</v>
      </c>
      <c r="F126" s="1" t="n">
        <v>0</v>
      </c>
      <c r="G126" s="39" t="n">
        <f aca="false">(COUNTIF('Random Magic Item'!B:B,$A126)+SUMIF('Random Magic Item'!$M:$M,$A126,'Random Magic Item'!N:N))/100</f>
        <v>0</v>
      </c>
      <c r="H126" s="39" t="n">
        <f aca="false">(COUNTIF('Random Magic Item'!C:C,$A126)+SUMIF('Random Magic Item'!$M:$M,$A126,'Random Magic Item'!O:O))/100</f>
        <v>0</v>
      </c>
      <c r="I126" s="39" t="n">
        <f aca="false">(COUNTIF('Random Magic Item'!D:D,$A126)+SUMIF('Random Magic Item'!$M:$M,$A126,'Random Magic Item'!P:P))/100</f>
        <v>0</v>
      </c>
      <c r="J126" s="39" t="n">
        <f aca="false">(COUNTIF('Random Magic Item'!E:E,$A126)+SUMIF('Random Magic Item'!$M:$M,$A126,'Random Magic Item'!Q:Q))/100</f>
        <v>0</v>
      </c>
      <c r="K126" s="39" t="n">
        <f aca="false">(COUNTIF('Random Magic Item'!F:F,$A126)+SUMIF('Random Magic Item'!$M:$M,$A126,'Random Magic Item'!R:R))/100</f>
        <v>0</v>
      </c>
      <c r="L126" s="39" t="n">
        <f aca="false">(COUNTIF('Random Magic Item'!G:G,$A126)+SUMIF('Random Magic Item'!$M:$M,$A126,'Random Magic Item'!S:S))/100</f>
        <v>0</v>
      </c>
      <c r="M126" s="39" t="n">
        <f aca="false">(COUNTIF('Random Magic Item'!H:H,$A126)+SUMIF('Random Magic Item'!$M:$M,$A126,'Random Magic Item'!T:T))/100</f>
        <v>0.01</v>
      </c>
      <c r="N126" s="39" t="n">
        <f aca="false">(COUNTIF('Random Magic Item'!I:I,$A126)+SUMIF('Random Magic Item'!$M:$M,$A126,'Random Magic Item'!U:U))/100</f>
        <v>0</v>
      </c>
      <c r="O126" s="39" t="n">
        <f aca="false">(COUNTIF('Random Magic Item'!J:J,$A126)+SUMIF('Random Magic Item'!$M:$M,$A126,'Random Magic Item'!V:V))/100</f>
        <v>0</v>
      </c>
      <c r="P126" s="40" t="n">
        <f aca="false">SIGN(SUM(G126:O126))</f>
        <v>1</v>
      </c>
      <c r="Q126" s="1" t="n">
        <v>161</v>
      </c>
      <c r="W126" s="34" t="n">
        <v>219</v>
      </c>
      <c r="X126" s="1" t="n">
        <v>2</v>
      </c>
      <c r="AC126" s="35"/>
      <c r="AD126" s="34"/>
    </row>
    <row r="127" customFormat="false" ht="15" hidden="false" customHeight="false" outlineLevel="0" collapsed="false">
      <c r="A127" s="0" t="s">
        <v>588</v>
      </c>
      <c r="C127" s="0" t="s">
        <v>589</v>
      </c>
      <c r="D127" s="1" t="s">
        <v>461</v>
      </c>
      <c r="E127" s="1" t="n">
        <v>1</v>
      </c>
      <c r="F127" s="1" t="n">
        <v>0</v>
      </c>
      <c r="G127" s="39" t="n">
        <f aca="false">(COUNTIF('Random Magic Item'!B:B,$A127)+SUMIF('Random Magic Item'!$M:$M,$A127,'Random Magic Item'!N:N))/100</f>
        <v>0</v>
      </c>
      <c r="H127" s="39" t="n">
        <f aca="false">(COUNTIF('Random Magic Item'!C:C,$A127)+SUMIF('Random Magic Item'!$M:$M,$A127,'Random Magic Item'!O:O))/100</f>
        <v>0</v>
      </c>
      <c r="I127" s="39" t="n">
        <f aca="false">(COUNTIF('Random Magic Item'!D:D,$A127)+SUMIF('Random Magic Item'!$M:$M,$A127,'Random Magic Item'!P:P))/100</f>
        <v>0</v>
      </c>
      <c r="J127" s="39" t="n">
        <f aca="false">(COUNTIF('Random Magic Item'!E:E,$A127)+SUMIF('Random Magic Item'!$M:$M,$A127,'Random Magic Item'!Q:Q))/100</f>
        <v>0</v>
      </c>
      <c r="K127" s="39" t="n">
        <f aca="false">(COUNTIF('Random Magic Item'!F:F,$A127)+SUMIF('Random Magic Item'!$M:$M,$A127,'Random Magic Item'!R:R))/100</f>
        <v>0</v>
      </c>
      <c r="L127" s="39" t="n">
        <f aca="false">(COUNTIF('Random Magic Item'!G:G,$A127)+SUMIF('Random Magic Item'!$M:$M,$A127,'Random Magic Item'!S:S))/100</f>
        <v>0</v>
      </c>
      <c r="M127" s="39" t="n">
        <f aca="false">(COUNTIF('Random Magic Item'!H:H,$A127)+SUMIF('Random Magic Item'!$M:$M,$A127,'Random Magic Item'!T:T))/100</f>
        <v>0</v>
      </c>
      <c r="N127" s="39" t="n">
        <f aca="false">(COUNTIF('Random Magic Item'!I:I,$A127)+SUMIF('Random Magic Item'!$M:$M,$A127,'Random Magic Item'!U:U))/100</f>
        <v>0.01</v>
      </c>
      <c r="O127" s="39" t="n">
        <f aca="false">(COUNTIF('Random Magic Item'!J:J,$A127)+SUMIF('Random Magic Item'!$M:$M,$A127,'Random Magic Item'!V:V))/100</f>
        <v>0</v>
      </c>
      <c r="P127" s="40" t="n">
        <f aca="false">SIGN(SUM(G127:O127))</f>
        <v>1</v>
      </c>
      <c r="Q127" s="1" t="n">
        <v>161</v>
      </c>
      <c r="W127" s="34" t="n">
        <v>219</v>
      </c>
      <c r="AC127" s="35"/>
      <c r="AD127" s="34"/>
    </row>
    <row r="128" customFormat="false" ht="15" hidden="false" customHeight="false" outlineLevel="0" collapsed="false">
      <c r="A128" s="0" t="s">
        <v>590</v>
      </c>
      <c r="C128" s="0" t="s">
        <v>591</v>
      </c>
      <c r="D128" s="1" t="s">
        <v>469</v>
      </c>
      <c r="E128" s="1" t="n">
        <v>1</v>
      </c>
      <c r="F128" s="1" t="n">
        <v>0</v>
      </c>
      <c r="G128" s="39" t="n">
        <f aca="false">(COUNTIF('Random Magic Item'!B:B,$A128)+SUMIF('Random Magic Item'!$M:$M,$A128,'Random Magic Item'!N:N))/100</f>
        <v>0</v>
      </c>
      <c r="H128" s="39" t="n">
        <f aca="false">(COUNTIF('Random Magic Item'!C:C,$A128)+SUMIF('Random Magic Item'!$M:$M,$A128,'Random Magic Item'!O:O))/100</f>
        <v>0</v>
      </c>
      <c r="I128" s="39" t="n">
        <f aca="false">(COUNTIF('Random Magic Item'!D:D,$A128)+SUMIF('Random Magic Item'!$M:$M,$A128,'Random Magic Item'!P:P))/100</f>
        <v>0</v>
      </c>
      <c r="J128" s="39" t="n">
        <f aca="false">(COUNTIF('Random Magic Item'!E:E,$A128)+SUMIF('Random Magic Item'!$M:$M,$A128,'Random Magic Item'!Q:Q))/100</f>
        <v>0</v>
      </c>
      <c r="K128" s="39" t="n">
        <f aca="false">(COUNTIF('Random Magic Item'!F:F,$A128)+SUMIF('Random Magic Item'!$M:$M,$A128,'Random Magic Item'!R:R))/100</f>
        <v>0</v>
      </c>
      <c r="L128" s="39" t="n">
        <f aca="false">(COUNTIF('Random Magic Item'!G:G,$A128)+SUMIF('Random Magic Item'!$M:$M,$A128,'Random Magic Item'!S:S))/100</f>
        <v>0</v>
      </c>
      <c r="M128" s="39" t="n">
        <f aca="false">(COUNTIF('Random Magic Item'!H:H,$A128)+SUMIF('Random Magic Item'!$M:$M,$A128,'Random Magic Item'!T:T))/100</f>
        <v>0</v>
      </c>
      <c r="N128" s="39" t="n">
        <f aca="false">(COUNTIF('Random Magic Item'!I:I,$A128)+SUMIF('Random Magic Item'!$M:$M,$A128,'Random Magic Item'!U:U))/100</f>
        <v>0</v>
      </c>
      <c r="O128" s="39" t="n">
        <f aca="false">(COUNTIF('Random Magic Item'!J:J,$A128)+SUMIF('Random Magic Item'!$M:$M,$A128,'Random Magic Item'!V:V))/100</f>
        <v>0</v>
      </c>
      <c r="P128" s="40" t="n">
        <f aca="false">SIGN(SUM(G128:O128))</f>
        <v>0</v>
      </c>
      <c r="AC128" s="35"/>
      <c r="AD128" s="34" t="n">
        <v>58</v>
      </c>
    </row>
    <row r="129" customFormat="false" ht="15" hidden="false" customHeight="false" outlineLevel="0" collapsed="false">
      <c r="A129" s="0" t="s">
        <v>592</v>
      </c>
      <c r="C129" s="0" t="s">
        <v>455</v>
      </c>
      <c r="D129" s="1" t="s">
        <v>439</v>
      </c>
      <c r="E129" s="1" t="n">
        <v>0</v>
      </c>
      <c r="F129" s="1" t="n">
        <v>0</v>
      </c>
      <c r="G129" s="39" t="n">
        <f aca="false">(COUNTIF('Random Magic Item'!B:B,$A129)+SUMIF('Random Magic Item'!$M:$M,$A129,'Random Magic Item'!N:N))/100</f>
        <v>0</v>
      </c>
      <c r="H129" s="39" t="n">
        <f aca="false">(COUNTIF('Random Magic Item'!C:C,$A129)+SUMIF('Random Magic Item'!$M:$M,$A129,'Random Magic Item'!O:O))/100</f>
        <v>0</v>
      </c>
      <c r="I129" s="39" t="n">
        <f aca="false">(COUNTIF('Random Magic Item'!D:D,$A129)+SUMIF('Random Magic Item'!$M:$M,$A129,'Random Magic Item'!P:P))/100</f>
        <v>0.01</v>
      </c>
      <c r="J129" s="39" t="n">
        <f aca="false">(COUNTIF('Random Magic Item'!E:E,$A129)+SUMIF('Random Magic Item'!$M:$M,$A129,'Random Magic Item'!Q:Q))/100</f>
        <v>0</v>
      </c>
      <c r="K129" s="39" t="n">
        <f aca="false">(COUNTIF('Random Magic Item'!F:F,$A129)+SUMIF('Random Magic Item'!$M:$M,$A129,'Random Magic Item'!R:R))/100</f>
        <v>0</v>
      </c>
      <c r="L129" s="39" t="n">
        <f aca="false">(COUNTIF('Random Magic Item'!G:G,$A129)+SUMIF('Random Magic Item'!$M:$M,$A129,'Random Magic Item'!S:S))/100</f>
        <v>0</v>
      </c>
      <c r="M129" s="39" t="n">
        <f aca="false">(COUNTIF('Random Magic Item'!H:H,$A129)+SUMIF('Random Magic Item'!$M:$M,$A129,'Random Magic Item'!T:T))/100</f>
        <v>0</v>
      </c>
      <c r="N129" s="39" t="n">
        <f aca="false">(COUNTIF('Random Magic Item'!I:I,$A129)+SUMIF('Random Magic Item'!$M:$M,$A129,'Random Magic Item'!U:U))/100</f>
        <v>0</v>
      </c>
      <c r="O129" s="39" t="n">
        <f aca="false">(COUNTIF('Random Magic Item'!J:J,$A129)+SUMIF('Random Magic Item'!$M:$M,$A129,'Random Magic Item'!V:V))/100</f>
        <v>0</v>
      </c>
      <c r="P129" s="40" t="n">
        <f aca="false">SIGN(SUM(G129:O129))</f>
        <v>1</v>
      </c>
      <c r="Q129" s="1" t="n">
        <v>161</v>
      </c>
      <c r="W129" s="34" t="n">
        <v>219</v>
      </c>
      <c r="AC129" s="35"/>
      <c r="AD129" s="34"/>
    </row>
    <row r="130" customFormat="false" ht="15" hidden="false" customHeight="false" outlineLevel="0" collapsed="false">
      <c r="A130" s="0" t="s">
        <v>593</v>
      </c>
      <c r="C130" s="0" t="s">
        <v>455</v>
      </c>
      <c r="D130" s="1" t="s">
        <v>439</v>
      </c>
      <c r="E130" s="1" t="n">
        <v>0</v>
      </c>
      <c r="F130" s="1" t="n">
        <v>0</v>
      </c>
      <c r="G130" s="39" t="n">
        <f aca="false">(COUNTIF('Random Magic Item'!B:B,$A130)+SUMIF('Random Magic Item'!$M:$M,$A130,'Random Magic Item'!N:N))/100</f>
        <v>0</v>
      </c>
      <c r="H130" s="39" t="n">
        <f aca="false">(COUNTIF('Random Magic Item'!C:C,$A130)+SUMIF('Random Magic Item'!$M:$M,$A130,'Random Magic Item'!O:O))/100</f>
        <v>0</v>
      </c>
      <c r="I130" s="39" t="n">
        <f aca="false">(COUNTIF('Random Magic Item'!D:D,$A130)+SUMIF('Random Magic Item'!$M:$M,$A130,'Random Magic Item'!P:P))/100</f>
        <v>0</v>
      </c>
      <c r="J130" s="39" t="n">
        <f aca="false">(COUNTIF('Random Magic Item'!E:E,$A130)+SUMIF('Random Magic Item'!$M:$M,$A130,'Random Magic Item'!Q:Q))/100</f>
        <v>0</v>
      </c>
      <c r="K130" s="39" t="n">
        <f aca="false">(COUNTIF('Random Magic Item'!F:F,$A130)+SUMIF('Random Magic Item'!$M:$M,$A130,'Random Magic Item'!R:R))/100</f>
        <v>0</v>
      </c>
      <c r="L130" s="39" t="n">
        <f aca="false">(COUNTIF('Random Magic Item'!G:G,$A130)+SUMIF('Random Magic Item'!$M:$M,$A130,'Random Magic Item'!S:S))/100</f>
        <v>0.01</v>
      </c>
      <c r="M130" s="39" t="n">
        <f aca="false">(COUNTIF('Random Magic Item'!H:H,$A130)+SUMIF('Random Magic Item'!$M:$M,$A130,'Random Magic Item'!T:T))/100</f>
        <v>0</v>
      </c>
      <c r="N130" s="39" t="n">
        <f aca="false">(COUNTIF('Random Magic Item'!I:I,$A130)+SUMIF('Random Magic Item'!$M:$M,$A130,'Random Magic Item'!U:U))/100</f>
        <v>0</v>
      </c>
      <c r="O130" s="39" t="n">
        <f aca="false">(COUNTIF('Random Magic Item'!J:J,$A130)+SUMIF('Random Magic Item'!$M:$M,$A130,'Random Magic Item'!V:V))/100</f>
        <v>0</v>
      </c>
      <c r="P130" s="40" t="n">
        <f aca="false">SIGN(SUM(G130:O130))</f>
        <v>1</v>
      </c>
      <c r="Q130" s="1" t="n">
        <v>161</v>
      </c>
      <c r="W130" s="34" t="n">
        <v>219</v>
      </c>
      <c r="AC130" s="35"/>
      <c r="AD130" s="34"/>
    </row>
    <row r="131" customFormat="false" ht="15" hidden="false" customHeight="false" outlineLevel="0" collapsed="false">
      <c r="A131" s="0" t="s">
        <v>594</v>
      </c>
      <c r="C131" s="0" t="s">
        <v>455</v>
      </c>
      <c r="D131" s="1" t="s">
        <v>469</v>
      </c>
      <c r="E131" s="1" t="n">
        <v>0</v>
      </c>
      <c r="F131" s="1" t="n">
        <v>0</v>
      </c>
      <c r="G131" s="39" t="n">
        <f aca="false">(COUNTIF('Random Magic Item'!B:B,$A131)+SUMIF('Random Magic Item'!$M:$M,$A131,'Random Magic Item'!N:N))/100</f>
        <v>0</v>
      </c>
      <c r="H131" s="39" t="n">
        <f aca="false">(COUNTIF('Random Magic Item'!C:C,$A131)+SUMIF('Random Magic Item'!$M:$M,$A131,'Random Magic Item'!O:O))/100</f>
        <v>0</v>
      </c>
      <c r="I131" s="39" t="n">
        <f aca="false">(COUNTIF('Random Magic Item'!D:D,$A131)+SUMIF('Random Magic Item'!$M:$M,$A131,'Random Magic Item'!P:P))/100</f>
        <v>0</v>
      </c>
      <c r="J131" s="39" t="n">
        <f aca="false">(COUNTIF('Random Magic Item'!E:E,$A131)+SUMIF('Random Magic Item'!$M:$M,$A131,'Random Magic Item'!Q:Q))/100</f>
        <v>0</v>
      </c>
      <c r="K131" s="39" t="n">
        <f aca="false">(COUNTIF('Random Magic Item'!F:F,$A131)+SUMIF('Random Magic Item'!$M:$M,$A131,'Random Magic Item'!R:R))/100</f>
        <v>0</v>
      </c>
      <c r="L131" s="39" t="n">
        <f aca="false">(COUNTIF('Random Magic Item'!G:G,$A131)+SUMIF('Random Magic Item'!$M:$M,$A131,'Random Magic Item'!S:S))/100</f>
        <v>0</v>
      </c>
      <c r="M131" s="39" t="n">
        <f aca="false">(COUNTIF('Random Magic Item'!H:H,$A131)+SUMIF('Random Magic Item'!$M:$M,$A131,'Random Magic Item'!T:T))/100</f>
        <v>0</v>
      </c>
      <c r="N131" s="39" t="n">
        <f aca="false">(COUNTIF('Random Magic Item'!I:I,$A131)+SUMIF('Random Magic Item'!$M:$M,$A131,'Random Magic Item'!U:U))/100</f>
        <v>0</v>
      </c>
      <c r="O131" s="39" t="n">
        <f aca="false">(COUNTIF('Random Magic Item'!J:J,$A131)+SUMIF('Random Magic Item'!$M:$M,$A131,'Random Magic Item'!V:V))/100</f>
        <v>0.01</v>
      </c>
      <c r="P131" s="40" t="n">
        <f aca="false">SIGN(SUM(G131:O131))</f>
        <v>1</v>
      </c>
      <c r="Q131" s="1" t="n">
        <v>162</v>
      </c>
      <c r="W131" s="34" t="n">
        <v>220</v>
      </c>
      <c r="AC131" s="35"/>
      <c r="AD131" s="34"/>
    </row>
    <row r="132" customFormat="false" ht="15" hidden="false" customHeight="false" outlineLevel="0" collapsed="false">
      <c r="A132" s="0" t="s">
        <v>595</v>
      </c>
      <c r="C132" s="0" t="s">
        <v>589</v>
      </c>
      <c r="D132" s="1" t="s">
        <v>469</v>
      </c>
      <c r="E132" s="1" t="n">
        <v>1</v>
      </c>
      <c r="F132" s="1" t="n">
        <v>0</v>
      </c>
      <c r="G132" s="39" t="n">
        <f aca="false">(COUNTIF('Random Magic Item'!B:B,$A132)+SUMIF('Random Magic Item'!$M:$M,$A132,'Random Magic Item'!N:N))/100</f>
        <v>0</v>
      </c>
      <c r="H132" s="39" t="n">
        <f aca="false">(COUNTIF('Random Magic Item'!C:C,$A132)+SUMIF('Random Magic Item'!$M:$M,$A132,'Random Magic Item'!O:O))/100</f>
        <v>0</v>
      </c>
      <c r="I132" s="39" t="n">
        <f aca="false">(COUNTIF('Random Magic Item'!D:D,$A132)+SUMIF('Random Magic Item'!$M:$M,$A132,'Random Magic Item'!P:P))/100</f>
        <v>0</v>
      </c>
      <c r="J132" s="39" t="n">
        <f aca="false">(COUNTIF('Random Magic Item'!E:E,$A132)+SUMIF('Random Magic Item'!$M:$M,$A132,'Random Magic Item'!Q:Q))/100</f>
        <v>0</v>
      </c>
      <c r="K132" s="39" t="n">
        <f aca="false">(COUNTIF('Random Magic Item'!F:F,$A132)+SUMIF('Random Magic Item'!$M:$M,$A132,'Random Magic Item'!R:R))/100</f>
        <v>0</v>
      </c>
      <c r="L132" s="39" t="n">
        <f aca="false">(COUNTIF('Random Magic Item'!G:G,$A132)+SUMIF('Random Magic Item'!$M:$M,$A132,'Random Magic Item'!S:S))/100</f>
        <v>0</v>
      </c>
      <c r="M132" s="39" t="n">
        <f aca="false">(COUNTIF('Random Magic Item'!H:H,$A132)+SUMIF('Random Magic Item'!$M:$M,$A132,'Random Magic Item'!T:T))/100</f>
        <v>0</v>
      </c>
      <c r="N132" s="39" t="n">
        <f aca="false">(COUNTIF('Random Magic Item'!I:I,$A132)+SUMIF('Random Magic Item'!$M:$M,$A132,'Random Magic Item'!U:U))/100</f>
        <v>0</v>
      </c>
      <c r="O132" s="39" t="n">
        <f aca="false">(COUNTIF('Random Magic Item'!J:J,$A132)+SUMIF('Random Magic Item'!$M:$M,$A132,'Random Magic Item'!V:V))/100</f>
        <v>0.05</v>
      </c>
      <c r="P132" s="40" t="n">
        <f aca="false">SIGN(SUM(G132:O132))</f>
        <v>1</v>
      </c>
      <c r="Q132" s="1" t="n">
        <v>164</v>
      </c>
      <c r="W132" s="34" t="n">
        <v>222</v>
      </c>
      <c r="AC132" s="35"/>
      <c r="AD132" s="34"/>
    </row>
    <row r="133" customFormat="false" ht="15" hidden="false" customHeight="false" outlineLevel="0" collapsed="false">
      <c r="A133" s="0" t="s">
        <v>596</v>
      </c>
      <c r="C133" s="0" t="s">
        <v>447</v>
      </c>
      <c r="D133" s="1" t="s">
        <v>461</v>
      </c>
      <c r="E133" s="1" t="n">
        <v>1</v>
      </c>
      <c r="F133" s="1" t="n">
        <v>1</v>
      </c>
      <c r="G133" s="39" t="n">
        <f aca="false">(COUNTIF('Random Magic Item'!B:B,$A133)+SUMIF('Random Magic Item'!$M:$M,$A133,'Random Magic Item'!N:N))/100</f>
        <v>0</v>
      </c>
      <c r="H133" s="39" t="n">
        <f aca="false">(COUNTIF('Random Magic Item'!C:C,$A133)+SUMIF('Random Magic Item'!$M:$M,$A133,'Random Magic Item'!O:O))/100</f>
        <v>0</v>
      </c>
      <c r="I133" s="39" t="n">
        <f aca="false">(COUNTIF('Random Magic Item'!D:D,$A133)+SUMIF('Random Magic Item'!$M:$M,$A133,'Random Magic Item'!P:P))/100</f>
        <v>0</v>
      </c>
      <c r="J133" s="39" t="n">
        <f aca="false">(COUNTIF('Random Magic Item'!E:E,$A133)+SUMIF('Random Magic Item'!$M:$M,$A133,'Random Magic Item'!Q:Q))/100</f>
        <v>0</v>
      </c>
      <c r="K133" s="39" t="n">
        <f aca="false">(COUNTIF('Random Magic Item'!F:F,$A133)+SUMIF('Random Magic Item'!$M:$M,$A133,'Random Magic Item'!R:R))/100</f>
        <v>0</v>
      </c>
      <c r="L133" s="39" t="n">
        <f aca="false">(COUNTIF('Random Magic Item'!G:G,$A133)+SUMIF('Random Magic Item'!$M:$M,$A133,'Random Magic Item'!S:S))/100</f>
        <v>0</v>
      </c>
      <c r="M133" s="39" t="n">
        <f aca="false">(COUNTIF('Random Magic Item'!H:H,$A133)+SUMIF('Random Magic Item'!$M:$M,$A133,'Random Magic Item'!T:T))/100</f>
        <v>0</v>
      </c>
      <c r="N133" s="39" t="n">
        <f aca="false">(COUNTIF('Random Magic Item'!I:I,$A133)+SUMIF('Random Magic Item'!$M:$M,$A133,'Random Magic Item'!U:U))/100</f>
        <v>0.01</v>
      </c>
      <c r="O133" s="39" t="n">
        <f aca="false">(COUNTIF('Random Magic Item'!J:J,$A133)+SUMIF('Random Magic Item'!$M:$M,$A133,'Random Magic Item'!V:V))/100</f>
        <v>0</v>
      </c>
      <c r="P133" s="40" t="n">
        <f aca="false">SIGN(SUM(G133:O133))</f>
        <v>1</v>
      </c>
      <c r="Q133" s="1" t="n">
        <v>165</v>
      </c>
      <c r="W133" s="34" t="n">
        <v>222</v>
      </c>
      <c r="AC133" s="35"/>
      <c r="AD133" s="34"/>
    </row>
    <row r="134" customFormat="false" ht="15" hidden="false" customHeight="false" outlineLevel="0" collapsed="false">
      <c r="A134" s="0" t="s">
        <v>597</v>
      </c>
      <c r="C134" s="0" t="s">
        <v>455</v>
      </c>
      <c r="D134" s="1" t="s">
        <v>461</v>
      </c>
      <c r="E134" s="1" t="n">
        <v>0</v>
      </c>
      <c r="F134" s="1" t="n">
        <v>0</v>
      </c>
      <c r="G134" s="39" t="n">
        <f aca="false">(COUNTIF('Random Magic Item'!B:B,$A134)+SUMIF('Random Magic Item'!$M:$M,$A134,'Random Magic Item'!N:N))/100</f>
        <v>0</v>
      </c>
      <c r="H134" s="39" t="n">
        <f aca="false">(COUNTIF('Random Magic Item'!C:C,$A134)+SUMIF('Random Magic Item'!$M:$M,$A134,'Random Magic Item'!O:O))/100</f>
        <v>0</v>
      </c>
      <c r="I134" s="39" t="n">
        <f aca="false">(COUNTIF('Random Magic Item'!D:D,$A134)+SUMIF('Random Magic Item'!$M:$M,$A134,'Random Magic Item'!P:P))/100</f>
        <v>0</v>
      </c>
      <c r="J134" s="39" t="n">
        <f aca="false">(COUNTIF('Random Magic Item'!E:E,$A134)+SUMIF('Random Magic Item'!$M:$M,$A134,'Random Magic Item'!Q:Q))/100</f>
        <v>0</v>
      </c>
      <c r="K134" s="39" t="n">
        <f aca="false">(COUNTIF('Random Magic Item'!F:F,$A134)+SUMIF('Random Magic Item'!$M:$M,$A134,'Random Magic Item'!R:R))/100</f>
        <v>0</v>
      </c>
      <c r="L134" s="39" t="n">
        <f aca="false">(COUNTIF('Random Magic Item'!G:G,$A134)+SUMIF('Random Magic Item'!$M:$M,$A134,'Random Magic Item'!S:S))/100</f>
        <v>0</v>
      </c>
      <c r="M134" s="39" t="n">
        <f aca="false">(COUNTIF('Random Magic Item'!H:H,$A134)+SUMIF('Random Magic Item'!$M:$M,$A134,'Random Magic Item'!T:T))/100</f>
        <v>0</v>
      </c>
      <c r="N134" s="39" t="n">
        <f aca="false">(COUNTIF('Random Magic Item'!I:I,$A134)+SUMIF('Random Magic Item'!$M:$M,$A134,'Random Magic Item'!U:U))/100</f>
        <v>0</v>
      </c>
      <c r="O134" s="39" t="n">
        <f aca="false">(COUNTIF('Random Magic Item'!J:J,$A134)+SUMIF('Random Magic Item'!$M:$M,$A134,'Random Magic Item'!V:V))/100</f>
        <v>0</v>
      </c>
      <c r="P134" s="40" t="n">
        <f aca="false">SIGN(SUM(G134:O134))</f>
        <v>0</v>
      </c>
      <c r="U134" s="1" t="n">
        <v>222</v>
      </c>
      <c r="AC134" s="35"/>
      <c r="AD134" s="34"/>
    </row>
    <row r="135" customFormat="false" ht="15" hidden="false" customHeight="false" outlineLevel="0" collapsed="false">
      <c r="A135" s="0" t="s">
        <v>598</v>
      </c>
      <c r="C135" s="0" t="s">
        <v>455</v>
      </c>
      <c r="D135" s="1" t="s">
        <v>459</v>
      </c>
      <c r="E135" s="1" t="n">
        <v>0</v>
      </c>
      <c r="F135" s="1" t="n">
        <v>0</v>
      </c>
      <c r="G135" s="39" t="n">
        <f aca="false">(COUNTIF('Random Magic Item'!B:B,$A135)+SUMIF('Random Magic Item'!$M:$M,$A135,'Random Magic Item'!N:N))/100</f>
        <v>0</v>
      </c>
      <c r="H135" s="39" t="n">
        <f aca="false">(COUNTIF('Random Magic Item'!C:C,$A135)+SUMIF('Random Magic Item'!$M:$M,$A135,'Random Magic Item'!O:O))/100</f>
        <v>0</v>
      </c>
      <c r="I135" s="39" t="n">
        <f aca="false">(COUNTIF('Random Magic Item'!D:D,$A135)+SUMIF('Random Magic Item'!$M:$M,$A135,'Random Magic Item'!P:P))/100</f>
        <v>0</v>
      </c>
      <c r="J135" s="39" t="n">
        <f aca="false">(COUNTIF('Random Magic Item'!E:E,$A135)+SUMIF('Random Magic Item'!$M:$M,$A135,'Random Magic Item'!Q:Q))/100</f>
        <v>0</v>
      </c>
      <c r="K135" s="39" t="n">
        <f aca="false">(COUNTIF('Random Magic Item'!F:F,$A135)+SUMIF('Random Magic Item'!$M:$M,$A135,'Random Magic Item'!R:R))/100</f>
        <v>0</v>
      </c>
      <c r="L135" s="39" t="n">
        <f aca="false">(COUNTIF('Random Magic Item'!G:G,$A135)+SUMIF('Random Magic Item'!$M:$M,$A135,'Random Magic Item'!S:S))/100</f>
        <v>0</v>
      </c>
      <c r="M135" s="39" t="n">
        <f aca="false">(COUNTIF('Random Magic Item'!H:H,$A135)+SUMIF('Random Magic Item'!$M:$M,$A135,'Random Magic Item'!T:T))/100</f>
        <v>0.01</v>
      </c>
      <c r="N135" s="39" t="n">
        <f aca="false">(COUNTIF('Random Magic Item'!I:I,$A135)+SUMIF('Random Magic Item'!$M:$M,$A135,'Random Magic Item'!U:U))/100</f>
        <v>0</v>
      </c>
      <c r="O135" s="39" t="n">
        <f aca="false">(COUNTIF('Random Magic Item'!J:J,$A135)+SUMIF('Random Magic Item'!$M:$M,$A135,'Random Magic Item'!V:V))/100</f>
        <v>0</v>
      </c>
      <c r="P135" s="40" t="n">
        <f aca="false">SIGN(SUM(G135:O135))</f>
        <v>1</v>
      </c>
      <c r="Q135" s="1" t="n">
        <v>165</v>
      </c>
      <c r="W135" s="34" t="n">
        <v>222</v>
      </c>
      <c r="AC135" s="35"/>
      <c r="AD135" s="34"/>
    </row>
    <row r="136" customFormat="false" ht="15" hidden="false" customHeight="false" outlineLevel="0" collapsed="false">
      <c r="A136" s="0" t="s">
        <v>599</v>
      </c>
      <c r="C136" s="0" t="s">
        <v>455</v>
      </c>
      <c r="D136" s="1" t="s">
        <v>469</v>
      </c>
      <c r="E136" s="1" t="n">
        <v>0</v>
      </c>
      <c r="F136" s="1" t="n">
        <v>0</v>
      </c>
      <c r="G136" s="39" t="n">
        <f aca="false">(COUNTIF('Random Magic Item'!B:B,$A136)+SUMIF('Random Magic Item'!$M:$M,$A136,'Random Magic Item'!N:N))/100</f>
        <v>0</v>
      </c>
      <c r="H136" s="39" t="n">
        <f aca="false">(COUNTIF('Random Magic Item'!C:C,$A136)+SUMIF('Random Magic Item'!$M:$M,$A136,'Random Magic Item'!O:O))/100</f>
        <v>0</v>
      </c>
      <c r="I136" s="39" t="n">
        <f aca="false">(COUNTIF('Random Magic Item'!D:D,$A136)+SUMIF('Random Magic Item'!$M:$M,$A136,'Random Magic Item'!P:P))/100</f>
        <v>0</v>
      </c>
      <c r="J136" s="39" t="n">
        <f aca="false">(COUNTIF('Random Magic Item'!E:E,$A136)+SUMIF('Random Magic Item'!$M:$M,$A136,'Random Magic Item'!Q:Q))/100</f>
        <v>0</v>
      </c>
      <c r="K136" s="39" t="n">
        <f aca="false">(COUNTIF('Random Magic Item'!F:F,$A136)+SUMIF('Random Magic Item'!$M:$M,$A136,'Random Magic Item'!R:R))/100</f>
        <v>0</v>
      </c>
      <c r="L136" s="39" t="n">
        <f aca="false">(COUNTIF('Random Magic Item'!G:G,$A136)+SUMIF('Random Magic Item'!$M:$M,$A136,'Random Magic Item'!S:S))/100</f>
        <v>0</v>
      </c>
      <c r="M136" s="39" t="n">
        <f aca="false">(COUNTIF('Random Magic Item'!H:H,$A136)+SUMIF('Random Magic Item'!$M:$M,$A136,'Random Magic Item'!T:T))/100</f>
        <v>0</v>
      </c>
      <c r="N136" s="39" t="n">
        <f aca="false">(COUNTIF('Random Magic Item'!I:I,$A136)+SUMIF('Random Magic Item'!$M:$M,$A136,'Random Magic Item'!U:U))/100</f>
        <v>0</v>
      </c>
      <c r="O136" s="39" t="n">
        <f aca="false">(COUNTIF('Random Magic Item'!J:J,$A136)+SUMIF('Random Magic Item'!$M:$M,$A136,'Random Magic Item'!V:V))/100</f>
        <v>0</v>
      </c>
      <c r="P136" s="40" t="n">
        <f aca="false">SIGN(SUM(G136:O136))</f>
        <v>0</v>
      </c>
      <c r="T136" s="1" t="n">
        <v>93</v>
      </c>
      <c r="AC136" s="35"/>
      <c r="AD136" s="34"/>
    </row>
    <row r="137" customFormat="false" ht="15" hidden="false" customHeight="false" outlineLevel="0" collapsed="false">
      <c r="A137" s="0" t="s">
        <v>600</v>
      </c>
      <c r="C137" s="0" t="s">
        <v>451</v>
      </c>
      <c r="D137" s="1" t="s">
        <v>461</v>
      </c>
      <c r="E137" s="1" t="n">
        <v>1</v>
      </c>
      <c r="F137" s="1" t="n">
        <v>0</v>
      </c>
      <c r="G137" s="39" t="n">
        <f aca="false">(COUNTIF('Random Magic Item'!B:B,$A137)+SUMIF('Random Magic Item'!$M:$M,$A137,'Random Magic Item'!N:N))/100</f>
        <v>0</v>
      </c>
      <c r="H137" s="39" t="n">
        <f aca="false">(COUNTIF('Random Magic Item'!C:C,$A137)+SUMIF('Random Magic Item'!$M:$M,$A137,'Random Magic Item'!O:O))/100</f>
        <v>0</v>
      </c>
      <c r="I137" s="39" t="n">
        <f aca="false">(COUNTIF('Random Magic Item'!D:D,$A137)+SUMIF('Random Magic Item'!$M:$M,$A137,'Random Magic Item'!P:P))/100</f>
        <v>0</v>
      </c>
      <c r="J137" s="39" t="n">
        <f aca="false">(COUNTIF('Random Magic Item'!E:E,$A137)+SUMIF('Random Magic Item'!$M:$M,$A137,'Random Magic Item'!Q:Q))/100</f>
        <v>0</v>
      </c>
      <c r="K137" s="39" t="n">
        <f aca="false">(COUNTIF('Random Magic Item'!F:F,$A137)+SUMIF('Random Magic Item'!$M:$M,$A137,'Random Magic Item'!R:R))/100</f>
        <v>0</v>
      </c>
      <c r="L137" s="39" t="n">
        <f aca="false">(COUNTIF('Random Magic Item'!G:G,$A137)+SUMIF('Random Magic Item'!$M:$M,$A137,'Random Magic Item'!S:S))/100</f>
        <v>0</v>
      </c>
      <c r="M137" s="39" t="n">
        <f aca="false">(COUNTIF('Random Magic Item'!H:H,$A137)+SUMIF('Random Magic Item'!$M:$M,$A137,'Random Magic Item'!T:T))/100</f>
        <v>0</v>
      </c>
      <c r="N137" s="39" t="n">
        <f aca="false">(COUNTIF('Random Magic Item'!I:I,$A137)+SUMIF('Random Magic Item'!$M:$M,$A137,'Random Magic Item'!U:U))/100</f>
        <v>0.01</v>
      </c>
      <c r="O137" s="39" t="n">
        <f aca="false">(COUNTIF('Random Magic Item'!J:J,$A137)+SUMIF('Random Magic Item'!$M:$M,$A137,'Random Magic Item'!V:V))/100</f>
        <v>0</v>
      </c>
      <c r="P137" s="40" t="n">
        <f aca="false">SIGN(SUM(G137:O137))</f>
        <v>1</v>
      </c>
      <c r="Q137" s="1" t="n">
        <v>165</v>
      </c>
      <c r="W137" s="34" t="n">
        <v>222</v>
      </c>
      <c r="AC137" s="35"/>
      <c r="AD137" s="34"/>
    </row>
    <row r="138" customFormat="false" ht="15" hidden="false" customHeight="false" outlineLevel="0" collapsed="false">
      <c r="A138" s="0" t="s">
        <v>601</v>
      </c>
      <c r="C138" s="0" t="s">
        <v>589</v>
      </c>
      <c r="D138" s="1" t="s">
        <v>459</v>
      </c>
      <c r="E138" s="1" t="n">
        <v>0</v>
      </c>
      <c r="F138" s="1" t="n">
        <v>0</v>
      </c>
      <c r="G138" s="39" t="n">
        <f aca="false">(COUNTIF('Random Magic Item'!B:B,$A138)+SUMIF('Random Magic Item'!$M:$M,$A138,'Random Magic Item'!N:N))/100</f>
        <v>0</v>
      </c>
      <c r="H138" s="39" t="n">
        <f aca="false">(COUNTIF('Random Magic Item'!C:C,$A138)+SUMIF('Random Magic Item'!$M:$M,$A138,'Random Magic Item'!O:O))/100</f>
        <v>0</v>
      </c>
      <c r="I138" s="39" t="n">
        <f aca="false">(COUNTIF('Random Magic Item'!D:D,$A138)+SUMIF('Random Magic Item'!$M:$M,$A138,'Random Magic Item'!P:P))/100</f>
        <v>0</v>
      </c>
      <c r="J138" s="39" t="n">
        <f aca="false">(COUNTIF('Random Magic Item'!E:E,$A138)+SUMIF('Random Magic Item'!$M:$M,$A138,'Random Magic Item'!Q:Q))/100</f>
        <v>0</v>
      </c>
      <c r="K138" s="39" t="n">
        <f aca="false">(COUNTIF('Random Magic Item'!F:F,$A138)+SUMIF('Random Magic Item'!$M:$M,$A138,'Random Magic Item'!R:R))/100</f>
        <v>0</v>
      </c>
      <c r="L138" s="39" t="n">
        <f aca="false">(COUNTIF('Random Magic Item'!G:G,$A138)+SUMIF('Random Magic Item'!$M:$M,$A138,'Random Magic Item'!S:S))/100</f>
        <v>0</v>
      </c>
      <c r="M138" s="39" t="n">
        <f aca="false">(COUNTIF('Random Magic Item'!H:H,$A138)+SUMIF('Random Magic Item'!$M:$M,$A138,'Random Magic Item'!T:T))/100</f>
        <v>0.01</v>
      </c>
      <c r="N138" s="39" t="n">
        <f aca="false">(COUNTIF('Random Magic Item'!I:I,$A138)+SUMIF('Random Magic Item'!$M:$M,$A138,'Random Magic Item'!U:U))/100</f>
        <v>0</v>
      </c>
      <c r="O138" s="39" t="n">
        <f aca="false">(COUNTIF('Random Magic Item'!J:J,$A138)+SUMIF('Random Magic Item'!$M:$M,$A138,'Random Magic Item'!V:V))/100</f>
        <v>0</v>
      </c>
      <c r="P138" s="40" t="n">
        <f aca="false">SIGN(SUM(G138:O138))</f>
        <v>1</v>
      </c>
      <c r="Q138" s="1" t="n">
        <v>166</v>
      </c>
      <c r="W138" s="34" t="n">
        <v>222</v>
      </c>
      <c r="AA138" s="34" t="n">
        <v>2</v>
      </c>
      <c r="AC138" s="35"/>
      <c r="AD138" s="34"/>
    </row>
    <row r="139" customFormat="false" ht="15" hidden="false" customHeight="false" outlineLevel="0" collapsed="false">
      <c r="A139" s="0" t="s">
        <v>602</v>
      </c>
      <c r="C139" s="0" t="s">
        <v>587</v>
      </c>
      <c r="D139" s="1" t="s">
        <v>459</v>
      </c>
      <c r="E139" s="1" t="n">
        <v>0</v>
      </c>
      <c r="F139" s="1" t="n">
        <v>0</v>
      </c>
      <c r="G139" s="39" t="n">
        <f aca="false">(COUNTIF('Random Magic Item'!B:B,$A139)+SUMIF('Random Magic Item'!$M:$M,$A139,'Random Magic Item'!N:N))/100</f>
        <v>0</v>
      </c>
      <c r="H139" s="39" t="n">
        <f aca="false">(COUNTIF('Random Magic Item'!C:C,$A139)+SUMIF('Random Magic Item'!$M:$M,$A139,'Random Magic Item'!O:O))/100</f>
        <v>0</v>
      </c>
      <c r="I139" s="39" t="n">
        <f aca="false">(COUNTIF('Random Magic Item'!D:D,$A139)+SUMIF('Random Magic Item'!$M:$M,$A139,'Random Magic Item'!P:P))/100</f>
        <v>0</v>
      </c>
      <c r="J139" s="39" t="n">
        <f aca="false">(COUNTIF('Random Magic Item'!E:E,$A139)+SUMIF('Random Magic Item'!$M:$M,$A139,'Random Magic Item'!Q:Q))/100</f>
        <v>0</v>
      </c>
      <c r="K139" s="39" t="n">
        <f aca="false">(COUNTIF('Random Magic Item'!F:F,$A139)+SUMIF('Random Magic Item'!$M:$M,$A139,'Random Magic Item'!R:R))/100</f>
        <v>0</v>
      </c>
      <c r="L139" s="39" t="n">
        <f aca="false">(COUNTIF('Random Magic Item'!G:G,$A139)+SUMIF('Random Magic Item'!$M:$M,$A139,'Random Magic Item'!S:S))/100</f>
        <v>0</v>
      </c>
      <c r="M139" s="39" t="n">
        <f aca="false">(COUNTIF('Random Magic Item'!H:H,$A139)+SUMIF('Random Magic Item'!$M:$M,$A139,'Random Magic Item'!T:T))/100</f>
        <v>0</v>
      </c>
      <c r="N139" s="39" t="n">
        <f aca="false">(COUNTIF('Random Magic Item'!I:I,$A139)+SUMIF('Random Magic Item'!$M:$M,$A139,'Random Magic Item'!U:U))/100</f>
        <v>0</v>
      </c>
      <c r="O139" s="39" t="n">
        <f aca="false">(COUNTIF('Random Magic Item'!J:J,$A139)+SUMIF('Random Magic Item'!$M:$M,$A139,'Random Magic Item'!V:V))/100</f>
        <v>0</v>
      </c>
      <c r="P139" s="40" t="n">
        <f aca="false">SIGN(SUM(G139:O139))</f>
        <v>0</v>
      </c>
      <c r="T139" s="1" t="n">
        <v>93</v>
      </c>
      <c r="AC139" s="35"/>
      <c r="AD139" s="34"/>
    </row>
    <row r="140" customFormat="false" ht="15" hidden="false" customHeight="false" outlineLevel="0" collapsed="false">
      <c r="A140" s="0" t="s">
        <v>603</v>
      </c>
      <c r="C140" s="0" t="s">
        <v>455</v>
      </c>
      <c r="D140" s="1" t="s">
        <v>439</v>
      </c>
      <c r="E140" s="1" t="n">
        <v>0</v>
      </c>
      <c r="F140" s="1" t="n">
        <v>0</v>
      </c>
      <c r="G140" s="39" t="n">
        <f aca="false">(COUNTIF('Random Magic Item'!B:B,$A140)+SUMIF('Random Magic Item'!$M:$M,$A140,'Random Magic Item'!N:N))/100</f>
        <v>0.01</v>
      </c>
      <c r="H140" s="39" t="n">
        <f aca="false">(COUNTIF('Random Magic Item'!C:C,$A140)+SUMIF('Random Magic Item'!$M:$M,$A140,'Random Magic Item'!O:O))/100</f>
        <v>0.01</v>
      </c>
      <c r="I140" s="39" t="n">
        <f aca="false">(COUNTIF('Random Magic Item'!D:D,$A140)+SUMIF('Random Magic Item'!$M:$M,$A140,'Random Magic Item'!P:P))/100</f>
        <v>0</v>
      </c>
      <c r="J140" s="39" t="n">
        <f aca="false">(COUNTIF('Random Magic Item'!E:E,$A140)+SUMIF('Random Magic Item'!$M:$M,$A140,'Random Magic Item'!Q:Q))/100</f>
        <v>0</v>
      </c>
      <c r="K140" s="39" t="n">
        <f aca="false">(COUNTIF('Random Magic Item'!F:F,$A140)+SUMIF('Random Magic Item'!$M:$M,$A140,'Random Magic Item'!R:R))/100</f>
        <v>0</v>
      </c>
      <c r="L140" s="39" t="n">
        <f aca="false">(COUNTIF('Random Magic Item'!G:G,$A140)+SUMIF('Random Magic Item'!$M:$M,$A140,'Random Magic Item'!S:S))/100</f>
        <v>0</v>
      </c>
      <c r="M140" s="39" t="n">
        <f aca="false">(COUNTIF('Random Magic Item'!H:H,$A140)+SUMIF('Random Magic Item'!$M:$M,$A140,'Random Magic Item'!T:T))/100</f>
        <v>0</v>
      </c>
      <c r="N140" s="39" t="n">
        <f aca="false">(COUNTIF('Random Magic Item'!I:I,$A140)+SUMIF('Random Magic Item'!$M:$M,$A140,'Random Magic Item'!U:U))/100</f>
        <v>0</v>
      </c>
      <c r="O140" s="39" t="n">
        <f aca="false">(COUNTIF('Random Magic Item'!J:J,$A140)+SUMIF('Random Magic Item'!$M:$M,$A140,'Random Magic Item'!V:V))/100</f>
        <v>0</v>
      </c>
      <c r="P140" s="40" t="n">
        <f aca="false">SIGN(SUM(G140:O140))</f>
        <v>1</v>
      </c>
      <c r="Q140" s="1" t="n">
        <v>166</v>
      </c>
      <c r="Y140" s="1" t="n">
        <v>2</v>
      </c>
      <c r="AA140" s="34" t="n">
        <v>2</v>
      </c>
      <c r="AC140" s="35"/>
      <c r="AD140" s="34"/>
    </row>
    <row r="141" customFormat="false" ht="15" hidden="false" customHeight="false" outlineLevel="0" collapsed="false">
      <c r="A141" s="0" t="s">
        <v>604</v>
      </c>
      <c r="C141" s="0" t="s">
        <v>605</v>
      </c>
      <c r="D141" s="1" t="s">
        <v>469</v>
      </c>
      <c r="E141" s="1" t="n">
        <v>1</v>
      </c>
      <c r="F141" s="1" t="n">
        <v>0</v>
      </c>
      <c r="G141" s="39" t="n">
        <f aca="false">(COUNTIF('Random Magic Item'!B:B,$A141)+SUMIF('Random Magic Item'!$M:$M,$A141,'Random Magic Item'!N:N))/100</f>
        <v>0</v>
      </c>
      <c r="H141" s="39" t="n">
        <f aca="false">(COUNTIF('Random Magic Item'!C:C,$A141)+SUMIF('Random Magic Item'!$M:$M,$A141,'Random Magic Item'!O:O))/100</f>
        <v>0</v>
      </c>
      <c r="I141" s="39" t="n">
        <f aca="false">(COUNTIF('Random Magic Item'!D:D,$A141)+SUMIF('Random Magic Item'!$M:$M,$A141,'Random Magic Item'!P:P))/100</f>
        <v>0</v>
      </c>
      <c r="J141" s="39" t="n">
        <f aca="false">(COUNTIF('Random Magic Item'!E:E,$A141)+SUMIF('Random Magic Item'!$M:$M,$A141,'Random Magic Item'!Q:Q))/100</f>
        <v>0</v>
      </c>
      <c r="K141" s="39" t="n">
        <f aca="false">(COUNTIF('Random Magic Item'!F:F,$A141)+SUMIF('Random Magic Item'!$M:$M,$A141,'Random Magic Item'!R:R))/100</f>
        <v>0</v>
      </c>
      <c r="L141" s="39" t="n">
        <f aca="false">(COUNTIF('Random Magic Item'!G:G,$A141)+SUMIF('Random Magic Item'!$M:$M,$A141,'Random Magic Item'!S:S))/100</f>
        <v>0</v>
      </c>
      <c r="M141" s="39" t="n">
        <f aca="false">(COUNTIF('Random Magic Item'!H:H,$A141)+SUMIF('Random Magic Item'!$M:$M,$A141,'Random Magic Item'!T:T))/100</f>
        <v>0</v>
      </c>
      <c r="N141" s="39" t="n">
        <f aca="false">(COUNTIF('Random Magic Item'!I:I,$A141)+SUMIF('Random Magic Item'!$M:$M,$A141,'Random Magic Item'!U:U))/100</f>
        <v>0</v>
      </c>
      <c r="O141" s="39" t="n">
        <f aca="false">(COUNTIF('Random Magic Item'!J:J,$A141)+SUMIF('Random Magic Item'!$M:$M,$A141,'Random Magic Item'!V:V))/100</f>
        <v>0</v>
      </c>
      <c r="P141" s="40" t="n">
        <f aca="false">SIGN(SUM(G141:O141))</f>
        <v>0</v>
      </c>
      <c r="U141" s="1" t="n">
        <v>224</v>
      </c>
      <c r="AC141" s="35"/>
      <c r="AD141" s="34"/>
    </row>
    <row r="142" customFormat="false" ht="15" hidden="false" customHeight="false" outlineLevel="0" collapsed="false">
      <c r="A142" s="0" t="s">
        <v>606</v>
      </c>
      <c r="C142" s="0" t="s">
        <v>455</v>
      </c>
      <c r="D142" s="1" t="s">
        <v>439</v>
      </c>
      <c r="E142" s="1" t="n">
        <v>0</v>
      </c>
      <c r="F142" s="1" t="n">
        <v>0</v>
      </c>
      <c r="G142" s="39" t="n">
        <f aca="false">(COUNTIF('Random Magic Item'!B:B,$A142)+SUMIF('Random Magic Item'!$M:$M,$A142,'Random Magic Item'!N:N))/100</f>
        <v>0</v>
      </c>
      <c r="H142" s="39" t="n">
        <f aca="false">(COUNTIF('Random Magic Item'!C:C,$A142)+SUMIF('Random Magic Item'!$M:$M,$A142,'Random Magic Item'!O:O))/100</f>
        <v>0.02</v>
      </c>
      <c r="I142" s="39" t="n">
        <f aca="false">(COUNTIF('Random Magic Item'!D:D,$A142)+SUMIF('Random Magic Item'!$M:$M,$A142,'Random Magic Item'!P:P))/100</f>
        <v>0</v>
      </c>
      <c r="J142" s="39" t="n">
        <f aca="false">(COUNTIF('Random Magic Item'!E:E,$A142)+SUMIF('Random Magic Item'!$M:$M,$A142,'Random Magic Item'!Q:Q))/100</f>
        <v>0</v>
      </c>
      <c r="K142" s="39" t="n">
        <f aca="false">(COUNTIF('Random Magic Item'!F:F,$A142)+SUMIF('Random Magic Item'!$M:$M,$A142,'Random Magic Item'!R:R))/100</f>
        <v>0</v>
      </c>
      <c r="L142" s="39" t="n">
        <f aca="false">(COUNTIF('Random Magic Item'!G:G,$A142)+SUMIF('Random Magic Item'!$M:$M,$A142,'Random Magic Item'!S:S))/100</f>
        <v>0</v>
      </c>
      <c r="M142" s="39" t="n">
        <f aca="false">(COUNTIF('Random Magic Item'!H:H,$A142)+SUMIF('Random Magic Item'!$M:$M,$A142,'Random Magic Item'!T:T))/100</f>
        <v>0</v>
      </c>
      <c r="N142" s="39" t="n">
        <f aca="false">(COUNTIF('Random Magic Item'!I:I,$A142)+SUMIF('Random Magic Item'!$M:$M,$A142,'Random Magic Item'!U:U))/100</f>
        <v>0</v>
      </c>
      <c r="O142" s="39" t="n">
        <f aca="false">(COUNTIF('Random Magic Item'!J:J,$A142)+SUMIF('Random Magic Item'!$M:$M,$A142,'Random Magic Item'!V:V))/100</f>
        <v>0</v>
      </c>
      <c r="P142" s="40" t="n">
        <f aca="false">SIGN(SUM(G142:O142))</f>
        <v>1</v>
      </c>
      <c r="Q142" s="1" t="n">
        <v>166</v>
      </c>
      <c r="W142" s="34" t="n">
        <v>222</v>
      </c>
      <c r="AA142" s="34" t="n">
        <v>2</v>
      </c>
      <c r="AC142" s="35"/>
      <c r="AD142" s="34"/>
    </row>
    <row r="143" customFormat="false" ht="15" hidden="false" customHeight="false" outlineLevel="0" collapsed="false">
      <c r="A143" s="0" t="s">
        <v>607</v>
      </c>
      <c r="C143" s="0" t="s">
        <v>455</v>
      </c>
      <c r="D143" s="1" t="s">
        <v>439</v>
      </c>
      <c r="E143" s="1" t="n">
        <v>0</v>
      </c>
      <c r="F143" s="1" t="n">
        <v>0</v>
      </c>
      <c r="G143" s="39" t="n">
        <f aca="false">(COUNTIF('Random Magic Item'!B:B,$A143)+SUMIF('Random Magic Item'!$M:$M,$A143,'Random Magic Item'!N:N))/100</f>
        <v>0</v>
      </c>
      <c r="H143" s="39" t="n">
        <f aca="false">(COUNTIF('Random Magic Item'!C:C,$A143)+SUMIF('Random Magic Item'!$M:$M,$A143,'Random Magic Item'!O:O))/100</f>
        <v>0.02</v>
      </c>
      <c r="I143" s="39" t="n">
        <f aca="false">(COUNTIF('Random Magic Item'!D:D,$A143)+SUMIF('Random Magic Item'!$M:$M,$A143,'Random Magic Item'!P:P))/100</f>
        <v>0</v>
      </c>
      <c r="J143" s="39" t="n">
        <f aca="false">(COUNTIF('Random Magic Item'!E:E,$A143)+SUMIF('Random Magic Item'!$M:$M,$A143,'Random Magic Item'!Q:Q))/100</f>
        <v>0</v>
      </c>
      <c r="K143" s="39" t="n">
        <f aca="false">(COUNTIF('Random Magic Item'!F:F,$A143)+SUMIF('Random Magic Item'!$M:$M,$A143,'Random Magic Item'!R:R))/100</f>
        <v>0</v>
      </c>
      <c r="L143" s="39" t="n">
        <f aca="false">(COUNTIF('Random Magic Item'!G:G,$A143)+SUMIF('Random Magic Item'!$M:$M,$A143,'Random Magic Item'!S:S))/100</f>
        <v>0</v>
      </c>
      <c r="M143" s="39" t="n">
        <f aca="false">(COUNTIF('Random Magic Item'!H:H,$A143)+SUMIF('Random Magic Item'!$M:$M,$A143,'Random Magic Item'!T:T))/100</f>
        <v>0</v>
      </c>
      <c r="N143" s="39" t="n">
        <f aca="false">(COUNTIF('Random Magic Item'!I:I,$A143)+SUMIF('Random Magic Item'!$M:$M,$A143,'Random Magic Item'!U:U))/100</f>
        <v>0</v>
      </c>
      <c r="O143" s="39" t="n">
        <f aca="false">(COUNTIF('Random Magic Item'!J:J,$A143)+SUMIF('Random Magic Item'!$M:$M,$A143,'Random Magic Item'!V:V))/100</f>
        <v>0</v>
      </c>
      <c r="P143" s="40" t="n">
        <f aca="false">SIGN(SUM(G143:O143))</f>
        <v>1</v>
      </c>
      <c r="Q143" s="1" t="n">
        <v>166</v>
      </c>
      <c r="W143" s="34" t="n">
        <v>223</v>
      </c>
      <c r="AA143" s="34" t="n">
        <v>2</v>
      </c>
      <c r="AC143" s="35"/>
      <c r="AD143" s="34"/>
    </row>
    <row r="144" customFormat="false" ht="15" hidden="false" customHeight="false" outlineLevel="0" collapsed="false">
      <c r="A144" s="0" t="s">
        <v>608</v>
      </c>
      <c r="C144" s="0" t="s">
        <v>455</v>
      </c>
      <c r="D144" s="1" t="s">
        <v>439</v>
      </c>
      <c r="E144" s="1" t="n">
        <v>0</v>
      </c>
      <c r="F144" s="1" t="n">
        <v>0</v>
      </c>
      <c r="G144" s="39" t="n">
        <f aca="false">(COUNTIF('Random Magic Item'!B:B,$A144)+SUMIF('Random Magic Item'!$M:$M,$A144,'Random Magic Item'!N:N))/100</f>
        <v>0</v>
      </c>
      <c r="H144" s="39" t="n">
        <f aca="false">(COUNTIF('Random Magic Item'!C:C,$A144)+SUMIF('Random Magic Item'!$M:$M,$A144,'Random Magic Item'!O:O))/100</f>
        <v>0.02</v>
      </c>
      <c r="I144" s="39" t="n">
        <f aca="false">(COUNTIF('Random Magic Item'!D:D,$A144)+SUMIF('Random Magic Item'!$M:$M,$A144,'Random Magic Item'!P:P))/100</f>
        <v>0</v>
      </c>
      <c r="J144" s="39" t="n">
        <f aca="false">(COUNTIF('Random Magic Item'!E:E,$A144)+SUMIF('Random Magic Item'!$M:$M,$A144,'Random Magic Item'!Q:Q))/100</f>
        <v>0</v>
      </c>
      <c r="K144" s="39" t="n">
        <f aca="false">(COUNTIF('Random Magic Item'!F:F,$A144)+SUMIF('Random Magic Item'!$M:$M,$A144,'Random Magic Item'!R:R))/100</f>
        <v>0</v>
      </c>
      <c r="L144" s="39" t="n">
        <f aca="false">(COUNTIF('Random Magic Item'!G:G,$A144)+SUMIF('Random Magic Item'!$M:$M,$A144,'Random Magic Item'!S:S))/100</f>
        <v>0</v>
      </c>
      <c r="M144" s="39" t="n">
        <f aca="false">(COUNTIF('Random Magic Item'!H:H,$A144)+SUMIF('Random Magic Item'!$M:$M,$A144,'Random Magic Item'!T:T))/100</f>
        <v>0</v>
      </c>
      <c r="N144" s="39" t="n">
        <f aca="false">(COUNTIF('Random Magic Item'!I:I,$A144)+SUMIF('Random Magic Item'!$M:$M,$A144,'Random Magic Item'!U:U))/100</f>
        <v>0</v>
      </c>
      <c r="O144" s="39" t="n">
        <f aca="false">(COUNTIF('Random Magic Item'!J:J,$A144)+SUMIF('Random Magic Item'!$M:$M,$A144,'Random Magic Item'!V:V))/100</f>
        <v>0</v>
      </c>
      <c r="P144" s="40" t="n">
        <f aca="false">SIGN(SUM(G144:O144))</f>
        <v>1</v>
      </c>
      <c r="Q144" s="1" t="n">
        <v>166</v>
      </c>
      <c r="W144" s="34" t="n">
        <v>223</v>
      </c>
      <c r="AC144" s="35"/>
      <c r="AD144" s="34"/>
    </row>
    <row r="145" customFormat="false" ht="15" hidden="false" customHeight="false" outlineLevel="0" collapsed="false">
      <c r="A145" s="0" t="s">
        <v>609</v>
      </c>
      <c r="C145" s="0" t="s">
        <v>447</v>
      </c>
      <c r="D145" s="1" t="s">
        <v>461</v>
      </c>
      <c r="E145" s="1" t="n">
        <v>0</v>
      </c>
      <c r="F145" s="1" t="n">
        <v>0</v>
      </c>
      <c r="G145" s="39" t="n">
        <f aca="false">(COUNTIF('Random Magic Item'!B:B,$A145)+SUMIF('Random Magic Item'!$M:$M,$A145,'Random Magic Item'!N:N))/100</f>
        <v>0</v>
      </c>
      <c r="H145" s="39" t="n">
        <f aca="false">(COUNTIF('Random Magic Item'!C:C,$A145)+SUMIF('Random Magic Item'!$M:$M,$A145,'Random Magic Item'!O:O))/100</f>
        <v>0</v>
      </c>
      <c r="I145" s="39" t="n">
        <f aca="false">(COUNTIF('Random Magic Item'!D:D,$A145)+SUMIF('Random Magic Item'!$M:$M,$A145,'Random Magic Item'!P:P))/100</f>
        <v>0</v>
      </c>
      <c r="J145" s="39" t="n">
        <f aca="false">(COUNTIF('Random Magic Item'!E:E,$A145)+SUMIF('Random Magic Item'!$M:$M,$A145,'Random Magic Item'!Q:Q))/100</f>
        <v>0</v>
      </c>
      <c r="K145" s="39" t="n">
        <f aca="false">(COUNTIF('Random Magic Item'!F:F,$A145)+SUMIF('Random Magic Item'!$M:$M,$A145,'Random Magic Item'!R:R))/100</f>
        <v>0</v>
      </c>
      <c r="L145" s="39" t="n">
        <f aca="false">(COUNTIF('Random Magic Item'!G:G,$A145)+SUMIF('Random Magic Item'!$M:$M,$A145,'Random Magic Item'!S:S))/100</f>
        <v>0</v>
      </c>
      <c r="M145" s="39" t="n">
        <f aca="false">(COUNTIF('Random Magic Item'!H:H,$A145)+SUMIF('Random Magic Item'!$M:$M,$A145,'Random Magic Item'!T:T))/100</f>
        <v>0</v>
      </c>
      <c r="N145" s="39" t="n">
        <f aca="false">(COUNTIF('Random Magic Item'!I:I,$A145)+SUMIF('Random Magic Item'!$M:$M,$A145,'Random Magic Item'!U:U))/100</f>
        <v>0.01</v>
      </c>
      <c r="O145" s="39" t="n">
        <f aca="false">(COUNTIF('Random Magic Item'!J:J,$A145)+SUMIF('Random Magic Item'!$M:$M,$A145,'Random Magic Item'!V:V))/100</f>
        <v>0</v>
      </c>
      <c r="P145" s="40" t="n">
        <f aca="false">SIGN(SUM(G145:O145))</f>
        <v>1</v>
      </c>
      <c r="Q145" s="1" t="n">
        <v>167</v>
      </c>
      <c r="W145" s="34" t="n">
        <v>223</v>
      </c>
      <c r="AC145" s="35"/>
      <c r="AD145" s="34"/>
    </row>
    <row r="146" customFormat="false" ht="15" hidden="false" customHeight="false" outlineLevel="0" collapsed="false">
      <c r="A146" s="0" t="s">
        <v>610</v>
      </c>
      <c r="C146" s="0" t="s">
        <v>611</v>
      </c>
      <c r="D146" s="1" t="s">
        <v>461</v>
      </c>
      <c r="E146" s="1" t="n">
        <v>1</v>
      </c>
      <c r="F146" s="1" t="n">
        <v>0</v>
      </c>
      <c r="G146" s="39" t="n">
        <f aca="false">(COUNTIF('Random Magic Item'!B:B,$A146)+SUMIF('Random Magic Item'!$M:$M,$A146,'Random Magic Item'!N:N))/100</f>
        <v>0</v>
      </c>
      <c r="H146" s="39" t="n">
        <f aca="false">(COUNTIF('Random Magic Item'!C:C,$A146)+SUMIF('Random Magic Item'!$M:$M,$A146,'Random Magic Item'!O:O))/100</f>
        <v>0</v>
      </c>
      <c r="I146" s="39" t="n">
        <f aca="false">(COUNTIF('Random Magic Item'!D:D,$A146)+SUMIF('Random Magic Item'!$M:$M,$A146,'Random Magic Item'!P:P))/100</f>
        <v>0</v>
      </c>
      <c r="J146" s="39" t="n">
        <f aca="false">(COUNTIF('Random Magic Item'!E:E,$A146)+SUMIF('Random Magic Item'!$M:$M,$A146,'Random Magic Item'!Q:Q))/100</f>
        <v>0</v>
      </c>
      <c r="K146" s="39" t="n">
        <f aca="false">(COUNTIF('Random Magic Item'!F:F,$A146)+SUMIF('Random Magic Item'!$M:$M,$A146,'Random Magic Item'!R:R))/100</f>
        <v>0</v>
      </c>
      <c r="L146" s="39" t="n">
        <f aca="false">(COUNTIF('Random Magic Item'!G:G,$A146)+SUMIF('Random Magic Item'!$M:$M,$A146,'Random Magic Item'!S:S))/100</f>
        <v>0</v>
      </c>
      <c r="M146" s="39" t="n">
        <f aca="false">(COUNTIF('Random Magic Item'!H:H,$A146)+SUMIF('Random Magic Item'!$M:$M,$A146,'Random Magic Item'!T:T))/100</f>
        <v>0</v>
      </c>
      <c r="N146" s="39" t="n">
        <f aca="false">(COUNTIF('Random Magic Item'!I:I,$A146)+SUMIF('Random Magic Item'!$M:$M,$A146,'Random Magic Item'!U:U))/100</f>
        <v>0.01</v>
      </c>
      <c r="O146" s="39" t="n">
        <f aca="false">(COUNTIF('Random Magic Item'!J:J,$A146)+SUMIF('Random Magic Item'!$M:$M,$A146,'Random Magic Item'!V:V))/100</f>
        <v>0</v>
      </c>
      <c r="P146" s="40" t="n">
        <f aca="false">SIGN(SUM(G146:O146))</f>
        <v>1</v>
      </c>
      <c r="Q146" s="1" t="n">
        <v>167</v>
      </c>
      <c r="W146" s="34" t="n">
        <v>223</v>
      </c>
      <c r="AA146" s="34" t="n">
        <v>2</v>
      </c>
      <c r="AC146" s="35"/>
      <c r="AD146" s="34"/>
    </row>
    <row r="147" customFormat="false" ht="15" hidden="false" customHeight="false" outlineLevel="0" collapsed="false">
      <c r="A147" s="0" t="s">
        <v>612</v>
      </c>
      <c r="C147" s="0" t="s">
        <v>455</v>
      </c>
      <c r="D147" s="1" t="s">
        <v>461</v>
      </c>
      <c r="E147" s="1" t="n">
        <v>0</v>
      </c>
      <c r="F147" s="1" t="n">
        <v>0</v>
      </c>
      <c r="G147" s="39" t="n">
        <f aca="false">(COUNTIF('Random Magic Item'!B:B,$A147)+SUMIF('Random Magic Item'!$M:$M,$A147,'Random Magic Item'!N:N))/100</f>
        <v>0</v>
      </c>
      <c r="H147" s="39" t="n">
        <f aca="false">(COUNTIF('Random Magic Item'!C:C,$A147)+SUMIF('Random Magic Item'!$M:$M,$A147,'Random Magic Item'!O:O))/100</f>
        <v>0</v>
      </c>
      <c r="I147" s="39" t="n">
        <f aca="false">(COUNTIF('Random Magic Item'!D:D,$A147)+SUMIF('Random Magic Item'!$M:$M,$A147,'Random Magic Item'!P:P))/100</f>
        <v>0</v>
      </c>
      <c r="J147" s="39" t="n">
        <f aca="false">(COUNTIF('Random Magic Item'!E:E,$A147)+SUMIF('Random Magic Item'!$M:$M,$A147,'Random Magic Item'!Q:Q))/100</f>
        <v>0</v>
      </c>
      <c r="K147" s="39" t="n">
        <f aca="false">(COUNTIF('Random Magic Item'!F:F,$A147)+SUMIF('Random Magic Item'!$M:$M,$A147,'Random Magic Item'!R:R))/100</f>
        <v>0</v>
      </c>
      <c r="L147" s="39" t="n">
        <f aca="false">(COUNTIF('Random Magic Item'!G:G,$A147)+SUMIF('Random Magic Item'!$M:$M,$A147,'Random Magic Item'!S:S))/100</f>
        <v>0</v>
      </c>
      <c r="M147" s="39" t="n">
        <f aca="false">(COUNTIF('Random Magic Item'!H:H,$A147)+SUMIF('Random Magic Item'!$M:$M,$A147,'Random Magic Item'!T:T))/100</f>
        <v>0</v>
      </c>
      <c r="N147" s="39" t="n">
        <f aca="false">(COUNTIF('Random Magic Item'!I:I,$A147)+SUMIF('Random Magic Item'!$M:$M,$A147,'Random Magic Item'!U:U))/100</f>
        <v>0.01</v>
      </c>
      <c r="O147" s="39" t="n">
        <f aca="false">(COUNTIF('Random Magic Item'!J:J,$A147)+SUMIF('Random Magic Item'!$M:$M,$A147,'Random Magic Item'!V:V))/100</f>
        <v>0</v>
      </c>
      <c r="P147" s="40" t="n">
        <f aca="false">SIGN(SUM(G147:O147))</f>
        <v>1</v>
      </c>
      <c r="Q147" s="1" t="n">
        <v>167</v>
      </c>
      <c r="W147" s="34" t="n">
        <v>223</v>
      </c>
      <c r="AC147" s="35"/>
      <c r="AD147" s="34"/>
    </row>
    <row r="148" customFormat="false" ht="15" hidden="false" customHeight="false" outlineLevel="0" collapsed="false">
      <c r="A148" s="0" t="s">
        <v>613</v>
      </c>
      <c r="C148" s="0" t="s">
        <v>441</v>
      </c>
      <c r="D148" s="1" t="s">
        <v>469</v>
      </c>
      <c r="E148" s="1" t="n">
        <v>1</v>
      </c>
      <c r="F148" s="1" t="n">
        <v>0</v>
      </c>
      <c r="G148" s="39" t="n">
        <f aca="false">(COUNTIF('Random Magic Item'!B:B,$A148)+SUMIF('Random Magic Item'!$M:$M,$A148,'Random Magic Item'!N:N))/100</f>
        <v>0</v>
      </c>
      <c r="H148" s="39" t="n">
        <f aca="false">(COUNTIF('Random Magic Item'!C:C,$A148)+SUMIF('Random Magic Item'!$M:$M,$A148,'Random Magic Item'!O:O))/100</f>
        <v>0</v>
      </c>
      <c r="I148" s="39" t="n">
        <f aca="false">(COUNTIF('Random Magic Item'!D:D,$A148)+SUMIF('Random Magic Item'!$M:$M,$A148,'Random Magic Item'!P:P))/100</f>
        <v>0</v>
      </c>
      <c r="J148" s="39" t="n">
        <f aca="false">(COUNTIF('Random Magic Item'!E:E,$A148)+SUMIF('Random Magic Item'!$M:$M,$A148,'Random Magic Item'!Q:Q))/100</f>
        <v>0</v>
      </c>
      <c r="K148" s="39" t="n">
        <f aca="false">(COUNTIF('Random Magic Item'!F:F,$A148)+SUMIF('Random Magic Item'!$M:$M,$A148,'Random Magic Item'!R:R))/100</f>
        <v>0</v>
      </c>
      <c r="L148" s="39" t="n">
        <f aca="false">(COUNTIF('Random Magic Item'!G:G,$A148)+SUMIF('Random Magic Item'!$M:$M,$A148,'Random Magic Item'!S:S))/100</f>
        <v>0</v>
      </c>
      <c r="M148" s="39" t="n">
        <f aca="false">(COUNTIF('Random Magic Item'!H:H,$A148)+SUMIF('Random Magic Item'!$M:$M,$A148,'Random Magic Item'!T:T))/100</f>
        <v>0</v>
      </c>
      <c r="N148" s="39" t="n">
        <f aca="false">(COUNTIF('Random Magic Item'!I:I,$A148)+SUMIF('Random Magic Item'!$M:$M,$A148,'Random Magic Item'!U:U))/100</f>
        <v>0</v>
      </c>
      <c r="O148" s="39" t="n">
        <f aca="false">(COUNTIF('Random Magic Item'!J:J,$A148)+SUMIF('Random Magic Item'!$M:$M,$A148,'Random Magic Item'!V:V))/100</f>
        <v>0.01</v>
      </c>
      <c r="P148" s="40" t="n">
        <f aca="false">SIGN(SUM(G148:O148))</f>
        <v>1</v>
      </c>
      <c r="Q148" s="1" t="n">
        <v>167</v>
      </c>
      <c r="AC148" s="35"/>
      <c r="AD148" s="34"/>
    </row>
    <row r="149" customFormat="false" ht="15" hidden="false" customHeight="false" outlineLevel="0" collapsed="false">
      <c r="A149" s="0" t="s">
        <v>614</v>
      </c>
      <c r="C149" s="0" t="s">
        <v>455</v>
      </c>
      <c r="D149" s="1" t="s">
        <v>439</v>
      </c>
      <c r="E149" s="1" t="n">
        <v>0</v>
      </c>
      <c r="F149" s="1" t="n">
        <v>0</v>
      </c>
      <c r="G149" s="39" t="n">
        <f aca="false">(COUNTIF('Random Magic Item'!B:B,$A149)+SUMIF('Random Magic Item'!$M:$M,$A149,'Random Magic Item'!N:N))/100</f>
        <v>0</v>
      </c>
      <c r="H149" s="39" t="n">
        <f aca="false">(COUNTIF('Random Magic Item'!C:C,$A149)+SUMIF('Random Magic Item'!$M:$M,$A149,'Random Magic Item'!O:O))/100</f>
        <v>0.02</v>
      </c>
      <c r="I149" s="39" t="n">
        <f aca="false">(COUNTIF('Random Magic Item'!D:D,$A149)+SUMIF('Random Magic Item'!$M:$M,$A149,'Random Magic Item'!P:P))/100</f>
        <v>0</v>
      </c>
      <c r="J149" s="39" t="n">
        <f aca="false">(COUNTIF('Random Magic Item'!E:E,$A149)+SUMIF('Random Magic Item'!$M:$M,$A149,'Random Magic Item'!Q:Q))/100</f>
        <v>0</v>
      </c>
      <c r="K149" s="39" t="n">
        <f aca="false">(COUNTIF('Random Magic Item'!F:F,$A149)+SUMIF('Random Magic Item'!$M:$M,$A149,'Random Magic Item'!R:R))/100</f>
        <v>0</v>
      </c>
      <c r="L149" s="39" t="n">
        <f aca="false">(COUNTIF('Random Magic Item'!G:G,$A149)+SUMIF('Random Magic Item'!$M:$M,$A149,'Random Magic Item'!S:S))/100</f>
        <v>0</v>
      </c>
      <c r="M149" s="39" t="n">
        <f aca="false">(COUNTIF('Random Magic Item'!H:H,$A149)+SUMIF('Random Magic Item'!$M:$M,$A149,'Random Magic Item'!T:T))/100</f>
        <v>0</v>
      </c>
      <c r="N149" s="39" t="n">
        <f aca="false">(COUNTIF('Random Magic Item'!I:I,$A149)+SUMIF('Random Magic Item'!$M:$M,$A149,'Random Magic Item'!U:U))/100</f>
        <v>0</v>
      </c>
      <c r="O149" s="39" t="n">
        <f aca="false">(COUNTIF('Random Magic Item'!J:J,$A149)+SUMIF('Random Magic Item'!$M:$M,$A149,'Random Magic Item'!V:V))/100</f>
        <v>0</v>
      </c>
      <c r="P149" s="40" t="n">
        <f aca="false">SIGN(SUM(G149:O149))</f>
        <v>1</v>
      </c>
      <c r="Q149" s="1" t="n">
        <v>167</v>
      </c>
      <c r="W149" s="34" t="n">
        <v>224</v>
      </c>
      <c r="Y149" s="1" t="n">
        <v>2</v>
      </c>
      <c r="AC149" s="35"/>
      <c r="AD149" s="34"/>
    </row>
    <row r="150" customFormat="false" ht="15" hidden="false" customHeight="false" outlineLevel="0" collapsed="false">
      <c r="A150" s="0" t="s">
        <v>615</v>
      </c>
      <c r="C150" s="0" t="s">
        <v>616</v>
      </c>
      <c r="D150" s="1" t="s">
        <v>459</v>
      </c>
      <c r="E150" s="1" t="n">
        <v>0</v>
      </c>
      <c r="F150" s="1" t="n">
        <v>0</v>
      </c>
      <c r="G150" s="39" t="n">
        <f aca="false">(COUNTIF('Random Magic Item'!B:B,$A150)+SUMIF('Random Magic Item'!$M:$M,$A150,'Random Magic Item'!N:N))/100</f>
        <v>0</v>
      </c>
      <c r="H150" s="39" t="n">
        <f aca="false">(COUNTIF('Random Magic Item'!C:C,$A150)+SUMIF('Random Magic Item'!$M:$M,$A150,'Random Magic Item'!O:O))/100</f>
        <v>0</v>
      </c>
      <c r="I150" s="39" t="n">
        <f aca="false">(COUNTIF('Random Magic Item'!D:D,$A150)+SUMIF('Random Magic Item'!$M:$M,$A150,'Random Magic Item'!P:P))/100</f>
        <v>0.03</v>
      </c>
      <c r="J150" s="39" t="n">
        <f aca="false">(COUNTIF('Random Magic Item'!E:E,$A150)+SUMIF('Random Magic Item'!$M:$M,$A150,'Random Magic Item'!Q:Q))/100</f>
        <v>0</v>
      </c>
      <c r="K150" s="39" t="n">
        <f aca="false">(COUNTIF('Random Magic Item'!F:F,$A150)+SUMIF('Random Magic Item'!$M:$M,$A150,'Random Magic Item'!R:R))/100</f>
        <v>0</v>
      </c>
      <c r="L150" s="39" t="n">
        <f aca="false">(COUNTIF('Random Magic Item'!G:G,$A150)+SUMIF('Random Magic Item'!$M:$M,$A150,'Random Magic Item'!S:S))/100</f>
        <v>0</v>
      </c>
      <c r="M150" s="39" t="n">
        <f aca="false">(COUNTIF('Random Magic Item'!H:H,$A150)+SUMIF('Random Magic Item'!$M:$M,$A150,'Random Magic Item'!T:T))/100</f>
        <v>0</v>
      </c>
      <c r="N150" s="39" t="n">
        <f aca="false">(COUNTIF('Random Magic Item'!I:I,$A150)+SUMIF('Random Magic Item'!$M:$M,$A150,'Random Magic Item'!U:U))/100</f>
        <v>0</v>
      </c>
      <c r="O150" s="39" t="n">
        <f aca="false">(COUNTIF('Random Magic Item'!J:J,$A150)+SUMIF('Random Magic Item'!$M:$M,$A150,'Random Magic Item'!V:V))/100</f>
        <v>0</v>
      </c>
      <c r="P150" s="40" t="n">
        <f aca="false">SIGN(SUM(G150:O150))</f>
        <v>1</v>
      </c>
      <c r="Q150" s="1" t="n">
        <v>168</v>
      </c>
      <c r="AA150" s="34" t="n">
        <v>2</v>
      </c>
      <c r="AC150" s="35"/>
      <c r="AD150" s="34"/>
    </row>
    <row r="151" customFormat="false" ht="15" hidden="false" customHeight="false" outlineLevel="0" collapsed="false">
      <c r="A151" s="0" t="s">
        <v>617</v>
      </c>
      <c r="C151" s="0" t="s">
        <v>443</v>
      </c>
      <c r="D151" s="1" t="s">
        <v>459</v>
      </c>
      <c r="E151" s="1" t="n">
        <v>0</v>
      </c>
      <c r="F151" s="1" t="n">
        <v>0</v>
      </c>
      <c r="G151" s="39" t="n">
        <f aca="false">(COUNTIF('Random Magic Item'!B:B,$A151)+SUMIF('Random Magic Item'!$M:$M,$A151,'Random Magic Item'!N:N))/100</f>
        <v>0</v>
      </c>
      <c r="H151" s="39" t="n">
        <f aca="false">(COUNTIF('Random Magic Item'!C:C,$A151)+SUMIF('Random Magic Item'!$M:$M,$A151,'Random Magic Item'!O:O))/100</f>
        <v>0</v>
      </c>
      <c r="I151" s="39" t="n">
        <f aca="false">(COUNTIF('Random Magic Item'!D:D,$A151)+SUMIF('Random Magic Item'!$M:$M,$A151,'Random Magic Item'!P:P))/100</f>
        <v>0</v>
      </c>
      <c r="J151" s="39" t="n">
        <f aca="false">(COUNTIF('Random Magic Item'!E:E,$A151)+SUMIF('Random Magic Item'!$M:$M,$A151,'Random Magic Item'!Q:Q))/100</f>
        <v>0</v>
      </c>
      <c r="K151" s="39" t="n">
        <f aca="false">(COUNTIF('Random Magic Item'!F:F,$A151)+SUMIF('Random Magic Item'!$M:$M,$A151,'Random Magic Item'!R:R))/100</f>
        <v>0</v>
      </c>
      <c r="L151" s="39" t="n">
        <f aca="false">(COUNTIF('Random Magic Item'!G:G,$A151)+SUMIF('Random Magic Item'!$M:$M,$A151,'Random Magic Item'!S:S))/100</f>
        <v>0</v>
      </c>
      <c r="M151" s="39" t="n">
        <f aca="false">(COUNTIF('Random Magic Item'!H:H,$A151)+SUMIF('Random Magic Item'!$M:$M,$A151,'Random Magic Item'!T:T))/100</f>
        <v>0.01</v>
      </c>
      <c r="N151" s="39" t="n">
        <f aca="false">(COUNTIF('Random Magic Item'!I:I,$A151)+SUMIF('Random Magic Item'!$M:$M,$A151,'Random Magic Item'!U:U))/100</f>
        <v>0</v>
      </c>
      <c r="O151" s="39" t="n">
        <f aca="false">(COUNTIF('Random Magic Item'!J:J,$A151)+SUMIF('Random Magic Item'!$M:$M,$A151,'Random Magic Item'!V:V))/100</f>
        <v>0</v>
      </c>
      <c r="P151" s="40" t="n">
        <f aca="false">SIGN(SUM(G151:O151))</f>
        <v>1</v>
      </c>
      <c r="Q151" s="1" t="n">
        <v>168</v>
      </c>
      <c r="W151" s="34" t="n">
        <v>224</v>
      </c>
      <c r="AA151" s="34" t="n">
        <v>3</v>
      </c>
      <c r="AC151" s="35"/>
      <c r="AD151" s="34"/>
    </row>
    <row r="152" customFormat="false" ht="15" hidden="false" customHeight="false" outlineLevel="0" collapsed="false">
      <c r="A152" s="0" t="s">
        <v>618</v>
      </c>
      <c r="C152" s="0" t="s">
        <v>455</v>
      </c>
      <c r="D152" s="1" t="s">
        <v>439</v>
      </c>
      <c r="E152" s="1" t="n">
        <v>0</v>
      </c>
      <c r="F152" s="1" t="n">
        <v>0</v>
      </c>
      <c r="G152" s="39" t="n">
        <f aca="false">(COUNTIF('Random Magic Item'!B:B,$A152)+SUMIF('Random Magic Item'!$M:$M,$A152,'Random Magic Item'!N:N))/100</f>
        <v>0</v>
      </c>
      <c r="H152" s="39" t="n">
        <f aca="false">(COUNTIF('Random Magic Item'!C:C,$A152)+SUMIF('Random Magic Item'!$M:$M,$A152,'Random Magic Item'!O:O))/100</f>
        <v>0</v>
      </c>
      <c r="I152" s="39" t="n">
        <f aca="false">(COUNTIF('Random Magic Item'!D:D,$A152)+SUMIF('Random Magic Item'!$M:$M,$A152,'Random Magic Item'!P:P))/100</f>
        <v>0</v>
      </c>
      <c r="J152" s="39" t="n">
        <f aca="false">(COUNTIF('Random Magic Item'!E:E,$A152)+SUMIF('Random Magic Item'!$M:$M,$A152,'Random Magic Item'!Q:Q))/100</f>
        <v>0</v>
      </c>
      <c r="K152" s="39" t="n">
        <f aca="false">(COUNTIF('Random Magic Item'!F:F,$A152)+SUMIF('Random Magic Item'!$M:$M,$A152,'Random Magic Item'!R:R))/100</f>
        <v>0</v>
      </c>
      <c r="L152" s="39" t="n">
        <f aca="false">(COUNTIF('Random Magic Item'!G:G,$A152)+SUMIF('Random Magic Item'!$M:$M,$A152,'Random Magic Item'!S:S))/100</f>
        <v>0</v>
      </c>
      <c r="M152" s="39" t="n">
        <f aca="false">(COUNTIF('Random Magic Item'!H:H,$A152)+SUMIF('Random Magic Item'!$M:$M,$A152,'Random Magic Item'!T:T))/100</f>
        <v>0</v>
      </c>
      <c r="N152" s="39" t="n">
        <f aca="false">(COUNTIF('Random Magic Item'!I:I,$A152)+SUMIF('Random Magic Item'!$M:$M,$A152,'Random Magic Item'!U:U))/100</f>
        <v>0</v>
      </c>
      <c r="O152" s="39" t="n">
        <f aca="false">(COUNTIF('Random Magic Item'!J:J,$A152)+SUMIF('Random Magic Item'!$M:$M,$A152,'Random Magic Item'!V:V))/100</f>
        <v>0</v>
      </c>
      <c r="P152" s="40" t="n">
        <f aca="false">SIGN(SUM(G152:O152))</f>
        <v>0</v>
      </c>
      <c r="Z152" s="35" t="s">
        <v>619</v>
      </c>
      <c r="AC152" s="35"/>
      <c r="AD152" s="34"/>
    </row>
    <row r="153" customFormat="false" ht="15" hidden="false" customHeight="false" outlineLevel="0" collapsed="false">
      <c r="A153" s="0" t="s">
        <v>620</v>
      </c>
      <c r="C153" s="0" t="s">
        <v>455</v>
      </c>
      <c r="D153" s="1" t="s">
        <v>439</v>
      </c>
      <c r="E153" s="1" t="n">
        <v>0</v>
      </c>
      <c r="F153" s="1" t="n">
        <v>0</v>
      </c>
      <c r="G153" s="39" t="n">
        <f aca="false">(COUNTIF('Random Magic Item'!B:B,$A153)+SUMIF('Random Magic Item'!$M:$M,$A153,'Random Magic Item'!N:N))/100</f>
        <v>0</v>
      </c>
      <c r="H153" s="39" t="n">
        <f aca="false">(COUNTIF('Random Magic Item'!C:C,$A153)+SUMIF('Random Magic Item'!$M:$M,$A153,'Random Magic Item'!O:O))/100</f>
        <v>0</v>
      </c>
      <c r="I153" s="39" t="n">
        <f aca="false">(COUNTIF('Random Magic Item'!D:D,$A153)+SUMIF('Random Magic Item'!$M:$M,$A153,'Random Magic Item'!P:P))/100</f>
        <v>0</v>
      </c>
      <c r="J153" s="39" t="n">
        <f aca="false">(COUNTIF('Random Magic Item'!E:E,$A153)+SUMIF('Random Magic Item'!$M:$M,$A153,'Random Magic Item'!Q:Q))/100</f>
        <v>0</v>
      </c>
      <c r="K153" s="39" t="n">
        <f aca="false">(COUNTIF('Random Magic Item'!F:F,$A153)+SUMIF('Random Magic Item'!$M:$M,$A153,'Random Magic Item'!R:R))/100</f>
        <v>0</v>
      </c>
      <c r="L153" s="39" t="n">
        <f aca="false">(COUNTIF('Random Magic Item'!G:G,$A153)+SUMIF('Random Magic Item'!$M:$M,$A153,'Random Magic Item'!S:S))/100</f>
        <v>0.01</v>
      </c>
      <c r="M153" s="39" t="n">
        <f aca="false">(COUNTIF('Random Magic Item'!H:H,$A153)+SUMIF('Random Magic Item'!$M:$M,$A153,'Random Magic Item'!T:T))/100</f>
        <v>0</v>
      </c>
      <c r="N153" s="39" t="n">
        <f aca="false">(COUNTIF('Random Magic Item'!I:I,$A153)+SUMIF('Random Magic Item'!$M:$M,$A153,'Random Magic Item'!U:U))/100</f>
        <v>0</v>
      </c>
      <c r="O153" s="39" t="n">
        <f aca="false">(COUNTIF('Random Magic Item'!J:J,$A153)+SUMIF('Random Magic Item'!$M:$M,$A153,'Random Magic Item'!V:V))/100</f>
        <v>0</v>
      </c>
      <c r="P153" s="40" t="n">
        <f aca="false">SIGN(SUM(G153:O153))</f>
        <v>1</v>
      </c>
      <c r="Q153" s="1" t="n">
        <v>168</v>
      </c>
      <c r="W153" s="34" t="n">
        <v>224</v>
      </c>
      <c r="AC153" s="35"/>
      <c r="AD153" s="34"/>
    </row>
    <row r="154" customFormat="false" ht="15" hidden="false" customHeight="false" outlineLevel="0" collapsed="false">
      <c r="A154" s="0" t="s">
        <v>621</v>
      </c>
      <c r="C154" s="0" t="s">
        <v>455</v>
      </c>
      <c r="D154" s="1" t="s">
        <v>529</v>
      </c>
      <c r="E154" s="1" t="n">
        <v>1</v>
      </c>
      <c r="F154" s="1" t="n">
        <v>0</v>
      </c>
      <c r="G154" s="39" t="n">
        <f aca="false">(COUNTIF('Random Magic Item'!B:B,$A154)+SUMIF('Random Magic Item'!$M:$M,$A154,'Random Magic Item'!N:N))/100</f>
        <v>0</v>
      </c>
      <c r="H154" s="39" t="n">
        <f aca="false">(COUNTIF('Random Magic Item'!C:C,$A154)+SUMIF('Random Magic Item'!$M:$M,$A154,'Random Magic Item'!O:O))/100</f>
        <v>0</v>
      </c>
      <c r="I154" s="39" t="n">
        <f aca="false">(COUNTIF('Random Magic Item'!D:D,$A154)+SUMIF('Random Magic Item'!$M:$M,$A154,'Random Magic Item'!P:P))/100</f>
        <v>0</v>
      </c>
      <c r="J154" s="39" t="n">
        <f aca="false">(COUNTIF('Random Magic Item'!E:E,$A154)+SUMIF('Random Magic Item'!$M:$M,$A154,'Random Magic Item'!Q:Q))/100</f>
        <v>0</v>
      </c>
      <c r="K154" s="39" t="n">
        <f aca="false">(COUNTIF('Random Magic Item'!F:F,$A154)+SUMIF('Random Magic Item'!$M:$M,$A154,'Random Magic Item'!R:R))/100</f>
        <v>0</v>
      </c>
      <c r="L154" s="39" t="n">
        <f aca="false">(COUNTIF('Random Magic Item'!G:G,$A154)+SUMIF('Random Magic Item'!$M:$M,$A154,'Random Magic Item'!S:S))/100</f>
        <v>0</v>
      </c>
      <c r="M154" s="39" t="n">
        <f aca="false">(COUNTIF('Random Magic Item'!H:H,$A154)+SUMIF('Random Magic Item'!$M:$M,$A154,'Random Magic Item'!T:T))/100</f>
        <v>0</v>
      </c>
      <c r="N154" s="39" t="n">
        <f aca="false">(COUNTIF('Random Magic Item'!I:I,$A154)+SUMIF('Random Magic Item'!$M:$M,$A154,'Random Magic Item'!U:U))/100</f>
        <v>0</v>
      </c>
      <c r="O154" s="39" t="n">
        <f aca="false">(COUNTIF('Random Magic Item'!J:J,$A154)+SUMIF('Random Magic Item'!$M:$M,$A154,'Random Magic Item'!V:V))/100</f>
        <v>0</v>
      </c>
      <c r="P154" s="40" t="n">
        <f aca="false">SIGN(SUM(G154:O154))</f>
        <v>0</v>
      </c>
      <c r="Q154" s="1" t="n">
        <v>224</v>
      </c>
      <c r="AC154" s="35"/>
      <c r="AD154" s="34"/>
    </row>
    <row r="155" customFormat="false" ht="15" hidden="false" customHeight="false" outlineLevel="0" collapsed="false">
      <c r="A155" s="0" t="s">
        <v>622</v>
      </c>
      <c r="C155" s="0" t="s">
        <v>455</v>
      </c>
      <c r="D155" s="1" t="s">
        <v>439</v>
      </c>
      <c r="E155" s="1" t="n">
        <v>1</v>
      </c>
      <c r="F155" s="1" t="n">
        <v>0</v>
      </c>
      <c r="G155" s="39" t="n">
        <f aca="false">(COUNTIF('Random Magic Item'!B:B,$A155)+SUMIF('Random Magic Item'!$M:$M,$A155,'Random Magic Item'!N:N))/100</f>
        <v>0</v>
      </c>
      <c r="H155" s="39" t="n">
        <f aca="false">(COUNTIF('Random Magic Item'!C:C,$A155)+SUMIF('Random Magic Item'!$M:$M,$A155,'Random Magic Item'!O:O))/100</f>
        <v>0</v>
      </c>
      <c r="I155" s="39" t="n">
        <f aca="false">(COUNTIF('Random Magic Item'!D:D,$A155)+SUMIF('Random Magic Item'!$M:$M,$A155,'Random Magic Item'!P:P))/100</f>
        <v>0</v>
      </c>
      <c r="J155" s="39" t="n">
        <f aca="false">(COUNTIF('Random Magic Item'!E:E,$A155)+SUMIF('Random Magic Item'!$M:$M,$A155,'Random Magic Item'!Q:Q))/100</f>
        <v>0</v>
      </c>
      <c r="K155" s="39" t="n">
        <f aca="false">(COUNTIF('Random Magic Item'!F:F,$A155)+SUMIF('Random Magic Item'!$M:$M,$A155,'Random Magic Item'!R:R))/100</f>
        <v>0</v>
      </c>
      <c r="L155" s="39" t="n">
        <f aca="false">(COUNTIF('Random Magic Item'!G:G,$A155)+SUMIF('Random Magic Item'!$M:$M,$A155,'Random Magic Item'!S:S))/100</f>
        <v>0.01</v>
      </c>
      <c r="M155" s="39" t="n">
        <f aca="false">(COUNTIF('Random Magic Item'!H:H,$A155)+SUMIF('Random Magic Item'!$M:$M,$A155,'Random Magic Item'!T:T))/100</f>
        <v>0</v>
      </c>
      <c r="N155" s="39" t="n">
        <f aca="false">(COUNTIF('Random Magic Item'!I:I,$A155)+SUMIF('Random Magic Item'!$M:$M,$A155,'Random Magic Item'!U:U))/100</f>
        <v>0</v>
      </c>
      <c r="O155" s="39" t="n">
        <f aca="false">(COUNTIF('Random Magic Item'!J:J,$A155)+SUMIF('Random Magic Item'!$M:$M,$A155,'Random Magic Item'!V:V))/100</f>
        <v>0</v>
      </c>
      <c r="P155" s="40" t="n">
        <f aca="false">SIGN(SUM(G155:O155))</f>
        <v>1</v>
      </c>
      <c r="Q155" s="1" t="n">
        <v>168</v>
      </c>
      <c r="W155" s="34" t="n">
        <v>224</v>
      </c>
      <c r="AC155" s="35"/>
      <c r="AD155" s="34"/>
    </row>
    <row r="156" customFormat="false" ht="15" hidden="false" customHeight="false" outlineLevel="0" collapsed="false">
      <c r="A156" s="0" t="s">
        <v>623</v>
      </c>
      <c r="C156" s="0" t="s">
        <v>455</v>
      </c>
      <c r="D156" s="1" t="s">
        <v>439</v>
      </c>
      <c r="E156" s="1" t="n">
        <v>0</v>
      </c>
      <c r="F156" s="1" t="n">
        <v>0</v>
      </c>
      <c r="G156" s="39" t="n">
        <f aca="false">(COUNTIF('Random Magic Item'!B:B,$A156)+SUMIF('Random Magic Item'!$M:$M,$A156,'Random Magic Item'!N:N))/100</f>
        <v>0</v>
      </c>
      <c r="H156" s="39" t="n">
        <f aca="false">(COUNTIF('Random Magic Item'!C:C,$A156)+SUMIF('Random Magic Item'!$M:$M,$A156,'Random Magic Item'!O:O))/100</f>
        <v>0</v>
      </c>
      <c r="I156" s="39" t="n">
        <f aca="false">(COUNTIF('Random Magic Item'!D:D,$A156)+SUMIF('Random Magic Item'!$M:$M,$A156,'Random Magic Item'!P:P))/100</f>
        <v>0.01</v>
      </c>
      <c r="J156" s="39" t="n">
        <f aca="false">(COUNTIF('Random Magic Item'!E:E,$A156)+SUMIF('Random Magic Item'!$M:$M,$A156,'Random Magic Item'!Q:Q))/100</f>
        <v>0</v>
      </c>
      <c r="K156" s="39" t="n">
        <f aca="false">(COUNTIF('Random Magic Item'!F:F,$A156)+SUMIF('Random Magic Item'!$M:$M,$A156,'Random Magic Item'!R:R))/100</f>
        <v>0</v>
      </c>
      <c r="L156" s="39" t="n">
        <f aca="false">(COUNTIF('Random Magic Item'!G:G,$A156)+SUMIF('Random Magic Item'!$M:$M,$A156,'Random Magic Item'!S:S))/100</f>
        <v>0</v>
      </c>
      <c r="M156" s="39" t="n">
        <f aca="false">(COUNTIF('Random Magic Item'!H:H,$A156)+SUMIF('Random Magic Item'!$M:$M,$A156,'Random Magic Item'!T:T))/100</f>
        <v>0</v>
      </c>
      <c r="N156" s="39" t="n">
        <f aca="false">(COUNTIF('Random Magic Item'!I:I,$A156)+SUMIF('Random Magic Item'!$M:$M,$A156,'Random Magic Item'!U:U))/100</f>
        <v>0</v>
      </c>
      <c r="O156" s="39" t="n">
        <f aca="false">(COUNTIF('Random Magic Item'!J:J,$A156)+SUMIF('Random Magic Item'!$M:$M,$A156,'Random Magic Item'!V:V))/100</f>
        <v>0</v>
      </c>
      <c r="P156" s="40" t="n">
        <f aca="false">SIGN(SUM(G156:O156))</f>
        <v>1</v>
      </c>
      <c r="Q156" s="1" t="n">
        <v>168</v>
      </c>
      <c r="W156" s="34" t="n">
        <v>224</v>
      </c>
      <c r="AC156" s="35"/>
      <c r="AD156" s="34"/>
    </row>
    <row r="157" customFormat="false" ht="15" hidden="false" customHeight="false" outlineLevel="0" collapsed="false">
      <c r="A157" s="0" t="s">
        <v>624</v>
      </c>
      <c r="C157" s="0" t="s">
        <v>455</v>
      </c>
      <c r="D157" s="1" t="s">
        <v>439</v>
      </c>
      <c r="E157" s="1" t="n">
        <v>1</v>
      </c>
      <c r="F157" s="1" t="n">
        <v>0</v>
      </c>
      <c r="G157" s="39" t="n">
        <f aca="false">(COUNTIF('Random Magic Item'!B:B,$A157)+SUMIF('Random Magic Item'!$M:$M,$A157,'Random Magic Item'!N:N))/100</f>
        <v>0</v>
      </c>
      <c r="H157" s="39" t="n">
        <f aca="false">(COUNTIF('Random Magic Item'!C:C,$A157)+SUMIF('Random Magic Item'!$M:$M,$A157,'Random Magic Item'!O:O))/100</f>
        <v>0</v>
      </c>
      <c r="I157" s="39" t="n">
        <f aca="false">(COUNTIF('Random Magic Item'!D:D,$A157)+SUMIF('Random Magic Item'!$M:$M,$A157,'Random Magic Item'!P:P))/100</f>
        <v>0</v>
      </c>
      <c r="J157" s="39" t="n">
        <f aca="false">(COUNTIF('Random Magic Item'!E:E,$A157)+SUMIF('Random Magic Item'!$M:$M,$A157,'Random Magic Item'!Q:Q))/100</f>
        <v>0</v>
      </c>
      <c r="K157" s="39" t="n">
        <f aca="false">(COUNTIF('Random Magic Item'!F:F,$A157)+SUMIF('Random Magic Item'!$M:$M,$A157,'Random Magic Item'!R:R))/100</f>
        <v>0</v>
      </c>
      <c r="L157" s="39" t="n">
        <f aca="false">(COUNTIF('Random Magic Item'!G:G,$A157)+SUMIF('Random Magic Item'!$M:$M,$A157,'Random Magic Item'!S:S))/100</f>
        <v>0.01</v>
      </c>
      <c r="M157" s="39" t="n">
        <f aca="false">(COUNTIF('Random Magic Item'!H:H,$A157)+SUMIF('Random Magic Item'!$M:$M,$A157,'Random Magic Item'!T:T))/100</f>
        <v>0</v>
      </c>
      <c r="N157" s="39" t="n">
        <f aca="false">(COUNTIF('Random Magic Item'!I:I,$A157)+SUMIF('Random Magic Item'!$M:$M,$A157,'Random Magic Item'!U:U))/100</f>
        <v>0</v>
      </c>
      <c r="O157" s="39" t="n">
        <f aca="false">(COUNTIF('Random Magic Item'!J:J,$A157)+SUMIF('Random Magic Item'!$M:$M,$A157,'Random Magic Item'!V:V))/100</f>
        <v>0</v>
      </c>
      <c r="P157" s="40" t="n">
        <f aca="false">SIGN(SUM(G157:O157))</f>
        <v>1</v>
      </c>
      <c r="Q157" s="1" t="n">
        <v>168</v>
      </c>
      <c r="W157" s="34" t="n">
        <v>224</v>
      </c>
      <c r="AC157" s="35"/>
      <c r="AD157" s="34"/>
    </row>
    <row r="158" customFormat="false" ht="15" hidden="false" customHeight="false" outlineLevel="0" collapsed="false">
      <c r="A158" s="0" t="s">
        <v>625</v>
      </c>
      <c r="C158" s="0" t="s">
        <v>455</v>
      </c>
      <c r="D158" s="1" t="s">
        <v>459</v>
      </c>
      <c r="E158" s="1" t="n">
        <v>0</v>
      </c>
      <c r="F158" s="1" t="n">
        <v>0</v>
      </c>
      <c r="G158" s="39" t="n">
        <f aca="false">(COUNTIF('Random Magic Item'!B:B,$A158)+SUMIF('Random Magic Item'!$M:$M,$A158,'Random Magic Item'!N:N))/100</f>
        <v>0</v>
      </c>
      <c r="H158" s="39" t="n">
        <f aca="false">(COUNTIF('Random Magic Item'!C:C,$A158)+SUMIF('Random Magic Item'!$M:$M,$A158,'Random Magic Item'!O:O))/100</f>
        <v>0</v>
      </c>
      <c r="I158" s="39" t="n">
        <f aca="false">(COUNTIF('Random Magic Item'!D:D,$A158)+SUMIF('Random Magic Item'!$M:$M,$A158,'Random Magic Item'!P:P))/100</f>
        <v>0</v>
      </c>
      <c r="J158" s="39" t="n">
        <f aca="false">(COUNTIF('Random Magic Item'!E:E,$A158)+SUMIF('Random Magic Item'!$M:$M,$A158,'Random Magic Item'!Q:Q))/100</f>
        <v>0</v>
      </c>
      <c r="K158" s="39" t="n">
        <f aca="false">(COUNTIF('Random Magic Item'!F:F,$A158)+SUMIF('Random Magic Item'!$M:$M,$A158,'Random Magic Item'!R:R))/100</f>
        <v>0</v>
      </c>
      <c r="L158" s="39" t="n">
        <f aca="false">(COUNTIF('Random Magic Item'!G:G,$A158)+SUMIF('Random Magic Item'!$M:$M,$A158,'Random Magic Item'!S:S))/100</f>
        <v>0</v>
      </c>
      <c r="M158" s="39" t="n">
        <f aca="false">(COUNTIF('Random Magic Item'!H:H,$A158)+SUMIF('Random Magic Item'!$M:$M,$A158,'Random Magic Item'!T:T))/100</f>
        <v>0.00375</v>
      </c>
      <c r="N158" s="39" t="n">
        <f aca="false">(COUNTIF('Random Magic Item'!I:I,$A158)+SUMIF('Random Magic Item'!$M:$M,$A158,'Random Magic Item'!U:U))/100</f>
        <v>0</v>
      </c>
      <c r="O158" s="39" t="n">
        <f aca="false">(COUNTIF('Random Magic Item'!J:J,$A158)+SUMIF('Random Magic Item'!$M:$M,$A158,'Random Magic Item'!V:V))/100</f>
        <v>0</v>
      </c>
      <c r="P158" s="40" t="n">
        <f aca="false">SIGN(SUM(G158:O158))</f>
        <v>1</v>
      </c>
      <c r="Q158" s="1" t="n">
        <v>169</v>
      </c>
      <c r="W158" s="34" t="n">
        <v>225</v>
      </c>
      <c r="AC158" s="35"/>
      <c r="AD158" s="34"/>
    </row>
    <row r="159" customFormat="false" ht="15" hidden="false" customHeight="false" outlineLevel="0" collapsed="false">
      <c r="A159" s="0" t="s">
        <v>626</v>
      </c>
      <c r="C159" s="0" t="s">
        <v>455</v>
      </c>
      <c r="D159" s="1" t="s">
        <v>459</v>
      </c>
      <c r="E159" s="1" t="n">
        <v>0</v>
      </c>
      <c r="F159" s="1" t="n">
        <v>0</v>
      </c>
      <c r="G159" s="39" t="n">
        <f aca="false">(COUNTIF('Random Magic Item'!B:B,$A159)+SUMIF('Random Magic Item'!$M:$M,$A159,'Random Magic Item'!N:N))/100</f>
        <v>0</v>
      </c>
      <c r="H159" s="39" t="n">
        <f aca="false">(COUNTIF('Random Magic Item'!C:C,$A159)+SUMIF('Random Magic Item'!$M:$M,$A159,'Random Magic Item'!O:O))/100</f>
        <v>0</v>
      </c>
      <c r="I159" s="39" t="n">
        <f aca="false">(COUNTIF('Random Magic Item'!D:D,$A159)+SUMIF('Random Magic Item'!$M:$M,$A159,'Random Magic Item'!P:P))/100</f>
        <v>0</v>
      </c>
      <c r="J159" s="39" t="n">
        <f aca="false">(COUNTIF('Random Magic Item'!E:E,$A159)+SUMIF('Random Magic Item'!$M:$M,$A159,'Random Magic Item'!Q:Q))/100</f>
        <v>0</v>
      </c>
      <c r="K159" s="39" t="n">
        <f aca="false">(COUNTIF('Random Magic Item'!F:F,$A159)+SUMIF('Random Magic Item'!$M:$M,$A159,'Random Magic Item'!R:R))/100</f>
        <v>0</v>
      </c>
      <c r="L159" s="39" t="n">
        <f aca="false">(COUNTIF('Random Magic Item'!G:G,$A159)+SUMIF('Random Magic Item'!$M:$M,$A159,'Random Magic Item'!S:S))/100</f>
        <v>0</v>
      </c>
      <c r="M159" s="39" t="n">
        <f aca="false">(COUNTIF('Random Magic Item'!H:H,$A159)+SUMIF('Random Magic Item'!$M:$M,$A159,'Random Magic Item'!T:T))/100</f>
        <v>0.00375</v>
      </c>
      <c r="N159" s="39" t="n">
        <f aca="false">(COUNTIF('Random Magic Item'!I:I,$A159)+SUMIF('Random Magic Item'!$M:$M,$A159,'Random Magic Item'!U:U))/100</f>
        <v>0</v>
      </c>
      <c r="O159" s="39" t="n">
        <f aca="false">(COUNTIF('Random Magic Item'!J:J,$A159)+SUMIF('Random Magic Item'!$M:$M,$A159,'Random Magic Item'!V:V))/100</f>
        <v>0</v>
      </c>
      <c r="P159" s="40" t="n">
        <f aca="false">SIGN(SUM(G159:O159))</f>
        <v>1</v>
      </c>
      <c r="Q159" s="1" t="n">
        <v>169</v>
      </c>
      <c r="W159" s="34" t="n">
        <v>225</v>
      </c>
      <c r="AC159" s="35"/>
      <c r="AD159" s="34"/>
    </row>
    <row r="160" customFormat="false" ht="15" hidden="false" customHeight="false" outlineLevel="0" collapsed="false">
      <c r="A160" s="0" t="s">
        <v>627</v>
      </c>
      <c r="C160" s="0" t="s">
        <v>455</v>
      </c>
      <c r="D160" s="1" t="s">
        <v>459</v>
      </c>
      <c r="E160" s="1" t="n">
        <v>0</v>
      </c>
      <c r="F160" s="1" t="n">
        <v>0</v>
      </c>
      <c r="G160" s="39" t="n">
        <f aca="false">(COUNTIF('Random Magic Item'!B:B,$A160)+SUMIF('Random Magic Item'!$M:$M,$A160,'Random Magic Item'!N:N))/100</f>
        <v>0</v>
      </c>
      <c r="H160" s="39" t="n">
        <f aca="false">(COUNTIF('Random Magic Item'!C:C,$A160)+SUMIF('Random Magic Item'!$M:$M,$A160,'Random Magic Item'!O:O))/100</f>
        <v>0</v>
      </c>
      <c r="I160" s="39" t="n">
        <f aca="false">(COUNTIF('Random Magic Item'!D:D,$A160)+SUMIF('Random Magic Item'!$M:$M,$A160,'Random Magic Item'!P:P))/100</f>
        <v>0</v>
      </c>
      <c r="J160" s="39" t="n">
        <f aca="false">(COUNTIF('Random Magic Item'!E:E,$A160)+SUMIF('Random Magic Item'!$M:$M,$A160,'Random Magic Item'!Q:Q))/100</f>
        <v>0</v>
      </c>
      <c r="K160" s="39" t="n">
        <f aca="false">(COUNTIF('Random Magic Item'!F:F,$A160)+SUMIF('Random Magic Item'!$M:$M,$A160,'Random Magic Item'!R:R))/100</f>
        <v>0</v>
      </c>
      <c r="L160" s="39" t="n">
        <f aca="false">(COUNTIF('Random Magic Item'!G:G,$A160)+SUMIF('Random Magic Item'!$M:$M,$A160,'Random Magic Item'!S:S))/100</f>
        <v>0</v>
      </c>
      <c r="M160" s="39" t="n">
        <f aca="false">(COUNTIF('Random Magic Item'!H:H,$A160)+SUMIF('Random Magic Item'!$M:$M,$A160,'Random Magic Item'!T:T))/100</f>
        <v>0.00375</v>
      </c>
      <c r="N160" s="39" t="n">
        <f aca="false">(COUNTIF('Random Magic Item'!I:I,$A160)+SUMIF('Random Magic Item'!$M:$M,$A160,'Random Magic Item'!U:U))/100</f>
        <v>0</v>
      </c>
      <c r="O160" s="39" t="n">
        <f aca="false">(COUNTIF('Random Magic Item'!J:J,$A160)+SUMIF('Random Magic Item'!$M:$M,$A160,'Random Magic Item'!V:V))/100</f>
        <v>0</v>
      </c>
      <c r="P160" s="40" t="n">
        <f aca="false">SIGN(SUM(G160:O160))</f>
        <v>1</v>
      </c>
      <c r="Q160" s="1" t="n">
        <v>169</v>
      </c>
      <c r="W160" s="34" t="n">
        <v>225</v>
      </c>
      <c r="AC160" s="35"/>
      <c r="AD160" s="34"/>
    </row>
    <row r="161" customFormat="false" ht="15" hidden="false" customHeight="false" outlineLevel="0" collapsed="false">
      <c r="A161" s="0" t="s">
        <v>628</v>
      </c>
      <c r="C161" s="0" t="s">
        <v>455</v>
      </c>
      <c r="D161" s="1" t="s">
        <v>459</v>
      </c>
      <c r="E161" s="1" t="n">
        <v>0</v>
      </c>
      <c r="F161" s="1" t="n">
        <v>0</v>
      </c>
      <c r="G161" s="39" t="n">
        <f aca="false">(COUNTIF('Random Magic Item'!B:B,$A161)+SUMIF('Random Magic Item'!$M:$M,$A161,'Random Magic Item'!N:N))/100</f>
        <v>0</v>
      </c>
      <c r="H161" s="39" t="n">
        <f aca="false">(COUNTIF('Random Magic Item'!C:C,$A161)+SUMIF('Random Magic Item'!$M:$M,$A161,'Random Magic Item'!O:O))/100</f>
        <v>0</v>
      </c>
      <c r="I161" s="39" t="n">
        <f aca="false">(COUNTIF('Random Magic Item'!D:D,$A161)+SUMIF('Random Magic Item'!$M:$M,$A161,'Random Magic Item'!P:P))/100</f>
        <v>0</v>
      </c>
      <c r="J161" s="39" t="n">
        <f aca="false">(COUNTIF('Random Magic Item'!E:E,$A161)+SUMIF('Random Magic Item'!$M:$M,$A161,'Random Magic Item'!Q:Q))/100</f>
        <v>0</v>
      </c>
      <c r="K161" s="39" t="n">
        <f aca="false">(COUNTIF('Random Magic Item'!F:F,$A161)+SUMIF('Random Magic Item'!$M:$M,$A161,'Random Magic Item'!R:R))/100</f>
        <v>0</v>
      </c>
      <c r="L161" s="39" t="n">
        <f aca="false">(COUNTIF('Random Magic Item'!G:G,$A161)+SUMIF('Random Magic Item'!$M:$M,$A161,'Random Magic Item'!S:S))/100</f>
        <v>0</v>
      </c>
      <c r="M161" s="39" t="n">
        <f aca="false">(COUNTIF('Random Magic Item'!H:H,$A161)+SUMIF('Random Magic Item'!$M:$M,$A161,'Random Magic Item'!T:T))/100</f>
        <v>0.00375</v>
      </c>
      <c r="N161" s="39" t="n">
        <f aca="false">(COUNTIF('Random Magic Item'!I:I,$A161)+SUMIF('Random Magic Item'!$M:$M,$A161,'Random Magic Item'!U:U))/100</f>
        <v>0</v>
      </c>
      <c r="O161" s="39" t="n">
        <f aca="false">(COUNTIF('Random Magic Item'!J:J,$A161)+SUMIF('Random Magic Item'!$M:$M,$A161,'Random Magic Item'!V:V))/100</f>
        <v>0</v>
      </c>
      <c r="P161" s="40" t="n">
        <f aca="false">SIGN(SUM(G161:O161))</f>
        <v>1</v>
      </c>
      <c r="Q161" s="1" t="n">
        <v>169</v>
      </c>
      <c r="W161" s="34" t="n">
        <v>225</v>
      </c>
      <c r="AC161" s="35"/>
      <c r="AD161" s="34"/>
    </row>
    <row r="162" customFormat="false" ht="15" hidden="false" customHeight="false" outlineLevel="0" collapsed="false">
      <c r="A162" s="0" t="s">
        <v>629</v>
      </c>
      <c r="C162" s="0" t="s">
        <v>455</v>
      </c>
      <c r="D162" s="1" t="s">
        <v>459</v>
      </c>
      <c r="E162" s="1" t="n">
        <v>0</v>
      </c>
      <c r="F162" s="1" t="n">
        <v>0</v>
      </c>
      <c r="G162" s="39" t="n">
        <f aca="false">(COUNTIF('Random Magic Item'!B:B,$A162)+SUMIF('Random Magic Item'!$M:$M,$A162,'Random Magic Item'!N:N))/100</f>
        <v>0</v>
      </c>
      <c r="H162" s="39" t="n">
        <f aca="false">(COUNTIF('Random Magic Item'!C:C,$A162)+SUMIF('Random Magic Item'!$M:$M,$A162,'Random Magic Item'!O:O))/100</f>
        <v>0</v>
      </c>
      <c r="I162" s="39" t="n">
        <f aca="false">(COUNTIF('Random Magic Item'!D:D,$A162)+SUMIF('Random Magic Item'!$M:$M,$A162,'Random Magic Item'!P:P))/100</f>
        <v>0</v>
      </c>
      <c r="J162" s="39" t="n">
        <f aca="false">(COUNTIF('Random Magic Item'!E:E,$A162)+SUMIF('Random Magic Item'!$M:$M,$A162,'Random Magic Item'!Q:Q))/100</f>
        <v>0</v>
      </c>
      <c r="K162" s="39" t="n">
        <f aca="false">(COUNTIF('Random Magic Item'!F:F,$A162)+SUMIF('Random Magic Item'!$M:$M,$A162,'Random Magic Item'!R:R))/100</f>
        <v>0</v>
      </c>
      <c r="L162" s="39" t="n">
        <f aca="false">(COUNTIF('Random Magic Item'!G:G,$A162)+SUMIF('Random Magic Item'!$M:$M,$A162,'Random Magic Item'!S:S))/100</f>
        <v>0</v>
      </c>
      <c r="M162" s="39" t="n">
        <f aca="false">(COUNTIF('Random Magic Item'!H:H,$A162)+SUMIF('Random Magic Item'!$M:$M,$A162,'Random Magic Item'!T:T))/100</f>
        <v>0.00375</v>
      </c>
      <c r="N162" s="39" t="n">
        <f aca="false">(COUNTIF('Random Magic Item'!I:I,$A162)+SUMIF('Random Magic Item'!$M:$M,$A162,'Random Magic Item'!U:U))/100</f>
        <v>0</v>
      </c>
      <c r="O162" s="39" t="n">
        <f aca="false">(COUNTIF('Random Magic Item'!J:J,$A162)+SUMIF('Random Magic Item'!$M:$M,$A162,'Random Magic Item'!V:V))/100</f>
        <v>0</v>
      </c>
      <c r="P162" s="40" t="n">
        <f aca="false">SIGN(SUM(G162:O162))</f>
        <v>1</v>
      </c>
      <c r="Q162" s="1" t="n">
        <v>170</v>
      </c>
      <c r="W162" s="34" t="n">
        <v>225</v>
      </c>
      <c r="AC162" s="35"/>
      <c r="AD162" s="34"/>
    </row>
    <row r="163" customFormat="false" ht="15" hidden="false" customHeight="false" outlineLevel="0" collapsed="false">
      <c r="A163" s="0" t="s">
        <v>630</v>
      </c>
      <c r="C163" s="0" t="s">
        <v>455</v>
      </c>
      <c r="D163" s="1" t="s">
        <v>461</v>
      </c>
      <c r="E163" s="1" t="n">
        <v>0</v>
      </c>
      <c r="F163" s="1" t="n">
        <v>0</v>
      </c>
      <c r="G163" s="39" t="n">
        <f aca="false">(COUNTIF('Random Magic Item'!B:B,$A163)+SUMIF('Random Magic Item'!$M:$M,$A163,'Random Magic Item'!N:N))/100</f>
        <v>0</v>
      </c>
      <c r="H163" s="39" t="n">
        <f aca="false">(COUNTIF('Random Magic Item'!C:C,$A163)+SUMIF('Random Magic Item'!$M:$M,$A163,'Random Magic Item'!O:O))/100</f>
        <v>0</v>
      </c>
      <c r="I163" s="39" t="n">
        <f aca="false">(COUNTIF('Random Magic Item'!D:D,$A163)+SUMIF('Random Magic Item'!$M:$M,$A163,'Random Magic Item'!P:P))/100</f>
        <v>0</v>
      </c>
      <c r="J163" s="39" t="n">
        <f aca="false">(COUNTIF('Random Magic Item'!E:E,$A163)+SUMIF('Random Magic Item'!$M:$M,$A163,'Random Magic Item'!Q:Q))/100</f>
        <v>0</v>
      </c>
      <c r="K163" s="39" t="n">
        <f aca="false">(COUNTIF('Random Magic Item'!F:F,$A163)+SUMIF('Random Magic Item'!$M:$M,$A163,'Random Magic Item'!R:R))/100</f>
        <v>0</v>
      </c>
      <c r="L163" s="39" t="n">
        <f aca="false">(COUNTIF('Random Magic Item'!G:G,$A163)+SUMIF('Random Magic Item'!$M:$M,$A163,'Random Magic Item'!S:S))/100</f>
        <v>0</v>
      </c>
      <c r="M163" s="39" t="n">
        <f aca="false">(COUNTIF('Random Magic Item'!H:H,$A163)+SUMIF('Random Magic Item'!$M:$M,$A163,'Random Magic Item'!T:T))/100</f>
        <v>0</v>
      </c>
      <c r="N163" s="39" t="n">
        <f aca="false">(COUNTIF('Random Magic Item'!I:I,$A163)+SUMIF('Random Magic Item'!$M:$M,$A163,'Random Magic Item'!U:U))/100</f>
        <v>0.01</v>
      </c>
      <c r="O163" s="39" t="n">
        <f aca="false">(COUNTIF('Random Magic Item'!J:J,$A163)+SUMIF('Random Magic Item'!$M:$M,$A163,'Random Magic Item'!V:V))/100</f>
        <v>0</v>
      </c>
      <c r="P163" s="40" t="n">
        <f aca="false">SIGN(SUM(G163:O163))</f>
        <v>1</v>
      </c>
      <c r="Q163" s="1" t="n">
        <v>170</v>
      </c>
      <c r="W163" s="34" t="n">
        <v>225</v>
      </c>
      <c r="AC163" s="35"/>
      <c r="AD163" s="34"/>
    </row>
    <row r="164" customFormat="false" ht="15" hidden="false" customHeight="false" outlineLevel="0" collapsed="false">
      <c r="A164" s="0" t="s">
        <v>631</v>
      </c>
      <c r="C164" s="0" t="s">
        <v>455</v>
      </c>
      <c r="D164" s="1" t="s">
        <v>459</v>
      </c>
      <c r="E164" s="1" t="n">
        <v>0</v>
      </c>
      <c r="F164" s="1" t="n">
        <v>0</v>
      </c>
      <c r="G164" s="39" t="n">
        <f aca="false">(COUNTIF('Random Magic Item'!B:B,$A164)+SUMIF('Random Magic Item'!$M:$M,$A164,'Random Magic Item'!N:N))/100</f>
        <v>0</v>
      </c>
      <c r="H164" s="39" t="n">
        <f aca="false">(COUNTIF('Random Magic Item'!C:C,$A164)+SUMIF('Random Magic Item'!$M:$M,$A164,'Random Magic Item'!O:O))/100</f>
        <v>0</v>
      </c>
      <c r="I164" s="39" t="n">
        <f aca="false">(COUNTIF('Random Magic Item'!D:D,$A164)+SUMIF('Random Magic Item'!$M:$M,$A164,'Random Magic Item'!P:P))/100</f>
        <v>0</v>
      </c>
      <c r="J164" s="39" t="n">
        <f aca="false">(COUNTIF('Random Magic Item'!E:E,$A164)+SUMIF('Random Magic Item'!$M:$M,$A164,'Random Magic Item'!Q:Q))/100</f>
        <v>0</v>
      </c>
      <c r="K164" s="39" t="n">
        <f aca="false">(COUNTIF('Random Magic Item'!F:F,$A164)+SUMIF('Random Magic Item'!$M:$M,$A164,'Random Magic Item'!R:R))/100</f>
        <v>0</v>
      </c>
      <c r="L164" s="39" t="n">
        <f aca="false">(COUNTIF('Random Magic Item'!G:G,$A164)+SUMIF('Random Magic Item'!$M:$M,$A164,'Random Magic Item'!S:S))/100</f>
        <v>0</v>
      </c>
      <c r="M164" s="39" t="n">
        <f aca="false">(COUNTIF('Random Magic Item'!H:H,$A164)+SUMIF('Random Magic Item'!$M:$M,$A164,'Random Magic Item'!T:T))/100</f>
        <v>0.0075</v>
      </c>
      <c r="N164" s="39" t="n">
        <f aca="false">(COUNTIF('Random Magic Item'!I:I,$A164)+SUMIF('Random Magic Item'!$M:$M,$A164,'Random Magic Item'!U:U))/100</f>
        <v>0</v>
      </c>
      <c r="O164" s="39" t="n">
        <f aca="false">(COUNTIF('Random Magic Item'!J:J,$A164)+SUMIF('Random Magic Item'!$M:$M,$A164,'Random Magic Item'!V:V))/100</f>
        <v>0</v>
      </c>
      <c r="P164" s="40" t="n">
        <f aca="false">SIGN(SUM(G164:O164))</f>
        <v>1</v>
      </c>
      <c r="Q164" s="1" t="n">
        <v>170</v>
      </c>
      <c r="W164" s="34" t="n">
        <v>225</v>
      </c>
      <c r="AC164" s="35"/>
      <c r="AD164" s="34"/>
    </row>
    <row r="165" customFormat="false" ht="15" hidden="false" customHeight="false" outlineLevel="0" collapsed="false">
      <c r="A165" s="0" t="s">
        <v>632</v>
      </c>
      <c r="C165" s="0" t="s">
        <v>455</v>
      </c>
      <c r="D165" s="1" t="s">
        <v>459</v>
      </c>
      <c r="E165" s="1" t="n">
        <v>0</v>
      </c>
      <c r="F165" s="1" t="n">
        <v>0</v>
      </c>
      <c r="G165" s="39" t="n">
        <f aca="false">(COUNTIF('Random Magic Item'!B:B,$A165)+SUMIF('Random Magic Item'!$M:$M,$A165,'Random Magic Item'!N:N))/100</f>
        <v>0</v>
      </c>
      <c r="H165" s="39" t="n">
        <f aca="false">(COUNTIF('Random Magic Item'!C:C,$A165)+SUMIF('Random Magic Item'!$M:$M,$A165,'Random Magic Item'!O:O))/100</f>
        <v>0</v>
      </c>
      <c r="I165" s="39" t="n">
        <f aca="false">(COUNTIF('Random Magic Item'!D:D,$A165)+SUMIF('Random Magic Item'!$M:$M,$A165,'Random Magic Item'!P:P))/100</f>
        <v>0</v>
      </c>
      <c r="J165" s="39" t="n">
        <f aca="false">(COUNTIF('Random Magic Item'!E:E,$A165)+SUMIF('Random Magic Item'!$M:$M,$A165,'Random Magic Item'!Q:Q))/100</f>
        <v>0</v>
      </c>
      <c r="K165" s="39" t="n">
        <f aca="false">(COUNTIF('Random Magic Item'!F:F,$A165)+SUMIF('Random Magic Item'!$M:$M,$A165,'Random Magic Item'!R:R))/100</f>
        <v>0</v>
      </c>
      <c r="L165" s="39" t="n">
        <f aca="false">(COUNTIF('Random Magic Item'!G:G,$A165)+SUMIF('Random Magic Item'!$M:$M,$A165,'Random Magic Item'!S:S))/100</f>
        <v>0</v>
      </c>
      <c r="M165" s="39" t="n">
        <f aca="false">(COUNTIF('Random Magic Item'!H:H,$A165)+SUMIF('Random Magic Item'!$M:$M,$A165,'Random Magic Item'!T:T))/100</f>
        <v>0.00375</v>
      </c>
      <c r="N165" s="39" t="n">
        <f aca="false">(COUNTIF('Random Magic Item'!I:I,$A165)+SUMIF('Random Magic Item'!$M:$M,$A165,'Random Magic Item'!U:U))/100</f>
        <v>0</v>
      </c>
      <c r="O165" s="39" t="n">
        <f aca="false">(COUNTIF('Random Magic Item'!J:J,$A165)+SUMIF('Random Magic Item'!$M:$M,$A165,'Random Magic Item'!V:V))/100</f>
        <v>0</v>
      </c>
      <c r="P165" s="40" t="n">
        <f aca="false">SIGN(SUM(G165:O165))</f>
        <v>1</v>
      </c>
      <c r="Q165" s="1" t="n">
        <v>170</v>
      </c>
      <c r="W165" s="34" t="n">
        <v>225</v>
      </c>
      <c r="AC165" s="35"/>
      <c r="AD165" s="34"/>
    </row>
    <row r="166" customFormat="false" ht="15" hidden="false" customHeight="false" outlineLevel="0" collapsed="false">
      <c r="A166" s="0" t="s">
        <v>633</v>
      </c>
      <c r="C166" s="0" t="s">
        <v>455</v>
      </c>
      <c r="D166" s="1" t="s">
        <v>439</v>
      </c>
      <c r="E166" s="1" t="n">
        <v>0</v>
      </c>
      <c r="F166" s="1" t="n">
        <v>0</v>
      </c>
      <c r="G166" s="39" t="n">
        <f aca="false">(COUNTIF('Random Magic Item'!B:B,$A166)+SUMIF('Random Magic Item'!$M:$M,$A166,'Random Magic Item'!N:N))/100</f>
        <v>0</v>
      </c>
      <c r="H166" s="39" t="n">
        <f aca="false">(COUNTIF('Random Magic Item'!C:C,$A166)+SUMIF('Random Magic Item'!$M:$M,$A166,'Random Magic Item'!O:O))/100</f>
        <v>0</v>
      </c>
      <c r="I166" s="39" t="n">
        <f aca="false">(COUNTIF('Random Magic Item'!D:D,$A166)+SUMIF('Random Magic Item'!$M:$M,$A166,'Random Magic Item'!P:P))/100</f>
        <v>0</v>
      </c>
      <c r="J166" s="39" t="n">
        <f aca="false">(COUNTIF('Random Magic Item'!E:E,$A166)+SUMIF('Random Magic Item'!$M:$M,$A166,'Random Magic Item'!Q:Q))/100</f>
        <v>0</v>
      </c>
      <c r="K166" s="39" t="n">
        <f aca="false">(COUNTIF('Random Magic Item'!F:F,$A166)+SUMIF('Random Magic Item'!$M:$M,$A166,'Random Magic Item'!R:R))/100</f>
        <v>0</v>
      </c>
      <c r="L166" s="39" t="n">
        <f aca="false">(COUNTIF('Random Magic Item'!G:G,$A166)+SUMIF('Random Magic Item'!$M:$M,$A166,'Random Magic Item'!S:S))/100</f>
        <v>0.01</v>
      </c>
      <c r="M166" s="39" t="n">
        <f aca="false">(COUNTIF('Random Magic Item'!H:H,$A166)+SUMIF('Random Magic Item'!$M:$M,$A166,'Random Magic Item'!T:T))/100</f>
        <v>0</v>
      </c>
      <c r="N166" s="39" t="n">
        <f aca="false">(COUNTIF('Random Magic Item'!I:I,$A166)+SUMIF('Random Magic Item'!$M:$M,$A166,'Random Magic Item'!U:U))/100</f>
        <v>0</v>
      </c>
      <c r="O166" s="39" t="n">
        <f aca="false">(COUNTIF('Random Magic Item'!J:J,$A166)+SUMIF('Random Magic Item'!$M:$M,$A166,'Random Magic Item'!V:V))/100</f>
        <v>0</v>
      </c>
      <c r="P166" s="40" t="n">
        <f aca="false">SIGN(SUM(G166:O166))</f>
        <v>1</v>
      </c>
      <c r="Q166" s="1" t="n">
        <v>170</v>
      </c>
      <c r="W166" s="34" t="n">
        <v>225</v>
      </c>
      <c r="AA166" s="34" t="n">
        <v>3</v>
      </c>
      <c r="AC166" s="35"/>
      <c r="AD166" s="34"/>
    </row>
    <row r="167" customFormat="false" ht="15" hidden="false" customHeight="false" outlineLevel="0" collapsed="false">
      <c r="A167" s="0" t="s">
        <v>634</v>
      </c>
      <c r="C167" s="0" t="s">
        <v>589</v>
      </c>
      <c r="D167" s="1" t="s">
        <v>459</v>
      </c>
      <c r="E167" s="1" t="n">
        <v>1</v>
      </c>
      <c r="F167" s="1" t="n">
        <v>0</v>
      </c>
      <c r="G167" s="39" t="n">
        <f aca="false">(COUNTIF('Random Magic Item'!B:B,$A167)+SUMIF('Random Magic Item'!$M:$M,$A167,'Random Magic Item'!N:N))/100</f>
        <v>0</v>
      </c>
      <c r="H167" s="39" t="n">
        <f aca="false">(COUNTIF('Random Magic Item'!C:C,$A167)+SUMIF('Random Magic Item'!$M:$M,$A167,'Random Magic Item'!O:O))/100</f>
        <v>0</v>
      </c>
      <c r="I167" s="39" t="n">
        <f aca="false">(COUNTIF('Random Magic Item'!D:D,$A167)+SUMIF('Random Magic Item'!$M:$M,$A167,'Random Magic Item'!P:P))/100</f>
        <v>0</v>
      </c>
      <c r="J167" s="39" t="n">
        <f aca="false">(COUNTIF('Random Magic Item'!E:E,$A167)+SUMIF('Random Magic Item'!$M:$M,$A167,'Random Magic Item'!Q:Q))/100</f>
        <v>0</v>
      </c>
      <c r="K167" s="39" t="n">
        <f aca="false">(COUNTIF('Random Magic Item'!F:F,$A167)+SUMIF('Random Magic Item'!$M:$M,$A167,'Random Magic Item'!R:R))/100</f>
        <v>0</v>
      </c>
      <c r="L167" s="39" t="n">
        <f aca="false">(COUNTIF('Random Magic Item'!G:G,$A167)+SUMIF('Random Magic Item'!$M:$M,$A167,'Random Magic Item'!S:S))/100</f>
        <v>0</v>
      </c>
      <c r="M167" s="39" t="n">
        <f aca="false">(COUNTIF('Random Magic Item'!H:H,$A167)+SUMIF('Random Magic Item'!$M:$M,$A167,'Random Magic Item'!T:T))/100</f>
        <v>0.01</v>
      </c>
      <c r="N167" s="39" t="n">
        <f aca="false">(COUNTIF('Random Magic Item'!I:I,$A167)+SUMIF('Random Magic Item'!$M:$M,$A167,'Random Magic Item'!U:U))/100</f>
        <v>0</v>
      </c>
      <c r="O167" s="39" t="n">
        <f aca="false">(COUNTIF('Random Magic Item'!J:J,$A167)+SUMIF('Random Magic Item'!$M:$M,$A167,'Random Magic Item'!V:V))/100</f>
        <v>0</v>
      </c>
      <c r="P167" s="40" t="n">
        <f aca="false">SIGN(SUM(G167:O167))</f>
        <v>1</v>
      </c>
      <c r="Q167" s="1" t="n">
        <v>170</v>
      </c>
      <c r="W167" s="34" t="n">
        <v>226</v>
      </c>
      <c r="AC167" s="35"/>
      <c r="AD167" s="34"/>
    </row>
    <row r="168" customFormat="false" ht="15" hidden="false" customHeight="false" outlineLevel="0" collapsed="false">
      <c r="A168" s="0" t="s">
        <v>635</v>
      </c>
      <c r="C168" s="0" t="s">
        <v>455</v>
      </c>
      <c r="D168" s="1" t="s">
        <v>459</v>
      </c>
      <c r="E168" s="1" t="n">
        <v>0</v>
      </c>
      <c r="F168" s="1" t="n">
        <v>0</v>
      </c>
      <c r="G168" s="39" t="n">
        <f aca="false">(COUNTIF('Random Magic Item'!B:B,$A168)+SUMIF('Random Magic Item'!$M:$M,$A168,'Random Magic Item'!N:N))/100</f>
        <v>0</v>
      </c>
      <c r="H168" s="39" t="n">
        <f aca="false">(COUNTIF('Random Magic Item'!C:C,$A168)+SUMIF('Random Magic Item'!$M:$M,$A168,'Random Magic Item'!O:O))/100</f>
        <v>0</v>
      </c>
      <c r="I168" s="39" t="n">
        <f aca="false">(COUNTIF('Random Magic Item'!D:D,$A168)+SUMIF('Random Magic Item'!$M:$M,$A168,'Random Magic Item'!P:P))/100</f>
        <v>0.01</v>
      </c>
      <c r="J168" s="39" t="n">
        <f aca="false">(COUNTIF('Random Magic Item'!E:E,$A168)+SUMIF('Random Magic Item'!$M:$M,$A168,'Random Magic Item'!Q:Q))/100</f>
        <v>0</v>
      </c>
      <c r="K168" s="39" t="n">
        <f aca="false">(COUNTIF('Random Magic Item'!F:F,$A168)+SUMIF('Random Magic Item'!$M:$M,$A168,'Random Magic Item'!R:R))/100</f>
        <v>0</v>
      </c>
      <c r="L168" s="39" t="n">
        <f aca="false">(COUNTIF('Random Magic Item'!G:G,$A168)+SUMIF('Random Magic Item'!$M:$M,$A168,'Random Magic Item'!S:S))/100</f>
        <v>0</v>
      </c>
      <c r="M168" s="39" t="n">
        <f aca="false">(COUNTIF('Random Magic Item'!H:H,$A168)+SUMIF('Random Magic Item'!$M:$M,$A168,'Random Magic Item'!T:T))/100</f>
        <v>0</v>
      </c>
      <c r="N168" s="39" t="n">
        <f aca="false">(COUNTIF('Random Magic Item'!I:I,$A168)+SUMIF('Random Magic Item'!$M:$M,$A168,'Random Magic Item'!U:U))/100</f>
        <v>0</v>
      </c>
      <c r="O168" s="39" t="n">
        <f aca="false">(COUNTIF('Random Magic Item'!J:J,$A168)+SUMIF('Random Magic Item'!$M:$M,$A168,'Random Magic Item'!V:V))/100</f>
        <v>0</v>
      </c>
      <c r="P168" s="40" t="n">
        <f aca="false">SIGN(SUM(G168:O168))</f>
        <v>1</v>
      </c>
      <c r="Q168" s="1" t="n">
        <v>170</v>
      </c>
      <c r="W168" s="34" t="n">
        <v>226</v>
      </c>
      <c r="AC168" s="35"/>
      <c r="AD168" s="34"/>
    </row>
    <row r="169" customFormat="false" ht="15" hidden="false" customHeight="false" outlineLevel="0" collapsed="false">
      <c r="A169" s="0" t="s">
        <v>636</v>
      </c>
      <c r="C169" s="0" t="s">
        <v>589</v>
      </c>
      <c r="D169" s="1" t="s">
        <v>461</v>
      </c>
      <c r="E169" s="1" t="n">
        <v>1</v>
      </c>
      <c r="F169" s="1" t="n">
        <v>0</v>
      </c>
      <c r="G169" s="39" t="n">
        <f aca="false">(COUNTIF('Random Magic Item'!B:B,$A169)+SUMIF('Random Magic Item'!$M:$M,$A169,'Random Magic Item'!N:N))/100</f>
        <v>0</v>
      </c>
      <c r="H169" s="39" t="n">
        <f aca="false">(COUNTIF('Random Magic Item'!C:C,$A169)+SUMIF('Random Magic Item'!$M:$M,$A169,'Random Magic Item'!O:O))/100</f>
        <v>0</v>
      </c>
      <c r="I169" s="39" t="n">
        <f aca="false">(COUNTIF('Random Magic Item'!D:D,$A169)+SUMIF('Random Magic Item'!$M:$M,$A169,'Random Magic Item'!P:P))/100</f>
        <v>0</v>
      </c>
      <c r="J169" s="39" t="n">
        <f aca="false">(COUNTIF('Random Magic Item'!E:E,$A169)+SUMIF('Random Magic Item'!$M:$M,$A169,'Random Magic Item'!Q:Q))/100</f>
        <v>0</v>
      </c>
      <c r="K169" s="39" t="n">
        <f aca="false">(COUNTIF('Random Magic Item'!F:F,$A169)+SUMIF('Random Magic Item'!$M:$M,$A169,'Random Magic Item'!R:R))/100</f>
        <v>0</v>
      </c>
      <c r="L169" s="39" t="n">
        <f aca="false">(COUNTIF('Random Magic Item'!G:G,$A169)+SUMIF('Random Magic Item'!$M:$M,$A169,'Random Magic Item'!S:S))/100</f>
        <v>0</v>
      </c>
      <c r="M169" s="39" t="n">
        <f aca="false">(COUNTIF('Random Magic Item'!H:H,$A169)+SUMIF('Random Magic Item'!$M:$M,$A169,'Random Magic Item'!T:T))/100</f>
        <v>0</v>
      </c>
      <c r="N169" s="39" t="n">
        <f aca="false">(COUNTIF('Random Magic Item'!I:I,$A169)+SUMIF('Random Magic Item'!$M:$M,$A169,'Random Magic Item'!U:U))/100</f>
        <v>0.01</v>
      </c>
      <c r="O169" s="39" t="n">
        <f aca="false">(COUNTIF('Random Magic Item'!J:J,$A169)+SUMIF('Random Magic Item'!$M:$M,$A169,'Random Magic Item'!V:V))/100</f>
        <v>0</v>
      </c>
      <c r="P169" s="40" t="n">
        <f aca="false">SIGN(SUM(G169:O169))</f>
        <v>1</v>
      </c>
      <c r="Q169" s="1" t="n">
        <v>171</v>
      </c>
      <c r="W169" s="34" t="n">
        <v>226</v>
      </c>
      <c r="AC169" s="35"/>
      <c r="AD169" s="34"/>
    </row>
    <row r="170" customFormat="false" ht="15" hidden="false" customHeight="false" outlineLevel="0" collapsed="false">
      <c r="A170" s="0" t="s">
        <v>637</v>
      </c>
      <c r="C170" s="0" t="s">
        <v>455</v>
      </c>
      <c r="D170" s="1" t="s">
        <v>439</v>
      </c>
      <c r="E170" s="1" t="n">
        <v>1</v>
      </c>
      <c r="F170" s="1" t="n">
        <v>0</v>
      </c>
      <c r="G170" s="39" t="n">
        <f aca="false">(COUNTIF('Random Magic Item'!B:B,$A170)+SUMIF('Random Magic Item'!$M:$M,$A170,'Random Magic Item'!N:N))/100</f>
        <v>0</v>
      </c>
      <c r="H170" s="39" t="n">
        <f aca="false">(COUNTIF('Random Magic Item'!C:C,$A170)+SUMIF('Random Magic Item'!$M:$M,$A170,'Random Magic Item'!O:O))/100</f>
        <v>0</v>
      </c>
      <c r="I170" s="39" t="n">
        <f aca="false">(COUNTIF('Random Magic Item'!D:D,$A170)+SUMIF('Random Magic Item'!$M:$M,$A170,'Random Magic Item'!P:P))/100</f>
        <v>0</v>
      </c>
      <c r="J170" s="39" t="n">
        <f aca="false">(COUNTIF('Random Magic Item'!E:E,$A170)+SUMIF('Random Magic Item'!$M:$M,$A170,'Random Magic Item'!Q:Q))/100</f>
        <v>0</v>
      </c>
      <c r="K170" s="39" t="n">
        <f aca="false">(COUNTIF('Random Magic Item'!F:F,$A170)+SUMIF('Random Magic Item'!$M:$M,$A170,'Random Magic Item'!R:R))/100</f>
        <v>0</v>
      </c>
      <c r="L170" s="39" t="n">
        <f aca="false">(COUNTIF('Random Magic Item'!G:G,$A170)+SUMIF('Random Magic Item'!$M:$M,$A170,'Random Magic Item'!S:S))/100</f>
        <v>0.02</v>
      </c>
      <c r="M170" s="39" t="n">
        <f aca="false">(COUNTIF('Random Magic Item'!H:H,$A170)+SUMIF('Random Magic Item'!$M:$M,$A170,'Random Magic Item'!T:T))/100</f>
        <v>0</v>
      </c>
      <c r="N170" s="39" t="n">
        <f aca="false">(COUNTIF('Random Magic Item'!I:I,$A170)+SUMIF('Random Magic Item'!$M:$M,$A170,'Random Magic Item'!U:U))/100</f>
        <v>0</v>
      </c>
      <c r="O170" s="39" t="n">
        <f aca="false">(COUNTIF('Random Magic Item'!J:J,$A170)+SUMIF('Random Magic Item'!$M:$M,$A170,'Random Magic Item'!V:V))/100</f>
        <v>0</v>
      </c>
      <c r="P170" s="40" t="n">
        <f aca="false">SIGN(SUM(G170:O170))</f>
        <v>1</v>
      </c>
      <c r="Q170" s="1" t="n">
        <v>171</v>
      </c>
      <c r="R170" s="1" t="n">
        <v>52</v>
      </c>
      <c r="V170" s="1" t="n">
        <v>59</v>
      </c>
      <c r="W170" s="34" t="n">
        <v>227</v>
      </c>
      <c r="AC170" s="35"/>
      <c r="AD170" s="34"/>
    </row>
    <row r="171" customFormat="false" ht="15" hidden="false" customHeight="false" outlineLevel="0" collapsed="false">
      <c r="A171" s="0" t="s">
        <v>638</v>
      </c>
      <c r="C171" s="0" t="s">
        <v>455</v>
      </c>
      <c r="D171" s="1" t="s">
        <v>439</v>
      </c>
      <c r="E171" s="1" t="n">
        <v>0</v>
      </c>
      <c r="F171" s="1" t="n">
        <v>0</v>
      </c>
      <c r="G171" s="39" t="n">
        <f aca="false">(COUNTIF('Random Magic Item'!B:B,$A171)+SUMIF('Random Magic Item'!$M:$M,$A171,'Random Magic Item'!N:N))/100</f>
        <v>0</v>
      </c>
      <c r="H171" s="39" t="n">
        <f aca="false">(COUNTIF('Random Magic Item'!C:C,$A171)+SUMIF('Random Magic Item'!$M:$M,$A171,'Random Magic Item'!O:O))/100</f>
        <v>0</v>
      </c>
      <c r="I171" s="39" t="n">
        <f aca="false">(COUNTIF('Random Magic Item'!D:D,$A171)+SUMIF('Random Magic Item'!$M:$M,$A171,'Random Magic Item'!P:P))/100</f>
        <v>0</v>
      </c>
      <c r="J171" s="39" t="n">
        <f aca="false">(COUNTIF('Random Magic Item'!E:E,$A171)+SUMIF('Random Magic Item'!$M:$M,$A171,'Random Magic Item'!Q:Q))/100</f>
        <v>0</v>
      </c>
      <c r="K171" s="39" t="n">
        <f aca="false">(COUNTIF('Random Magic Item'!F:F,$A171)+SUMIF('Random Magic Item'!$M:$M,$A171,'Random Magic Item'!R:R))/100</f>
        <v>0</v>
      </c>
      <c r="L171" s="39" t="n">
        <f aca="false">(COUNTIF('Random Magic Item'!G:G,$A171)+SUMIF('Random Magic Item'!$M:$M,$A171,'Random Magic Item'!S:S))/100</f>
        <v>0.01</v>
      </c>
      <c r="M171" s="39" t="n">
        <f aca="false">(COUNTIF('Random Magic Item'!H:H,$A171)+SUMIF('Random Magic Item'!$M:$M,$A171,'Random Magic Item'!T:T))/100</f>
        <v>0</v>
      </c>
      <c r="N171" s="39" t="n">
        <f aca="false">(COUNTIF('Random Magic Item'!I:I,$A171)+SUMIF('Random Magic Item'!$M:$M,$A171,'Random Magic Item'!U:U))/100</f>
        <v>0</v>
      </c>
      <c r="O171" s="39" t="n">
        <f aca="false">(COUNTIF('Random Magic Item'!J:J,$A171)+SUMIF('Random Magic Item'!$M:$M,$A171,'Random Magic Item'!V:V))/100</f>
        <v>0</v>
      </c>
      <c r="P171" s="40" t="n">
        <f aca="false">SIGN(SUM(G171:O171))</f>
        <v>1</v>
      </c>
      <c r="Q171" s="1" t="n">
        <v>171</v>
      </c>
      <c r="W171" s="34" t="n">
        <v>227</v>
      </c>
      <c r="AC171" s="35"/>
      <c r="AD171" s="34"/>
    </row>
    <row r="172" customFormat="false" ht="15" hidden="false" customHeight="false" outlineLevel="0" collapsed="false">
      <c r="A172" s="0" t="s">
        <v>639</v>
      </c>
      <c r="C172" s="0" t="s">
        <v>455</v>
      </c>
      <c r="D172" s="1" t="s">
        <v>459</v>
      </c>
      <c r="E172" s="1" t="n">
        <v>1</v>
      </c>
      <c r="F172" s="1" t="n">
        <v>0</v>
      </c>
      <c r="G172" s="39" t="n">
        <f aca="false">(COUNTIF('Random Magic Item'!B:B,$A172)+SUMIF('Random Magic Item'!$M:$M,$A172,'Random Magic Item'!N:N))/100</f>
        <v>0</v>
      </c>
      <c r="H172" s="39" t="n">
        <f aca="false">(COUNTIF('Random Magic Item'!C:C,$A172)+SUMIF('Random Magic Item'!$M:$M,$A172,'Random Magic Item'!O:O))/100</f>
        <v>0</v>
      </c>
      <c r="I172" s="39" t="n">
        <f aca="false">(COUNTIF('Random Magic Item'!D:D,$A172)+SUMIF('Random Magic Item'!$M:$M,$A172,'Random Magic Item'!P:P))/100</f>
        <v>0</v>
      </c>
      <c r="J172" s="39" t="n">
        <f aca="false">(COUNTIF('Random Magic Item'!E:E,$A172)+SUMIF('Random Magic Item'!$M:$M,$A172,'Random Magic Item'!Q:Q))/100</f>
        <v>0</v>
      </c>
      <c r="K172" s="39" t="n">
        <f aca="false">(COUNTIF('Random Magic Item'!F:F,$A172)+SUMIF('Random Magic Item'!$M:$M,$A172,'Random Magic Item'!R:R))/100</f>
        <v>0</v>
      </c>
      <c r="L172" s="39" t="n">
        <f aca="false">(COUNTIF('Random Magic Item'!G:G,$A172)+SUMIF('Random Magic Item'!$M:$M,$A172,'Random Magic Item'!S:S))/100</f>
        <v>0</v>
      </c>
      <c r="M172" s="39" t="n">
        <f aca="false">(COUNTIF('Random Magic Item'!H:H,$A172)+SUMIF('Random Magic Item'!$M:$M,$A172,'Random Magic Item'!T:T))/100</f>
        <v>0.01</v>
      </c>
      <c r="N172" s="39" t="n">
        <f aca="false">(COUNTIF('Random Magic Item'!I:I,$A172)+SUMIF('Random Magic Item'!$M:$M,$A172,'Random Magic Item'!U:U))/100</f>
        <v>0</v>
      </c>
      <c r="O172" s="39" t="n">
        <f aca="false">(COUNTIF('Random Magic Item'!J:J,$A172)+SUMIF('Random Magic Item'!$M:$M,$A172,'Random Magic Item'!V:V))/100</f>
        <v>0</v>
      </c>
      <c r="P172" s="40" t="n">
        <f aca="false">SIGN(SUM(G172:O172))</f>
        <v>1</v>
      </c>
      <c r="Q172" s="1" t="n">
        <v>172</v>
      </c>
      <c r="W172" s="34" t="n">
        <v>227</v>
      </c>
      <c r="AC172" s="35"/>
      <c r="AD172" s="34"/>
    </row>
    <row r="173" customFormat="false" ht="15" hidden="false" customHeight="false" outlineLevel="0" collapsed="false">
      <c r="A173" s="0" t="s">
        <v>640</v>
      </c>
      <c r="C173" s="0" t="s">
        <v>641</v>
      </c>
      <c r="D173" s="1" t="s">
        <v>459</v>
      </c>
      <c r="E173" s="1" t="n">
        <v>0</v>
      </c>
      <c r="F173" s="1" t="n">
        <v>0</v>
      </c>
      <c r="G173" s="39" t="n">
        <f aca="false">(COUNTIF('Random Magic Item'!B:B,$A173)+SUMIF('Random Magic Item'!$M:$M,$A173,'Random Magic Item'!N:N))/100</f>
        <v>0</v>
      </c>
      <c r="H173" s="39" t="n">
        <f aca="false">(COUNTIF('Random Magic Item'!C:C,$A173)+SUMIF('Random Magic Item'!$M:$M,$A173,'Random Magic Item'!O:O))/100</f>
        <v>0</v>
      </c>
      <c r="I173" s="39" t="n">
        <f aca="false">(COUNTIF('Random Magic Item'!D:D,$A173)+SUMIF('Random Magic Item'!$M:$M,$A173,'Random Magic Item'!P:P))/100</f>
        <v>0</v>
      </c>
      <c r="J173" s="39" t="n">
        <f aca="false">(COUNTIF('Random Magic Item'!E:E,$A173)+SUMIF('Random Magic Item'!$M:$M,$A173,'Random Magic Item'!Q:Q))/100</f>
        <v>0</v>
      </c>
      <c r="K173" s="39" t="n">
        <f aca="false">(COUNTIF('Random Magic Item'!F:F,$A173)+SUMIF('Random Magic Item'!$M:$M,$A173,'Random Magic Item'!R:R))/100</f>
        <v>0</v>
      </c>
      <c r="L173" s="39" t="n">
        <f aca="false">(COUNTIF('Random Magic Item'!G:G,$A173)+SUMIF('Random Magic Item'!$M:$M,$A173,'Random Magic Item'!S:S))/100</f>
        <v>0</v>
      </c>
      <c r="M173" s="39" t="n">
        <f aca="false">(COUNTIF('Random Magic Item'!H:H,$A173)+SUMIF('Random Magic Item'!$M:$M,$A173,'Random Magic Item'!T:T))/100</f>
        <v>0.01</v>
      </c>
      <c r="N173" s="39" t="n">
        <f aca="false">(COUNTIF('Random Magic Item'!I:I,$A173)+SUMIF('Random Magic Item'!$M:$M,$A173,'Random Magic Item'!U:U))/100</f>
        <v>0</v>
      </c>
      <c r="O173" s="39" t="n">
        <f aca="false">(COUNTIF('Random Magic Item'!J:J,$A173)+SUMIF('Random Magic Item'!$M:$M,$A173,'Random Magic Item'!V:V))/100</f>
        <v>0</v>
      </c>
      <c r="P173" s="40" t="n">
        <f aca="false">SIGN(SUM(G173:O173))</f>
        <v>1</v>
      </c>
      <c r="Q173" s="1" t="n">
        <v>172</v>
      </c>
      <c r="W173" s="34" t="n">
        <v>227</v>
      </c>
      <c r="AC173" s="35"/>
      <c r="AD173" s="34"/>
    </row>
    <row r="174" customFormat="false" ht="15" hidden="false" customHeight="false" outlineLevel="0" collapsed="false">
      <c r="A174" s="0" t="s">
        <v>642</v>
      </c>
      <c r="C174" s="0" t="s">
        <v>486</v>
      </c>
      <c r="D174" s="1" t="s">
        <v>459</v>
      </c>
      <c r="E174" s="1" t="n">
        <v>0</v>
      </c>
      <c r="F174" s="1" t="n">
        <v>0</v>
      </c>
      <c r="G174" s="39" t="n">
        <f aca="false">(COUNTIF('Random Magic Item'!B:B,$A174)+SUMIF('Random Magic Item'!$M:$M,$A174,'Random Magic Item'!N:N))/100</f>
        <v>0</v>
      </c>
      <c r="H174" s="39" t="n">
        <f aca="false">(COUNTIF('Random Magic Item'!C:C,$A174)+SUMIF('Random Magic Item'!$M:$M,$A174,'Random Magic Item'!O:O))/100</f>
        <v>0</v>
      </c>
      <c r="I174" s="39" t="n">
        <f aca="false">(COUNTIF('Random Magic Item'!D:D,$A174)+SUMIF('Random Magic Item'!$M:$M,$A174,'Random Magic Item'!P:P))/100</f>
        <v>0</v>
      </c>
      <c r="J174" s="39" t="n">
        <f aca="false">(COUNTIF('Random Magic Item'!E:E,$A174)+SUMIF('Random Magic Item'!$M:$M,$A174,'Random Magic Item'!Q:Q))/100</f>
        <v>0</v>
      </c>
      <c r="K174" s="39" t="n">
        <f aca="false">(COUNTIF('Random Magic Item'!F:F,$A174)+SUMIF('Random Magic Item'!$M:$M,$A174,'Random Magic Item'!R:R))/100</f>
        <v>0</v>
      </c>
      <c r="L174" s="39" t="n">
        <f aca="false">(COUNTIF('Random Magic Item'!G:G,$A174)+SUMIF('Random Magic Item'!$M:$M,$A174,'Random Magic Item'!S:S))/100</f>
        <v>0</v>
      </c>
      <c r="M174" s="39" t="n">
        <f aca="false">(COUNTIF('Random Magic Item'!H:H,$A174)+SUMIF('Random Magic Item'!$M:$M,$A174,'Random Magic Item'!T:T))/100</f>
        <v>0.01</v>
      </c>
      <c r="N174" s="39" t="n">
        <f aca="false">(COUNTIF('Random Magic Item'!I:I,$A174)+SUMIF('Random Magic Item'!$M:$M,$A174,'Random Magic Item'!U:U))/100</f>
        <v>0</v>
      </c>
      <c r="O174" s="39" t="n">
        <f aca="false">(COUNTIF('Random Magic Item'!J:J,$A174)+SUMIF('Random Magic Item'!$M:$M,$A174,'Random Magic Item'!V:V))/100</f>
        <v>0</v>
      </c>
      <c r="P174" s="40" t="n">
        <f aca="false">SIGN(SUM(G174:O174))</f>
        <v>1</v>
      </c>
      <c r="Q174" s="1" t="n">
        <v>172</v>
      </c>
      <c r="W174" s="34" t="n">
        <v>227</v>
      </c>
      <c r="AC174" s="35"/>
      <c r="AD174" s="34"/>
    </row>
    <row r="175" customFormat="false" ht="15" hidden="false" customHeight="false" outlineLevel="0" collapsed="false">
      <c r="A175" s="0" t="s">
        <v>643</v>
      </c>
      <c r="C175" s="0" t="s">
        <v>455</v>
      </c>
      <c r="D175" s="1" t="s">
        <v>439</v>
      </c>
      <c r="E175" s="1" t="n">
        <v>1</v>
      </c>
      <c r="F175" s="1" t="n">
        <v>0</v>
      </c>
      <c r="G175" s="39" t="n">
        <f aca="false">(COUNTIF('Random Magic Item'!B:B,$A175)+SUMIF('Random Magic Item'!$M:$M,$A175,'Random Magic Item'!N:N))/100</f>
        <v>0</v>
      </c>
      <c r="H175" s="39" t="n">
        <f aca="false">(COUNTIF('Random Magic Item'!C:C,$A175)+SUMIF('Random Magic Item'!$M:$M,$A175,'Random Magic Item'!O:O))/100</f>
        <v>0</v>
      </c>
      <c r="I175" s="39" t="n">
        <f aca="false">(COUNTIF('Random Magic Item'!D:D,$A175)+SUMIF('Random Magic Item'!$M:$M,$A175,'Random Magic Item'!P:P))/100</f>
        <v>0</v>
      </c>
      <c r="J175" s="39" t="n">
        <f aca="false">(COUNTIF('Random Magic Item'!E:E,$A175)+SUMIF('Random Magic Item'!$M:$M,$A175,'Random Magic Item'!Q:Q))/100</f>
        <v>0</v>
      </c>
      <c r="K175" s="39" t="n">
        <f aca="false">(COUNTIF('Random Magic Item'!F:F,$A175)+SUMIF('Random Magic Item'!$M:$M,$A175,'Random Magic Item'!R:R))/100</f>
        <v>0</v>
      </c>
      <c r="L175" s="39" t="n">
        <f aca="false">(COUNTIF('Random Magic Item'!G:G,$A175)+SUMIF('Random Magic Item'!$M:$M,$A175,'Random Magic Item'!S:S))/100</f>
        <v>0.01</v>
      </c>
      <c r="M175" s="39" t="n">
        <f aca="false">(COUNTIF('Random Magic Item'!H:H,$A175)+SUMIF('Random Magic Item'!$M:$M,$A175,'Random Magic Item'!T:T))/100</f>
        <v>0</v>
      </c>
      <c r="N175" s="39" t="n">
        <f aca="false">(COUNTIF('Random Magic Item'!I:I,$A175)+SUMIF('Random Magic Item'!$M:$M,$A175,'Random Magic Item'!U:U))/100</f>
        <v>0</v>
      </c>
      <c r="O175" s="39" t="n">
        <f aca="false">(COUNTIF('Random Magic Item'!J:J,$A175)+SUMIF('Random Magic Item'!$M:$M,$A175,'Random Magic Item'!V:V))/100</f>
        <v>0</v>
      </c>
      <c r="P175" s="40" t="n">
        <f aca="false">SIGN(SUM(G175:O175))</f>
        <v>1</v>
      </c>
      <c r="Q175" s="1" t="n">
        <v>172</v>
      </c>
      <c r="W175" s="34" t="n">
        <v>227</v>
      </c>
      <c r="AC175" s="35"/>
      <c r="AD175" s="34"/>
    </row>
    <row r="176" customFormat="false" ht="15" hidden="false" customHeight="false" outlineLevel="0" collapsed="false">
      <c r="A176" s="0" t="s">
        <v>644</v>
      </c>
      <c r="C176" s="0" t="s">
        <v>455</v>
      </c>
      <c r="D176" s="1" t="s">
        <v>439</v>
      </c>
      <c r="E176" s="1" t="n">
        <v>1</v>
      </c>
      <c r="F176" s="1" t="n">
        <v>0</v>
      </c>
      <c r="G176" s="39" t="n">
        <f aca="false">(COUNTIF('Random Magic Item'!B:B,$A176)+SUMIF('Random Magic Item'!$M:$M,$A176,'Random Magic Item'!N:N))/100</f>
        <v>0</v>
      </c>
      <c r="H176" s="39" t="n">
        <f aca="false">(COUNTIF('Random Magic Item'!C:C,$A176)+SUMIF('Random Magic Item'!$M:$M,$A176,'Random Magic Item'!O:O))/100</f>
        <v>0</v>
      </c>
      <c r="I176" s="39" t="n">
        <f aca="false">(COUNTIF('Random Magic Item'!D:D,$A176)+SUMIF('Random Magic Item'!$M:$M,$A176,'Random Magic Item'!P:P))/100</f>
        <v>0</v>
      </c>
      <c r="J176" s="39" t="n">
        <f aca="false">(COUNTIF('Random Magic Item'!E:E,$A176)+SUMIF('Random Magic Item'!$M:$M,$A176,'Random Magic Item'!Q:Q))/100</f>
        <v>0</v>
      </c>
      <c r="K176" s="39" t="n">
        <f aca="false">(COUNTIF('Random Magic Item'!F:F,$A176)+SUMIF('Random Magic Item'!$M:$M,$A176,'Random Magic Item'!R:R))/100</f>
        <v>0</v>
      </c>
      <c r="L176" s="39" t="n">
        <f aca="false">(COUNTIF('Random Magic Item'!G:G,$A176)+SUMIF('Random Magic Item'!$M:$M,$A176,'Random Magic Item'!S:S))/100</f>
        <v>0.01</v>
      </c>
      <c r="M176" s="39" t="n">
        <f aca="false">(COUNTIF('Random Magic Item'!H:H,$A176)+SUMIF('Random Magic Item'!$M:$M,$A176,'Random Magic Item'!T:T))/100</f>
        <v>0</v>
      </c>
      <c r="N176" s="39" t="n">
        <f aca="false">(COUNTIF('Random Magic Item'!I:I,$A176)+SUMIF('Random Magic Item'!$M:$M,$A176,'Random Magic Item'!U:U))/100</f>
        <v>0</v>
      </c>
      <c r="O176" s="39" t="n">
        <f aca="false">(COUNTIF('Random Magic Item'!J:J,$A176)+SUMIF('Random Magic Item'!$M:$M,$A176,'Random Magic Item'!V:V))/100</f>
        <v>0</v>
      </c>
      <c r="P176" s="40" t="n">
        <f aca="false">SIGN(SUM(G176:O176))</f>
        <v>1</v>
      </c>
      <c r="Q176" s="1" t="n">
        <v>172</v>
      </c>
      <c r="V176" s="1" t="n">
        <v>59</v>
      </c>
      <c r="W176" s="34" t="n">
        <v>227</v>
      </c>
      <c r="AC176" s="35"/>
      <c r="AD176" s="34"/>
    </row>
    <row r="177" customFormat="false" ht="15" hidden="false" customHeight="false" outlineLevel="0" collapsed="false">
      <c r="A177" s="0" t="s">
        <v>645</v>
      </c>
      <c r="C177" s="0" t="s">
        <v>455</v>
      </c>
      <c r="D177" s="1" t="s">
        <v>439</v>
      </c>
      <c r="E177" s="1" t="n">
        <v>0</v>
      </c>
      <c r="F177" s="1" t="n">
        <v>0</v>
      </c>
      <c r="G177" s="39" t="n">
        <f aca="false">(COUNTIF('Random Magic Item'!B:B,$A177)+SUMIF('Random Magic Item'!$M:$M,$A177,'Random Magic Item'!N:N))/100</f>
        <v>0</v>
      </c>
      <c r="H177" s="39" t="n">
        <f aca="false">(COUNTIF('Random Magic Item'!C:C,$A177)+SUMIF('Random Magic Item'!$M:$M,$A177,'Random Magic Item'!O:O))/100</f>
        <v>0</v>
      </c>
      <c r="I177" s="39" t="n">
        <f aca="false">(COUNTIF('Random Magic Item'!D:D,$A177)+SUMIF('Random Magic Item'!$M:$M,$A177,'Random Magic Item'!P:P))/100</f>
        <v>0</v>
      </c>
      <c r="J177" s="39" t="n">
        <f aca="false">(COUNTIF('Random Magic Item'!E:E,$A177)+SUMIF('Random Magic Item'!$M:$M,$A177,'Random Magic Item'!Q:Q))/100</f>
        <v>0</v>
      </c>
      <c r="K177" s="39" t="n">
        <f aca="false">(COUNTIF('Random Magic Item'!F:F,$A177)+SUMIF('Random Magic Item'!$M:$M,$A177,'Random Magic Item'!R:R))/100</f>
        <v>0</v>
      </c>
      <c r="L177" s="39" t="n">
        <f aca="false">(COUNTIF('Random Magic Item'!G:G,$A177)+SUMIF('Random Magic Item'!$M:$M,$A177,'Random Magic Item'!S:S))/100</f>
        <v>0.01</v>
      </c>
      <c r="M177" s="39" t="n">
        <f aca="false">(COUNTIF('Random Magic Item'!H:H,$A177)+SUMIF('Random Magic Item'!$M:$M,$A177,'Random Magic Item'!T:T))/100</f>
        <v>0</v>
      </c>
      <c r="N177" s="39" t="n">
        <f aca="false">(COUNTIF('Random Magic Item'!I:I,$A177)+SUMIF('Random Magic Item'!$M:$M,$A177,'Random Magic Item'!U:U))/100</f>
        <v>0</v>
      </c>
      <c r="O177" s="39" t="n">
        <f aca="false">(COUNTIF('Random Magic Item'!J:J,$A177)+SUMIF('Random Magic Item'!$M:$M,$A177,'Random Magic Item'!V:V))/100</f>
        <v>0</v>
      </c>
      <c r="P177" s="40" t="n">
        <f aca="false">SIGN(SUM(G177:O177))</f>
        <v>1</v>
      </c>
      <c r="Q177" s="1" t="n">
        <v>172</v>
      </c>
      <c r="AC177" s="35"/>
      <c r="AD177" s="34"/>
    </row>
    <row r="178" customFormat="false" ht="15" hidden="false" customHeight="false" outlineLevel="0" collapsed="false">
      <c r="A178" s="0" t="s">
        <v>646</v>
      </c>
      <c r="C178" s="0" t="s">
        <v>455</v>
      </c>
      <c r="D178" s="1" t="s">
        <v>439</v>
      </c>
      <c r="E178" s="1" t="n">
        <v>0</v>
      </c>
      <c r="F178" s="1" t="n">
        <v>0</v>
      </c>
      <c r="G178" s="39" t="n">
        <f aca="false">(COUNTIF('Random Magic Item'!B:B,$A178)+SUMIF('Random Magic Item'!$M:$M,$A178,'Random Magic Item'!N:N))/100</f>
        <v>0</v>
      </c>
      <c r="H178" s="39" t="n">
        <f aca="false">(COUNTIF('Random Magic Item'!C:C,$A178)+SUMIF('Random Magic Item'!$M:$M,$A178,'Random Magic Item'!O:O))/100</f>
        <v>0.01</v>
      </c>
      <c r="I178" s="39" t="n">
        <f aca="false">(COUNTIF('Random Magic Item'!D:D,$A178)+SUMIF('Random Magic Item'!$M:$M,$A178,'Random Magic Item'!P:P))/100</f>
        <v>0</v>
      </c>
      <c r="J178" s="39" t="n">
        <f aca="false">(COUNTIF('Random Magic Item'!E:E,$A178)+SUMIF('Random Magic Item'!$M:$M,$A178,'Random Magic Item'!Q:Q))/100</f>
        <v>0</v>
      </c>
      <c r="K178" s="39" t="n">
        <f aca="false">(COUNTIF('Random Magic Item'!F:F,$A178)+SUMIF('Random Magic Item'!$M:$M,$A178,'Random Magic Item'!R:R))/100</f>
        <v>0</v>
      </c>
      <c r="L178" s="39" t="n">
        <f aca="false">(COUNTIF('Random Magic Item'!G:G,$A178)+SUMIF('Random Magic Item'!$M:$M,$A178,'Random Magic Item'!S:S))/100</f>
        <v>0</v>
      </c>
      <c r="M178" s="39" t="n">
        <f aca="false">(COUNTIF('Random Magic Item'!H:H,$A178)+SUMIF('Random Magic Item'!$M:$M,$A178,'Random Magic Item'!T:T))/100</f>
        <v>0</v>
      </c>
      <c r="N178" s="39" t="n">
        <f aca="false">(COUNTIF('Random Magic Item'!I:I,$A178)+SUMIF('Random Magic Item'!$M:$M,$A178,'Random Magic Item'!U:U))/100</f>
        <v>0</v>
      </c>
      <c r="O178" s="39" t="n">
        <f aca="false">(COUNTIF('Random Magic Item'!J:J,$A178)+SUMIF('Random Magic Item'!$M:$M,$A178,'Random Magic Item'!V:V))/100</f>
        <v>0</v>
      </c>
      <c r="P178" s="40" t="n">
        <f aca="false">SIGN(SUM(G178:O178))</f>
        <v>1</v>
      </c>
      <c r="Q178" s="1" t="n">
        <v>172</v>
      </c>
      <c r="V178" s="1" t="n">
        <v>59</v>
      </c>
      <c r="W178" s="34" t="n">
        <v>227</v>
      </c>
      <c r="Z178" s="35" t="s">
        <v>647</v>
      </c>
      <c r="AC178" s="35"/>
      <c r="AD178" s="34"/>
    </row>
    <row r="179" customFormat="false" ht="15" hidden="false" customHeight="false" outlineLevel="0" collapsed="false">
      <c r="A179" s="0" t="s">
        <v>648</v>
      </c>
      <c r="C179" s="0" t="s">
        <v>455</v>
      </c>
      <c r="D179" s="1" t="s">
        <v>469</v>
      </c>
      <c r="E179" s="1" t="n">
        <v>1</v>
      </c>
      <c r="F179" s="1" t="n">
        <v>0</v>
      </c>
      <c r="G179" s="39" t="n">
        <f aca="false">(COUNTIF('Random Magic Item'!B:B,$A179)+SUMIF('Random Magic Item'!$M:$M,$A179,'Random Magic Item'!N:N))/100</f>
        <v>0</v>
      </c>
      <c r="H179" s="39" t="n">
        <f aca="false">(COUNTIF('Random Magic Item'!C:C,$A179)+SUMIF('Random Magic Item'!$M:$M,$A179,'Random Magic Item'!O:O))/100</f>
        <v>0</v>
      </c>
      <c r="I179" s="39" t="n">
        <f aca="false">(COUNTIF('Random Magic Item'!D:D,$A179)+SUMIF('Random Magic Item'!$M:$M,$A179,'Random Magic Item'!P:P))/100</f>
        <v>0</v>
      </c>
      <c r="J179" s="39" t="n">
        <f aca="false">(COUNTIF('Random Magic Item'!E:E,$A179)+SUMIF('Random Magic Item'!$M:$M,$A179,'Random Magic Item'!Q:Q))/100</f>
        <v>0</v>
      </c>
      <c r="K179" s="39" t="n">
        <f aca="false">(COUNTIF('Random Magic Item'!F:F,$A179)+SUMIF('Random Magic Item'!$M:$M,$A179,'Random Magic Item'!R:R))/100</f>
        <v>0</v>
      </c>
      <c r="L179" s="39" t="n">
        <f aca="false">(COUNTIF('Random Magic Item'!G:G,$A179)+SUMIF('Random Magic Item'!$M:$M,$A179,'Random Magic Item'!S:S))/100</f>
        <v>0</v>
      </c>
      <c r="M179" s="39" t="n">
        <f aca="false">(COUNTIF('Random Magic Item'!H:H,$A179)+SUMIF('Random Magic Item'!$M:$M,$A179,'Random Magic Item'!T:T))/100</f>
        <v>0</v>
      </c>
      <c r="N179" s="39" t="n">
        <f aca="false">(COUNTIF('Random Magic Item'!I:I,$A179)+SUMIF('Random Magic Item'!$M:$M,$A179,'Random Magic Item'!U:U))/100</f>
        <v>0</v>
      </c>
      <c r="O179" s="39" t="n">
        <f aca="false">(COUNTIF('Random Magic Item'!J:J,$A179)+SUMIF('Random Magic Item'!$M:$M,$A179,'Random Magic Item'!V:V))/100</f>
        <v>0</v>
      </c>
      <c r="P179" s="40" t="n">
        <f aca="false">SIGN(SUM(G179:O179))</f>
        <v>0</v>
      </c>
      <c r="Y179" s="1" t="n">
        <v>4</v>
      </c>
      <c r="AC179" s="35"/>
      <c r="AD179" s="34"/>
    </row>
    <row r="180" customFormat="false" ht="15" hidden="false" customHeight="false" outlineLevel="0" collapsed="false">
      <c r="A180" s="0" t="s">
        <v>649</v>
      </c>
      <c r="C180" s="0" t="s">
        <v>650</v>
      </c>
      <c r="D180" s="1" t="s">
        <v>469</v>
      </c>
      <c r="E180" s="1" t="n">
        <v>1</v>
      </c>
      <c r="F180" s="1" t="n">
        <v>0</v>
      </c>
      <c r="G180" s="39" t="n">
        <f aca="false">(COUNTIF('Random Magic Item'!B:B,$A180)+SUMIF('Random Magic Item'!$M:$M,$A180,'Random Magic Item'!N:N))/100</f>
        <v>0</v>
      </c>
      <c r="H180" s="39" t="n">
        <f aca="false">(COUNTIF('Random Magic Item'!C:C,$A180)+SUMIF('Random Magic Item'!$M:$M,$A180,'Random Magic Item'!O:O))/100</f>
        <v>0</v>
      </c>
      <c r="I180" s="39" t="n">
        <f aca="false">(COUNTIF('Random Magic Item'!D:D,$A180)+SUMIF('Random Magic Item'!$M:$M,$A180,'Random Magic Item'!P:P))/100</f>
        <v>0</v>
      </c>
      <c r="J180" s="39" t="n">
        <f aca="false">(COUNTIF('Random Magic Item'!E:E,$A180)+SUMIF('Random Magic Item'!$M:$M,$A180,'Random Magic Item'!Q:Q))/100</f>
        <v>0</v>
      </c>
      <c r="K180" s="39" t="n">
        <f aca="false">(COUNTIF('Random Magic Item'!F:F,$A180)+SUMIF('Random Magic Item'!$M:$M,$A180,'Random Magic Item'!R:R))/100</f>
        <v>0</v>
      </c>
      <c r="L180" s="39" t="n">
        <f aca="false">(COUNTIF('Random Magic Item'!G:G,$A180)+SUMIF('Random Magic Item'!$M:$M,$A180,'Random Magic Item'!S:S))/100</f>
        <v>0</v>
      </c>
      <c r="M180" s="39" t="n">
        <f aca="false">(COUNTIF('Random Magic Item'!H:H,$A180)+SUMIF('Random Magic Item'!$M:$M,$A180,'Random Magic Item'!T:T))/100</f>
        <v>0</v>
      </c>
      <c r="N180" s="39" t="n">
        <f aca="false">(COUNTIF('Random Magic Item'!I:I,$A180)+SUMIF('Random Magic Item'!$M:$M,$A180,'Random Magic Item'!U:U))/100</f>
        <v>0</v>
      </c>
      <c r="O180" s="39" t="n">
        <f aca="false">(COUNTIF('Random Magic Item'!J:J,$A180)+SUMIF('Random Magic Item'!$M:$M,$A180,'Random Magic Item'!V:V))/100</f>
        <v>0.05</v>
      </c>
      <c r="P180" s="40" t="n">
        <f aca="false">SIGN(SUM(G180:O180))</f>
        <v>1</v>
      </c>
      <c r="Q180" s="1" t="n">
        <v>173</v>
      </c>
      <c r="W180" s="34" t="n">
        <v>227</v>
      </c>
      <c r="AC180" s="35"/>
      <c r="AD180" s="34"/>
    </row>
    <row r="181" customFormat="false" ht="15" hidden="false" customHeight="false" outlineLevel="0" collapsed="false">
      <c r="A181" s="0" t="s">
        <v>651</v>
      </c>
      <c r="C181" s="0" t="s">
        <v>455</v>
      </c>
      <c r="D181" s="1" t="s">
        <v>439</v>
      </c>
      <c r="E181" s="1" t="n">
        <v>1</v>
      </c>
      <c r="F181" s="1" t="n">
        <v>0</v>
      </c>
      <c r="G181" s="39" t="n">
        <f aca="false">(COUNTIF('Random Magic Item'!B:B,$A181)+SUMIF('Random Magic Item'!$M:$M,$A181,'Random Magic Item'!N:N))/100</f>
        <v>0</v>
      </c>
      <c r="H181" s="39" t="n">
        <f aca="false">(COUNTIF('Random Magic Item'!C:C,$A181)+SUMIF('Random Magic Item'!$M:$M,$A181,'Random Magic Item'!O:O))/100</f>
        <v>0</v>
      </c>
      <c r="I181" s="39" t="n">
        <f aca="false">(COUNTIF('Random Magic Item'!D:D,$A181)+SUMIF('Random Magic Item'!$M:$M,$A181,'Random Magic Item'!P:P))/100</f>
        <v>0</v>
      </c>
      <c r="J181" s="39" t="n">
        <f aca="false">(COUNTIF('Random Magic Item'!E:E,$A181)+SUMIF('Random Magic Item'!$M:$M,$A181,'Random Magic Item'!Q:Q))/100</f>
        <v>0</v>
      </c>
      <c r="K181" s="39" t="n">
        <f aca="false">(COUNTIF('Random Magic Item'!F:F,$A181)+SUMIF('Random Magic Item'!$M:$M,$A181,'Random Magic Item'!R:R))/100</f>
        <v>0</v>
      </c>
      <c r="L181" s="39" t="n">
        <f aca="false">(COUNTIF('Random Magic Item'!G:G,$A181)+SUMIF('Random Magic Item'!$M:$M,$A181,'Random Magic Item'!S:S))/100</f>
        <v>0.02</v>
      </c>
      <c r="M181" s="39" t="n">
        <f aca="false">(COUNTIF('Random Magic Item'!H:H,$A181)+SUMIF('Random Magic Item'!$M:$M,$A181,'Random Magic Item'!T:T))/100</f>
        <v>0</v>
      </c>
      <c r="N181" s="39" t="n">
        <f aca="false">(COUNTIF('Random Magic Item'!I:I,$A181)+SUMIF('Random Magic Item'!$M:$M,$A181,'Random Magic Item'!U:U))/100</f>
        <v>0</v>
      </c>
      <c r="O181" s="39" t="n">
        <f aca="false">(COUNTIF('Random Magic Item'!J:J,$A181)+SUMIF('Random Magic Item'!$M:$M,$A181,'Random Magic Item'!V:V))/100</f>
        <v>0</v>
      </c>
      <c r="P181" s="40" t="n">
        <f aca="false">SIGN(SUM(G181:O181))</f>
        <v>1</v>
      </c>
      <c r="Q181" s="1" t="n">
        <v>173</v>
      </c>
      <c r="W181" s="34" t="n">
        <v>228</v>
      </c>
      <c r="AC181" s="35"/>
      <c r="AD181" s="34"/>
    </row>
    <row r="182" customFormat="false" ht="15" hidden="false" customHeight="false" outlineLevel="0" collapsed="false">
      <c r="A182" s="0" t="s">
        <v>652</v>
      </c>
      <c r="C182" s="0" t="s">
        <v>548</v>
      </c>
      <c r="D182" s="1" t="s">
        <v>469</v>
      </c>
      <c r="E182" s="1" t="n">
        <v>1</v>
      </c>
      <c r="F182" s="1" t="n">
        <v>0</v>
      </c>
      <c r="G182" s="39" t="n">
        <f aca="false">(COUNTIF('Random Magic Item'!B:B,$A182)+SUMIF('Random Magic Item'!$M:$M,$A182,'Random Magic Item'!N:N))/100</f>
        <v>0</v>
      </c>
      <c r="H182" s="39" t="n">
        <f aca="false">(COUNTIF('Random Magic Item'!C:C,$A182)+SUMIF('Random Magic Item'!$M:$M,$A182,'Random Magic Item'!O:O))/100</f>
        <v>0</v>
      </c>
      <c r="I182" s="39" t="n">
        <f aca="false">(COUNTIF('Random Magic Item'!D:D,$A182)+SUMIF('Random Magic Item'!$M:$M,$A182,'Random Magic Item'!P:P))/100</f>
        <v>0</v>
      </c>
      <c r="J182" s="39" t="n">
        <f aca="false">(COUNTIF('Random Magic Item'!E:E,$A182)+SUMIF('Random Magic Item'!$M:$M,$A182,'Random Magic Item'!Q:Q))/100</f>
        <v>0</v>
      </c>
      <c r="K182" s="39" t="n">
        <f aca="false">(COUNTIF('Random Magic Item'!F:F,$A182)+SUMIF('Random Magic Item'!$M:$M,$A182,'Random Magic Item'!R:R))/100</f>
        <v>0</v>
      </c>
      <c r="L182" s="39" t="n">
        <f aca="false">(COUNTIF('Random Magic Item'!G:G,$A182)+SUMIF('Random Magic Item'!$M:$M,$A182,'Random Magic Item'!S:S))/100</f>
        <v>0</v>
      </c>
      <c r="M182" s="39" t="n">
        <f aca="false">(COUNTIF('Random Magic Item'!H:H,$A182)+SUMIF('Random Magic Item'!$M:$M,$A182,'Random Magic Item'!T:T))/100</f>
        <v>0</v>
      </c>
      <c r="N182" s="39" t="n">
        <f aca="false">(COUNTIF('Random Magic Item'!I:I,$A182)+SUMIF('Random Magic Item'!$M:$M,$A182,'Random Magic Item'!U:U))/100</f>
        <v>0</v>
      </c>
      <c r="O182" s="39" t="n">
        <f aca="false">(COUNTIF('Random Magic Item'!J:J,$A182)+SUMIF('Random Magic Item'!$M:$M,$A182,'Random Magic Item'!V:V))/100</f>
        <v>0</v>
      </c>
      <c r="P182" s="40" t="n">
        <f aca="false">SIGN(SUM(G182:O182))</f>
        <v>0</v>
      </c>
      <c r="S182" s="1" t="n">
        <v>94</v>
      </c>
      <c r="AC182" s="35"/>
      <c r="AD182" s="34"/>
    </row>
    <row r="183" customFormat="false" ht="15" hidden="false" customHeight="false" outlineLevel="0" collapsed="false">
      <c r="A183" s="0" t="s">
        <v>653</v>
      </c>
      <c r="C183" s="0" t="s">
        <v>455</v>
      </c>
      <c r="D183" s="1" t="s">
        <v>439</v>
      </c>
      <c r="E183" s="1" t="n">
        <v>1</v>
      </c>
      <c r="F183" s="1" t="n">
        <v>0</v>
      </c>
      <c r="G183" s="39" t="n">
        <f aca="false">(COUNTIF('Random Magic Item'!B:B,$A183)+SUMIF('Random Magic Item'!$M:$M,$A183,'Random Magic Item'!N:N))/100</f>
        <v>0</v>
      </c>
      <c r="H183" s="39" t="n">
        <f aca="false">(COUNTIF('Random Magic Item'!C:C,$A183)+SUMIF('Random Magic Item'!$M:$M,$A183,'Random Magic Item'!O:O))/100</f>
        <v>0</v>
      </c>
      <c r="I183" s="39" t="n">
        <f aca="false">(COUNTIF('Random Magic Item'!D:D,$A183)+SUMIF('Random Magic Item'!$M:$M,$A183,'Random Magic Item'!P:P))/100</f>
        <v>0</v>
      </c>
      <c r="J183" s="39" t="n">
        <f aca="false">(COUNTIF('Random Magic Item'!E:E,$A183)+SUMIF('Random Magic Item'!$M:$M,$A183,'Random Magic Item'!Q:Q))/100</f>
        <v>0</v>
      </c>
      <c r="K183" s="39" t="n">
        <f aca="false">(COUNTIF('Random Magic Item'!F:F,$A183)+SUMIF('Random Magic Item'!$M:$M,$A183,'Random Magic Item'!R:R))/100</f>
        <v>0</v>
      </c>
      <c r="L183" s="39" t="n">
        <f aca="false">(COUNTIF('Random Magic Item'!G:G,$A183)+SUMIF('Random Magic Item'!$M:$M,$A183,'Random Magic Item'!S:S))/100</f>
        <v>0.01</v>
      </c>
      <c r="M183" s="39" t="n">
        <f aca="false">(COUNTIF('Random Magic Item'!H:H,$A183)+SUMIF('Random Magic Item'!$M:$M,$A183,'Random Magic Item'!T:T))/100</f>
        <v>0</v>
      </c>
      <c r="N183" s="39" t="n">
        <f aca="false">(COUNTIF('Random Magic Item'!I:I,$A183)+SUMIF('Random Magic Item'!$M:$M,$A183,'Random Magic Item'!U:U))/100</f>
        <v>0</v>
      </c>
      <c r="O183" s="39" t="n">
        <f aca="false">(COUNTIF('Random Magic Item'!J:J,$A183)+SUMIF('Random Magic Item'!$M:$M,$A183,'Random Magic Item'!V:V))/100</f>
        <v>0</v>
      </c>
      <c r="P183" s="40" t="n">
        <f aca="false">SIGN(SUM(G183:O183))</f>
        <v>1</v>
      </c>
      <c r="Q183" s="1" t="n">
        <v>173</v>
      </c>
      <c r="V183" s="1" t="n">
        <v>59</v>
      </c>
      <c r="W183" s="34" t="n">
        <v>228</v>
      </c>
      <c r="AC183" s="35"/>
      <c r="AD183" s="34"/>
    </row>
    <row r="184" customFormat="false" ht="15" hidden="false" customHeight="false" outlineLevel="0" collapsed="false">
      <c r="A184" s="0" t="s">
        <v>654</v>
      </c>
      <c r="C184" s="0" t="s">
        <v>455</v>
      </c>
      <c r="D184" s="1" t="s">
        <v>461</v>
      </c>
      <c r="E184" s="1" t="n">
        <v>1</v>
      </c>
      <c r="F184" s="1" t="n">
        <v>0</v>
      </c>
      <c r="G184" s="39" t="n">
        <f aca="false">(COUNTIF('Random Magic Item'!B:B,$A184)+SUMIF('Random Magic Item'!$M:$M,$A184,'Random Magic Item'!N:N))/100</f>
        <v>0</v>
      </c>
      <c r="H184" s="39" t="n">
        <f aca="false">(COUNTIF('Random Magic Item'!C:C,$A184)+SUMIF('Random Magic Item'!$M:$M,$A184,'Random Magic Item'!O:O))/100</f>
        <v>0</v>
      </c>
      <c r="I184" s="39" t="n">
        <f aca="false">(COUNTIF('Random Magic Item'!D:D,$A184)+SUMIF('Random Magic Item'!$M:$M,$A184,'Random Magic Item'!P:P))/100</f>
        <v>0</v>
      </c>
      <c r="J184" s="39" t="n">
        <f aca="false">(COUNTIF('Random Magic Item'!E:E,$A184)+SUMIF('Random Magic Item'!$M:$M,$A184,'Random Magic Item'!Q:Q))/100</f>
        <v>0</v>
      </c>
      <c r="K184" s="39" t="n">
        <f aca="false">(COUNTIF('Random Magic Item'!F:F,$A184)+SUMIF('Random Magic Item'!$M:$M,$A184,'Random Magic Item'!R:R))/100</f>
        <v>0</v>
      </c>
      <c r="L184" s="39" t="n">
        <f aca="false">(COUNTIF('Random Magic Item'!G:G,$A184)+SUMIF('Random Magic Item'!$M:$M,$A184,'Random Magic Item'!S:S))/100</f>
        <v>0</v>
      </c>
      <c r="M184" s="39" t="n">
        <f aca="false">(COUNTIF('Random Magic Item'!H:H,$A184)+SUMIF('Random Magic Item'!$M:$M,$A184,'Random Magic Item'!T:T))/100</f>
        <v>0</v>
      </c>
      <c r="N184" s="39" t="n">
        <f aca="false">(COUNTIF('Random Magic Item'!I:I,$A184)+SUMIF('Random Magic Item'!$M:$M,$A184,'Random Magic Item'!U:U))/100</f>
        <v>0.01</v>
      </c>
      <c r="O184" s="39" t="n">
        <f aca="false">(COUNTIF('Random Magic Item'!J:J,$A184)+SUMIF('Random Magic Item'!$M:$M,$A184,'Random Magic Item'!V:V))/100</f>
        <v>0</v>
      </c>
      <c r="P184" s="40" t="n">
        <f aca="false">SIGN(SUM(G184:O184))</f>
        <v>1</v>
      </c>
      <c r="Q184" s="1" t="n">
        <v>173</v>
      </c>
      <c r="W184" s="34" t="n">
        <v>228</v>
      </c>
      <c r="AC184" s="35"/>
      <c r="AD184" s="34"/>
    </row>
    <row r="185" customFormat="false" ht="15" hidden="false" customHeight="false" outlineLevel="0" collapsed="false">
      <c r="A185" s="0" t="s">
        <v>655</v>
      </c>
      <c r="C185" s="0" t="s">
        <v>455</v>
      </c>
      <c r="D185" s="1" t="s">
        <v>439</v>
      </c>
      <c r="E185" s="1" t="n">
        <v>0</v>
      </c>
      <c r="F185" s="1" t="n">
        <v>0</v>
      </c>
      <c r="G185" s="39" t="n">
        <f aca="false">(COUNTIF('Random Magic Item'!B:B,$A185)+SUMIF('Random Magic Item'!$M:$M,$A185,'Random Magic Item'!N:N))/100</f>
        <v>0</v>
      </c>
      <c r="H185" s="39" t="n">
        <f aca="false">(COUNTIF('Random Magic Item'!C:C,$A185)+SUMIF('Random Magic Item'!$M:$M,$A185,'Random Magic Item'!O:O))/100</f>
        <v>0.01</v>
      </c>
      <c r="I185" s="39" t="n">
        <f aca="false">(COUNTIF('Random Magic Item'!D:D,$A185)+SUMIF('Random Magic Item'!$M:$M,$A185,'Random Magic Item'!P:P))/100</f>
        <v>0</v>
      </c>
      <c r="J185" s="39" t="n">
        <f aca="false">(COUNTIF('Random Magic Item'!E:E,$A185)+SUMIF('Random Magic Item'!$M:$M,$A185,'Random Magic Item'!Q:Q))/100</f>
        <v>0</v>
      </c>
      <c r="K185" s="39" t="n">
        <f aca="false">(COUNTIF('Random Magic Item'!F:F,$A185)+SUMIF('Random Magic Item'!$M:$M,$A185,'Random Magic Item'!R:R))/100</f>
        <v>0</v>
      </c>
      <c r="L185" s="39" t="n">
        <f aca="false">(COUNTIF('Random Magic Item'!G:G,$A185)+SUMIF('Random Magic Item'!$M:$M,$A185,'Random Magic Item'!S:S))/100</f>
        <v>0</v>
      </c>
      <c r="M185" s="39" t="n">
        <f aca="false">(COUNTIF('Random Magic Item'!H:H,$A185)+SUMIF('Random Magic Item'!$M:$M,$A185,'Random Magic Item'!T:T))/100</f>
        <v>0</v>
      </c>
      <c r="N185" s="39" t="n">
        <f aca="false">(COUNTIF('Random Magic Item'!I:I,$A185)+SUMIF('Random Magic Item'!$M:$M,$A185,'Random Magic Item'!U:U))/100</f>
        <v>0</v>
      </c>
      <c r="O185" s="39" t="n">
        <f aca="false">(COUNTIF('Random Magic Item'!J:J,$A185)+SUMIF('Random Magic Item'!$M:$M,$A185,'Random Magic Item'!V:V))/100</f>
        <v>0</v>
      </c>
      <c r="P185" s="40" t="n">
        <f aca="false">SIGN(SUM(G185:O185))</f>
        <v>1</v>
      </c>
      <c r="Q185" s="1" t="n">
        <v>173</v>
      </c>
      <c r="W185" s="34" t="n">
        <v>229</v>
      </c>
      <c r="AC185" s="35"/>
      <c r="AD185" s="34"/>
    </row>
    <row r="186" customFormat="false" ht="15" hidden="false" customHeight="false" outlineLevel="0" collapsed="false">
      <c r="A186" s="0" t="s">
        <v>656</v>
      </c>
      <c r="C186" s="0" t="s">
        <v>455</v>
      </c>
      <c r="D186" s="1" t="s">
        <v>439</v>
      </c>
      <c r="E186" s="1" t="n">
        <v>1</v>
      </c>
      <c r="F186" s="1" t="n">
        <v>0</v>
      </c>
      <c r="G186" s="39" t="n">
        <f aca="false">(COUNTIF('Random Magic Item'!B:B,$A186)+SUMIF('Random Magic Item'!$M:$M,$A186,'Random Magic Item'!N:N))/100</f>
        <v>0</v>
      </c>
      <c r="H186" s="39" t="n">
        <f aca="false">(COUNTIF('Random Magic Item'!C:C,$A186)+SUMIF('Random Magic Item'!$M:$M,$A186,'Random Magic Item'!O:O))/100</f>
        <v>0</v>
      </c>
      <c r="I186" s="39" t="n">
        <f aca="false">(COUNTIF('Random Magic Item'!D:D,$A186)+SUMIF('Random Magic Item'!$M:$M,$A186,'Random Magic Item'!P:P))/100</f>
        <v>0</v>
      </c>
      <c r="J186" s="39" t="n">
        <f aca="false">(COUNTIF('Random Magic Item'!E:E,$A186)+SUMIF('Random Magic Item'!$M:$M,$A186,'Random Magic Item'!Q:Q))/100</f>
        <v>0</v>
      </c>
      <c r="K186" s="39" t="n">
        <f aca="false">(COUNTIF('Random Magic Item'!F:F,$A186)+SUMIF('Random Magic Item'!$M:$M,$A186,'Random Magic Item'!R:R))/100</f>
        <v>0</v>
      </c>
      <c r="L186" s="39" t="n">
        <f aca="false">(COUNTIF('Random Magic Item'!G:G,$A186)+SUMIF('Random Magic Item'!$M:$M,$A186,'Random Magic Item'!S:S))/100</f>
        <v>0.01</v>
      </c>
      <c r="M186" s="39" t="n">
        <f aca="false">(COUNTIF('Random Magic Item'!H:H,$A186)+SUMIF('Random Magic Item'!$M:$M,$A186,'Random Magic Item'!T:T))/100</f>
        <v>0</v>
      </c>
      <c r="N186" s="39" t="n">
        <f aca="false">(COUNTIF('Random Magic Item'!I:I,$A186)+SUMIF('Random Magic Item'!$M:$M,$A186,'Random Magic Item'!U:U))/100</f>
        <v>0</v>
      </c>
      <c r="O186" s="39" t="n">
        <f aca="false">(COUNTIF('Random Magic Item'!J:J,$A186)+SUMIF('Random Magic Item'!$M:$M,$A186,'Random Magic Item'!V:V))/100</f>
        <v>0</v>
      </c>
      <c r="P186" s="40" t="n">
        <f aca="false">SIGN(SUM(G186:O186))</f>
        <v>1</v>
      </c>
      <c r="Q186" s="1" t="n">
        <v>174</v>
      </c>
      <c r="W186" s="34" t="n">
        <v>229</v>
      </c>
      <c r="AC186" s="35"/>
      <c r="AD186" s="34"/>
    </row>
    <row r="187" customFormat="false" ht="15" hidden="false" customHeight="false" outlineLevel="0" collapsed="false">
      <c r="A187" s="0" t="s">
        <v>657</v>
      </c>
      <c r="C187" s="0" t="s">
        <v>455</v>
      </c>
      <c r="D187" s="1" t="s">
        <v>459</v>
      </c>
      <c r="E187" s="1" t="n">
        <v>1</v>
      </c>
      <c r="F187" s="1" t="n">
        <v>0</v>
      </c>
      <c r="G187" s="39" t="n">
        <f aca="false">(COUNTIF('Random Magic Item'!B:B,$A187)+SUMIF('Random Magic Item'!$M:$M,$A187,'Random Magic Item'!N:N))/100</f>
        <v>0</v>
      </c>
      <c r="H187" s="39" t="n">
        <f aca="false">(COUNTIF('Random Magic Item'!C:C,$A187)+SUMIF('Random Magic Item'!$M:$M,$A187,'Random Magic Item'!O:O))/100</f>
        <v>0</v>
      </c>
      <c r="I187" s="39" t="n">
        <f aca="false">(COUNTIF('Random Magic Item'!D:D,$A187)+SUMIF('Random Magic Item'!$M:$M,$A187,'Random Magic Item'!P:P))/100</f>
        <v>0</v>
      </c>
      <c r="J187" s="39" t="n">
        <f aca="false">(COUNTIF('Random Magic Item'!E:E,$A187)+SUMIF('Random Magic Item'!$M:$M,$A187,'Random Magic Item'!Q:Q))/100</f>
        <v>0</v>
      </c>
      <c r="K187" s="39" t="n">
        <f aca="false">(COUNTIF('Random Magic Item'!F:F,$A187)+SUMIF('Random Magic Item'!$M:$M,$A187,'Random Magic Item'!R:R))/100</f>
        <v>0</v>
      </c>
      <c r="L187" s="39" t="n">
        <f aca="false">(COUNTIF('Random Magic Item'!G:G,$A187)+SUMIF('Random Magic Item'!$M:$M,$A187,'Random Magic Item'!S:S))/100</f>
        <v>0</v>
      </c>
      <c r="M187" s="39" t="n">
        <f aca="false">(COUNTIF('Random Magic Item'!H:H,$A187)+SUMIF('Random Magic Item'!$M:$M,$A187,'Random Magic Item'!T:T))/100</f>
        <v>0.01</v>
      </c>
      <c r="N187" s="39" t="n">
        <f aca="false">(COUNTIF('Random Magic Item'!I:I,$A187)+SUMIF('Random Magic Item'!$M:$M,$A187,'Random Magic Item'!U:U))/100</f>
        <v>0</v>
      </c>
      <c r="O187" s="39" t="n">
        <f aca="false">(COUNTIF('Random Magic Item'!J:J,$A187)+SUMIF('Random Magic Item'!$M:$M,$A187,'Random Magic Item'!V:V))/100</f>
        <v>0</v>
      </c>
      <c r="P187" s="40" t="n">
        <f aca="false">SIGN(SUM(G187:O187))</f>
        <v>1</v>
      </c>
      <c r="Q187" s="1" t="n">
        <v>174</v>
      </c>
      <c r="W187" s="34" t="n">
        <v>229</v>
      </c>
      <c r="AC187" s="35"/>
      <c r="AD187" s="34"/>
    </row>
    <row r="188" customFormat="false" ht="15" hidden="false" customHeight="false" outlineLevel="0" collapsed="false">
      <c r="A188" s="0" t="s">
        <v>658</v>
      </c>
      <c r="B188" s="0" t="s">
        <v>659</v>
      </c>
      <c r="C188" s="0" t="s">
        <v>455</v>
      </c>
      <c r="D188" s="1" t="s">
        <v>459</v>
      </c>
      <c r="E188" s="1" t="n">
        <v>0</v>
      </c>
      <c r="F188" s="1" t="n">
        <v>0</v>
      </c>
      <c r="G188" s="39" t="n">
        <f aca="false">(COUNTIF('Random Magic Item'!B:B,$A188)+SUMIF('Random Magic Item'!$M:$M,$A188,'Random Magic Item'!N:N))/100</f>
        <v>0</v>
      </c>
      <c r="H188" s="39" t="n">
        <f aca="false">(COUNTIF('Random Magic Item'!C:C,$A188)+SUMIF('Random Magic Item'!$M:$M,$A188,'Random Magic Item'!O:O))/100</f>
        <v>0</v>
      </c>
      <c r="I188" s="39" t="n">
        <f aca="false">(COUNTIF('Random Magic Item'!D:D,$A188)+SUMIF('Random Magic Item'!$M:$M,$A188,'Random Magic Item'!P:P))/100</f>
        <v>0.01</v>
      </c>
      <c r="J188" s="39" t="n">
        <f aca="false">(COUNTIF('Random Magic Item'!E:E,$A188)+SUMIF('Random Magic Item'!$M:$M,$A188,'Random Magic Item'!Q:Q))/100</f>
        <v>0</v>
      </c>
      <c r="K188" s="39" t="n">
        <f aca="false">(COUNTIF('Random Magic Item'!F:F,$A188)+SUMIF('Random Magic Item'!$M:$M,$A188,'Random Magic Item'!R:R))/100</f>
        <v>0</v>
      </c>
      <c r="L188" s="39" t="n">
        <f aca="false">(COUNTIF('Random Magic Item'!G:G,$A188)+SUMIF('Random Magic Item'!$M:$M,$A188,'Random Magic Item'!S:S))/100</f>
        <v>0</v>
      </c>
      <c r="M188" s="39" t="n">
        <f aca="false">(COUNTIF('Random Magic Item'!H:H,$A188)+SUMIF('Random Magic Item'!$M:$M,$A188,'Random Magic Item'!T:T))/100</f>
        <v>0</v>
      </c>
      <c r="N188" s="39" t="n">
        <f aca="false">(COUNTIF('Random Magic Item'!I:I,$A188)+SUMIF('Random Magic Item'!$M:$M,$A188,'Random Magic Item'!U:U))/100</f>
        <v>0</v>
      </c>
      <c r="O188" s="39" t="n">
        <f aca="false">(COUNTIF('Random Magic Item'!J:J,$A188)+SUMIF('Random Magic Item'!$M:$M,$A188,'Random Magic Item'!V:V))/100</f>
        <v>0</v>
      </c>
      <c r="P188" s="40" t="n">
        <f aca="false">SIGN(SUM(G188:O188))</f>
        <v>1</v>
      </c>
      <c r="Q188" s="1" t="n">
        <v>174</v>
      </c>
      <c r="W188" s="34" t="n">
        <v>228</v>
      </c>
      <c r="AC188" s="35"/>
      <c r="AD188" s="34"/>
    </row>
    <row r="189" customFormat="false" ht="15" hidden="false" customHeight="false" outlineLevel="0" collapsed="false">
      <c r="A189" s="0" t="s">
        <v>660</v>
      </c>
      <c r="C189" s="0" t="s">
        <v>589</v>
      </c>
      <c r="D189" s="1" t="s">
        <v>469</v>
      </c>
      <c r="E189" s="1" t="n">
        <v>1</v>
      </c>
      <c r="F189" s="1" t="n">
        <v>0</v>
      </c>
      <c r="G189" s="39" t="n">
        <f aca="false">(COUNTIF('Random Magic Item'!B:B,$A189)+SUMIF('Random Magic Item'!$M:$M,$A189,'Random Magic Item'!N:N))/100</f>
        <v>0</v>
      </c>
      <c r="H189" s="39" t="n">
        <f aca="false">(COUNTIF('Random Magic Item'!C:C,$A189)+SUMIF('Random Magic Item'!$M:$M,$A189,'Random Magic Item'!O:O))/100</f>
        <v>0</v>
      </c>
      <c r="I189" s="39" t="n">
        <f aca="false">(COUNTIF('Random Magic Item'!D:D,$A189)+SUMIF('Random Magic Item'!$M:$M,$A189,'Random Magic Item'!P:P))/100</f>
        <v>0</v>
      </c>
      <c r="J189" s="39" t="n">
        <f aca="false">(COUNTIF('Random Magic Item'!E:E,$A189)+SUMIF('Random Magic Item'!$M:$M,$A189,'Random Magic Item'!Q:Q))/100</f>
        <v>0</v>
      </c>
      <c r="K189" s="39" t="n">
        <f aca="false">(COUNTIF('Random Magic Item'!F:F,$A189)+SUMIF('Random Magic Item'!$M:$M,$A189,'Random Magic Item'!R:R))/100</f>
        <v>0</v>
      </c>
      <c r="L189" s="39" t="n">
        <f aca="false">(COUNTIF('Random Magic Item'!G:G,$A189)+SUMIF('Random Magic Item'!$M:$M,$A189,'Random Magic Item'!S:S))/100</f>
        <v>0</v>
      </c>
      <c r="M189" s="39" t="n">
        <f aca="false">(COUNTIF('Random Magic Item'!H:H,$A189)+SUMIF('Random Magic Item'!$M:$M,$A189,'Random Magic Item'!T:T))/100</f>
        <v>0</v>
      </c>
      <c r="N189" s="39" t="n">
        <f aca="false">(COUNTIF('Random Magic Item'!I:I,$A189)+SUMIF('Random Magic Item'!$M:$M,$A189,'Random Magic Item'!U:U))/100</f>
        <v>0</v>
      </c>
      <c r="O189" s="39" t="n">
        <f aca="false">(COUNTIF('Random Magic Item'!J:J,$A189)+SUMIF('Random Magic Item'!$M:$M,$A189,'Random Magic Item'!V:V))/100</f>
        <v>0.03</v>
      </c>
      <c r="P189" s="40" t="n">
        <f aca="false">SIGN(SUM(G189:O189))</f>
        <v>1</v>
      </c>
      <c r="Q189" s="1" t="n">
        <v>174</v>
      </c>
      <c r="W189" s="34" t="n">
        <v>229</v>
      </c>
      <c r="AC189" s="35"/>
      <c r="AD189" s="34"/>
    </row>
    <row r="190" customFormat="false" ht="15" hidden="false" customHeight="false" outlineLevel="0" collapsed="false">
      <c r="A190" s="0" t="s">
        <v>661</v>
      </c>
      <c r="C190" s="0" t="s">
        <v>455</v>
      </c>
      <c r="D190" s="1" t="s">
        <v>459</v>
      </c>
      <c r="E190" s="1" t="n">
        <v>0</v>
      </c>
      <c r="F190" s="1" t="n">
        <v>0</v>
      </c>
      <c r="G190" s="39" t="n">
        <f aca="false">(COUNTIF('Random Magic Item'!B:B,$A190)+SUMIF('Random Magic Item'!$M:$M,$A190,'Random Magic Item'!N:N))/100</f>
        <v>0</v>
      </c>
      <c r="H190" s="39" t="n">
        <f aca="false">(COUNTIF('Random Magic Item'!C:C,$A190)+SUMIF('Random Magic Item'!$M:$M,$A190,'Random Magic Item'!O:O))/100</f>
        <v>0</v>
      </c>
      <c r="I190" s="39" t="n">
        <f aca="false">(COUNTIF('Random Magic Item'!D:D,$A190)+SUMIF('Random Magic Item'!$M:$M,$A190,'Random Magic Item'!P:P))/100</f>
        <v>0</v>
      </c>
      <c r="J190" s="39" t="n">
        <f aca="false">(COUNTIF('Random Magic Item'!E:E,$A190)+SUMIF('Random Magic Item'!$M:$M,$A190,'Random Magic Item'!Q:Q))/100</f>
        <v>0</v>
      </c>
      <c r="K190" s="39" t="n">
        <f aca="false">(COUNTIF('Random Magic Item'!F:F,$A190)+SUMIF('Random Magic Item'!$M:$M,$A190,'Random Magic Item'!R:R))/100</f>
        <v>0</v>
      </c>
      <c r="L190" s="39" t="n">
        <f aca="false">(COUNTIF('Random Magic Item'!G:G,$A190)+SUMIF('Random Magic Item'!$M:$M,$A190,'Random Magic Item'!S:S))/100</f>
        <v>0</v>
      </c>
      <c r="M190" s="39" t="n">
        <f aca="false">(COUNTIF('Random Magic Item'!H:H,$A190)+SUMIF('Random Magic Item'!$M:$M,$A190,'Random Magic Item'!T:T))/100</f>
        <v>0.01</v>
      </c>
      <c r="N190" s="39" t="n">
        <f aca="false">(COUNTIF('Random Magic Item'!I:I,$A190)+SUMIF('Random Magic Item'!$M:$M,$A190,'Random Magic Item'!U:U))/100</f>
        <v>0</v>
      </c>
      <c r="O190" s="39" t="n">
        <f aca="false">(COUNTIF('Random Magic Item'!J:J,$A190)+SUMIF('Random Magic Item'!$M:$M,$A190,'Random Magic Item'!V:V))/100</f>
        <v>0</v>
      </c>
      <c r="P190" s="40" t="n">
        <f aca="false">SIGN(SUM(G190:O190))</f>
        <v>1</v>
      </c>
      <c r="Q190" s="1" t="n">
        <v>174</v>
      </c>
      <c r="W190" s="34" t="n">
        <v>229</v>
      </c>
      <c r="AC190" s="35"/>
      <c r="AD190" s="34"/>
    </row>
    <row r="191" customFormat="false" ht="15" hidden="false" customHeight="false" outlineLevel="0" collapsed="false">
      <c r="A191" s="0" t="s">
        <v>662</v>
      </c>
      <c r="C191" s="0" t="s">
        <v>455</v>
      </c>
      <c r="D191" s="1" t="s">
        <v>461</v>
      </c>
      <c r="E191" s="1" t="n">
        <v>0</v>
      </c>
      <c r="F191" s="1" t="n">
        <v>0</v>
      </c>
      <c r="G191" s="39" t="n">
        <f aca="false">(COUNTIF('Random Magic Item'!B:B,$A191)+SUMIF('Random Magic Item'!$M:$M,$A191,'Random Magic Item'!N:N))/100</f>
        <v>0</v>
      </c>
      <c r="H191" s="39" t="n">
        <f aca="false">(COUNTIF('Random Magic Item'!C:C,$A191)+SUMIF('Random Magic Item'!$M:$M,$A191,'Random Magic Item'!O:O))/100</f>
        <v>0</v>
      </c>
      <c r="I191" s="39" t="n">
        <f aca="false">(COUNTIF('Random Magic Item'!D:D,$A191)+SUMIF('Random Magic Item'!$M:$M,$A191,'Random Magic Item'!P:P))/100</f>
        <v>0</v>
      </c>
      <c r="J191" s="39" t="n">
        <f aca="false">(COUNTIF('Random Magic Item'!E:E,$A191)+SUMIF('Random Magic Item'!$M:$M,$A191,'Random Magic Item'!Q:Q))/100</f>
        <v>0</v>
      </c>
      <c r="K191" s="39" t="n">
        <f aca="false">(COUNTIF('Random Magic Item'!F:F,$A191)+SUMIF('Random Magic Item'!$M:$M,$A191,'Random Magic Item'!R:R))/100</f>
        <v>0</v>
      </c>
      <c r="L191" s="39" t="n">
        <f aca="false">(COUNTIF('Random Magic Item'!G:G,$A191)+SUMIF('Random Magic Item'!$M:$M,$A191,'Random Magic Item'!S:S))/100</f>
        <v>0</v>
      </c>
      <c r="M191" s="39" t="n">
        <f aca="false">(COUNTIF('Random Magic Item'!H:H,$A191)+SUMIF('Random Magic Item'!$M:$M,$A191,'Random Magic Item'!T:T))/100</f>
        <v>0</v>
      </c>
      <c r="N191" s="39" t="n">
        <f aca="false">(COUNTIF('Random Magic Item'!I:I,$A191)+SUMIF('Random Magic Item'!$M:$M,$A191,'Random Magic Item'!U:U))/100</f>
        <v>0.01</v>
      </c>
      <c r="O191" s="39" t="n">
        <f aca="false">(COUNTIF('Random Magic Item'!J:J,$A191)+SUMIF('Random Magic Item'!$M:$M,$A191,'Random Magic Item'!V:V))/100</f>
        <v>0</v>
      </c>
      <c r="P191" s="40" t="n">
        <f aca="false">SIGN(SUM(G191:O191))</f>
        <v>1</v>
      </c>
      <c r="Q191" s="1" t="n">
        <v>175</v>
      </c>
      <c r="W191" s="34" t="n">
        <v>229</v>
      </c>
      <c r="AC191" s="35"/>
      <c r="AD191" s="34"/>
    </row>
    <row r="192" customFormat="false" ht="15" hidden="false" customHeight="false" outlineLevel="0" collapsed="false">
      <c r="A192" s="0" t="s">
        <v>663</v>
      </c>
      <c r="C192" s="0" t="s">
        <v>455</v>
      </c>
      <c r="D192" s="1" t="s">
        <v>469</v>
      </c>
      <c r="E192" s="1" t="n">
        <v>0</v>
      </c>
      <c r="F192" s="1" t="n">
        <v>0</v>
      </c>
      <c r="G192" s="39" t="n">
        <f aca="false">(COUNTIF('Random Magic Item'!B:B,$A192)+SUMIF('Random Magic Item'!$M:$M,$A192,'Random Magic Item'!N:N))/100</f>
        <v>0</v>
      </c>
      <c r="H192" s="39" t="n">
        <f aca="false">(COUNTIF('Random Magic Item'!C:C,$A192)+SUMIF('Random Magic Item'!$M:$M,$A192,'Random Magic Item'!O:O))/100</f>
        <v>0</v>
      </c>
      <c r="I192" s="39" t="n">
        <f aca="false">(COUNTIF('Random Magic Item'!D:D,$A192)+SUMIF('Random Magic Item'!$M:$M,$A192,'Random Magic Item'!P:P))/100</f>
        <v>0</v>
      </c>
      <c r="J192" s="39" t="n">
        <f aca="false">(COUNTIF('Random Magic Item'!E:E,$A192)+SUMIF('Random Magic Item'!$M:$M,$A192,'Random Magic Item'!Q:Q))/100</f>
        <v>0</v>
      </c>
      <c r="K192" s="39" t="n">
        <f aca="false">(COUNTIF('Random Magic Item'!F:F,$A192)+SUMIF('Random Magic Item'!$M:$M,$A192,'Random Magic Item'!R:R))/100</f>
        <v>0</v>
      </c>
      <c r="L192" s="39" t="n">
        <f aca="false">(COUNTIF('Random Magic Item'!G:G,$A192)+SUMIF('Random Magic Item'!$M:$M,$A192,'Random Magic Item'!S:S))/100</f>
        <v>0</v>
      </c>
      <c r="M192" s="39" t="n">
        <f aca="false">(COUNTIF('Random Magic Item'!H:H,$A192)+SUMIF('Random Magic Item'!$M:$M,$A192,'Random Magic Item'!T:T))/100</f>
        <v>0</v>
      </c>
      <c r="N192" s="39" t="n">
        <f aca="false">(COUNTIF('Random Magic Item'!I:I,$A192)+SUMIF('Random Magic Item'!$M:$M,$A192,'Random Magic Item'!U:U))/100</f>
        <v>0</v>
      </c>
      <c r="O192" s="39" t="n">
        <f aca="false">(COUNTIF('Random Magic Item'!J:J,$A192)+SUMIF('Random Magic Item'!$M:$M,$A192,'Random Magic Item'!V:V))/100</f>
        <v>0.01</v>
      </c>
      <c r="P192" s="40" t="n">
        <f aca="false">SIGN(SUM(G192:O192))</f>
        <v>1</v>
      </c>
      <c r="Q192" s="1" t="n">
        <v>175</v>
      </c>
      <c r="W192" s="34" t="n">
        <v>229</v>
      </c>
      <c r="AC192" s="35"/>
      <c r="AD192" s="34"/>
    </row>
    <row r="193" customFormat="false" ht="15" hidden="false" customHeight="false" outlineLevel="0" collapsed="false">
      <c r="A193" s="0" t="s">
        <v>664</v>
      </c>
      <c r="C193" s="0" t="s">
        <v>455</v>
      </c>
      <c r="D193" s="1" t="s">
        <v>459</v>
      </c>
      <c r="E193" s="1" t="n">
        <v>0</v>
      </c>
      <c r="F193" s="1" t="n">
        <v>0</v>
      </c>
      <c r="G193" s="39" t="n">
        <f aca="false">(COUNTIF('Random Magic Item'!B:B,$A193)+SUMIF('Random Magic Item'!$M:$M,$A193,'Random Magic Item'!N:N))/100</f>
        <v>0</v>
      </c>
      <c r="H193" s="39" t="n">
        <f aca="false">(COUNTIF('Random Magic Item'!C:C,$A193)+SUMIF('Random Magic Item'!$M:$M,$A193,'Random Magic Item'!O:O))/100</f>
        <v>0</v>
      </c>
      <c r="I193" s="39" t="n">
        <f aca="false">(COUNTIF('Random Magic Item'!D:D,$A193)+SUMIF('Random Magic Item'!$M:$M,$A193,'Random Magic Item'!P:P))/100</f>
        <v>0</v>
      </c>
      <c r="J193" s="39" t="n">
        <f aca="false">(COUNTIF('Random Magic Item'!E:E,$A193)+SUMIF('Random Magic Item'!$M:$M,$A193,'Random Magic Item'!Q:Q))/100</f>
        <v>0</v>
      </c>
      <c r="K193" s="39" t="n">
        <f aca="false">(COUNTIF('Random Magic Item'!F:F,$A193)+SUMIF('Random Magic Item'!$M:$M,$A193,'Random Magic Item'!R:R))/100</f>
        <v>0</v>
      </c>
      <c r="L193" s="39" t="n">
        <f aca="false">(COUNTIF('Random Magic Item'!G:G,$A193)+SUMIF('Random Magic Item'!$M:$M,$A193,'Random Magic Item'!S:S))/100</f>
        <v>0</v>
      </c>
      <c r="M193" s="39" t="n">
        <f aca="false">(COUNTIF('Random Magic Item'!H:H,$A193)+SUMIF('Random Magic Item'!$M:$M,$A193,'Random Magic Item'!T:T))/100</f>
        <v>0.01</v>
      </c>
      <c r="N193" s="39" t="n">
        <f aca="false">(COUNTIF('Random Magic Item'!I:I,$A193)+SUMIF('Random Magic Item'!$M:$M,$A193,'Random Magic Item'!U:U))/100</f>
        <v>0</v>
      </c>
      <c r="O193" s="39" t="n">
        <f aca="false">(COUNTIF('Random Magic Item'!J:J,$A193)+SUMIF('Random Magic Item'!$M:$M,$A193,'Random Magic Item'!V:V))/100</f>
        <v>0</v>
      </c>
      <c r="P193" s="40" t="n">
        <f aca="false">SIGN(SUM(G193:O193))</f>
        <v>1</v>
      </c>
      <c r="Q193" s="1" t="n">
        <v>175</v>
      </c>
      <c r="W193" s="34" t="n">
        <v>229</v>
      </c>
      <c r="AC193" s="35"/>
      <c r="AD193" s="34"/>
    </row>
    <row r="194" customFormat="false" ht="15" hidden="false" customHeight="false" outlineLevel="0" collapsed="false">
      <c r="A194" s="0" t="s">
        <v>665</v>
      </c>
      <c r="C194" s="0" t="s">
        <v>455</v>
      </c>
      <c r="D194" s="1" t="s">
        <v>461</v>
      </c>
      <c r="E194" s="1" t="n">
        <v>0</v>
      </c>
      <c r="F194" s="1" t="n">
        <v>0</v>
      </c>
      <c r="G194" s="39" t="n">
        <f aca="false">(COUNTIF('Random Magic Item'!B:B,$A194)+SUMIF('Random Magic Item'!$M:$M,$A194,'Random Magic Item'!N:N))/100</f>
        <v>0</v>
      </c>
      <c r="H194" s="39" t="n">
        <f aca="false">(COUNTIF('Random Magic Item'!C:C,$A194)+SUMIF('Random Magic Item'!$M:$M,$A194,'Random Magic Item'!O:O))/100</f>
        <v>0</v>
      </c>
      <c r="I194" s="39" t="n">
        <f aca="false">(COUNTIF('Random Magic Item'!D:D,$A194)+SUMIF('Random Magic Item'!$M:$M,$A194,'Random Magic Item'!P:P))/100</f>
        <v>0</v>
      </c>
      <c r="J194" s="39" t="n">
        <f aca="false">(COUNTIF('Random Magic Item'!E:E,$A194)+SUMIF('Random Magic Item'!$M:$M,$A194,'Random Magic Item'!Q:Q))/100</f>
        <v>0.03</v>
      </c>
      <c r="K194" s="39" t="n">
        <f aca="false">(COUNTIF('Random Magic Item'!F:F,$A194)+SUMIF('Random Magic Item'!$M:$M,$A194,'Random Magic Item'!R:R))/100</f>
        <v>0</v>
      </c>
      <c r="L194" s="39" t="n">
        <f aca="false">(COUNTIF('Random Magic Item'!G:G,$A194)+SUMIF('Random Magic Item'!$M:$M,$A194,'Random Magic Item'!S:S))/100</f>
        <v>0</v>
      </c>
      <c r="M194" s="39" t="n">
        <f aca="false">(COUNTIF('Random Magic Item'!H:H,$A194)+SUMIF('Random Magic Item'!$M:$M,$A194,'Random Magic Item'!T:T))/100</f>
        <v>0</v>
      </c>
      <c r="N194" s="39" t="n">
        <f aca="false">(COUNTIF('Random Magic Item'!I:I,$A194)+SUMIF('Random Magic Item'!$M:$M,$A194,'Random Magic Item'!U:U))/100</f>
        <v>0</v>
      </c>
      <c r="O194" s="39" t="n">
        <f aca="false">(COUNTIF('Random Magic Item'!J:J,$A194)+SUMIF('Random Magic Item'!$M:$M,$A194,'Random Magic Item'!V:V))/100</f>
        <v>0</v>
      </c>
      <c r="P194" s="40" t="n">
        <f aca="false">SIGN(SUM(G194:O194))</f>
        <v>1</v>
      </c>
      <c r="Q194" s="1" t="n">
        <v>175</v>
      </c>
      <c r="W194" s="34" t="n">
        <v>229</v>
      </c>
      <c r="AC194" s="35"/>
      <c r="AD194" s="34"/>
    </row>
    <row r="195" customFormat="false" ht="15" hidden="false" customHeight="false" outlineLevel="0" collapsed="false">
      <c r="A195" s="0" t="s">
        <v>666</v>
      </c>
      <c r="C195" s="0" t="s">
        <v>455</v>
      </c>
      <c r="D195" s="1" t="s">
        <v>459</v>
      </c>
      <c r="E195" s="1" t="n">
        <v>0</v>
      </c>
      <c r="F195" s="1" t="n">
        <v>0</v>
      </c>
      <c r="G195" s="39" t="n">
        <f aca="false">(COUNTIF('Random Magic Item'!B:B,$A195)+SUMIF('Random Magic Item'!$M:$M,$A195,'Random Magic Item'!N:N))/100</f>
        <v>0</v>
      </c>
      <c r="H195" s="39" t="n">
        <f aca="false">(COUNTIF('Random Magic Item'!C:C,$A195)+SUMIF('Random Magic Item'!$M:$M,$A195,'Random Magic Item'!O:O))/100</f>
        <v>0</v>
      </c>
      <c r="I195" s="39" t="n">
        <f aca="false">(COUNTIF('Random Magic Item'!D:D,$A195)+SUMIF('Random Magic Item'!$M:$M,$A195,'Random Magic Item'!P:P))/100</f>
        <v>0.01</v>
      </c>
      <c r="J195" s="39" t="n">
        <f aca="false">(COUNTIF('Random Magic Item'!E:E,$A195)+SUMIF('Random Magic Item'!$M:$M,$A195,'Random Magic Item'!Q:Q))/100</f>
        <v>0</v>
      </c>
      <c r="K195" s="39" t="n">
        <f aca="false">(COUNTIF('Random Magic Item'!F:F,$A195)+SUMIF('Random Magic Item'!$M:$M,$A195,'Random Magic Item'!R:R))/100</f>
        <v>0</v>
      </c>
      <c r="L195" s="39" t="n">
        <f aca="false">(COUNTIF('Random Magic Item'!G:G,$A195)+SUMIF('Random Magic Item'!$M:$M,$A195,'Random Magic Item'!S:S))/100</f>
        <v>0</v>
      </c>
      <c r="M195" s="39" t="n">
        <f aca="false">(COUNTIF('Random Magic Item'!H:H,$A195)+SUMIF('Random Magic Item'!$M:$M,$A195,'Random Magic Item'!T:T))/100</f>
        <v>0</v>
      </c>
      <c r="N195" s="39" t="n">
        <f aca="false">(COUNTIF('Random Magic Item'!I:I,$A195)+SUMIF('Random Magic Item'!$M:$M,$A195,'Random Magic Item'!U:U))/100</f>
        <v>0</v>
      </c>
      <c r="O195" s="39" t="n">
        <f aca="false">(COUNTIF('Random Magic Item'!J:J,$A195)+SUMIF('Random Magic Item'!$M:$M,$A195,'Random Magic Item'!V:V))/100</f>
        <v>0</v>
      </c>
      <c r="P195" s="40" t="n">
        <f aca="false">SIGN(SUM(G195:O195))</f>
        <v>1</v>
      </c>
      <c r="Q195" s="1" t="n">
        <v>175</v>
      </c>
      <c r="W195" s="34" t="n">
        <v>230</v>
      </c>
      <c r="AC195" s="35"/>
      <c r="AD195" s="34"/>
    </row>
    <row r="196" customFormat="false" ht="15" hidden="false" customHeight="false" outlineLevel="0" collapsed="false">
      <c r="A196" s="0" t="s">
        <v>667</v>
      </c>
      <c r="C196" s="0" t="s">
        <v>668</v>
      </c>
      <c r="D196" s="1" t="s">
        <v>439</v>
      </c>
      <c r="E196" s="1" t="n">
        <v>0</v>
      </c>
      <c r="F196" s="1" t="n">
        <v>0</v>
      </c>
      <c r="G196" s="39" t="n">
        <f aca="false">(COUNTIF('Random Magic Item'!B:B,$A196)+SUMIF('Random Magic Item'!$M:$M,$A196,'Random Magic Item'!N:N))/100</f>
        <v>0</v>
      </c>
      <c r="H196" s="39" t="n">
        <f aca="false">(COUNTIF('Random Magic Item'!C:C,$A196)+SUMIF('Random Magic Item'!$M:$M,$A196,'Random Magic Item'!O:O))/100</f>
        <v>0.01</v>
      </c>
      <c r="I196" s="39" t="n">
        <f aca="false">(COUNTIF('Random Magic Item'!D:D,$A196)+SUMIF('Random Magic Item'!$M:$M,$A196,'Random Magic Item'!P:P))/100</f>
        <v>0</v>
      </c>
      <c r="J196" s="39" t="n">
        <f aca="false">(COUNTIF('Random Magic Item'!E:E,$A196)+SUMIF('Random Magic Item'!$M:$M,$A196,'Random Magic Item'!Q:Q))/100</f>
        <v>0</v>
      </c>
      <c r="K196" s="39" t="n">
        <f aca="false">(COUNTIF('Random Magic Item'!F:F,$A196)+SUMIF('Random Magic Item'!$M:$M,$A196,'Random Magic Item'!R:R))/100</f>
        <v>0</v>
      </c>
      <c r="L196" s="39" t="n">
        <f aca="false">(COUNTIF('Random Magic Item'!G:G,$A196)+SUMIF('Random Magic Item'!$M:$M,$A196,'Random Magic Item'!S:S))/100</f>
        <v>0</v>
      </c>
      <c r="M196" s="39" t="n">
        <f aca="false">(COUNTIF('Random Magic Item'!H:H,$A196)+SUMIF('Random Magic Item'!$M:$M,$A196,'Random Magic Item'!T:T))/100</f>
        <v>0</v>
      </c>
      <c r="N196" s="39" t="n">
        <f aca="false">(COUNTIF('Random Magic Item'!I:I,$A196)+SUMIF('Random Magic Item'!$M:$M,$A196,'Random Magic Item'!U:U))/100</f>
        <v>0</v>
      </c>
      <c r="O196" s="39" t="n">
        <f aca="false">(COUNTIF('Random Magic Item'!J:J,$A196)+SUMIF('Random Magic Item'!$M:$M,$A196,'Random Magic Item'!V:V))/100</f>
        <v>0</v>
      </c>
      <c r="P196" s="40" t="n">
        <f aca="false">SIGN(SUM(G196:O196))</f>
        <v>1</v>
      </c>
      <c r="Q196" s="1" t="n">
        <v>175</v>
      </c>
      <c r="W196" s="34" t="n">
        <v>230</v>
      </c>
      <c r="AA196" s="34" t="n">
        <v>3</v>
      </c>
      <c r="AC196" s="35"/>
      <c r="AD196" s="34"/>
    </row>
    <row r="197" customFormat="false" ht="15" hidden="false" customHeight="false" outlineLevel="0" collapsed="false">
      <c r="A197" s="0" t="s">
        <v>669</v>
      </c>
      <c r="C197" s="0" t="s">
        <v>455</v>
      </c>
      <c r="D197" s="1" t="s">
        <v>439</v>
      </c>
      <c r="E197" s="1" t="n">
        <v>0</v>
      </c>
      <c r="F197" s="1" t="n">
        <v>0</v>
      </c>
      <c r="G197" s="39" t="n">
        <f aca="false">(COUNTIF('Random Magic Item'!B:B,$A197)+SUMIF('Random Magic Item'!$M:$M,$A197,'Random Magic Item'!N:N))/100</f>
        <v>0</v>
      </c>
      <c r="H197" s="39" t="n">
        <f aca="false">(COUNTIF('Random Magic Item'!C:C,$A197)+SUMIF('Random Magic Item'!$M:$M,$A197,'Random Magic Item'!O:O))/100</f>
        <v>0</v>
      </c>
      <c r="I197" s="39" t="n">
        <f aca="false">(COUNTIF('Random Magic Item'!D:D,$A197)+SUMIF('Random Magic Item'!$M:$M,$A197,'Random Magic Item'!P:P))/100</f>
        <v>0</v>
      </c>
      <c r="J197" s="39" t="n">
        <f aca="false">(COUNTIF('Random Magic Item'!E:E,$A197)+SUMIF('Random Magic Item'!$M:$M,$A197,'Random Magic Item'!Q:Q))/100</f>
        <v>0</v>
      </c>
      <c r="K197" s="39" t="n">
        <f aca="false">(COUNTIF('Random Magic Item'!F:F,$A197)+SUMIF('Random Magic Item'!$M:$M,$A197,'Random Magic Item'!R:R))/100</f>
        <v>0</v>
      </c>
      <c r="L197" s="39" t="n">
        <f aca="false">(COUNTIF('Random Magic Item'!G:G,$A197)+SUMIF('Random Magic Item'!$M:$M,$A197,'Random Magic Item'!S:S))/100</f>
        <v>0</v>
      </c>
      <c r="M197" s="39" t="n">
        <f aca="false">(COUNTIF('Random Magic Item'!H:H,$A197)+SUMIF('Random Magic Item'!$M:$M,$A197,'Random Magic Item'!T:T))/100</f>
        <v>0</v>
      </c>
      <c r="N197" s="39" t="n">
        <f aca="false">(COUNTIF('Random Magic Item'!I:I,$A197)+SUMIF('Random Magic Item'!$M:$M,$A197,'Random Magic Item'!U:U))/100</f>
        <v>0</v>
      </c>
      <c r="O197" s="39" t="n">
        <f aca="false">(COUNTIF('Random Magic Item'!J:J,$A197)+SUMIF('Random Magic Item'!$M:$M,$A197,'Random Magic Item'!V:V))/100</f>
        <v>0</v>
      </c>
      <c r="P197" s="40" t="n">
        <f aca="false">SIGN(SUM(G197:O197))</f>
        <v>0</v>
      </c>
      <c r="S197" s="1" t="n">
        <v>94</v>
      </c>
      <c r="AC197" s="35"/>
      <c r="AD197" s="34"/>
    </row>
    <row r="198" customFormat="false" ht="15" hidden="false" customHeight="false" outlineLevel="0" collapsed="false">
      <c r="A198" s="0" t="s">
        <v>670</v>
      </c>
      <c r="C198" s="0" t="s">
        <v>455</v>
      </c>
      <c r="D198" s="1" t="s">
        <v>461</v>
      </c>
      <c r="E198" s="1" t="n">
        <v>1</v>
      </c>
      <c r="F198" s="1" t="n">
        <v>0</v>
      </c>
      <c r="G198" s="39" t="n">
        <f aca="false">(COUNTIF('Random Magic Item'!B:B,$A198)+SUMIF('Random Magic Item'!$M:$M,$A198,'Random Magic Item'!N:N))/100</f>
        <v>0</v>
      </c>
      <c r="H198" s="39" t="n">
        <f aca="false">(COUNTIF('Random Magic Item'!C:C,$A198)+SUMIF('Random Magic Item'!$M:$M,$A198,'Random Magic Item'!O:O))/100</f>
        <v>0</v>
      </c>
      <c r="I198" s="39" t="n">
        <f aca="false">(COUNTIF('Random Magic Item'!D:D,$A198)+SUMIF('Random Magic Item'!$M:$M,$A198,'Random Magic Item'!P:P))/100</f>
        <v>0</v>
      </c>
      <c r="J198" s="39" t="n">
        <f aca="false">(COUNTIF('Random Magic Item'!E:E,$A198)+SUMIF('Random Magic Item'!$M:$M,$A198,'Random Magic Item'!Q:Q))/100</f>
        <v>0</v>
      </c>
      <c r="K198" s="39" t="n">
        <f aca="false">(COUNTIF('Random Magic Item'!F:F,$A198)+SUMIF('Random Magic Item'!$M:$M,$A198,'Random Magic Item'!R:R))/100</f>
        <v>0</v>
      </c>
      <c r="L198" s="39" t="n">
        <f aca="false">(COUNTIF('Random Magic Item'!G:G,$A198)+SUMIF('Random Magic Item'!$M:$M,$A198,'Random Magic Item'!S:S))/100</f>
        <v>0</v>
      </c>
      <c r="M198" s="39" t="n">
        <f aca="false">(COUNTIF('Random Magic Item'!H:H,$A198)+SUMIF('Random Magic Item'!$M:$M,$A198,'Random Magic Item'!T:T))/100</f>
        <v>0</v>
      </c>
      <c r="N198" s="39" t="n">
        <f aca="false">(COUNTIF('Random Magic Item'!I:I,$A198)+SUMIF('Random Magic Item'!$M:$M,$A198,'Random Magic Item'!U:U))/100</f>
        <v>0.01</v>
      </c>
      <c r="O198" s="39" t="n">
        <f aca="false">(COUNTIF('Random Magic Item'!J:J,$A198)+SUMIF('Random Magic Item'!$M:$M,$A198,'Random Magic Item'!V:V))/100</f>
        <v>0</v>
      </c>
      <c r="P198" s="40" t="n">
        <f aca="false">SIGN(SUM(G198:O198))</f>
        <v>1</v>
      </c>
      <c r="Q198" s="1" t="n">
        <v>176</v>
      </c>
      <c r="AC198" s="35"/>
      <c r="AD198" s="34"/>
    </row>
    <row r="199" customFormat="false" ht="15" hidden="false" customHeight="false" outlineLevel="0" collapsed="false">
      <c r="A199" s="0" t="s">
        <v>671</v>
      </c>
      <c r="C199" s="0" t="s">
        <v>455</v>
      </c>
      <c r="D199" s="1" t="s">
        <v>459</v>
      </c>
      <c r="E199" s="1" t="n">
        <v>1</v>
      </c>
      <c r="F199" s="1" t="n">
        <v>0</v>
      </c>
      <c r="G199" s="39" t="n">
        <f aca="false">(COUNTIF('Random Magic Item'!B:B,$A199)+SUMIF('Random Magic Item'!$M:$M,$A199,'Random Magic Item'!N:N))/100</f>
        <v>0</v>
      </c>
      <c r="H199" s="39" t="n">
        <f aca="false">(COUNTIF('Random Magic Item'!C:C,$A199)+SUMIF('Random Magic Item'!$M:$M,$A199,'Random Magic Item'!O:O))/100</f>
        <v>0</v>
      </c>
      <c r="I199" s="39" t="n">
        <f aca="false">(COUNTIF('Random Magic Item'!D:D,$A199)+SUMIF('Random Magic Item'!$M:$M,$A199,'Random Magic Item'!P:P))/100</f>
        <v>0</v>
      </c>
      <c r="J199" s="39" t="n">
        <f aca="false">(COUNTIF('Random Magic Item'!E:E,$A199)+SUMIF('Random Magic Item'!$M:$M,$A199,'Random Magic Item'!Q:Q))/100</f>
        <v>0</v>
      </c>
      <c r="K199" s="39" t="n">
        <f aca="false">(COUNTIF('Random Magic Item'!F:F,$A199)+SUMIF('Random Magic Item'!$M:$M,$A199,'Random Magic Item'!R:R))/100</f>
        <v>0</v>
      </c>
      <c r="L199" s="39" t="n">
        <f aca="false">(COUNTIF('Random Magic Item'!G:G,$A199)+SUMIF('Random Magic Item'!$M:$M,$A199,'Random Magic Item'!S:S))/100</f>
        <v>0</v>
      </c>
      <c r="M199" s="39" t="n">
        <f aca="false">(COUNTIF('Random Magic Item'!H:H,$A199)+SUMIF('Random Magic Item'!$M:$M,$A199,'Random Magic Item'!T:T))/100</f>
        <v>0.01</v>
      </c>
      <c r="N199" s="39" t="n">
        <f aca="false">(COUNTIF('Random Magic Item'!I:I,$A199)+SUMIF('Random Magic Item'!$M:$M,$A199,'Random Magic Item'!U:U))/100</f>
        <v>0</v>
      </c>
      <c r="O199" s="39" t="n">
        <f aca="false">(COUNTIF('Random Magic Item'!J:J,$A199)+SUMIF('Random Magic Item'!$M:$M,$A199,'Random Magic Item'!V:V))/100</f>
        <v>0</v>
      </c>
      <c r="P199" s="40" t="n">
        <f aca="false">SIGN(SUM(G199:O199))</f>
        <v>1</v>
      </c>
      <c r="Q199" s="1" t="n">
        <v>176</v>
      </c>
      <c r="AC199" s="35"/>
      <c r="AD199" s="34"/>
    </row>
    <row r="200" customFormat="false" ht="15" hidden="false" customHeight="false" outlineLevel="0" collapsed="false">
      <c r="A200" s="0" t="s">
        <v>672</v>
      </c>
      <c r="C200" s="0" t="s">
        <v>455</v>
      </c>
      <c r="D200" s="1" t="s">
        <v>459</v>
      </c>
      <c r="E200" s="1" t="n">
        <v>1</v>
      </c>
      <c r="F200" s="1" t="n">
        <v>0</v>
      </c>
      <c r="G200" s="39" t="n">
        <f aca="false">(COUNTIF('Random Magic Item'!B:B,$A200)+SUMIF('Random Magic Item'!$M:$M,$A200,'Random Magic Item'!N:N))/100</f>
        <v>0</v>
      </c>
      <c r="H200" s="39" t="n">
        <f aca="false">(COUNTIF('Random Magic Item'!C:C,$A200)+SUMIF('Random Magic Item'!$M:$M,$A200,'Random Magic Item'!O:O))/100</f>
        <v>0</v>
      </c>
      <c r="I200" s="39" t="n">
        <f aca="false">(COUNTIF('Random Magic Item'!D:D,$A200)+SUMIF('Random Magic Item'!$M:$M,$A200,'Random Magic Item'!P:P))/100</f>
        <v>0</v>
      </c>
      <c r="J200" s="39" t="n">
        <f aca="false">(COUNTIF('Random Magic Item'!E:E,$A200)+SUMIF('Random Magic Item'!$M:$M,$A200,'Random Magic Item'!Q:Q))/100</f>
        <v>0</v>
      </c>
      <c r="K200" s="39" t="n">
        <f aca="false">(COUNTIF('Random Magic Item'!F:F,$A200)+SUMIF('Random Magic Item'!$M:$M,$A200,'Random Magic Item'!R:R))/100</f>
        <v>0</v>
      </c>
      <c r="L200" s="39" t="n">
        <f aca="false">(COUNTIF('Random Magic Item'!G:G,$A200)+SUMIF('Random Magic Item'!$M:$M,$A200,'Random Magic Item'!S:S))/100</f>
        <v>0</v>
      </c>
      <c r="M200" s="39" t="n">
        <f aca="false">(COUNTIF('Random Magic Item'!H:H,$A200)+SUMIF('Random Magic Item'!$M:$M,$A200,'Random Magic Item'!T:T))/100</f>
        <v>0.01</v>
      </c>
      <c r="N200" s="39" t="n">
        <f aca="false">(COUNTIF('Random Magic Item'!I:I,$A200)+SUMIF('Random Magic Item'!$M:$M,$A200,'Random Magic Item'!U:U))/100</f>
        <v>0</v>
      </c>
      <c r="O200" s="39" t="n">
        <f aca="false">(COUNTIF('Random Magic Item'!J:J,$A200)+SUMIF('Random Magic Item'!$M:$M,$A200,'Random Magic Item'!V:V))/100</f>
        <v>0</v>
      </c>
      <c r="P200" s="40" t="n">
        <f aca="false">SIGN(SUM(G200:O200))</f>
        <v>1</v>
      </c>
      <c r="Q200" s="1" t="n">
        <v>176</v>
      </c>
      <c r="AC200" s="35"/>
      <c r="AD200" s="34"/>
    </row>
    <row r="201" customFormat="false" ht="15" hidden="false" customHeight="false" outlineLevel="0" collapsed="false">
      <c r="A201" s="0" t="s">
        <v>673</v>
      </c>
      <c r="C201" s="0" t="s">
        <v>455</v>
      </c>
      <c r="D201" s="1" t="s">
        <v>439</v>
      </c>
      <c r="E201" s="1" t="n">
        <v>1</v>
      </c>
      <c r="F201" s="1" t="n">
        <v>0</v>
      </c>
      <c r="G201" s="39" t="n">
        <f aca="false">(COUNTIF('Random Magic Item'!B:B,$A201)+SUMIF('Random Magic Item'!$M:$M,$A201,'Random Magic Item'!N:N))/100</f>
        <v>0</v>
      </c>
      <c r="H201" s="39" t="n">
        <f aca="false">(COUNTIF('Random Magic Item'!C:C,$A201)+SUMIF('Random Magic Item'!$M:$M,$A201,'Random Magic Item'!O:O))/100</f>
        <v>0</v>
      </c>
      <c r="I201" s="39" t="n">
        <f aca="false">(COUNTIF('Random Magic Item'!D:D,$A201)+SUMIF('Random Magic Item'!$M:$M,$A201,'Random Magic Item'!P:P))/100</f>
        <v>0</v>
      </c>
      <c r="J201" s="39" t="n">
        <f aca="false">(COUNTIF('Random Magic Item'!E:E,$A201)+SUMIF('Random Magic Item'!$M:$M,$A201,'Random Magic Item'!Q:Q))/100</f>
        <v>0</v>
      </c>
      <c r="K201" s="39" t="n">
        <f aca="false">(COUNTIF('Random Magic Item'!F:F,$A201)+SUMIF('Random Magic Item'!$M:$M,$A201,'Random Magic Item'!R:R))/100</f>
        <v>0</v>
      </c>
      <c r="L201" s="39" t="n">
        <f aca="false">(COUNTIF('Random Magic Item'!G:G,$A201)+SUMIF('Random Magic Item'!$M:$M,$A201,'Random Magic Item'!S:S))/100</f>
        <v>0.01</v>
      </c>
      <c r="M201" s="39" t="n">
        <f aca="false">(COUNTIF('Random Magic Item'!H:H,$A201)+SUMIF('Random Magic Item'!$M:$M,$A201,'Random Magic Item'!T:T))/100</f>
        <v>0</v>
      </c>
      <c r="N201" s="39" t="n">
        <f aca="false">(COUNTIF('Random Magic Item'!I:I,$A201)+SUMIF('Random Magic Item'!$M:$M,$A201,'Random Magic Item'!U:U))/100</f>
        <v>0</v>
      </c>
      <c r="O201" s="39" t="n">
        <f aca="false">(COUNTIF('Random Magic Item'!J:J,$A201)+SUMIF('Random Magic Item'!$M:$M,$A201,'Random Magic Item'!V:V))/100</f>
        <v>0</v>
      </c>
      <c r="P201" s="40" t="n">
        <f aca="false">SIGN(SUM(G201:O201))</f>
        <v>1</v>
      </c>
      <c r="Q201" s="1" t="n">
        <v>176</v>
      </c>
      <c r="AC201" s="35"/>
      <c r="AD201" s="34"/>
    </row>
    <row r="202" customFormat="false" ht="15" hidden="false" customHeight="false" outlineLevel="0" collapsed="false">
      <c r="A202" s="0" t="s">
        <v>674</v>
      </c>
      <c r="C202" s="0" t="s">
        <v>455</v>
      </c>
      <c r="D202" s="1" t="s">
        <v>439</v>
      </c>
      <c r="E202" s="1" t="n">
        <v>1</v>
      </c>
      <c r="F202" s="1" t="n">
        <v>0</v>
      </c>
      <c r="G202" s="39" t="n">
        <f aca="false">(COUNTIF('Random Magic Item'!B:B,$A202)+SUMIF('Random Magic Item'!$M:$M,$A202,'Random Magic Item'!N:N))/100</f>
        <v>0</v>
      </c>
      <c r="H202" s="39" t="n">
        <f aca="false">(COUNTIF('Random Magic Item'!C:C,$A202)+SUMIF('Random Magic Item'!$M:$M,$A202,'Random Magic Item'!O:O))/100</f>
        <v>0</v>
      </c>
      <c r="I202" s="39" t="n">
        <f aca="false">(COUNTIF('Random Magic Item'!D:D,$A202)+SUMIF('Random Magic Item'!$M:$M,$A202,'Random Magic Item'!P:P))/100</f>
        <v>0</v>
      </c>
      <c r="J202" s="39" t="n">
        <f aca="false">(COUNTIF('Random Magic Item'!E:E,$A202)+SUMIF('Random Magic Item'!$M:$M,$A202,'Random Magic Item'!Q:Q))/100</f>
        <v>0</v>
      </c>
      <c r="K202" s="39" t="n">
        <f aca="false">(COUNTIF('Random Magic Item'!F:F,$A202)+SUMIF('Random Magic Item'!$M:$M,$A202,'Random Magic Item'!R:R))/100</f>
        <v>0</v>
      </c>
      <c r="L202" s="39" t="n">
        <f aca="false">(COUNTIF('Random Magic Item'!G:G,$A202)+SUMIF('Random Magic Item'!$M:$M,$A202,'Random Magic Item'!S:S))/100</f>
        <v>0.01</v>
      </c>
      <c r="M202" s="39" t="n">
        <f aca="false">(COUNTIF('Random Magic Item'!H:H,$A202)+SUMIF('Random Magic Item'!$M:$M,$A202,'Random Magic Item'!T:T))/100</f>
        <v>0</v>
      </c>
      <c r="N202" s="39" t="n">
        <f aca="false">(COUNTIF('Random Magic Item'!I:I,$A202)+SUMIF('Random Magic Item'!$M:$M,$A202,'Random Magic Item'!U:U))/100</f>
        <v>0</v>
      </c>
      <c r="O202" s="39" t="n">
        <f aca="false">(COUNTIF('Random Magic Item'!J:J,$A202)+SUMIF('Random Magic Item'!$M:$M,$A202,'Random Magic Item'!V:V))/100</f>
        <v>0</v>
      </c>
      <c r="P202" s="40" t="n">
        <f aca="false">SIGN(SUM(G202:O202))</f>
        <v>1</v>
      </c>
      <c r="Q202" s="1" t="n">
        <v>176</v>
      </c>
      <c r="AC202" s="35"/>
      <c r="AD202" s="34"/>
    </row>
    <row r="203" customFormat="false" ht="15" hidden="false" customHeight="false" outlineLevel="0" collapsed="false">
      <c r="A203" s="0" t="s">
        <v>675</v>
      </c>
      <c r="C203" s="0" t="s">
        <v>455</v>
      </c>
      <c r="D203" s="1" t="s">
        <v>439</v>
      </c>
      <c r="E203" s="1" t="n">
        <v>1</v>
      </c>
      <c r="F203" s="1" t="n">
        <v>0</v>
      </c>
      <c r="G203" s="39" t="n">
        <f aca="false">(COUNTIF('Random Magic Item'!B:B,$A203)+SUMIF('Random Magic Item'!$M:$M,$A203,'Random Magic Item'!N:N))/100</f>
        <v>0</v>
      </c>
      <c r="H203" s="39" t="n">
        <f aca="false">(COUNTIF('Random Magic Item'!C:C,$A203)+SUMIF('Random Magic Item'!$M:$M,$A203,'Random Magic Item'!O:O))/100</f>
        <v>0</v>
      </c>
      <c r="I203" s="39" t="n">
        <f aca="false">(COUNTIF('Random Magic Item'!D:D,$A203)+SUMIF('Random Magic Item'!$M:$M,$A203,'Random Magic Item'!P:P))/100</f>
        <v>0</v>
      </c>
      <c r="J203" s="39" t="n">
        <f aca="false">(COUNTIF('Random Magic Item'!E:E,$A203)+SUMIF('Random Magic Item'!$M:$M,$A203,'Random Magic Item'!Q:Q))/100</f>
        <v>0</v>
      </c>
      <c r="K203" s="39" t="n">
        <f aca="false">(COUNTIF('Random Magic Item'!F:F,$A203)+SUMIF('Random Magic Item'!$M:$M,$A203,'Random Magic Item'!R:R))/100</f>
        <v>0</v>
      </c>
      <c r="L203" s="39" t="n">
        <f aca="false">(COUNTIF('Random Magic Item'!G:G,$A203)+SUMIF('Random Magic Item'!$M:$M,$A203,'Random Magic Item'!S:S))/100</f>
        <v>0.01</v>
      </c>
      <c r="M203" s="39" t="n">
        <f aca="false">(COUNTIF('Random Magic Item'!H:H,$A203)+SUMIF('Random Magic Item'!$M:$M,$A203,'Random Magic Item'!T:T))/100</f>
        <v>0</v>
      </c>
      <c r="N203" s="39" t="n">
        <f aca="false">(COUNTIF('Random Magic Item'!I:I,$A203)+SUMIF('Random Magic Item'!$M:$M,$A203,'Random Magic Item'!U:U))/100</f>
        <v>0</v>
      </c>
      <c r="O203" s="39" t="n">
        <f aca="false">(COUNTIF('Random Magic Item'!J:J,$A203)+SUMIF('Random Magic Item'!$M:$M,$A203,'Random Magic Item'!V:V))/100</f>
        <v>0</v>
      </c>
      <c r="P203" s="40" t="n">
        <f aca="false">SIGN(SUM(G203:O203))</f>
        <v>1</v>
      </c>
      <c r="Q203" s="1" t="n">
        <v>176</v>
      </c>
      <c r="AC203" s="35"/>
      <c r="AD203" s="34"/>
    </row>
    <row r="204" customFormat="false" ht="15" hidden="false" customHeight="false" outlineLevel="0" collapsed="false">
      <c r="A204" s="0" t="s">
        <v>676</v>
      </c>
      <c r="C204" s="0" t="s">
        <v>455</v>
      </c>
      <c r="D204" s="1" t="s">
        <v>469</v>
      </c>
      <c r="E204" s="1" t="n">
        <v>1</v>
      </c>
      <c r="F204" s="1" t="n">
        <v>0</v>
      </c>
      <c r="G204" s="39" t="n">
        <f aca="false">(COUNTIF('Random Magic Item'!B:B,$A204)+SUMIF('Random Magic Item'!$M:$M,$A204,'Random Magic Item'!N:N))/100</f>
        <v>0</v>
      </c>
      <c r="H204" s="39" t="n">
        <f aca="false">(COUNTIF('Random Magic Item'!C:C,$A204)+SUMIF('Random Magic Item'!$M:$M,$A204,'Random Magic Item'!O:O))/100</f>
        <v>0</v>
      </c>
      <c r="I204" s="39" t="n">
        <f aca="false">(COUNTIF('Random Magic Item'!D:D,$A204)+SUMIF('Random Magic Item'!$M:$M,$A204,'Random Magic Item'!P:P))/100</f>
        <v>0</v>
      </c>
      <c r="J204" s="39" t="n">
        <f aca="false">(COUNTIF('Random Magic Item'!E:E,$A204)+SUMIF('Random Magic Item'!$M:$M,$A204,'Random Magic Item'!Q:Q))/100</f>
        <v>0</v>
      </c>
      <c r="K204" s="39" t="n">
        <f aca="false">(COUNTIF('Random Magic Item'!F:F,$A204)+SUMIF('Random Magic Item'!$M:$M,$A204,'Random Magic Item'!R:R))/100</f>
        <v>0</v>
      </c>
      <c r="L204" s="39" t="n">
        <f aca="false">(COUNTIF('Random Magic Item'!G:G,$A204)+SUMIF('Random Magic Item'!$M:$M,$A204,'Random Magic Item'!S:S))/100</f>
        <v>0</v>
      </c>
      <c r="M204" s="39" t="n">
        <f aca="false">(COUNTIF('Random Magic Item'!H:H,$A204)+SUMIF('Random Magic Item'!$M:$M,$A204,'Random Magic Item'!T:T))/100</f>
        <v>0</v>
      </c>
      <c r="N204" s="39" t="n">
        <f aca="false">(COUNTIF('Random Magic Item'!I:I,$A204)+SUMIF('Random Magic Item'!$M:$M,$A204,'Random Magic Item'!U:U))/100</f>
        <v>0</v>
      </c>
      <c r="O204" s="39" t="n">
        <f aca="false">(COUNTIF('Random Magic Item'!J:J,$A204)+SUMIF('Random Magic Item'!$M:$M,$A204,'Random Magic Item'!V:V))/100</f>
        <v>0.01</v>
      </c>
      <c r="P204" s="40" t="n">
        <f aca="false">SIGN(SUM(G204:O204))</f>
        <v>1</v>
      </c>
      <c r="Q204" s="1" t="n">
        <v>176</v>
      </c>
      <c r="AC204" s="35"/>
      <c r="AD204" s="34"/>
    </row>
    <row r="205" customFormat="false" ht="15" hidden="false" customHeight="false" outlineLevel="0" collapsed="false">
      <c r="A205" s="0" t="s">
        <v>677</v>
      </c>
      <c r="C205" s="0" t="s">
        <v>455</v>
      </c>
      <c r="D205" s="1" t="s">
        <v>461</v>
      </c>
      <c r="E205" s="1" t="n">
        <v>1</v>
      </c>
      <c r="F205" s="1" t="n">
        <v>0</v>
      </c>
      <c r="G205" s="39" t="n">
        <f aca="false">(COUNTIF('Random Magic Item'!B:B,$A205)+SUMIF('Random Magic Item'!$M:$M,$A205,'Random Magic Item'!N:N))/100</f>
        <v>0</v>
      </c>
      <c r="H205" s="39" t="n">
        <f aca="false">(COUNTIF('Random Magic Item'!C:C,$A205)+SUMIF('Random Magic Item'!$M:$M,$A205,'Random Magic Item'!O:O))/100</f>
        <v>0</v>
      </c>
      <c r="I205" s="39" t="n">
        <f aca="false">(COUNTIF('Random Magic Item'!D:D,$A205)+SUMIF('Random Magic Item'!$M:$M,$A205,'Random Magic Item'!P:P))/100</f>
        <v>0</v>
      </c>
      <c r="J205" s="39" t="n">
        <f aca="false">(COUNTIF('Random Magic Item'!E:E,$A205)+SUMIF('Random Magic Item'!$M:$M,$A205,'Random Magic Item'!Q:Q))/100</f>
        <v>0</v>
      </c>
      <c r="K205" s="39" t="n">
        <f aca="false">(COUNTIF('Random Magic Item'!F:F,$A205)+SUMIF('Random Magic Item'!$M:$M,$A205,'Random Magic Item'!R:R))/100</f>
        <v>0</v>
      </c>
      <c r="L205" s="39" t="n">
        <f aca="false">(COUNTIF('Random Magic Item'!G:G,$A205)+SUMIF('Random Magic Item'!$M:$M,$A205,'Random Magic Item'!S:S))/100</f>
        <v>0</v>
      </c>
      <c r="M205" s="39" t="n">
        <f aca="false">(COUNTIF('Random Magic Item'!H:H,$A205)+SUMIF('Random Magic Item'!$M:$M,$A205,'Random Magic Item'!T:T))/100</f>
        <v>0</v>
      </c>
      <c r="N205" s="39" t="n">
        <f aca="false">(COUNTIF('Random Magic Item'!I:I,$A205)+SUMIF('Random Magic Item'!$M:$M,$A205,'Random Magic Item'!U:U))/100</f>
        <v>0.01</v>
      </c>
      <c r="O205" s="39" t="n">
        <f aca="false">(COUNTIF('Random Magic Item'!J:J,$A205)+SUMIF('Random Magic Item'!$M:$M,$A205,'Random Magic Item'!V:V))/100</f>
        <v>0</v>
      </c>
      <c r="P205" s="40" t="n">
        <f aca="false">SIGN(SUM(G205:O205))</f>
        <v>1</v>
      </c>
      <c r="Q205" s="1" t="n">
        <v>177</v>
      </c>
      <c r="W205" s="34" t="n">
        <v>230</v>
      </c>
      <c r="AC205" s="35"/>
      <c r="AD205" s="34"/>
    </row>
    <row r="206" customFormat="false" ht="15" hidden="false" customHeight="false" outlineLevel="0" collapsed="false">
      <c r="A206" s="0" t="s">
        <v>678</v>
      </c>
      <c r="C206" s="0" t="s">
        <v>455</v>
      </c>
      <c r="D206" s="1" t="s">
        <v>461</v>
      </c>
      <c r="E206" s="1" t="n">
        <v>1</v>
      </c>
      <c r="F206" s="1" t="n">
        <v>0</v>
      </c>
      <c r="G206" s="39" t="n">
        <f aca="false">(COUNTIF('Random Magic Item'!B:B,$A206)+SUMIF('Random Magic Item'!$M:$M,$A206,'Random Magic Item'!N:N))/100</f>
        <v>0</v>
      </c>
      <c r="H206" s="39" t="n">
        <f aca="false">(COUNTIF('Random Magic Item'!C:C,$A206)+SUMIF('Random Magic Item'!$M:$M,$A206,'Random Magic Item'!O:O))/100</f>
        <v>0</v>
      </c>
      <c r="I206" s="39" t="n">
        <f aca="false">(COUNTIF('Random Magic Item'!D:D,$A206)+SUMIF('Random Magic Item'!$M:$M,$A206,'Random Magic Item'!P:P))/100</f>
        <v>0</v>
      </c>
      <c r="J206" s="39" t="n">
        <f aca="false">(COUNTIF('Random Magic Item'!E:E,$A206)+SUMIF('Random Magic Item'!$M:$M,$A206,'Random Magic Item'!Q:Q))/100</f>
        <v>0</v>
      </c>
      <c r="K206" s="39" t="n">
        <f aca="false">(COUNTIF('Random Magic Item'!F:F,$A206)+SUMIF('Random Magic Item'!$M:$M,$A206,'Random Magic Item'!R:R))/100</f>
        <v>0</v>
      </c>
      <c r="L206" s="39" t="n">
        <f aca="false">(COUNTIF('Random Magic Item'!G:G,$A206)+SUMIF('Random Magic Item'!$M:$M,$A206,'Random Magic Item'!S:S))/100</f>
        <v>0</v>
      </c>
      <c r="M206" s="39" t="n">
        <f aca="false">(COUNTIF('Random Magic Item'!H:H,$A206)+SUMIF('Random Magic Item'!$M:$M,$A206,'Random Magic Item'!T:T))/100</f>
        <v>0</v>
      </c>
      <c r="N206" s="39" t="n">
        <f aca="false">(COUNTIF('Random Magic Item'!I:I,$A206)+SUMIF('Random Magic Item'!$M:$M,$A206,'Random Magic Item'!U:U))/100</f>
        <v>0.01</v>
      </c>
      <c r="O206" s="39" t="n">
        <f aca="false">(COUNTIF('Random Magic Item'!J:J,$A206)+SUMIF('Random Magic Item'!$M:$M,$A206,'Random Magic Item'!V:V))/100</f>
        <v>0</v>
      </c>
      <c r="P206" s="40" t="n">
        <f aca="false">SIGN(SUM(G206:O206))</f>
        <v>1</v>
      </c>
      <c r="Q206" s="1" t="n">
        <v>177</v>
      </c>
      <c r="W206" s="34" t="n">
        <v>230</v>
      </c>
      <c r="AC206" s="35"/>
      <c r="AD206" s="34"/>
    </row>
    <row r="207" customFormat="false" ht="15" hidden="false" customHeight="false" outlineLevel="0" collapsed="false">
      <c r="A207" s="0" t="s">
        <v>679</v>
      </c>
      <c r="C207" s="0" t="s">
        <v>455</v>
      </c>
      <c r="D207" s="1" t="s">
        <v>459</v>
      </c>
      <c r="E207" s="1" t="n">
        <v>1</v>
      </c>
      <c r="F207" s="1" t="n">
        <v>0</v>
      </c>
      <c r="G207" s="39" t="n">
        <f aca="false">(COUNTIF('Random Magic Item'!B:B,$A207)+SUMIF('Random Magic Item'!$M:$M,$A207,'Random Magic Item'!N:N))/100</f>
        <v>0</v>
      </c>
      <c r="H207" s="39" t="n">
        <f aca="false">(COUNTIF('Random Magic Item'!C:C,$A207)+SUMIF('Random Magic Item'!$M:$M,$A207,'Random Magic Item'!O:O))/100</f>
        <v>0</v>
      </c>
      <c r="I207" s="39" t="n">
        <f aca="false">(COUNTIF('Random Magic Item'!D:D,$A207)+SUMIF('Random Magic Item'!$M:$M,$A207,'Random Magic Item'!P:P))/100</f>
        <v>0</v>
      </c>
      <c r="J207" s="39" t="n">
        <f aca="false">(COUNTIF('Random Magic Item'!E:E,$A207)+SUMIF('Random Magic Item'!$M:$M,$A207,'Random Magic Item'!Q:Q))/100</f>
        <v>0</v>
      </c>
      <c r="K207" s="39" t="n">
        <f aca="false">(COUNTIF('Random Magic Item'!F:F,$A207)+SUMIF('Random Magic Item'!$M:$M,$A207,'Random Magic Item'!R:R))/100</f>
        <v>0</v>
      </c>
      <c r="L207" s="39" t="n">
        <f aca="false">(COUNTIF('Random Magic Item'!G:G,$A207)+SUMIF('Random Magic Item'!$M:$M,$A207,'Random Magic Item'!S:S))/100</f>
        <v>0</v>
      </c>
      <c r="M207" s="39" t="n">
        <f aca="false">(COUNTIF('Random Magic Item'!H:H,$A207)+SUMIF('Random Magic Item'!$M:$M,$A207,'Random Magic Item'!T:T))/100</f>
        <v>0.01</v>
      </c>
      <c r="N207" s="39" t="n">
        <f aca="false">(COUNTIF('Random Magic Item'!I:I,$A207)+SUMIF('Random Magic Item'!$M:$M,$A207,'Random Magic Item'!U:U))/100</f>
        <v>0</v>
      </c>
      <c r="O207" s="39" t="n">
        <f aca="false">(COUNTIF('Random Magic Item'!J:J,$A207)+SUMIF('Random Magic Item'!$M:$M,$A207,'Random Magic Item'!V:V))/100</f>
        <v>0</v>
      </c>
      <c r="P207" s="40" t="n">
        <f aca="false">SIGN(SUM(G207:O207))</f>
        <v>1</v>
      </c>
      <c r="Q207" s="1" t="n">
        <v>177</v>
      </c>
      <c r="W207" s="34" t="n">
        <v>230</v>
      </c>
      <c r="AC207" s="35"/>
      <c r="AD207" s="34"/>
    </row>
    <row r="208" customFormat="false" ht="15" hidden="false" customHeight="false" outlineLevel="0" collapsed="false">
      <c r="A208" s="0" t="s">
        <v>680</v>
      </c>
      <c r="C208" s="0" t="s">
        <v>455</v>
      </c>
      <c r="D208" s="1" t="s">
        <v>461</v>
      </c>
      <c r="E208" s="1" t="n">
        <v>1</v>
      </c>
      <c r="F208" s="1" t="n">
        <v>0</v>
      </c>
      <c r="G208" s="39" t="n">
        <f aca="false">(COUNTIF('Random Magic Item'!B:B,$A208)+SUMIF('Random Magic Item'!$M:$M,$A208,'Random Magic Item'!N:N))/100</f>
        <v>0</v>
      </c>
      <c r="H208" s="39" t="n">
        <f aca="false">(COUNTIF('Random Magic Item'!C:C,$A208)+SUMIF('Random Magic Item'!$M:$M,$A208,'Random Magic Item'!O:O))/100</f>
        <v>0</v>
      </c>
      <c r="I208" s="39" t="n">
        <f aca="false">(COUNTIF('Random Magic Item'!D:D,$A208)+SUMIF('Random Magic Item'!$M:$M,$A208,'Random Magic Item'!P:P))/100</f>
        <v>0</v>
      </c>
      <c r="J208" s="39" t="n">
        <f aca="false">(COUNTIF('Random Magic Item'!E:E,$A208)+SUMIF('Random Magic Item'!$M:$M,$A208,'Random Magic Item'!Q:Q))/100</f>
        <v>0</v>
      </c>
      <c r="K208" s="39" t="n">
        <f aca="false">(COUNTIF('Random Magic Item'!F:F,$A208)+SUMIF('Random Magic Item'!$M:$M,$A208,'Random Magic Item'!R:R))/100</f>
        <v>0</v>
      </c>
      <c r="L208" s="39" t="n">
        <f aca="false">(COUNTIF('Random Magic Item'!G:G,$A208)+SUMIF('Random Magic Item'!$M:$M,$A208,'Random Magic Item'!S:S))/100</f>
        <v>0</v>
      </c>
      <c r="M208" s="39" t="n">
        <f aca="false">(COUNTIF('Random Magic Item'!H:H,$A208)+SUMIF('Random Magic Item'!$M:$M,$A208,'Random Magic Item'!T:T))/100</f>
        <v>0</v>
      </c>
      <c r="N208" s="39" t="n">
        <f aca="false">(COUNTIF('Random Magic Item'!I:I,$A208)+SUMIF('Random Magic Item'!$M:$M,$A208,'Random Magic Item'!U:U))/100</f>
        <v>0.01</v>
      </c>
      <c r="O208" s="39" t="n">
        <f aca="false">(COUNTIF('Random Magic Item'!J:J,$A208)+SUMIF('Random Magic Item'!$M:$M,$A208,'Random Magic Item'!V:V))/100</f>
        <v>0</v>
      </c>
      <c r="P208" s="40" t="n">
        <f aca="false">SIGN(SUM(G208:O208))</f>
        <v>1</v>
      </c>
      <c r="Q208" s="1" t="n">
        <v>177</v>
      </c>
      <c r="W208" s="34" t="n">
        <v>230</v>
      </c>
      <c r="AC208" s="35"/>
      <c r="AD208" s="34"/>
    </row>
    <row r="209" customFormat="false" ht="15" hidden="false" customHeight="false" outlineLevel="0" collapsed="false">
      <c r="A209" s="0" t="s">
        <v>681</v>
      </c>
      <c r="C209" s="0" t="s">
        <v>455</v>
      </c>
      <c r="D209" s="1" t="s">
        <v>469</v>
      </c>
      <c r="E209" s="1" t="n">
        <v>1</v>
      </c>
      <c r="F209" s="1" t="n">
        <v>0</v>
      </c>
      <c r="G209" s="39" t="n">
        <f aca="false">(COUNTIF('Random Magic Item'!B:B,$A209)+SUMIF('Random Magic Item'!$M:$M,$A209,'Random Magic Item'!N:N))/100</f>
        <v>0</v>
      </c>
      <c r="H209" s="39" t="n">
        <f aca="false">(COUNTIF('Random Magic Item'!C:C,$A209)+SUMIF('Random Magic Item'!$M:$M,$A209,'Random Magic Item'!O:O))/100</f>
        <v>0</v>
      </c>
      <c r="I209" s="39" t="n">
        <f aca="false">(COUNTIF('Random Magic Item'!D:D,$A209)+SUMIF('Random Magic Item'!$M:$M,$A209,'Random Magic Item'!P:P))/100</f>
        <v>0</v>
      </c>
      <c r="J209" s="39" t="n">
        <f aca="false">(COUNTIF('Random Magic Item'!E:E,$A209)+SUMIF('Random Magic Item'!$M:$M,$A209,'Random Magic Item'!Q:Q))/100</f>
        <v>0</v>
      </c>
      <c r="K209" s="39" t="n">
        <f aca="false">(COUNTIF('Random Magic Item'!F:F,$A209)+SUMIF('Random Magic Item'!$M:$M,$A209,'Random Magic Item'!R:R))/100</f>
        <v>0</v>
      </c>
      <c r="L209" s="39" t="n">
        <f aca="false">(COUNTIF('Random Magic Item'!G:G,$A209)+SUMIF('Random Magic Item'!$M:$M,$A209,'Random Magic Item'!S:S))/100</f>
        <v>0</v>
      </c>
      <c r="M209" s="39" t="n">
        <f aca="false">(COUNTIF('Random Magic Item'!H:H,$A209)+SUMIF('Random Magic Item'!$M:$M,$A209,'Random Magic Item'!T:T))/100</f>
        <v>0</v>
      </c>
      <c r="N209" s="39" t="n">
        <f aca="false">(COUNTIF('Random Magic Item'!I:I,$A209)+SUMIF('Random Magic Item'!$M:$M,$A209,'Random Magic Item'!U:U))/100</f>
        <v>0</v>
      </c>
      <c r="O209" s="39" t="n">
        <f aca="false">(COUNTIF('Random Magic Item'!J:J,$A209)+SUMIF('Random Magic Item'!$M:$M,$A209,'Random Magic Item'!V:V))/100</f>
        <v>0.01</v>
      </c>
      <c r="P209" s="40" t="n">
        <f aca="false">SIGN(SUM(G209:O209))</f>
        <v>1</v>
      </c>
      <c r="Q209" s="1" t="n">
        <v>177</v>
      </c>
      <c r="W209" s="34" t="n">
        <v>230</v>
      </c>
      <c r="AC209" s="35"/>
      <c r="AD209" s="34"/>
    </row>
    <row r="210" customFormat="false" ht="15" hidden="false" customHeight="false" outlineLevel="0" collapsed="false">
      <c r="A210" s="0" t="s">
        <v>682</v>
      </c>
      <c r="C210" s="0" t="s">
        <v>455</v>
      </c>
      <c r="D210" s="1" t="s">
        <v>461</v>
      </c>
      <c r="E210" s="1" t="n">
        <v>1</v>
      </c>
      <c r="F210" s="1" t="n">
        <v>0</v>
      </c>
      <c r="G210" s="39" t="n">
        <f aca="false">(COUNTIF('Random Magic Item'!B:B,$A210)+SUMIF('Random Magic Item'!$M:$M,$A210,'Random Magic Item'!N:N))/100</f>
        <v>0</v>
      </c>
      <c r="H210" s="39" t="n">
        <f aca="false">(COUNTIF('Random Magic Item'!C:C,$A210)+SUMIF('Random Magic Item'!$M:$M,$A210,'Random Magic Item'!O:O))/100</f>
        <v>0</v>
      </c>
      <c r="I210" s="39" t="n">
        <f aca="false">(COUNTIF('Random Magic Item'!D:D,$A210)+SUMIF('Random Magic Item'!$M:$M,$A210,'Random Magic Item'!P:P))/100</f>
        <v>0</v>
      </c>
      <c r="J210" s="39" t="n">
        <f aca="false">(COUNTIF('Random Magic Item'!E:E,$A210)+SUMIF('Random Magic Item'!$M:$M,$A210,'Random Magic Item'!Q:Q))/100</f>
        <v>0</v>
      </c>
      <c r="K210" s="39" t="n">
        <f aca="false">(COUNTIF('Random Magic Item'!F:F,$A210)+SUMIF('Random Magic Item'!$M:$M,$A210,'Random Magic Item'!R:R))/100</f>
        <v>0</v>
      </c>
      <c r="L210" s="39" t="n">
        <f aca="false">(COUNTIF('Random Magic Item'!G:G,$A210)+SUMIF('Random Magic Item'!$M:$M,$A210,'Random Magic Item'!S:S))/100</f>
        <v>0</v>
      </c>
      <c r="M210" s="39" t="n">
        <f aca="false">(COUNTIF('Random Magic Item'!H:H,$A210)+SUMIF('Random Magic Item'!$M:$M,$A210,'Random Magic Item'!T:T))/100</f>
        <v>0</v>
      </c>
      <c r="N210" s="39" t="n">
        <f aca="false">(COUNTIF('Random Magic Item'!I:I,$A210)+SUMIF('Random Magic Item'!$M:$M,$A210,'Random Magic Item'!U:U))/100</f>
        <v>0.01</v>
      </c>
      <c r="O210" s="39" t="n">
        <f aca="false">(COUNTIF('Random Magic Item'!J:J,$A210)+SUMIF('Random Magic Item'!$M:$M,$A210,'Random Magic Item'!V:V))/100</f>
        <v>0</v>
      </c>
      <c r="P210" s="40" t="n">
        <f aca="false">SIGN(SUM(G210:O210))</f>
        <v>1</v>
      </c>
      <c r="Q210" s="1" t="n">
        <v>177</v>
      </c>
      <c r="W210" s="34" t="n">
        <v>230</v>
      </c>
      <c r="AC210" s="35"/>
      <c r="AD210" s="34"/>
    </row>
    <row r="211" customFormat="false" ht="15" hidden="false" customHeight="false" outlineLevel="0" collapsed="false">
      <c r="A211" s="0" t="s">
        <v>683</v>
      </c>
      <c r="C211" s="0" t="s">
        <v>455</v>
      </c>
      <c r="D211" s="1" t="s">
        <v>461</v>
      </c>
      <c r="E211" s="1" t="n">
        <v>1</v>
      </c>
      <c r="F211" s="1" t="n">
        <v>0</v>
      </c>
      <c r="G211" s="39" t="n">
        <f aca="false">(COUNTIF('Random Magic Item'!B:B,$A211)+SUMIF('Random Magic Item'!$M:$M,$A211,'Random Magic Item'!N:N))/100</f>
        <v>0</v>
      </c>
      <c r="H211" s="39" t="n">
        <f aca="false">(COUNTIF('Random Magic Item'!C:C,$A211)+SUMIF('Random Magic Item'!$M:$M,$A211,'Random Magic Item'!O:O))/100</f>
        <v>0</v>
      </c>
      <c r="I211" s="39" t="n">
        <f aca="false">(COUNTIF('Random Magic Item'!D:D,$A211)+SUMIF('Random Magic Item'!$M:$M,$A211,'Random Magic Item'!P:P))/100</f>
        <v>0</v>
      </c>
      <c r="J211" s="39" t="n">
        <f aca="false">(COUNTIF('Random Magic Item'!E:E,$A211)+SUMIF('Random Magic Item'!$M:$M,$A211,'Random Magic Item'!Q:Q))/100</f>
        <v>0</v>
      </c>
      <c r="K211" s="39" t="n">
        <f aca="false">(COUNTIF('Random Magic Item'!F:F,$A211)+SUMIF('Random Magic Item'!$M:$M,$A211,'Random Magic Item'!R:R))/100</f>
        <v>0</v>
      </c>
      <c r="L211" s="39" t="n">
        <f aca="false">(COUNTIF('Random Magic Item'!G:G,$A211)+SUMIF('Random Magic Item'!$M:$M,$A211,'Random Magic Item'!S:S))/100</f>
        <v>0</v>
      </c>
      <c r="M211" s="39" t="n">
        <f aca="false">(COUNTIF('Random Magic Item'!H:H,$A211)+SUMIF('Random Magic Item'!$M:$M,$A211,'Random Magic Item'!T:T))/100</f>
        <v>0</v>
      </c>
      <c r="N211" s="39" t="n">
        <f aca="false">(COUNTIF('Random Magic Item'!I:I,$A211)+SUMIF('Random Magic Item'!$M:$M,$A211,'Random Magic Item'!U:U))/100</f>
        <v>0.01</v>
      </c>
      <c r="O211" s="39" t="n">
        <f aca="false">(COUNTIF('Random Magic Item'!J:J,$A211)+SUMIF('Random Magic Item'!$M:$M,$A211,'Random Magic Item'!V:V))/100</f>
        <v>0</v>
      </c>
      <c r="P211" s="40" t="n">
        <f aca="false">SIGN(SUM(G211:O211))</f>
        <v>1</v>
      </c>
      <c r="Q211" s="1" t="n">
        <v>177</v>
      </c>
      <c r="W211" s="34" t="n">
        <v>230</v>
      </c>
      <c r="AC211" s="35"/>
      <c r="AD211" s="34"/>
    </row>
    <row r="212" customFormat="false" ht="15" hidden="false" customHeight="false" outlineLevel="0" collapsed="false">
      <c r="A212" s="0" t="s">
        <v>684</v>
      </c>
      <c r="C212" s="0" t="s">
        <v>455</v>
      </c>
      <c r="D212" s="1" t="s">
        <v>461</v>
      </c>
      <c r="E212" s="1" t="n">
        <v>1</v>
      </c>
      <c r="F212" s="1" t="n">
        <v>0</v>
      </c>
      <c r="G212" s="39" t="n">
        <f aca="false">(COUNTIF('Random Magic Item'!B:B,$A212)+SUMIF('Random Magic Item'!$M:$M,$A212,'Random Magic Item'!N:N))/100</f>
        <v>0</v>
      </c>
      <c r="H212" s="39" t="n">
        <f aca="false">(COUNTIF('Random Magic Item'!C:C,$A212)+SUMIF('Random Magic Item'!$M:$M,$A212,'Random Magic Item'!O:O))/100</f>
        <v>0</v>
      </c>
      <c r="I212" s="39" t="n">
        <f aca="false">(COUNTIF('Random Magic Item'!D:D,$A212)+SUMIF('Random Magic Item'!$M:$M,$A212,'Random Magic Item'!P:P))/100</f>
        <v>0</v>
      </c>
      <c r="J212" s="39" t="n">
        <f aca="false">(COUNTIF('Random Magic Item'!E:E,$A212)+SUMIF('Random Magic Item'!$M:$M,$A212,'Random Magic Item'!Q:Q))/100</f>
        <v>0</v>
      </c>
      <c r="K212" s="39" t="n">
        <f aca="false">(COUNTIF('Random Magic Item'!F:F,$A212)+SUMIF('Random Magic Item'!$M:$M,$A212,'Random Magic Item'!R:R))/100</f>
        <v>0</v>
      </c>
      <c r="L212" s="39" t="n">
        <f aca="false">(COUNTIF('Random Magic Item'!G:G,$A212)+SUMIF('Random Magic Item'!$M:$M,$A212,'Random Magic Item'!S:S))/100</f>
        <v>0</v>
      </c>
      <c r="M212" s="39" t="n">
        <f aca="false">(COUNTIF('Random Magic Item'!H:H,$A212)+SUMIF('Random Magic Item'!$M:$M,$A212,'Random Magic Item'!T:T))/100</f>
        <v>0</v>
      </c>
      <c r="N212" s="39" t="n">
        <f aca="false">(COUNTIF('Random Magic Item'!I:I,$A212)+SUMIF('Random Magic Item'!$M:$M,$A212,'Random Magic Item'!U:U))/100</f>
        <v>0.01</v>
      </c>
      <c r="O212" s="39" t="n">
        <f aca="false">(COUNTIF('Random Magic Item'!J:J,$A212)+SUMIF('Random Magic Item'!$M:$M,$A212,'Random Magic Item'!V:V))/100</f>
        <v>0</v>
      </c>
      <c r="P212" s="40" t="n">
        <f aca="false">SIGN(SUM(G212:O212))</f>
        <v>1</v>
      </c>
      <c r="Q212" s="1" t="n">
        <v>177</v>
      </c>
      <c r="W212" s="34" t="n">
        <v>230</v>
      </c>
      <c r="AC212" s="35"/>
      <c r="AD212" s="34"/>
    </row>
    <row r="213" customFormat="false" ht="15" hidden="false" customHeight="false" outlineLevel="0" collapsed="false">
      <c r="A213" s="0" t="s">
        <v>685</v>
      </c>
      <c r="C213" s="0" t="s">
        <v>455</v>
      </c>
      <c r="D213" s="1" t="s">
        <v>469</v>
      </c>
      <c r="E213" s="1" t="n">
        <v>1</v>
      </c>
      <c r="F213" s="1" t="n">
        <v>0</v>
      </c>
      <c r="G213" s="39" t="n">
        <f aca="false">(COUNTIF('Random Magic Item'!B:B,$A213)+SUMIF('Random Magic Item'!$M:$M,$A213,'Random Magic Item'!N:N))/100</f>
        <v>0</v>
      </c>
      <c r="H213" s="39" t="n">
        <f aca="false">(COUNTIF('Random Magic Item'!C:C,$A213)+SUMIF('Random Magic Item'!$M:$M,$A213,'Random Magic Item'!O:O))/100</f>
        <v>0</v>
      </c>
      <c r="I213" s="39" t="n">
        <f aca="false">(COUNTIF('Random Magic Item'!D:D,$A213)+SUMIF('Random Magic Item'!$M:$M,$A213,'Random Magic Item'!P:P))/100</f>
        <v>0</v>
      </c>
      <c r="J213" s="39" t="n">
        <f aca="false">(COUNTIF('Random Magic Item'!E:E,$A213)+SUMIF('Random Magic Item'!$M:$M,$A213,'Random Magic Item'!Q:Q))/100</f>
        <v>0</v>
      </c>
      <c r="K213" s="39" t="n">
        <f aca="false">(COUNTIF('Random Magic Item'!F:F,$A213)+SUMIF('Random Magic Item'!$M:$M,$A213,'Random Magic Item'!R:R))/100</f>
        <v>0</v>
      </c>
      <c r="L213" s="39" t="n">
        <f aca="false">(COUNTIF('Random Magic Item'!G:G,$A213)+SUMIF('Random Magic Item'!$M:$M,$A213,'Random Magic Item'!S:S))/100</f>
        <v>0</v>
      </c>
      <c r="M213" s="39" t="n">
        <f aca="false">(COUNTIF('Random Magic Item'!H:H,$A213)+SUMIF('Random Magic Item'!$M:$M,$A213,'Random Magic Item'!T:T))/100</f>
        <v>0</v>
      </c>
      <c r="N213" s="39" t="n">
        <f aca="false">(COUNTIF('Random Magic Item'!I:I,$A213)+SUMIF('Random Magic Item'!$M:$M,$A213,'Random Magic Item'!U:U))/100</f>
        <v>0</v>
      </c>
      <c r="O213" s="39" t="n">
        <f aca="false">(COUNTIF('Random Magic Item'!J:J,$A213)+SUMIF('Random Magic Item'!$M:$M,$A213,'Random Magic Item'!V:V))/100</f>
        <v>0.01</v>
      </c>
      <c r="P213" s="40" t="n">
        <f aca="false">SIGN(SUM(G213:O213))</f>
        <v>1</v>
      </c>
      <c r="Q213" s="1" t="n">
        <v>177</v>
      </c>
      <c r="W213" s="34" t="n">
        <v>230</v>
      </c>
      <c r="AC213" s="35"/>
      <c r="AD213" s="34"/>
    </row>
    <row r="214" customFormat="false" ht="15" hidden="false" customHeight="false" outlineLevel="0" collapsed="false">
      <c r="A214" s="0" t="s">
        <v>686</v>
      </c>
      <c r="C214" s="0" t="s">
        <v>455</v>
      </c>
      <c r="D214" s="1" t="s">
        <v>459</v>
      </c>
      <c r="E214" s="1" t="n">
        <v>1</v>
      </c>
      <c r="F214" s="1" t="n">
        <v>0</v>
      </c>
      <c r="G214" s="39" t="n">
        <f aca="false">(COUNTIF('Random Magic Item'!B:B,$A214)+SUMIF('Random Magic Item'!$M:$M,$A214,'Random Magic Item'!N:N))/100</f>
        <v>0</v>
      </c>
      <c r="H214" s="39" t="n">
        <f aca="false">(COUNTIF('Random Magic Item'!C:C,$A214)+SUMIF('Random Magic Item'!$M:$M,$A214,'Random Magic Item'!O:O))/100</f>
        <v>0</v>
      </c>
      <c r="I214" s="39" t="n">
        <f aca="false">(COUNTIF('Random Magic Item'!D:D,$A214)+SUMIF('Random Magic Item'!$M:$M,$A214,'Random Magic Item'!P:P))/100</f>
        <v>0</v>
      </c>
      <c r="J214" s="39" t="n">
        <f aca="false">(COUNTIF('Random Magic Item'!E:E,$A214)+SUMIF('Random Magic Item'!$M:$M,$A214,'Random Magic Item'!Q:Q))/100</f>
        <v>0</v>
      </c>
      <c r="K214" s="39" t="n">
        <f aca="false">(COUNTIF('Random Magic Item'!F:F,$A214)+SUMIF('Random Magic Item'!$M:$M,$A214,'Random Magic Item'!R:R))/100</f>
        <v>0</v>
      </c>
      <c r="L214" s="39" t="n">
        <f aca="false">(COUNTIF('Random Magic Item'!G:G,$A214)+SUMIF('Random Magic Item'!$M:$M,$A214,'Random Magic Item'!S:S))/100</f>
        <v>0</v>
      </c>
      <c r="M214" s="39" t="n">
        <f aca="false">(COUNTIF('Random Magic Item'!H:H,$A214)+SUMIF('Random Magic Item'!$M:$M,$A214,'Random Magic Item'!T:T))/100</f>
        <v>0.01</v>
      </c>
      <c r="N214" s="39" t="n">
        <f aca="false">(COUNTIF('Random Magic Item'!I:I,$A214)+SUMIF('Random Magic Item'!$M:$M,$A214,'Random Magic Item'!U:U))/100</f>
        <v>0</v>
      </c>
      <c r="O214" s="39" t="n">
        <f aca="false">(COUNTIF('Random Magic Item'!J:J,$A214)+SUMIF('Random Magic Item'!$M:$M,$A214,'Random Magic Item'!V:V))/100</f>
        <v>0</v>
      </c>
      <c r="P214" s="40" t="n">
        <f aca="false">SIGN(SUM(G214:O214))</f>
        <v>1</v>
      </c>
      <c r="Q214" s="1" t="n">
        <v>177</v>
      </c>
      <c r="W214" s="34" t="n">
        <v>230</v>
      </c>
      <c r="Z214" s="35" t="s">
        <v>687</v>
      </c>
      <c r="AC214" s="35"/>
      <c r="AD214" s="34"/>
    </row>
    <row r="215" customFormat="false" ht="15" hidden="false" customHeight="false" outlineLevel="0" collapsed="false">
      <c r="A215" s="0" t="s">
        <v>688</v>
      </c>
      <c r="C215" s="0" t="s">
        <v>455</v>
      </c>
      <c r="D215" s="1" t="s">
        <v>469</v>
      </c>
      <c r="E215" s="1" t="n">
        <v>1</v>
      </c>
      <c r="F215" s="1" t="n">
        <v>0</v>
      </c>
      <c r="G215" s="39" t="n">
        <f aca="false">(COUNTIF('Random Magic Item'!B:B,$A215)+SUMIF('Random Magic Item'!$M:$M,$A215,'Random Magic Item'!N:N))/100</f>
        <v>0</v>
      </c>
      <c r="H215" s="39" t="n">
        <f aca="false">(COUNTIF('Random Magic Item'!C:C,$A215)+SUMIF('Random Magic Item'!$M:$M,$A215,'Random Magic Item'!O:O))/100</f>
        <v>0</v>
      </c>
      <c r="I215" s="39" t="n">
        <f aca="false">(COUNTIF('Random Magic Item'!D:D,$A215)+SUMIF('Random Magic Item'!$M:$M,$A215,'Random Magic Item'!P:P))/100</f>
        <v>0</v>
      </c>
      <c r="J215" s="39" t="n">
        <f aca="false">(COUNTIF('Random Magic Item'!E:E,$A215)+SUMIF('Random Magic Item'!$M:$M,$A215,'Random Magic Item'!Q:Q))/100</f>
        <v>0</v>
      </c>
      <c r="K215" s="39" t="n">
        <f aca="false">(COUNTIF('Random Magic Item'!F:F,$A215)+SUMIF('Random Magic Item'!$M:$M,$A215,'Random Magic Item'!R:R))/100</f>
        <v>0</v>
      </c>
      <c r="L215" s="39" t="n">
        <f aca="false">(COUNTIF('Random Magic Item'!G:G,$A215)+SUMIF('Random Magic Item'!$M:$M,$A215,'Random Magic Item'!S:S))/100</f>
        <v>0</v>
      </c>
      <c r="M215" s="39" t="n">
        <f aca="false">(COUNTIF('Random Magic Item'!H:H,$A215)+SUMIF('Random Magic Item'!$M:$M,$A215,'Random Magic Item'!T:T))/100</f>
        <v>0</v>
      </c>
      <c r="N215" s="39" t="n">
        <f aca="false">(COUNTIF('Random Magic Item'!I:I,$A215)+SUMIF('Random Magic Item'!$M:$M,$A215,'Random Magic Item'!U:U))/100</f>
        <v>0</v>
      </c>
      <c r="O215" s="39" t="n">
        <f aca="false">(COUNTIF('Random Magic Item'!J:J,$A215)+SUMIF('Random Magic Item'!$M:$M,$A215,'Random Magic Item'!V:V))/100</f>
        <v>0.01</v>
      </c>
      <c r="P215" s="40" t="n">
        <f aca="false">SIGN(SUM(G215:O215))</f>
        <v>1</v>
      </c>
      <c r="Q215" s="1" t="n">
        <v>177</v>
      </c>
      <c r="W215" s="34" t="n">
        <v>230</v>
      </c>
      <c r="AC215" s="35"/>
      <c r="AD215" s="34"/>
    </row>
    <row r="216" customFormat="false" ht="15" hidden="false" customHeight="false" outlineLevel="0" collapsed="false">
      <c r="A216" s="0" t="s">
        <v>689</v>
      </c>
      <c r="C216" s="0" t="s">
        <v>455</v>
      </c>
      <c r="D216" s="1" t="s">
        <v>459</v>
      </c>
      <c r="E216" s="1" t="n">
        <v>1</v>
      </c>
      <c r="F216" s="1" t="n">
        <v>0</v>
      </c>
      <c r="G216" s="39" t="n">
        <f aca="false">(COUNTIF('Random Magic Item'!B:B,$A216)+SUMIF('Random Magic Item'!$M:$M,$A216,'Random Magic Item'!N:N))/100</f>
        <v>0</v>
      </c>
      <c r="H216" s="39" t="n">
        <f aca="false">(COUNTIF('Random Magic Item'!C:C,$A216)+SUMIF('Random Magic Item'!$M:$M,$A216,'Random Magic Item'!O:O))/100</f>
        <v>0</v>
      </c>
      <c r="I216" s="39" t="n">
        <f aca="false">(COUNTIF('Random Magic Item'!D:D,$A216)+SUMIF('Random Magic Item'!$M:$M,$A216,'Random Magic Item'!P:P))/100</f>
        <v>0</v>
      </c>
      <c r="J216" s="39" t="n">
        <f aca="false">(COUNTIF('Random Magic Item'!E:E,$A216)+SUMIF('Random Magic Item'!$M:$M,$A216,'Random Magic Item'!Q:Q))/100</f>
        <v>0</v>
      </c>
      <c r="K216" s="39" t="n">
        <f aca="false">(COUNTIF('Random Magic Item'!F:F,$A216)+SUMIF('Random Magic Item'!$M:$M,$A216,'Random Magic Item'!R:R))/100</f>
        <v>0</v>
      </c>
      <c r="L216" s="39" t="n">
        <f aca="false">(COUNTIF('Random Magic Item'!G:G,$A216)+SUMIF('Random Magic Item'!$M:$M,$A216,'Random Magic Item'!S:S))/100</f>
        <v>0</v>
      </c>
      <c r="M216" s="39" t="n">
        <f aca="false">(COUNTIF('Random Magic Item'!H:H,$A216)+SUMIF('Random Magic Item'!$M:$M,$A216,'Random Magic Item'!T:T))/100</f>
        <v>0.01</v>
      </c>
      <c r="N216" s="39" t="n">
        <f aca="false">(COUNTIF('Random Magic Item'!I:I,$A216)+SUMIF('Random Magic Item'!$M:$M,$A216,'Random Magic Item'!U:U))/100</f>
        <v>0</v>
      </c>
      <c r="O216" s="39" t="n">
        <f aca="false">(COUNTIF('Random Magic Item'!J:J,$A216)+SUMIF('Random Magic Item'!$M:$M,$A216,'Random Magic Item'!V:V))/100</f>
        <v>0</v>
      </c>
      <c r="P216" s="40" t="n">
        <f aca="false">SIGN(SUM(G216:O216))</f>
        <v>1</v>
      </c>
      <c r="Q216" s="1" t="n">
        <v>177</v>
      </c>
      <c r="W216" s="34" t="n">
        <v>230</v>
      </c>
      <c r="AC216" s="35"/>
      <c r="AD216" s="34"/>
    </row>
    <row r="217" customFormat="false" ht="15" hidden="false" customHeight="false" outlineLevel="0" collapsed="false">
      <c r="A217" s="0" t="s">
        <v>690</v>
      </c>
      <c r="C217" s="0" t="s">
        <v>455</v>
      </c>
      <c r="D217" s="1" t="s">
        <v>461</v>
      </c>
      <c r="E217" s="1" t="n">
        <v>1</v>
      </c>
      <c r="F217" s="1" t="n">
        <v>0</v>
      </c>
      <c r="G217" s="39" t="n">
        <f aca="false">(COUNTIF('Random Magic Item'!B:B,$A217)+SUMIF('Random Magic Item'!$M:$M,$A217,'Random Magic Item'!N:N))/100</f>
        <v>0</v>
      </c>
      <c r="H217" s="39" t="n">
        <f aca="false">(COUNTIF('Random Magic Item'!C:C,$A217)+SUMIF('Random Magic Item'!$M:$M,$A217,'Random Magic Item'!O:O))/100</f>
        <v>0</v>
      </c>
      <c r="I217" s="39" t="n">
        <f aca="false">(COUNTIF('Random Magic Item'!D:D,$A217)+SUMIF('Random Magic Item'!$M:$M,$A217,'Random Magic Item'!P:P))/100</f>
        <v>0</v>
      </c>
      <c r="J217" s="39" t="n">
        <f aca="false">(COUNTIF('Random Magic Item'!E:E,$A217)+SUMIF('Random Magic Item'!$M:$M,$A217,'Random Magic Item'!Q:Q))/100</f>
        <v>0</v>
      </c>
      <c r="K217" s="39" t="n">
        <f aca="false">(COUNTIF('Random Magic Item'!F:F,$A217)+SUMIF('Random Magic Item'!$M:$M,$A217,'Random Magic Item'!R:R))/100</f>
        <v>0</v>
      </c>
      <c r="L217" s="39" t="n">
        <f aca="false">(COUNTIF('Random Magic Item'!G:G,$A217)+SUMIF('Random Magic Item'!$M:$M,$A217,'Random Magic Item'!S:S))/100</f>
        <v>0</v>
      </c>
      <c r="M217" s="39" t="n">
        <f aca="false">(COUNTIF('Random Magic Item'!H:H,$A217)+SUMIF('Random Magic Item'!$M:$M,$A217,'Random Magic Item'!T:T))/100</f>
        <v>0</v>
      </c>
      <c r="N217" s="39" t="n">
        <f aca="false">(COUNTIF('Random Magic Item'!I:I,$A217)+SUMIF('Random Magic Item'!$M:$M,$A217,'Random Magic Item'!U:U))/100</f>
        <v>0.01</v>
      </c>
      <c r="O217" s="39" t="n">
        <f aca="false">(COUNTIF('Random Magic Item'!J:J,$A217)+SUMIF('Random Magic Item'!$M:$M,$A217,'Random Magic Item'!V:V))/100</f>
        <v>0</v>
      </c>
      <c r="P217" s="40" t="n">
        <f aca="false">SIGN(SUM(G217:O217))</f>
        <v>1</v>
      </c>
      <c r="Q217" s="1" t="n">
        <v>177</v>
      </c>
      <c r="W217" s="34" t="n">
        <v>230</v>
      </c>
      <c r="AC217" s="35"/>
      <c r="AD217" s="34"/>
    </row>
    <row r="218" customFormat="false" ht="15" hidden="false" customHeight="false" outlineLevel="0" collapsed="false">
      <c r="A218" s="0" t="s">
        <v>691</v>
      </c>
      <c r="C218" s="0" t="s">
        <v>455</v>
      </c>
      <c r="D218" s="1" t="s">
        <v>459</v>
      </c>
      <c r="E218" s="1" t="n">
        <v>1</v>
      </c>
      <c r="F218" s="1" t="n">
        <v>0</v>
      </c>
      <c r="G218" s="39" t="n">
        <f aca="false">(COUNTIF('Random Magic Item'!B:B,$A218)+SUMIF('Random Magic Item'!$M:$M,$A218,'Random Magic Item'!N:N))/100</f>
        <v>0</v>
      </c>
      <c r="H218" s="39" t="n">
        <f aca="false">(COUNTIF('Random Magic Item'!C:C,$A218)+SUMIF('Random Magic Item'!$M:$M,$A218,'Random Magic Item'!O:O))/100</f>
        <v>0</v>
      </c>
      <c r="I218" s="39" t="n">
        <f aca="false">(COUNTIF('Random Magic Item'!D:D,$A218)+SUMIF('Random Magic Item'!$M:$M,$A218,'Random Magic Item'!P:P))/100</f>
        <v>0</v>
      </c>
      <c r="J218" s="39" t="n">
        <f aca="false">(COUNTIF('Random Magic Item'!E:E,$A218)+SUMIF('Random Magic Item'!$M:$M,$A218,'Random Magic Item'!Q:Q))/100</f>
        <v>0</v>
      </c>
      <c r="K218" s="39" t="n">
        <f aca="false">(COUNTIF('Random Magic Item'!F:F,$A218)+SUMIF('Random Magic Item'!$M:$M,$A218,'Random Magic Item'!R:R))/100</f>
        <v>0</v>
      </c>
      <c r="L218" s="39" t="n">
        <f aca="false">(COUNTIF('Random Magic Item'!G:G,$A218)+SUMIF('Random Magic Item'!$M:$M,$A218,'Random Magic Item'!S:S))/100</f>
        <v>0</v>
      </c>
      <c r="M218" s="39" t="n">
        <f aca="false">(COUNTIF('Random Magic Item'!H:H,$A218)+SUMIF('Random Magic Item'!$M:$M,$A218,'Random Magic Item'!T:T))/100</f>
        <v>0.01</v>
      </c>
      <c r="N218" s="39" t="n">
        <f aca="false">(COUNTIF('Random Magic Item'!I:I,$A218)+SUMIF('Random Magic Item'!$M:$M,$A218,'Random Magic Item'!U:U))/100</f>
        <v>0</v>
      </c>
      <c r="O218" s="39" t="n">
        <f aca="false">(COUNTIF('Random Magic Item'!J:J,$A218)+SUMIF('Random Magic Item'!$M:$M,$A218,'Random Magic Item'!V:V))/100</f>
        <v>0</v>
      </c>
      <c r="P218" s="40" t="n">
        <f aca="false">SIGN(SUM(G218:O218))</f>
        <v>1</v>
      </c>
      <c r="Q218" s="1" t="n">
        <v>177</v>
      </c>
      <c r="W218" s="34" t="n">
        <v>230</v>
      </c>
      <c r="AC218" s="35"/>
      <c r="AD218" s="34"/>
    </row>
    <row r="219" customFormat="false" ht="15" hidden="false" customHeight="false" outlineLevel="0" collapsed="false">
      <c r="A219" s="0" t="s">
        <v>692</v>
      </c>
      <c r="B219" s="0" t="s">
        <v>693</v>
      </c>
      <c r="C219" s="0" t="s">
        <v>455</v>
      </c>
      <c r="D219" s="1" t="s">
        <v>459</v>
      </c>
      <c r="E219" s="1" t="n">
        <v>0</v>
      </c>
      <c r="F219" s="1" t="n">
        <v>0</v>
      </c>
      <c r="G219" s="39" t="n">
        <f aca="false">(COUNTIF('Random Magic Item'!B:B,$A219)+SUMIF('Random Magic Item'!$M:$M,$A219,'Random Magic Item'!N:N))/100</f>
        <v>0</v>
      </c>
      <c r="H219" s="39" t="n">
        <f aca="false">(COUNTIF('Random Magic Item'!C:C,$A219)+SUMIF('Random Magic Item'!$M:$M,$A219,'Random Magic Item'!O:O))/100</f>
        <v>0</v>
      </c>
      <c r="I219" s="39" t="n">
        <f aca="false">(COUNTIF('Random Magic Item'!D:D,$A219)+SUMIF('Random Magic Item'!$M:$M,$A219,'Random Magic Item'!P:P))/100</f>
        <v>0</v>
      </c>
      <c r="J219" s="39" t="n">
        <f aca="false">(COUNTIF('Random Magic Item'!E:E,$A219)+SUMIF('Random Magic Item'!$M:$M,$A219,'Random Magic Item'!Q:Q))/100</f>
        <v>0</v>
      </c>
      <c r="K219" s="39" t="n">
        <f aca="false">(COUNTIF('Random Magic Item'!F:F,$A219)+SUMIF('Random Magic Item'!$M:$M,$A219,'Random Magic Item'!R:R))/100</f>
        <v>0</v>
      </c>
      <c r="L219" s="39" t="n">
        <f aca="false">(COUNTIF('Random Magic Item'!G:G,$A219)+SUMIF('Random Magic Item'!$M:$M,$A219,'Random Magic Item'!S:S))/100</f>
        <v>0</v>
      </c>
      <c r="M219" s="39" t="n">
        <f aca="false">(COUNTIF('Random Magic Item'!H:H,$A219)+SUMIF('Random Magic Item'!$M:$M,$A219,'Random Magic Item'!T:T))/100</f>
        <v>0.01</v>
      </c>
      <c r="N219" s="39" t="n">
        <f aca="false">(COUNTIF('Random Magic Item'!I:I,$A219)+SUMIF('Random Magic Item'!$M:$M,$A219,'Random Magic Item'!U:U))/100</f>
        <v>0</v>
      </c>
      <c r="O219" s="39" t="n">
        <f aca="false">(COUNTIF('Random Magic Item'!J:J,$A219)+SUMIF('Random Magic Item'!$M:$M,$A219,'Random Magic Item'!V:V))/100</f>
        <v>0</v>
      </c>
      <c r="P219" s="40" t="n">
        <f aca="false">SIGN(SUM(G219:O219))</f>
        <v>1</v>
      </c>
      <c r="Q219" s="1" t="n">
        <v>177</v>
      </c>
      <c r="W219" s="34" t="n">
        <v>231</v>
      </c>
      <c r="AC219" s="35"/>
      <c r="AD219" s="34"/>
    </row>
    <row r="220" customFormat="false" ht="15" hidden="false" customHeight="false" outlineLevel="0" collapsed="false">
      <c r="A220" s="0" t="s">
        <v>694</v>
      </c>
      <c r="C220" s="0" t="s">
        <v>455</v>
      </c>
      <c r="D220" s="1" t="s">
        <v>469</v>
      </c>
      <c r="E220" s="1" t="n">
        <v>0</v>
      </c>
      <c r="F220" s="1" t="n">
        <v>0</v>
      </c>
      <c r="G220" s="39" t="n">
        <f aca="false">(COUNTIF('Random Magic Item'!B:B,$A220)+SUMIF('Random Magic Item'!$M:$M,$A220,'Random Magic Item'!N:N))/100</f>
        <v>0</v>
      </c>
      <c r="H220" s="39" t="n">
        <f aca="false">(COUNTIF('Random Magic Item'!C:C,$A220)+SUMIF('Random Magic Item'!$M:$M,$A220,'Random Magic Item'!O:O))/100</f>
        <v>0</v>
      </c>
      <c r="I220" s="39" t="n">
        <f aca="false">(COUNTIF('Random Magic Item'!D:D,$A220)+SUMIF('Random Magic Item'!$M:$M,$A220,'Random Magic Item'!P:P))/100</f>
        <v>0</v>
      </c>
      <c r="J220" s="39" t="n">
        <f aca="false">(COUNTIF('Random Magic Item'!E:E,$A220)+SUMIF('Random Magic Item'!$M:$M,$A220,'Random Magic Item'!Q:Q))/100</f>
        <v>0</v>
      </c>
      <c r="K220" s="39" t="n">
        <f aca="false">(COUNTIF('Random Magic Item'!F:F,$A220)+SUMIF('Random Magic Item'!$M:$M,$A220,'Random Magic Item'!R:R))/100</f>
        <v>0</v>
      </c>
      <c r="L220" s="39" t="n">
        <f aca="false">(COUNTIF('Random Magic Item'!G:G,$A220)+SUMIF('Random Magic Item'!$M:$M,$A220,'Random Magic Item'!S:S))/100</f>
        <v>0</v>
      </c>
      <c r="M220" s="39" t="n">
        <f aca="false">(COUNTIF('Random Magic Item'!H:H,$A220)+SUMIF('Random Magic Item'!$M:$M,$A220,'Random Magic Item'!T:T))/100</f>
        <v>0</v>
      </c>
      <c r="N220" s="39" t="n">
        <f aca="false">(COUNTIF('Random Magic Item'!I:I,$A220)+SUMIF('Random Magic Item'!$M:$M,$A220,'Random Magic Item'!U:U))/100</f>
        <v>0</v>
      </c>
      <c r="O220" s="39" t="n">
        <f aca="false">(COUNTIF('Random Magic Item'!J:J,$A220)+SUMIF('Random Magic Item'!$M:$M,$A220,'Random Magic Item'!V:V))/100</f>
        <v>0.02</v>
      </c>
      <c r="P220" s="40" t="n">
        <f aca="false">SIGN(SUM(G220:O220))</f>
        <v>1</v>
      </c>
      <c r="Q220" s="1" t="n">
        <v>178</v>
      </c>
      <c r="W220" s="34" t="n">
        <v>231</v>
      </c>
      <c r="AC220" s="35"/>
      <c r="AD220" s="34"/>
    </row>
    <row r="221" customFormat="false" ht="15" hidden="false" customHeight="false" outlineLevel="0" collapsed="false">
      <c r="A221" s="0" t="s">
        <v>695</v>
      </c>
      <c r="C221" s="0" t="s">
        <v>696</v>
      </c>
      <c r="D221" s="1" t="s">
        <v>469</v>
      </c>
      <c r="E221" s="1" t="n">
        <v>1</v>
      </c>
      <c r="F221" s="1" t="n">
        <v>0</v>
      </c>
      <c r="G221" s="39" t="n">
        <f aca="false">(COUNTIF('Random Magic Item'!B:B,$A221)+SUMIF('Random Magic Item'!$M:$M,$A221,'Random Magic Item'!N:N))/100</f>
        <v>0</v>
      </c>
      <c r="H221" s="39" t="n">
        <f aca="false">(COUNTIF('Random Magic Item'!C:C,$A221)+SUMIF('Random Magic Item'!$M:$M,$A221,'Random Magic Item'!O:O))/100</f>
        <v>0</v>
      </c>
      <c r="I221" s="39" t="n">
        <f aca="false">(COUNTIF('Random Magic Item'!D:D,$A221)+SUMIF('Random Magic Item'!$M:$M,$A221,'Random Magic Item'!P:P))/100</f>
        <v>0</v>
      </c>
      <c r="J221" s="39" t="n">
        <f aca="false">(COUNTIF('Random Magic Item'!E:E,$A221)+SUMIF('Random Magic Item'!$M:$M,$A221,'Random Magic Item'!Q:Q))/100</f>
        <v>0</v>
      </c>
      <c r="K221" s="39" t="n">
        <f aca="false">(COUNTIF('Random Magic Item'!F:F,$A221)+SUMIF('Random Magic Item'!$M:$M,$A221,'Random Magic Item'!R:R))/100</f>
        <v>0</v>
      </c>
      <c r="L221" s="39" t="n">
        <f aca="false">(COUNTIF('Random Magic Item'!G:G,$A221)+SUMIF('Random Magic Item'!$M:$M,$A221,'Random Magic Item'!S:S))/100</f>
        <v>0</v>
      </c>
      <c r="M221" s="39" t="n">
        <f aca="false">(COUNTIF('Random Magic Item'!H:H,$A221)+SUMIF('Random Magic Item'!$M:$M,$A221,'Random Magic Item'!T:T))/100</f>
        <v>0</v>
      </c>
      <c r="N221" s="39" t="n">
        <f aca="false">(COUNTIF('Random Magic Item'!I:I,$A221)+SUMIF('Random Magic Item'!$M:$M,$A221,'Random Magic Item'!U:U))/100</f>
        <v>0</v>
      </c>
      <c r="O221" s="39" t="n">
        <f aca="false">(COUNTIF('Random Magic Item'!J:J,$A221)+SUMIF('Random Magic Item'!$M:$M,$A221,'Random Magic Item'!V:V))/100</f>
        <v>0</v>
      </c>
      <c r="P221" s="40" t="n">
        <f aca="false">SIGN(SUM(G221:O221))</f>
        <v>0</v>
      </c>
      <c r="U221" s="1" t="n">
        <v>224</v>
      </c>
      <c r="AC221" s="35"/>
      <c r="AD221" s="34"/>
    </row>
    <row r="222" customFormat="false" ht="15" hidden="false" customHeight="false" outlineLevel="0" collapsed="false">
      <c r="A222" s="0" t="s">
        <v>697</v>
      </c>
      <c r="C222" s="0" t="s">
        <v>698</v>
      </c>
      <c r="D222" s="1" t="s">
        <v>439</v>
      </c>
      <c r="E222" s="1" t="n">
        <v>0</v>
      </c>
      <c r="F222" s="1" t="n">
        <v>0</v>
      </c>
      <c r="G222" s="39" t="n">
        <f aca="false">(COUNTIF('Random Magic Item'!B:B,$A222)+SUMIF('Random Magic Item'!$M:$M,$A222,'Random Magic Item'!N:N))/100</f>
        <v>0</v>
      </c>
      <c r="H222" s="39" t="n">
        <f aca="false">(COUNTIF('Random Magic Item'!C:C,$A222)+SUMIF('Random Magic Item'!$M:$M,$A222,'Random Magic Item'!O:O))/100</f>
        <v>0</v>
      </c>
      <c r="I222" s="39" t="n">
        <f aca="false">(COUNTIF('Random Magic Item'!D:D,$A222)+SUMIF('Random Magic Item'!$M:$M,$A222,'Random Magic Item'!P:P))/100</f>
        <v>0</v>
      </c>
      <c r="J222" s="39" t="n">
        <f aca="false">(COUNTIF('Random Magic Item'!E:E,$A222)+SUMIF('Random Magic Item'!$M:$M,$A222,'Random Magic Item'!Q:Q))/100</f>
        <v>0</v>
      </c>
      <c r="K222" s="39" t="n">
        <f aca="false">(COUNTIF('Random Magic Item'!F:F,$A222)+SUMIF('Random Magic Item'!$M:$M,$A222,'Random Magic Item'!R:R))/100</f>
        <v>0</v>
      </c>
      <c r="L222" s="39" t="n">
        <f aca="false">(COUNTIF('Random Magic Item'!G:G,$A222)+SUMIF('Random Magic Item'!$M:$M,$A222,'Random Magic Item'!S:S))/100</f>
        <v>0.02</v>
      </c>
      <c r="M222" s="39" t="n">
        <f aca="false">(COUNTIF('Random Magic Item'!H:H,$A222)+SUMIF('Random Magic Item'!$M:$M,$A222,'Random Magic Item'!T:T))/100</f>
        <v>0</v>
      </c>
      <c r="N222" s="39" t="n">
        <f aca="false">(COUNTIF('Random Magic Item'!I:I,$A222)+SUMIF('Random Magic Item'!$M:$M,$A222,'Random Magic Item'!U:U))/100</f>
        <v>0</v>
      </c>
      <c r="O222" s="39" t="n">
        <f aca="false">(COUNTIF('Random Magic Item'!J:J,$A222)+SUMIF('Random Magic Item'!$M:$M,$A222,'Random Magic Item'!V:V))/100</f>
        <v>0</v>
      </c>
      <c r="P222" s="40" t="n">
        <f aca="false">SIGN(SUM(G222:O222))</f>
        <v>1</v>
      </c>
      <c r="Q222" s="1" t="n">
        <v>178</v>
      </c>
      <c r="W222" s="34" t="n">
        <v>232</v>
      </c>
      <c r="AC222" s="35"/>
      <c r="AD222" s="34"/>
    </row>
    <row r="223" customFormat="false" ht="15" hidden="false" customHeight="false" outlineLevel="0" collapsed="false">
      <c r="A223" s="0" t="s">
        <v>699</v>
      </c>
      <c r="B223" s="0" t="s">
        <v>700</v>
      </c>
      <c r="C223" s="0" t="s">
        <v>455</v>
      </c>
      <c r="D223" s="1" t="s">
        <v>439</v>
      </c>
      <c r="E223" s="1" t="n">
        <v>0</v>
      </c>
      <c r="F223" s="1" t="n">
        <v>0</v>
      </c>
      <c r="G223" s="39" t="n">
        <f aca="false">(COUNTIF('Random Magic Item'!B:B,$A223)+SUMIF('Random Magic Item'!$M:$M,$A223,'Random Magic Item'!N:N))/100</f>
        <v>0</v>
      </c>
      <c r="H223" s="39" t="n">
        <f aca="false">(COUNTIF('Random Magic Item'!C:C,$A223)+SUMIF('Random Magic Item'!$M:$M,$A223,'Random Magic Item'!O:O))/100</f>
        <v>0.03</v>
      </c>
      <c r="I223" s="39" t="n">
        <f aca="false">(COUNTIF('Random Magic Item'!D:D,$A223)+SUMIF('Random Magic Item'!$M:$M,$A223,'Random Magic Item'!P:P))/100</f>
        <v>0</v>
      </c>
      <c r="J223" s="39" t="n">
        <f aca="false">(COUNTIF('Random Magic Item'!E:E,$A223)+SUMIF('Random Magic Item'!$M:$M,$A223,'Random Magic Item'!Q:Q))/100</f>
        <v>0</v>
      </c>
      <c r="K223" s="39" t="n">
        <f aca="false">(COUNTIF('Random Magic Item'!F:F,$A223)+SUMIF('Random Magic Item'!$M:$M,$A223,'Random Magic Item'!R:R))/100</f>
        <v>0</v>
      </c>
      <c r="L223" s="39" t="n">
        <f aca="false">(COUNTIF('Random Magic Item'!G:G,$A223)+SUMIF('Random Magic Item'!$M:$M,$A223,'Random Magic Item'!S:S))/100</f>
        <v>0</v>
      </c>
      <c r="M223" s="39" t="n">
        <f aca="false">(COUNTIF('Random Magic Item'!H:H,$A223)+SUMIF('Random Magic Item'!$M:$M,$A223,'Random Magic Item'!T:T))/100</f>
        <v>0</v>
      </c>
      <c r="N223" s="39" t="n">
        <f aca="false">(COUNTIF('Random Magic Item'!I:I,$A223)+SUMIF('Random Magic Item'!$M:$M,$A223,'Random Magic Item'!U:U))/100</f>
        <v>0</v>
      </c>
      <c r="O223" s="39" t="n">
        <f aca="false">(COUNTIF('Random Magic Item'!J:J,$A223)+SUMIF('Random Magic Item'!$M:$M,$A223,'Random Magic Item'!V:V))/100</f>
        <v>0</v>
      </c>
      <c r="P223" s="40" t="n">
        <f aca="false">SIGN(SUM(G223:O223))</f>
        <v>1</v>
      </c>
      <c r="Q223" s="1" t="n">
        <v>179</v>
      </c>
      <c r="V223" s="1" t="n">
        <v>59</v>
      </c>
      <c r="W223" s="34" t="n">
        <v>238</v>
      </c>
      <c r="AC223" s="35"/>
      <c r="AD223" s="34"/>
    </row>
    <row r="224" customFormat="false" ht="15" hidden="false" customHeight="false" outlineLevel="0" collapsed="false">
      <c r="A224" s="0" t="s">
        <v>701</v>
      </c>
      <c r="C224" s="0" t="s">
        <v>455</v>
      </c>
      <c r="D224" s="1" t="s">
        <v>439</v>
      </c>
      <c r="E224" s="1" t="n">
        <v>0</v>
      </c>
      <c r="F224" s="1" t="n">
        <v>0</v>
      </c>
      <c r="G224" s="39" t="n">
        <f aca="false">(COUNTIF('Random Magic Item'!B:B,$A224)+SUMIF('Random Magic Item'!$M:$M,$A224,'Random Magic Item'!N:N))/100</f>
        <v>0</v>
      </c>
      <c r="H224" s="39" t="n">
        <f aca="false">(COUNTIF('Random Magic Item'!C:C,$A224)+SUMIF('Random Magic Item'!$M:$M,$A224,'Random Magic Item'!O:O))/100</f>
        <v>0.01</v>
      </c>
      <c r="I224" s="39" t="n">
        <f aca="false">(COUNTIF('Random Magic Item'!D:D,$A224)+SUMIF('Random Magic Item'!$M:$M,$A224,'Random Magic Item'!P:P))/100</f>
        <v>0</v>
      </c>
      <c r="J224" s="39" t="n">
        <f aca="false">(COUNTIF('Random Magic Item'!E:E,$A224)+SUMIF('Random Magic Item'!$M:$M,$A224,'Random Magic Item'!Q:Q))/100</f>
        <v>0</v>
      </c>
      <c r="K224" s="39" t="n">
        <f aca="false">(COUNTIF('Random Magic Item'!F:F,$A224)+SUMIF('Random Magic Item'!$M:$M,$A224,'Random Magic Item'!R:R))/100</f>
        <v>0</v>
      </c>
      <c r="L224" s="39" t="n">
        <f aca="false">(COUNTIF('Random Magic Item'!G:G,$A224)+SUMIF('Random Magic Item'!$M:$M,$A224,'Random Magic Item'!S:S))/100</f>
        <v>0</v>
      </c>
      <c r="M224" s="39" t="n">
        <f aca="false">(COUNTIF('Random Magic Item'!H:H,$A224)+SUMIF('Random Magic Item'!$M:$M,$A224,'Random Magic Item'!T:T))/100</f>
        <v>0</v>
      </c>
      <c r="N224" s="39" t="n">
        <f aca="false">(COUNTIF('Random Magic Item'!I:I,$A224)+SUMIF('Random Magic Item'!$M:$M,$A224,'Random Magic Item'!U:U))/100</f>
        <v>0</v>
      </c>
      <c r="O224" s="39" t="n">
        <f aca="false">(COUNTIF('Random Magic Item'!J:J,$A224)+SUMIF('Random Magic Item'!$M:$M,$A224,'Random Magic Item'!V:V))/100</f>
        <v>0</v>
      </c>
      <c r="P224" s="40" t="n">
        <f aca="false">SIGN(SUM(G224:O224))</f>
        <v>1</v>
      </c>
      <c r="Q224" s="1" t="n">
        <v>179</v>
      </c>
      <c r="W224" s="34" t="n">
        <v>232</v>
      </c>
      <c r="AC224" s="35"/>
      <c r="AD224" s="34"/>
    </row>
    <row r="225" customFormat="false" ht="15" hidden="false" customHeight="false" outlineLevel="0" collapsed="false">
      <c r="A225" s="0" t="s">
        <v>702</v>
      </c>
      <c r="C225" s="0" t="s">
        <v>455</v>
      </c>
      <c r="D225" s="1" t="s">
        <v>469</v>
      </c>
      <c r="E225" s="1" t="n">
        <v>1</v>
      </c>
      <c r="F225" s="1" t="n">
        <v>0</v>
      </c>
      <c r="G225" s="39" t="n">
        <f aca="false">(COUNTIF('Random Magic Item'!B:B,$A225)+SUMIF('Random Magic Item'!$M:$M,$A225,'Random Magic Item'!N:N))/100</f>
        <v>0</v>
      </c>
      <c r="H225" s="39" t="n">
        <f aca="false">(COUNTIF('Random Magic Item'!C:C,$A225)+SUMIF('Random Magic Item'!$M:$M,$A225,'Random Magic Item'!O:O))/100</f>
        <v>0</v>
      </c>
      <c r="I225" s="39" t="n">
        <f aca="false">(COUNTIF('Random Magic Item'!D:D,$A225)+SUMIF('Random Magic Item'!$M:$M,$A225,'Random Magic Item'!P:P))/100</f>
        <v>0</v>
      </c>
      <c r="J225" s="39" t="n">
        <f aca="false">(COUNTIF('Random Magic Item'!E:E,$A225)+SUMIF('Random Magic Item'!$M:$M,$A225,'Random Magic Item'!Q:Q))/100</f>
        <v>0</v>
      </c>
      <c r="K225" s="39" t="n">
        <f aca="false">(COUNTIF('Random Magic Item'!F:F,$A225)+SUMIF('Random Magic Item'!$M:$M,$A225,'Random Magic Item'!R:R))/100</f>
        <v>0</v>
      </c>
      <c r="L225" s="39" t="n">
        <f aca="false">(COUNTIF('Random Magic Item'!G:G,$A225)+SUMIF('Random Magic Item'!$M:$M,$A225,'Random Magic Item'!S:S))/100</f>
        <v>0</v>
      </c>
      <c r="M225" s="39" t="n">
        <f aca="false">(COUNTIF('Random Magic Item'!H:H,$A225)+SUMIF('Random Magic Item'!$M:$M,$A225,'Random Magic Item'!T:T))/100</f>
        <v>0</v>
      </c>
      <c r="N225" s="39" t="n">
        <f aca="false">(COUNTIF('Random Magic Item'!I:I,$A225)+SUMIF('Random Magic Item'!$M:$M,$A225,'Random Magic Item'!U:U))/100</f>
        <v>0</v>
      </c>
      <c r="O225" s="39" t="n">
        <f aca="false">(COUNTIF('Random Magic Item'!J:J,$A225)+SUMIF('Random Magic Item'!$M:$M,$A225,'Random Magic Item'!V:V))/100</f>
        <v>0</v>
      </c>
      <c r="P225" s="40" t="n">
        <f aca="false">SIGN(SUM(G225:O225))</f>
        <v>0</v>
      </c>
      <c r="U225" s="1" t="n">
        <v>223</v>
      </c>
      <c r="AC225" s="35"/>
      <c r="AD225" s="34"/>
    </row>
    <row r="226" customFormat="false" ht="15" hidden="false" customHeight="false" outlineLevel="0" collapsed="false">
      <c r="A226" s="0" t="s">
        <v>703</v>
      </c>
      <c r="C226" s="0" t="s">
        <v>589</v>
      </c>
      <c r="D226" s="1" t="s">
        <v>469</v>
      </c>
      <c r="E226" s="1" t="n">
        <v>1</v>
      </c>
      <c r="F226" s="1" t="n">
        <v>0</v>
      </c>
      <c r="G226" s="39" t="n">
        <f aca="false">(COUNTIF('Random Magic Item'!B:B,$A226)+SUMIF('Random Magic Item'!$M:$M,$A226,'Random Magic Item'!N:N))/100</f>
        <v>0</v>
      </c>
      <c r="H226" s="39" t="n">
        <f aca="false">(COUNTIF('Random Magic Item'!C:C,$A226)+SUMIF('Random Magic Item'!$M:$M,$A226,'Random Magic Item'!O:O))/100</f>
        <v>0</v>
      </c>
      <c r="I226" s="39" t="n">
        <f aca="false">(COUNTIF('Random Magic Item'!D:D,$A226)+SUMIF('Random Magic Item'!$M:$M,$A226,'Random Magic Item'!P:P))/100</f>
        <v>0</v>
      </c>
      <c r="J226" s="39" t="n">
        <f aca="false">(COUNTIF('Random Magic Item'!E:E,$A226)+SUMIF('Random Magic Item'!$M:$M,$A226,'Random Magic Item'!Q:Q))/100</f>
        <v>0</v>
      </c>
      <c r="K226" s="39" t="n">
        <f aca="false">(COUNTIF('Random Magic Item'!F:F,$A226)+SUMIF('Random Magic Item'!$M:$M,$A226,'Random Magic Item'!R:R))/100</f>
        <v>0</v>
      </c>
      <c r="L226" s="39" t="n">
        <f aca="false">(COUNTIF('Random Magic Item'!G:G,$A226)+SUMIF('Random Magic Item'!$M:$M,$A226,'Random Magic Item'!S:S))/100</f>
        <v>0</v>
      </c>
      <c r="M226" s="39" t="n">
        <f aca="false">(COUNTIF('Random Magic Item'!H:H,$A226)+SUMIF('Random Magic Item'!$M:$M,$A226,'Random Magic Item'!T:T))/100</f>
        <v>0</v>
      </c>
      <c r="N226" s="39" t="n">
        <f aca="false">(COUNTIF('Random Magic Item'!I:I,$A226)+SUMIF('Random Magic Item'!$M:$M,$A226,'Random Magic Item'!U:U))/100</f>
        <v>0</v>
      </c>
      <c r="O226" s="39" t="n">
        <f aca="false">(COUNTIF('Random Magic Item'!J:J,$A226)+SUMIF('Random Magic Item'!$M:$M,$A226,'Random Magic Item'!V:V))/100</f>
        <v>0.05</v>
      </c>
      <c r="P226" s="40" t="n">
        <f aca="false">SIGN(SUM(G226:O226))</f>
        <v>1</v>
      </c>
      <c r="Q226" s="1" t="n">
        <v>179</v>
      </c>
      <c r="W226" s="34" t="n">
        <v>232</v>
      </c>
      <c r="AC226" s="35"/>
      <c r="AD226" s="34"/>
    </row>
    <row r="227" customFormat="false" ht="15" hidden="false" customHeight="false" outlineLevel="0" collapsed="false">
      <c r="A227" s="0" t="s">
        <v>704</v>
      </c>
      <c r="C227" s="0" t="s">
        <v>705</v>
      </c>
      <c r="D227" s="1" t="s">
        <v>459</v>
      </c>
      <c r="E227" s="1" t="n">
        <v>1</v>
      </c>
      <c r="F227" s="1" t="n">
        <v>0</v>
      </c>
      <c r="G227" s="39" t="n">
        <f aca="false">(COUNTIF('Random Magic Item'!B:B,$A227)+SUMIF('Random Magic Item'!$M:$M,$A227,'Random Magic Item'!N:N))/100</f>
        <v>0</v>
      </c>
      <c r="H227" s="39" t="n">
        <f aca="false">(COUNTIF('Random Magic Item'!C:C,$A227)+SUMIF('Random Magic Item'!$M:$M,$A227,'Random Magic Item'!O:O))/100</f>
        <v>0</v>
      </c>
      <c r="I227" s="39" t="n">
        <f aca="false">(COUNTIF('Random Magic Item'!D:D,$A227)+SUMIF('Random Magic Item'!$M:$M,$A227,'Random Magic Item'!P:P))/100</f>
        <v>0</v>
      </c>
      <c r="J227" s="39" t="n">
        <f aca="false">(COUNTIF('Random Magic Item'!E:E,$A227)+SUMIF('Random Magic Item'!$M:$M,$A227,'Random Magic Item'!Q:Q))/100</f>
        <v>0</v>
      </c>
      <c r="K227" s="39" t="n">
        <f aca="false">(COUNTIF('Random Magic Item'!F:F,$A227)+SUMIF('Random Magic Item'!$M:$M,$A227,'Random Magic Item'!R:R))/100</f>
        <v>0</v>
      </c>
      <c r="L227" s="39" t="n">
        <f aca="false">(COUNTIF('Random Magic Item'!G:G,$A227)+SUMIF('Random Magic Item'!$M:$M,$A227,'Random Magic Item'!S:S))/100</f>
        <v>0</v>
      </c>
      <c r="M227" s="39" t="n">
        <f aca="false">(COUNTIF('Random Magic Item'!H:H,$A227)+SUMIF('Random Magic Item'!$M:$M,$A227,'Random Magic Item'!T:T))/100</f>
        <v>0.01</v>
      </c>
      <c r="N227" s="39" t="n">
        <f aca="false">(COUNTIF('Random Magic Item'!I:I,$A227)+SUMIF('Random Magic Item'!$M:$M,$A227,'Random Magic Item'!U:U))/100</f>
        <v>0</v>
      </c>
      <c r="O227" s="39" t="n">
        <f aca="false">(COUNTIF('Random Magic Item'!J:J,$A227)+SUMIF('Random Magic Item'!$M:$M,$A227,'Random Magic Item'!V:V))/100</f>
        <v>0</v>
      </c>
      <c r="P227" s="40" t="n">
        <f aca="false">SIGN(SUM(G227:O227))</f>
        <v>1</v>
      </c>
      <c r="Q227" s="1" t="n">
        <v>179</v>
      </c>
      <c r="W227" s="34" t="n">
        <v>232</v>
      </c>
      <c r="AC227" s="35"/>
      <c r="AD227" s="34"/>
    </row>
    <row r="228" customFormat="false" ht="15" hidden="false" customHeight="false" outlineLevel="0" collapsed="false">
      <c r="A228" s="0" t="s">
        <v>706</v>
      </c>
      <c r="C228" s="0" t="s">
        <v>705</v>
      </c>
      <c r="D228" s="1" t="s">
        <v>459</v>
      </c>
      <c r="E228" s="1" t="n">
        <v>0</v>
      </c>
      <c r="F228" s="1" t="n">
        <v>0</v>
      </c>
      <c r="G228" s="39" t="n">
        <f aca="false">(COUNTIF('Random Magic Item'!B:B,$A228)+SUMIF('Random Magic Item'!$M:$M,$A228,'Random Magic Item'!N:N))/100</f>
        <v>0</v>
      </c>
      <c r="H228" s="39" t="n">
        <f aca="false">(COUNTIF('Random Magic Item'!C:C,$A228)+SUMIF('Random Magic Item'!$M:$M,$A228,'Random Magic Item'!O:O))/100</f>
        <v>0</v>
      </c>
      <c r="I228" s="39" t="n">
        <f aca="false">(COUNTIF('Random Magic Item'!D:D,$A228)+SUMIF('Random Magic Item'!$M:$M,$A228,'Random Magic Item'!P:P))/100</f>
        <v>0</v>
      </c>
      <c r="J228" s="39" t="n">
        <f aca="false">(COUNTIF('Random Magic Item'!E:E,$A228)+SUMIF('Random Magic Item'!$M:$M,$A228,'Random Magic Item'!Q:Q))/100</f>
        <v>0</v>
      </c>
      <c r="K228" s="39" t="n">
        <f aca="false">(COUNTIF('Random Magic Item'!F:F,$A228)+SUMIF('Random Magic Item'!$M:$M,$A228,'Random Magic Item'!R:R))/100</f>
        <v>0</v>
      </c>
      <c r="L228" s="39" t="n">
        <f aca="false">(COUNTIF('Random Magic Item'!G:G,$A228)+SUMIF('Random Magic Item'!$M:$M,$A228,'Random Magic Item'!S:S))/100</f>
        <v>0</v>
      </c>
      <c r="M228" s="39" t="n">
        <f aca="false">(COUNTIF('Random Magic Item'!H:H,$A228)+SUMIF('Random Magic Item'!$M:$M,$A228,'Random Magic Item'!T:T))/100</f>
        <v>0.01</v>
      </c>
      <c r="N228" s="39" t="n">
        <f aca="false">(COUNTIF('Random Magic Item'!I:I,$A228)+SUMIF('Random Magic Item'!$M:$M,$A228,'Random Magic Item'!U:U))/100</f>
        <v>0</v>
      </c>
      <c r="O228" s="39" t="n">
        <f aca="false">(COUNTIF('Random Magic Item'!J:J,$A228)+SUMIF('Random Magic Item'!$M:$M,$A228,'Random Magic Item'!V:V))/100</f>
        <v>0</v>
      </c>
      <c r="P228" s="40" t="n">
        <f aca="false">SIGN(SUM(G228:O228))</f>
        <v>1</v>
      </c>
      <c r="Q228" s="1" t="n">
        <v>179</v>
      </c>
      <c r="W228" s="34" t="n">
        <v>232</v>
      </c>
      <c r="AC228" s="35"/>
      <c r="AD228" s="34"/>
    </row>
    <row r="229" customFormat="false" ht="15" hidden="false" customHeight="false" outlineLevel="0" collapsed="false">
      <c r="A229" s="0" t="s">
        <v>707</v>
      </c>
      <c r="C229" s="0" t="s">
        <v>705</v>
      </c>
      <c r="D229" s="1" t="s">
        <v>459</v>
      </c>
      <c r="E229" s="1" t="n">
        <v>1</v>
      </c>
      <c r="F229" s="1" t="n">
        <v>0</v>
      </c>
      <c r="G229" s="39" t="n">
        <f aca="false">(COUNTIF('Random Magic Item'!B:B,$A229)+SUMIF('Random Magic Item'!$M:$M,$A229,'Random Magic Item'!N:N))/100</f>
        <v>0</v>
      </c>
      <c r="H229" s="39" t="n">
        <f aca="false">(COUNTIF('Random Magic Item'!C:C,$A229)+SUMIF('Random Magic Item'!$M:$M,$A229,'Random Magic Item'!O:O))/100</f>
        <v>0</v>
      </c>
      <c r="I229" s="39" t="n">
        <f aca="false">(COUNTIF('Random Magic Item'!D:D,$A229)+SUMIF('Random Magic Item'!$M:$M,$A229,'Random Magic Item'!P:P))/100</f>
        <v>0</v>
      </c>
      <c r="J229" s="39" t="n">
        <f aca="false">(COUNTIF('Random Magic Item'!E:E,$A229)+SUMIF('Random Magic Item'!$M:$M,$A229,'Random Magic Item'!Q:Q))/100</f>
        <v>0</v>
      </c>
      <c r="K229" s="39" t="n">
        <f aca="false">(COUNTIF('Random Magic Item'!F:F,$A229)+SUMIF('Random Magic Item'!$M:$M,$A229,'Random Magic Item'!R:R))/100</f>
        <v>0</v>
      </c>
      <c r="L229" s="39" t="n">
        <f aca="false">(COUNTIF('Random Magic Item'!G:G,$A229)+SUMIF('Random Magic Item'!$M:$M,$A229,'Random Magic Item'!S:S))/100</f>
        <v>0</v>
      </c>
      <c r="M229" s="39" t="n">
        <f aca="false">(COUNTIF('Random Magic Item'!H:H,$A229)+SUMIF('Random Magic Item'!$M:$M,$A229,'Random Magic Item'!T:T))/100</f>
        <v>0.01</v>
      </c>
      <c r="N229" s="39" t="n">
        <f aca="false">(COUNTIF('Random Magic Item'!I:I,$A229)+SUMIF('Random Magic Item'!$M:$M,$A229,'Random Magic Item'!U:U))/100</f>
        <v>0</v>
      </c>
      <c r="O229" s="39" t="n">
        <f aca="false">(COUNTIF('Random Magic Item'!J:J,$A229)+SUMIF('Random Magic Item'!$M:$M,$A229,'Random Magic Item'!V:V))/100</f>
        <v>0</v>
      </c>
      <c r="P229" s="40" t="n">
        <f aca="false">SIGN(SUM(G229:O229))</f>
        <v>1</v>
      </c>
      <c r="Q229" s="1" t="n">
        <v>180</v>
      </c>
      <c r="W229" s="34" t="n">
        <v>232</v>
      </c>
      <c r="AC229" s="35"/>
      <c r="AD229" s="34"/>
    </row>
    <row r="230" customFormat="false" ht="15" hidden="false" customHeight="false" outlineLevel="0" collapsed="false">
      <c r="A230" s="0" t="s">
        <v>708</v>
      </c>
      <c r="C230" s="0" t="s">
        <v>455</v>
      </c>
      <c r="D230" s="1" t="s">
        <v>459</v>
      </c>
      <c r="E230" s="1" t="n">
        <v>1</v>
      </c>
      <c r="F230" s="1" t="n">
        <v>0</v>
      </c>
      <c r="G230" s="39" t="n">
        <f aca="false">(COUNTIF('Random Magic Item'!B:B,$A230)+SUMIF('Random Magic Item'!$M:$M,$A230,'Random Magic Item'!N:N))/100</f>
        <v>0</v>
      </c>
      <c r="H230" s="39" t="n">
        <f aca="false">(COUNTIF('Random Magic Item'!C:C,$A230)+SUMIF('Random Magic Item'!$M:$M,$A230,'Random Magic Item'!O:O))/100</f>
        <v>0</v>
      </c>
      <c r="I230" s="39" t="n">
        <f aca="false">(COUNTIF('Random Magic Item'!D:D,$A230)+SUMIF('Random Magic Item'!$M:$M,$A230,'Random Magic Item'!P:P))/100</f>
        <v>0</v>
      </c>
      <c r="J230" s="39" t="n">
        <f aca="false">(COUNTIF('Random Magic Item'!E:E,$A230)+SUMIF('Random Magic Item'!$M:$M,$A230,'Random Magic Item'!Q:Q))/100</f>
        <v>0</v>
      </c>
      <c r="K230" s="39" t="n">
        <f aca="false">(COUNTIF('Random Magic Item'!F:F,$A230)+SUMIF('Random Magic Item'!$M:$M,$A230,'Random Magic Item'!R:R))/100</f>
        <v>0</v>
      </c>
      <c r="L230" s="39" t="n">
        <f aca="false">(COUNTIF('Random Magic Item'!G:G,$A230)+SUMIF('Random Magic Item'!$M:$M,$A230,'Random Magic Item'!S:S))/100</f>
        <v>0</v>
      </c>
      <c r="M230" s="39" t="n">
        <f aca="false">(COUNTIF('Random Magic Item'!H:H,$A230)+SUMIF('Random Magic Item'!$M:$M,$A230,'Random Magic Item'!T:T))/100</f>
        <v>0.01</v>
      </c>
      <c r="N230" s="39" t="n">
        <f aca="false">(COUNTIF('Random Magic Item'!I:I,$A230)+SUMIF('Random Magic Item'!$M:$M,$A230,'Random Magic Item'!U:U))/100</f>
        <v>0</v>
      </c>
      <c r="O230" s="39" t="n">
        <f aca="false">(COUNTIF('Random Magic Item'!J:J,$A230)+SUMIF('Random Magic Item'!$M:$M,$A230,'Random Magic Item'!V:V))/100</f>
        <v>0</v>
      </c>
      <c r="P230" s="40" t="n">
        <f aca="false">SIGN(SUM(G230:O230))</f>
        <v>1</v>
      </c>
      <c r="Q230" s="1" t="n">
        <v>180</v>
      </c>
      <c r="W230" s="34" t="n">
        <v>233</v>
      </c>
      <c r="AC230" s="35"/>
      <c r="AD230" s="34"/>
    </row>
    <row r="231" customFormat="false" ht="15" hidden="false" customHeight="false" outlineLevel="0" collapsed="false">
      <c r="A231" s="0" t="s">
        <v>709</v>
      </c>
      <c r="C231" s="0" t="s">
        <v>455</v>
      </c>
      <c r="D231" s="1" t="s">
        <v>461</v>
      </c>
      <c r="E231" s="1" t="n">
        <v>0</v>
      </c>
      <c r="F231" s="1" t="n">
        <v>0</v>
      </c>
      <c r="G231" s="39" t="n">
        <f aca="false">(COUNTIF('Random Magic Item'!B:B,$A231)+SUMIF('Random Magic Item'!$M:$M,$A231,'Random Magic Item'!N:N))/100</f>
        <v>0</v>
      </c>
      <c r="H231" s="39" t="n">
        <f aca="false">(COUNTIF('Random Magic Item'!C:C,$A231)+SUMIF('Random Magic Item'!$M:$M,$A231,'Random Magic Item'!O:O))/100</f>
        <v>0</v>
      </c>
      <c r="I231" s="39" t="n">
        <f aca="false">(COUNTIF('Random Magic Item'!D:D,$A231)+SUMIF('Random Magic Item'!$M:$M,$A231,'Random Magic Item'!P:P))/100</f>
        <v>0</v>
      </c>
      <c r="J231" s="39" t="n">
        <f aca="false">(COUNTIF('Random Magic Item'!E:E,$A231)+SUMIF('Random Magic Item'!$M:$M,$A231,'Random Magic Item'!Q:Q))/100</f>
        <v>0</v>
      </c>
      <c r="K231" s="39" t="n">
        <f aca="false">(COUNTIF('Random Magic Item'!F:F,$A231)+SUMIF('Random Magic Item'!$M:$M,$A231,'Random Magic Item'!R:R))/100</f>
        <v>0</v>
      </c>
      <c r="L231" s="39" t="n">
        <f aca="false">(COUNTIF('Random Magic Item'!G:G,$A231)+SUMIF('Random Magic Item'!$M:$M,$A231,'Random Magic Item'!S:S))/100</f>
        <v>0</v>
      </c>
      <c r="M231" s="39" t="n">
        <f aca="false">(COUNTIF('Random Magic Item'!H:H,$A231)+SUMIF('Random Magic Item'!$M:$M,$A231,'Random Magic Item'!T:T))/100</f>
        <v>0</v>
      </c>
      <c r="N231" s="39" t="n">
        <f aca="false">(COUNTIF('Random Magic Item'!I:I,$A231)+SUMIF('Random Magic Item'!$M:$M,$A231,'Random Magic Item'!U:U))/100</f>
        <v>0.01</v>
      </c>
      <c r="O231" s="39" t="n">
        <f aca="false">(COUNTIF('Random Magic Item'!J:J,$A231)+SUMIF('Random Magic Item'!$M:$M,$A231,'Random Magic Item'!V:V))/100</f>
        <v>0</v>
      </c>
      <c r="P231" s="40" t="n">
        <f aca="false">SIGN(SUM(G231:O231))</f>
        <v>1</v>
      </c>
      <c r="Q231" s="1" t="n">
        <v>180</v>
      </c>
      <c r="W231" s="34" t="n">
        <v>233</v>
      </c>
      <c r="AC231" s="35"/>
      <c r="AD231" s="34"/>
    </row>
    <row r="232" customFormat="false" ht="15" hidden="false" customHeight="false" outlineLevel="0" collapsed="false">
      <c r="A232" s="0" t="s">
        <v>710</v>
      </c>
      <c r="C232" s="0" t="s">
        <v>455</v>
      </c>
      <c r="D232" s="1" t="s">
        <v>461</v>
      </c>
      <c r="E232" s="1" t="n">
        <v>0</v>
      </c>
      <c r="F232" s="1" t="n">
        <v>0</v>
      </c>
      <c r="G232" s="39" t="n">
        <f aca="false">(COUNTIF('Random Magic Item'!B:B,$A232)+SUMIF('Random Magic Item'!$M:$M,$A232,'Random Magic Item'!N:N))/100</f>
        <v>0</v>
      </c>
      <c r="H232" s="39" t="n">
        <f aca="false">(COUNTIF('Random Magic Item'!C:C,$A232)+SUMIF('Random Magic Item'!$M:$M,$A232,'Random Magic Item'!O:O))/100</f>
        <v>0</v>
      </c>
      <c r="I232" s="39" t="n">
        <f aca="false">(COUNTIF('Random Magic Item'!D:D,$A232)+SUMIF('Random Magic Item'!$M:$M,$A232,'Random Magic Item'!P:P))/100</f>
        <v>0</v>
      </c>
      <c r="J232" s="39" t="n">
        <f aca="false">(COUNTIF('Random Magic Item'!E:E,$A232)+SUMIF('Random Magic Item'!$M:$M,$A232,'Random Magic Item'!Q:Q))/100</f>
        <v>0</v>
      </c>
      <c r="K232" s="39" t="n">
        <f aca="false">(COUNTIF('Random Magic Item'!F:F,$A232)+SUMIF('Random Magic Item'!$M:$M,$A232,'Random Magic Item'!R:R))/100</f>
        <v>0</v>
      </c>
      <c r="L232" s="39" t="n">
        <f aca="false">(COUNTIF('Random Magic Item'!G:G,$A232)+SUMIF('Random Magic Item'!$M:$M,$A232,'Random Magic Item'!S:S))/100</f>
        <v>0</v>
      </c>
      <c r="M232" s="39" t="n">
        <f aca="false">(COUNTIF('Random Magic Item'!H:H,$A232)+SUMIF('Random Magic Item'!$M:$M,$A232,'Random Magic Item'!T:T))/100</f>
        <v>0</v>
      </c>
      <c r="N232" s="39" t="n">
        <f aca="false">(COUNTIF('Random Magic Item'!I:I,$A232)+SUMIF('Random Magic Item'!$M:$M,$A232,'Random Magic Item'!U:U))/100</f>
        <v>0.01</v>
      </c>
      <c r="O232" s="39" t="n">
        <f aca="false">(COUNTIF('Random Magic Item'!J:J,$A232)+SUMIF('Random Magic Item'!$M:$M,$A232,'Random Magic Item'!V:V))/100</f>
        <v>0</v>
      </c>
      <c r="P232" s="40" t="n">
        <f aca="false">SIGN(SUM(G232:O232))</f>
        <v>1</v>
      </c>
      <c r="Q232" s="1" t="n">
        <v>180</v>
      </c>
      <c r="W232" s="34" t="n">
        <v>233</v>
      </c>
      <c r="AC232" s="35"/>
      <c r="AD232" s="34"/>
    </row>
    <row r="233" customFormat="false" ht="15" hidden="false" customHeight="false" outlineLevel="0" collapsed="false">
      <c r="A233" s="0" t="s">
        <v>711</v>
      </c>
      <c r="C233" s="0" t="s">
        <v>455</v>
      </c>
      <c r="D233" s="1" t="s">
        <v>461</v>
      </c>
      <c r="E233" s="1" t="n">
        <v>0</v>
      </c>
      <c r="F233" s="1" t="n">
        <v>0</v>
      </c>
      <c r="G233" s="39" t="n">
        <f aca="false">(COUNTIF('Random Magic Item'!B:B,$A233)+SUMIF('Random Magic Item'!$M:$M,$A233,'Random Magic Item'!N:N))/100</f>
        <v>0</v>
      </c>
      <c r="H233" s="39" t="n">
        <f aca="false">(COUNTIF('Random Magic Item'!C:C,$A233)+SUMIF('Random Magic Item'!$M:$M,$A233,'Random Magic Item'!O:O))/100</f>
        <v>0</v>
      </c>
      <c r="I233" s="39" t="n">
        <f aca="false">(COUNTIF('Random Magic Item'!D:D,$A233)+SUMIF('Random Magic Item'!$M:$M,$A233,'Random Magic Item'!P:P))/100</f>
        <v>0</v>
      </c>
      <c r="J233" s="39" t="n">
        <f aca="false">(COUNTIF('Random Magic Item'!E:E,$A233)+SUMIF('Random Magic Item'!$M:$M,$A233,'Random Magic Item'!Q:Q))/100</f>
        <v>0</v>
      </c>
      <c r="K233" s="39" t="n">
        <f aca="false">(COUNTIF('Random Magic Item'!F:F,$A233)+SUMIF('Random Magic Item'!$M:$M,$A233,'Random Magic Item'!R:R))/100</f>
        <v>0</v>
      </c>
      <c r="L233" s="39" t="n">
        <f aca="false">(COUNTIF('Random Magic Item'!G:G,$A233)+SUMIF('Random Magic Item'!$M:$M,$A233,'Random Magic Item'!S:S))/100</f>
        <v>0</v>
      </c>
      <c r="M233" s="39" t="n">
        <f aca="false">(COUNTIF('Random Magic Item'!H:H,$A233)+SUMIF('Random Magic Item'!$M:$M,$A233,'Random Magic Item'!T:T))/100</f>
        <v>0</v>
      </c>
      <c r="N233" s="39" t="n">
        <f aca="false">(COUNTIF('Random Magic Item'!I:I,$A233)+SUMIF('Random Magic Item'!$M:$M,$A233,'Random Magic Item'!U:U))/100</f>
        <v>0.01</v>
      </c>
      <c r="O233" s="39" t="n">
        <f aca="false">(COUNTIF('Random Magic Item'!J:J,$A233)+SUMIF('Random Magic Item'!$M:$M,$A233,'Random Magic Item'!V:V))/100</f>
        <v>0</v>
      </c>
      <c r="P233" s="40" t="n">
        <f aca="false">SIGN(SUM(G233:O233))</f>
        <v>1</v>
      </c>
      <c r="Q233" s="1" t="n">
        <v>180</v>
      </c>
      <c r="W233" s="34" t="n">
        <v>233</v>
      </c>
      <c r="AC233" s="35"/>
      <c r="AD233" s="34"/>
    </row>
    <row r="234" customFormat="false" ht="15" hidden="false" customHeight="false" outlineLevel="0" collapsed="false">
      <c r="A234" s="0" t="s">
        <v>712</v>
      </c>
      <c r="C234" s="0" t="s">
        <v>455</v>
      </c>
      <c r="D234" s="1" t="s">
        <v>461</v>
      </c>
      <c r="E234" s="1" t="n">
        <v>0</v>
      </c>
      <c r="F234" s="1" t="n">
        <v>0</v>
      </c>
      <c r="G234" s="39" t="n">
        <f aca="false">(COUNTIF('Random Magic Item'!B:B,$A234)+SUMIF('Random Magic Item'!$M:$M,$A234,'Random Magic Item'!N:N))/100</f>
        <v>0</v>
      </c>
      <c r="H234" s="39" t="n">
        <f aca="false">(COUNTIF('Random Magic Item'!C:C,$A234)+SUMIF('Random Magic Item'!$M:$M,$A234,'Random Magic Item'!O:O))/100</f>
        <v>0</v>
      </c>
      <c r="I234" s="39" t="n">
        <f aca="false">(COUNTIF('Random Magic Item'!D:D,$A234)+SUMIF('Random Magic Item'!$M:$M,$A234,'Random Magic Item'!P:P))/100</f>
        <v>0</v>
      </c>
      <c r="J234" s="39" t="n">
        <f aca="false">(COUNTIF('Random Magic Item'!E:E,$A234)+SUMIF('Random Magic Item'!$M:$M,$A234,'Random Magic Item'!Q:Q))/100</f>
        <v>0</v>
      </c>
      <c r="K234" s="39" t="n">
        <f aca="false">(COUNTIF('Random Magic Item'!F:F,$A234)+SUMIF('Random Magic Item'!$M:$M,$A234,'Random Magic Item'!R:R))/100</f>
        <v>0</v>
      </c>
      <c r="L234" s="39" t="n">
        <f aca="false">(COUNTIF('Random Magic Item'!G:G,$A234)+SUMIF('Random Magic Item'!$M:$M,$A234,'Random Magic Item'!S:S))/100</f>
        <v>0</v>
      </c>
      <c r="M234" s="39" t="n">
        <f aca="false">(COUNTIF('Random Magic Item'!H:H,$A234)+SUMIF('Random Magic Item'!$M:$M,$A234,'Random Magic Item'!T:T))/100</f>
        <v>0</v>
      </c>
      <c r="N234" s="39" t="n">
        <f aca="false">(COUNTIF('Random Magic Item'!I:I,$A234)+SUMIF('Random Magic Item'!$M:$M,$A234,'Random Magic Item'!U:U))/100</f>
        <v>0.01</v>
      </c>
      <c r="O234" s="39" t="n">
        <f aca="false">(COUNTIF('Random Magic Item'!J:J,$A234)+SUMIF('Random Magic Item'!$M:$M,$A234,'Random Magic Item'!V:V))/100</f>
        <v>0</v>
      </c>
      <c r="P234" s="40" t="n">
        <f aca="false">SIGN(SUM(G234:O234))</f>
        <v>1</v>
      </c>
      <c r="Q234" s="1" t="n">
        <v>181</v>
      </c>
      <c r="W234" s="34" t="n">
        <v>233</v>
      </c>
      <c r="AC234" s="35"/>
      <c r="AD234" s="34"/>
    </row>
    <row r="235" customFormat="false" ht="15" hidden="false" customHeight="false" outlineLevel="0" collapsed="false">
      <c r="A235" s="0" t="s">
        <v>713</v>
      </c>
      <c r="C235" s="0" t="s">
        <v>714</v>
      </c>
      <c r="D235" s="1" t="s">
        <v>439</v>
      </c>
      <c r="E235" s="1" t="n">
        <v>0</v>
      </c>
      <c r="F235" s="1" t="n">
        <v>0</v>
      </c>
      <c r="G235" s="39" t="n">
        <f aca="false">(COUNTIF('Random Magic Item'!B:B,$A235)+SUMIF('Random Magic Item'!$M:$M,$A235,'Random Magic Item'!N:N))/100</f>
        <v>0</v>
      </c>
      <c r="H235" s="39" t="n">
        <f aca="false">(COUNTIF('Random Magic Item'!C:C,$A235)+SUMIF('Random Magic Item'!$M:$M,$A235,'Random Magic Item'!O:O))/100</f>
        <v>0.01</v>
      </c>
      <c r="I235" s="39" t="n">
        <f aca="false">(COUNTIF('Random Magic Item'!D:D,$A235)+SUMIF('Random Magic Item'!$M:$M,$A235,'Random Magic Item'!P:P))/100</f>
        <v>0</v>
      </c>
      <c r="J235" s="39" t="n">
        <f aca="false">(COUNTIF('Random Magic Item'!E:E,$A235)+SUMIF('Random Magic Item'!$M:$M,$A235,'Random Magic Item'!Q:Q))/100</f>
        <v>0</v>
      </c>
      <c r="K235" s="39" t="n">
        <f aca="false">(COUNTIF('Random Magic Item'!F:F,$A235)+SUMIF('Random Magic Item'!$M:$M,$A235,'Random Magic Item'!R:R))/100</f>
        <v>0</v>
      </c>
      <c r="L235" s="39" t="n">
        <f aca="false">(COUNTIF('Random Magic Item'!G:G,$A235)+SUMIF('Random Magic Item'!$M:$M,$A235,'Random Magic Item'!S:S))/100</f>
        <v>0</v>
      </c>
      <c r="M235" s="39" t="n">
        <f aca="false">(COUNTIF('Random Magic Item'!H:H,$A235)+SUMIF('Random Magic Item'!$M:$M,$A235,'Random Magic Item'!T:T))/100</f>
        <v>0</v>
      </c>
      <c r="N235" s="39" t="n">
        <f aca="false">(COUNTIF('Random Magic Item'!I:I,$A235)+SUMIF('Random Magic Item'!$M:$M,$A235,'Random Magic Item'!U:U))/100</f>
        <v>0</v>
      </c>
      <c r="O235" s="39" t="n">
        <f aca="false">(COUNTIF('Random Magic Item'!J:J,$A235)+SUMIF('Random Magic Item'!$M:$M,$A235,'Random Magic Item'!V:V))/100</f>
        <v>0</v>
      </c>
      <c r="P235" s="40" t="n">
        <f aca="false">SIGN(SUM(G235:O235))</f>
        <v>1</v>
      </c>
      <c r="Q235" s="1" t="n">
        <v>181</v>
      </c>
      <c r="AA235" s="34" t="n">
        <v>3</v>
      </c>
      <c r="AC235" s="35"/>
      <c r="AD235" s="34"/>
    </row>
    <row r="236" customFormat="false" ht="15" hidden="false" customHeight="false" outlineLevel="0" collapsed="false">
      <c r="A236" s="0" t="s">
        <v>715</v>
      </c>
      <c r="C236" s="0" t="s">
        <v>455</v>
      </c>
      <c r="D236" s="1" t="s">
        <v>469</v>
      </c>
      <c r="E236" s="1" t="n">
        <v>1</v>
      </c>
      <c r="F236" s="1" t="n">
        <v>0</v>
      </c>
      <c r="G236" s="39" t="n">
        <f aca="false">(COUNTIF('Random Magic Item'!B:B,$A236)+SUMIF('Random Magic Item'!$M:$M,$A236,'Random Magic Item'!N:N))/100</f>
        <v>0</v>
      </c>
      <c r="H236" s="39" t="n">
        <f aca="false">(COUNTIF('Random Magic Item'!C:C,$A236)+SUMIF('Random Magic Item'!$M:$M,$A236,'Random Magic Item'!O:O))/100</f>
        <v>0</v>
      </c>
      <c r="I236" s="39" t="n">
        <f aca="false">(COUNTIF('Random Magic Item'!D:D,$A236)+SUMIF('Random Magic Item'!$M:$M,$A236,'Random Magic Item'!P:P))/100</f>
        <v>0</v>
      </c>
      <c r="J236" s="39" t="n">
        <f aca="false">(COUNTIF('Random Magic Item'!E:E,$A236)+SUMIF('Random Magic Item'!$M:$M,$A236,'Random Magic Item'!Q:Q))/100</f>
        <v>0</v>
      </c>
      <c r="K236" s="39" t="n">
        <f aca="false">(COUNTIF('Random Magic Item'!F:F,$A236)+SUMIF('Random Magic Item'!$M:$M,$A236,'Random Magic Item'!R:R))/100</f>
        <v>0</v>
      </c>
      <c r="L236" s="39" t="n">
        <f aca="false">(COUNTIF('Random Magic Item'!G:G,$A236)+SUMIF('Random Magic Item'!$M:$M,$A236,'Random Magic Item'!S:S))/100</f>
        <v>0</v>
      </c>
      <c r="M236" s="39" t="n">
        <f aca="false">(COUNTIF('Random Magic Item'!H:H,$A236)+SUMIF('Random Magic Item'!$M:$M,$A236,'Random Magic Item'!T:T))/100</f>
        <v>0</v>
      </c>
      <c r="N236" s="39" t="n">
        <f aca="false">(COUNTIF('Random Magic Item'!I:I,$A236)+SUMIF('Random Magic Item'!$M:$M,$A236,'Random Magic Item'!U:U))/100</f>
        <v>0</v>
      </c>
      <c r="O236" s="39" t="n">
        <f aca="false">(COUNTIF('Random Magic Item'!J:J,$A236)+SUMIF('Random Magic Item'!$M:$M,$A236,'Random Magic Item'!V:V))/100</f>
        <v>0</v>
      </c>
      <c r="P236" s="40" t="n">
        <f aca="false">SIGN(SUM(G236:O236))</f>
        <v>0</v>
      </c>
      <c r="T236" s="1" t="n">
        <v>94</v>
      </c>
      <c r="AC236" s="35"/>
      <c r="AD236" s="34"/>
    </row>
    <row r="237" customFormat="false" ht="15" hidden="false" customHeight="false" outlineLevel="0" collapsed="false">
      <c r="A237" s="0" t="s">
        <v>716</v>
      </c>
      <c r="C237" s="0" t="s">
        <v>455</v>
      </c>
      <c r="D237" s="1" t="s">
        <v>439</v>
      </c>
      <c r="E237" s="1" t="n">
        <v>1</v>
      </c>
      <c r="F237" s="1" t="n">
        <v>0</v>
      </c>
      <c r="G237" s="39" t="n">
        <f aca="false">(COUNTIF('Random Magic Item'!B:B,$A237)+SUMIF('Random Magic Item'!$M:$M,$A237,'Random Magic Item'!N:N))/100</f>
        <v>0</v>
      </c>
      <c r="H237" s="39" t="n">
        <f aca="false">(COUNTIF('Random Magic Item'!C:C,$A237)+SUMIF('Random Magic Item'!$M:$M,$A237,'Random Magic Item'!O:O))/100</f>
        <v>0</v>
      </c>
      <c r="I237" s="39" t="n">
        <f aca="false">(COUNTIF('Random Magic Item'!D:D,$A237)+SUMIF('Random Magic Item'!$M:$M,$A237,'Random Magic Item'!P:P))/100</f>
        <v>0</v>
      </c>
      <c r="J237" s="39" t="n">
        <f aca="false">(COUNTIF('Random Magic Item'!E:E,$A237)+SUMIF('Random Magic Item'!$M:$M,$A237,'Random Magic Item'!Q:Q))/100</f>
        <v>0</v>
      </c>
      <c r="K237" s="39" t="n">
        <f aca="false">(COUNTIF('Random Magic Item'!F:F,$A237)+SUMIF('Random Magic Item'!$M:$M,$A237,'Random Magic Item'!R:R))/100</f>
        <v>0</v>
      </c>
      <c r="L237" s="39" t="n">
        <f aca="false">(COUNTIF('Random Magic Item'!G:G,$A237)+SUMIF('Random Magic Item'!$M:$M,$A237,'Random Magic Item'!S:S))/100</f>
        <v>0.01</v>
      </c>
      <c r="M237" s="39" t="n">
        <f aca="false">(COUNTIF('Random Magic Item'!H:H,$A237)+SUMIF('Random Magic Item'!$M:$M,$A237,'Random Magic Item'!T:T))/100</f>
        <v>0</v>
      </c>
      <c r="N237" s="39" t="n">
        <f aca="false">(COUNTIF('Random Magic Item'!I:I,$A237)+SUMIF('Random Magic Item'!$M:$M,$A237,'Random Magic Item'!U:U))/100</f>
        <v>0</v>
      </c>
      <c r="O237" s="39" t="n">
        <f aca="false">(COUNTIF('Random Magic Item'!J:J,$A237)+SUMIF('Random Magic Item'!$M:$M,$A237,'Random Magic Item'!V:V))/100</f>
        <v>0</v>
      </c>
      <c r="P237" s="40" t="n">
        <f aca="false">SIGN(SUM(G237:O237))</f>
        <v>1</v>
      </c>
      <c r="Q237" s="1" t="n">
        <v>181</v>
      </c>
      <c r="W237" s="34" t="n">
        <v>233</v>
      </c>
      <c r="AC237" s="35"/>
      <c r="AD237" s="34"/>
    </row>
    <row r="238" customFormat="false" ht="15" hidden="false" customHeight="false" outlineLevel="0" collapsed="false">
      <c r="A238" s="0" t="s">
        <v>717</v>
      </c>
      <c r="C238" s="0" t="s">
        <v>455</v>
      </c>
      <c r="D238" s="1" t="s">
        <v>461</v>
      </c>
      <c r="E238" s="1" t="n">
        <v>0</v>
      </c>
      <c r="F238" s="1" t="n">
        <v>0</v>
      </c>
      <c r="G238" s="39" t="n">
        <f aca="false">(COUNTIF('Random Magic Item'!B:B,$A238)+SUMIF('Random Magic Item'!$M:$M,$A238,'Random Magic Item'!N:N))/100</f>
        <v>0</v>
      </c>
      <c r="H238" s="39" t="n">
        <f aca="false">(COUNTIF('Random Magic Item'!C:C,$A238)+SUMIF('Random Magic Item'!$M:$M,$A238,'Random Magic Item'!O:O))/100</f>
        <v>0</v>
      </c>
      <c r="I238" s="39" t="n">
        <f aca="false">(COUNTIF('Random Magic Item'!D:D,$A238)+SUMIF('Random Magic Item'!$M:$M,$A238,'Random Magic Item'!P:P))/100</f>
        <v>0</v>
      </c>
      <c r="J238" s="39" t="n">
        <f aca="false">(COUNTIF('Random Magic Item'!E:E,$A238)+SUMIF('Random Magic Item'!$M:$M,$A238,'Random Magic Item'!Q:Q))/100</f>
        <v>0</v>
      </c>
      <c r="K238" s="39" t="n">
        <f aca="false">(COUNTIF('Random Magic Item'!F:F,$A238)+SUMIF('Random Magic Item'!$M:$M,$A238,'Random Magic Item'!R:R))/100</f>
        <v>0</v>
      </c>
      <c r="L238" s="39" t="n">
        <f aca="false">(COUNTIF('Random Magic Item'!G:G,$A238)+SUMIF('Random Magic Item'!$M:$M,$A238,'Random Magic Item'!S:S))/100</f>
        <v>0</v>
      </c>
      <c r="M238" s="39" t="n">
        <f aca="false">(COUNTIF('Random Magic Item'!H:H,$A238)+SUMIF('Random Magic Item'!$M:$M,$A238,'Random Magic Item'!T:T))/100</f>
        <v>0</v>
      </c>
      <c r="N238" s="39" t="n">
        <f aca="false">(COUNTIF('Random Magic Item'!I:I,$A238)+SUMIF('Random Magic Item'!$M:$M,$A238,'Random Magic Item'!U:U))/100</f>
        <v>0.01</v>
      </c>
      <c r="O238" s="39" t="n">
        <f aca="false">(COUNTIF('Random Magic Item'!J:J,$A238)+SUMIF('Random Magic Item'!$M:$M,$A238,'Random Magic Item'!V:V))/100</f>
        <v>0</v>
      </c>
      <c r="P238" s="40" t="n">
        <f aca="false">SIGN(SUM(G238:O238))</f>
        <v>1</v>
      </c>
      <c r="Q238" s="1" t="n">
        <v>181</v>
      </c>
      <c r="W238" s="34" t="n">
        <v>234</v>
      </c>
      <c r="AC238" s="35"/>
      <c r="AD238" s="34"/>
    </row>
    <row r="239" customFormat="false" ht="15" hidden="false" customHeight="false" outlineLevel="0" collapsed="false">
      <c r="A239" s="0" t="s">
        <v>718</v>
      </c>
      <c r="C239" s="0" t="s">
        <v>719</v>
      </c>
      <c r="D239" s="1" t="s">
        <v>439</v>
      </c>
      <c r="E239" s="1" t="n">
        <v>0</v>
      </c>
      <c r="F239" s="1" t="n">
        <v>0</v>
      </c>
      <c r="G239" s="39" t="n">
        <f aca="false">(COUNTIF('Random Magic Item'!B:B,$A239)+SUMIF('Random Magic Item'!$M:$M,$A239,'Random Magic Item'!N:N))/100</f>
        <v>0</v>
      </c>
      <c r="H239" s="39" t="n">
        <f aca="false">(COUNTIF('Random Magic Item'!C:C,$A239)+SUMIF('Random Magic Item'!$M:$M,$A239,'Random Magic Item'!O:O))/100</f>
        <v>0.01</v>
      </c>
      <c r="I239" s="39" t="n">
        <f aca="false">(COUNTIF('Random Magic Item'!D:D,$A239)+SUMIF('Random Magic Item'!$M:$M,$A239,'Random Magic Item'!P:P))/100</f>
        <v>0</v>
      </c>
      <c r="J239" s="39" t="n">
        <f aca="false">(COUNTIF('Random Magic Item'!E:E,$A239)+SUMIF('Random Magic Item'!$M:$M,$A239,'Random Magic Item'!Q:Q))/100</f>
        <v>0</v>
      </c>
      <c r="K239" s="39" t="n">
        <f aca="false">(COUNTIF('Random Magic Item'!F:F,$A239)+SUMIF('Random Magic Item'!$M:$M,$A239,'Random Magic Item'!R:R))/100</f>
        <v>0</v>
      </c>
      <c r="L239" s="39" t="n">
        <f aca="false">(COUNTIF('Random Magic Item'!G:G,$A239)+SUMIF('Random Magic Item'!$M:$M,$A239,'Random Magic Item'!S:S))/100</f>
        <v>0</v>
      </c>
      <c r="M239" s="39" t="n">
        <f aca="false">(COUNTIF('Random Magic Item'!H:H,$A239)+SUMIF('Random Magic Item'!$M:$M,$A239,'Random Magic Item'!T:T))/100</f>
        <v>0</v>
      </c>
      <c r="N239" s="39" t="n">
        <f aca="false">(COUNTIF('Random Magic Item'!I:I,$A239)+SUMIF('Random Magic Item'!$M:$M,$A239,'Random Magic Item'!U:U))/100</f>
        <v>0</v>
      </c>
      <c r="O239" s="39" t="n">
        <f aca="false">(COUNTIF('Random Magic Item'!J:J,$A239)+SUMIF('Random Magic Item'!$M:$M,$A239,'Random Magic Item'!V:V))/100</f>
        <v>0</v>
      </c>
      <c r="P239" s="40" t="n">
        <f aca="false">SIGN(SUM(G239:O239))</f>
        <v>1</v>
      </c>
      <c r="Q239" s="1" t="n">
        <v>182</v>
      </c>
      <c r="W239" s="34" t="n">
        <v>234</v>
      </c>
      <c r="AC239" s="35"/>
      <c r="AD239" s="34"/>
    </row>
    <row r="240" customFormat="false" ht="15" hidden="false" customHeight="false" outlineLevel="0" collapsed="false">
      <c r="A240" s="0" t="s">
        <v>720</v>
      </c>
      <c r="C240" s="0" t="s">
        <v>591</v>
      </c>
      <c r="D240" s="1" t="s">
        <v>469</v>
      </c>
      <c r="E240" s="1" t="n">
        <v>1</v>
      </c>
      <c r="F240" s="1" t="n">
        <v>0</v>
      </c>
      <c r="G240" s="39" t="n">
        <f aca="false">(COUNTIF('Random Magic Item'!B:B,$A240)+SUMIF('Random Magic Item'!$M:$M,$A240,'Random Magic Item'!N:N))/100</f>
        <v>0</v>
      </c>
      <c r="H240" s="39" t="n">
        <f aca="false">(COUNTIF('Random Magic Item'!C:C,$A240)+SUMIF('Random Magic Item'!$M:$M,$A240,'Random Magic Item'!O:O))/100</f>
        <v>0</v>
      </c>
      <c r="I240" s="39" t="n">
        <f aca="false">(COUNTIF('Random Magic Item'!D:D,$A240)+SUMIF('Random Magic Item'!$M:$M,$A240,'Random Magic Item'!P:P))/100</f>
        <v>0</v>
      </c>
      <c r="J240" s="39" t="n">
        <f aca="false">(COUNTIF('Random Magic Item'!E:E,$A240)+SUMIF('Random Magic Item'!$M:$M,$A240,'Random Magic Item'!Q:Q))/100</f>
        <v>0</v>
      </c>
      <c r="K240" s="39" t="n">
        <f aca="false">(COUNTIF('Random Magic Item'!F:F,$A240)+SUMIF('Random Magic Item'!$M:$M,$A240,'Random Magic Item'!R:R))/100</f>
        <v>0</v>
      </c>
      <c r="L240" s="39" t="n">
        <f aca="false">(COUNTIF('Random Magic Item'!G:G,$A240)+SUMIF('Random Magic Item'!$M:$M,$A240,'Random Magic Item'!S:S))/100</f>
        <v>0</v>
      </c>
      <c r="M240" s="39" t="n">
        <f aca="false">(COUNTIF('Random Magic Item'!H:H,$A240)+SUMIF('Random Magic Item'!$M:$M,$A240,'Random Magic Item'!T:T))/100</f>
        <v>0</v>
      </c>
      <c r="N240" s="39" t="n">
        <f aca="false">(COUNTIF('Random Magic Item'!I:I,$A240)+SUMIF('Random Magic Item'!$M:$M,$A240,'Random Magic Item'!U:U))/100</f>
        <v>0</v>
      </c>
      <c r="O240" s="39" t="n">
        <f aca="false">(COUNTIF('Random Magic Item'!J:J,$A240)+SUMIF('Random Magic Item'!$M:$M,$A240,'Random Magic Item'!V:V))/100</f>
        <v>0</v>
      </c>
      <c r="P240" s="40" t="n">
        <f aca="false">SIGN(SUM(G240:O240))</f>
        <v>0</v>
      </c>
      <c r="Q240" s="1" t="n">
        <v>217</v>
      </c>
      <c r="AC240" s="35"/>
      <c r="AD240" s="34"/>
    </row>
    <row r="241" customFormat="false" ht="15" hidden="false" customHeight="false" outlineLevel="0" collapsed="false">
      <c r="A241" s="0" t="s">
        <v>721</v>
      </c>
      <c r="C241" s="0" t="s">
        <v>455</v>
      </c>
      <c r="D241" s="1" t="s">
        <v>439</v>
      </c>
      <c r="E241" s="1" t="n">
        <v>1</v>
      </c>
      <c r="F241" s="1" t="n">
        <v>0</v>
      </c>
      <c r="G241" s="39" t="n">
        <f aca="false">(COUNTIF('Random Magic Item'!B:B,$A241)+SUMIF('Random Magic Item'!$M:$M,$A241,'Random Magic Item'!N:N))/100</f>
        <v>0</v>
      </c>
      <c r="H241" s="39" t="n">
        <f aca="false">(COUNTIF('Random Magic Item'!C:C,$A241)+SUMIF('Random Magic Item'!$M:$M,$A241,'Random Magic Item'!O:O))/100</f>
        <v>0</v>
      </c>
      <c r="I241" s="39" t="n">
        <f aca="false">(COUNTIF('Random Magic Item'!D:D,$A241)+SUMIF('Random Magic Item'!$M:$M,$A241,'Random Magic Item'!P:P))/100</f>
        <v>0</v>
      </c>
      <c r="J241" s="39" t="n">
        <f aca="false">(COUNTIF('Random Magic Item'!E:E,$A241)+SUMIF('Random Magic Item'!$M:$M,$A241,'Random Magic Item'!Q:Q))/100</f>
        <v>0</v>
      </c>
      <c r="K241" s="39" t="n">
        <f aca="false">(COUNTIF('Random Magic Item'!F:F,$A241)+SUMIF('Random Magic Item'!$M:$M,$A241,'Random Magic Item'!R:R))/100</f>
        <v>0</v>
      </c>
      <c r="L241" s="39" t="n">
        <f aca="false">(COUNTIF('Random Magic Item'!G:G,$A241)+SUMIF('Random Magic Item'!$M:$M,$A241,'Random Magic Item'!S:S))/100</f>
        <v>0.01</v>
      </c>
      <c r="M241" s="39" t="n">
        <f aca="false">(COUNTIF('Random Magic Item'!H:H,$A241)+SUMIF('Random Magic Item'!$M:$M,$A241,'Random Magic Item'!T:T))/100</f>
        <v>0</v>
      </c>
      <c r="N241" s="39" t="n">
        <f aca="false">(COUNTIF('Random Magic Item'!I:I,$A241)+SUMIF('Random Magic Item'!$M:$M,$A241,'Random Magic Item'!U:U))/100</f>
        <v>0</v>
      </c>
      <c r="O241" s="39" t="n">
        <f aca="false">(COUNTIF('Random Magic Item'!J:J,$A241)+SUMIF('Random Magic Item'!$M:$M,$A241,'Random Magic Item'!V:V))/100</f>
        <v>0</v>
      </c>
      <c r="P241" s="40" t="n">
        <f aca="false">SIGN(SUM(G241:O241))</f>
        <v>1</v>
      </c>
      <c r="Q241" s="1" t="n">
        <v>182</v>
      </c>
      <c r="W241" s="34" t="n">
        <v>234</v>
      </c>
      <c r="AC241" s="35"/>
      <c r="AD241" s="34"/>
    </row>
    <row r="242" customFormat="false" ht="15" hidden="false" customHeight="false" outlineLevel="0" collapsed="false">
      <c r="A242" s="0" t="s">
        <v>722</v>
      </c>
      <c r="C242" s="0" t="s">
        <v>455</v>
      </c>
      <c r="D242" s="1" t="s">
        <v>459</v>
      </c>
      <c r="E242" s="1" t="n">
        <v>0</v>
      </c>
      <c r="F242" s="1" t="n">
        <v>0</v>
      </c>
      <c r="G242" s="39" t="n">
        <f aca="false">(COUNTIF('Random Magic Item'!B:B,$A242)+SUMIF('Random Magic Item'!$M:$M,$A242,'Random Magic Item'!N:N))/100</f>
        <v>0</v>
      </c>
      <c r="H242" s="39" t="n">
        <f aca="false">(COUNTIF('Random Magic Item'!C:C,$A242)+SUMIF('Random Magic Item'!$M:$M,$A242,'Random Magic Item'!O:O))/100</f>
        <v>0</v>
      </c>
      <c r="I242" s="39" t="n">
        <f aca="false">(COUNTIF('Random Magic Item'!D:D,$A242)+SUMIF('Random Magic Item'!$M:$M,$A242,'Random Magic Item'!P:P))/100</f>
        <v>0.01</v>
      </c>
      <c r="J242" s="39" t="n">
        <f aca="false">(COUNTIF('Random Magic Item'!E:E,$A242)+SUMIF('Random Magic Item'!$M:$M,$A242,'Random Magic Item'!Q:Q))/100</f>
        <v>0</v>
      </c>
      <c r="K242" s="39" t="n">
        <f aca="false">(COUNTIF('Random Magic Item'!F:F,$A242)+SUMIF('Random Magic Item'!$M:$M,$A242,'Random Magic Item'!R:R))/100</f>
        <v>0</v>
      </c>
      <c r="L242" s="39" t="n">
        <f aca="false">(COUNTIF('Random Magic Item'!G:G,$A242)+SUMIF('Random Magic Item'!$M:$M,$A242,'Random Magic Item'!S:S))/100</f>
        <v>0</v>
      </c>
      <c r="M242" s="39" t="n">
        <f aca="false">(COUNTIF('Random Magic Item'!H:H,$A242)+SUMIF('Random Magic Item'!$M:$M,$A242,'Random Magic Item'!T:T))/100</f>
        <v>0</v>
      </c>
      <c r="N242" s="39" t="n">
        <f aca="false">(COUNTIF('Random Magic Item'!I:I,$A242)+SUMIF('Random Magic Item'!$M:$M,$A242,'Random Magic Item'!U:U))/100</f>
        <v>0</v>
      </c>
      <c r="O242" s="39" t="n">
        <f aca="false">(COUNTIF('Random Magic Item'!J:J,$A242)+SUMIF('Random Magic Item'!$M:$M,$A242,'Random Magic Item'!V:V))/100</f>
        <v>0</v>
      </c>
      <c r="P242" s="40" t="n">
        <f aca="false">SIGN(SUM(G242:O242))</f>
        <v>1</v>
      </c>
      <c r="Q242" s="1" t="n">
        <v>182</v>
      </c>
      <c r="W242" s="34" t="n">
        <v>234</v>
      </c>
      <c r="AC242" s="35"/>
      <c r="AD242" s="34"/>
    </row>
    <row r="243" customFormat="false" ht="15" hidden="false" customHeight="false" outlineLevel="0" collapsed="false">
      <c r="A243" s="0" t="s">
        <v>723</v>
      </c>
      <c r="C243" s="0" t="s">
        <v>455</v>
      </c>
      <c r="D243" s="1" t="s">
        <v>459</v>
      </c>
      <c r="E243" s="1" t="n">
        <v>1</v>
      </c>
      <c r="F243" s="1" t="n">
        <v>0</v>
      </c>
      <c r="G243" s="39" t="n">
        <f aca="false">(COUNTIF('Random Magic Item'!B:B,$A243)+SUMIF('Random Magic Item'!$M:$M,$A243,'Random Magic Item'!N:N))/100</f>
        <v>0</v>
      </c>
      <c r="H243" s="39" t="n">
        <f aca="false">(COUNTIF('Random Magic Item'!C:C,$A243)+SUMIF('Random Magic Item'!$M:$M,$A243,'Random Magic Item'!O:O))/100</f>
        <v>0</v>
      </c>
      <c r="I243" s="39" t="n">
        <f aca="false">(COUNTIF('Random Magic Item'!D:D,$A243)+SUMIF('Random Magic Item'!$M:$M,$A243,'Random Magic Item'!P:P))/100</f>
        <v>0</v>
      </c>
      <c r="J243" s="39" t="n">
        <f aca="false">(COUNTIF('Random Magic Item'!E:E,$A243)+SUMIF('Random Magic Item'!$M:$M,$A243,'Random Magic Item'!Q:Q))/100</f>
        <v>0</v>
      </c>
      <c r="K243" s="39" t="n">
        <f aca="false">(COUNTIF('Random Magic Item'!F:F,$A243)+SUMIF('Random Magic Item'!$M:$M,$A243,'Random Magic Item'!R:R))/100</f>
        <v>0</v>
      </c>
      <c r="L243" s="39" t="n">
        <f aca="false">(COUNTIF('Random Magic Item'!G:G,$A243)+SUMIF('Random Magic Item'!$M:$M,$A243,'Random Magic Item'!S:S))/100</f>
        <v>0</v>
      </c>
      <c r="M243" s="39" t="n">
        <f aca="false">(COUNTIF('Random Magic Item'!H:H,$A243)+SUMIF('Random Magic Item'!$M:$M,$A243,'Random Magic Item'!T:T))/100</f>
        <v>0.01</v>
      </c>
      <c r="N243" s="39" t="n">
        <f aca="false">(COUNTIF('Random Magic Item'!I:I,$A243)+SUMIF('Random Magic Item'!$M:$M,$A243,'Random Magic Item'!U:U))/100</f>
        <v>0</v>
      </c>
      <c r="O243" s="39" t="n">
        <f aca="false">(COUNTIF('Random Magic Item'!J:J,$A243)+SUMIF('Random Magic Item'!$M:$M,$A243,'Random Magic Item'!V:V))/100</f>
        <v>0</v>
      </c>
      <c r="P243" s="40" t="n">
        <f aca="false">SIGN(SUM(G243:O243))</f>
        <v>1</v>
      </c>
      <c r="Q243" s="1" t="n">
        <v>182</v>
      </c>
      <c r="W243" s="34" t="n">
        <v>234</v>
      </c>
      <c r="AA243" s="34" t="n">
        <v>3</v>
      </c>
      <c r="AC243" s="35"/>
      <c r="AD243" s="34"/>
    </row>
    <row r="244" customFormat="false" ht="15" hidden="false" customHeight="false" outlineLevel="0" collapsed="false">
      <c r="A244" s="0" t="s">
        <v>724</v>
      </c>
      <c r="C244" s="0" t="s">
        <v>589</v>
      </c>
      <c r="D244" s="1" t="s">
        <v>461</v>
      </c>
      <c r="E244" s="1" t="n">
        <v>1</v>
      </c>
      <c r="F244" s="1" t="n">
        <v>0</v>
      </c>
      <c r="G244" s="39" t="n">
        <f aca="false">(COUNTIF('Random Magic Item'!B:B,$A244)+SUMIF('Random Magic Item'!$M:$M,$A244,'Random Magic Item'!N:N))/100</f>
        <v>0</v>
      </c>
      <c r="H244" s="39" t="n">
        <f aca="false">(COUNTIF('Random Magic Item'!C:C,$A244)+SUMIF('Random Magic Item'!$M:$M,$A244,'Random Magic Item'!O:O))/100</f>
        <v>0</v>
      </c>
      <c r="I244" s="39" t="n">
        <f aca="false">(COUNTIF('Random Magic Item'!D:D,$A244)+SUMIF('Random Magic Item'!$M:$M,$A244,'Random Magic Item'!P:P))/100</f>
        <v>0</v>
      </c>
      <c r="J244" s="39" t="n">
        <f aca="false">(COUNTIF('Random Magic Item'!E:E,$A244)+SUMIF('Random Magic Item'!$M:$M,$A244,'Random Magic Item'!Q:Q))/100</f>
        <v>0</v>
      </c>
      <c r="K244" s="39" t="n">
        <f aca="false">(COUNTIF('Random Magic Item'!F:F,$A244)+SUMIF('Random Magic Item'!$M:$M,$A244,'Random Magic Item'!R:R))/100</f>
        <v>0</v>
      </c>
      <c r="L244" s="39" t="n">
        <f aca="false">(COUNTIF('Random Magic Item'!G:G,$A244)+SUMIF('Random Magic Item'!$M:$M,$A244,'Random Magic Item'!S:S))/100</f>
        <v>0</v>
      </c>
      <c r="M244" s="39" t="n">
        <f aca="false">(COUNTIF('Random Magic Item'!H:H,$A244)+SUMIF('Random Magic Item'!$M:$M,$A244,'Random Magic Item'!T:T))/100</f>
        <v>0</v>
      </c>
      <c r="N244" s="39" t="n">
        <f aca="false">(COUNTIF('Random Magic Item'!I:I,$A244)+SUMIF('Random Magic Item'!$M:$M,$A244,'Random Magic Item'!U:U))/100</f>
        <v>0.01</v>
      </c>
      <c r="O244" s="39" t="n">
        <f aca="false">(COUNTIF('Random Magic Item'!J:J,$A244)+SUMIF('Random Magic Item'!$M:$M,$A244,'Random Magic Item'!V:V))/100</f>
        <v>0</v>
      </c>
      <c r="P244" s="40" t="n">
        <f aca="false">SIGN(SUM(G244:O244))</f>
        <v>1</v>
      </c>
      <c r="Q244" s="1" t="n">
        <v>183</v>
      </c>
      <c r="W244" s="34" t="n">
        <v>235</v>
      </c>
      <c r="AC244" s="35"/>
      <c r="AD244" s="34"/>
    </row>
    <row r="245" customFormat="false" ht="15" hidden="false" customHeight="false" outlineLevel="0" collapsed="false">
      <c r="A245" s="0" t="s">
        <v>725</v>
      </c>
      <c r="B245" s="0" t="s">
        <v>726</v>
      </c>
      <c r="C245" s="0" t="s">
        <v>455</v>
      </c>
      <c r="D245" s="1" t="s">
        <v>461</v>
      </c>
      <c r="E245" s="1" t="n">
        <v>0</v>
      </c>
      <c r="F245" s="1" t="n">
        <v>0</v>
      </c>
      <c r="G245" s="39" t="n">
        <f aca="false">(COUNTIF('Random Magic Item'!B:B,$A245)+SUMIF('Random Magic Item'!$M:$M,$A245,'Random Magic Item'!N:N))/100</f>
        <v>0</v>
      </c>
      <c r="H245" s="39" t="n">
        <f aca="false">(COUNTIF('Random Magic Item'!C:C,$A245)+SUMIF('Random Magic Item'!$M:$M,$A245,'Random Magic Item'!O:O))/100</f>
        <v>0</v>
      </c>
      <c r="I245" s="39" t="n">
        <f aca="false">(COUNTIF('Random Magic Item'!D:D,$A245)+SUMIF('Random Magic Item'!$M:$M,$A245,'Random Magic Item'!P:P))/100</f>
        <v>0</v>
      </c>
      <c r="J245" s="39" t="n">
        <f aca="false">(COUNTIF('Random Magic Item'!E:E,$A245)+SUMIF('Random Magic Item'!$M:$M,$A245,'Random Magic Item'!Q:Q))/100</f>
        <v>0.03</v>
      </c>
      <c r="K245" s="39" t="n">
        <f aca="false">(COUNTIF('Random Magic Item'!F:F,$A245)+SUMIF('Random Magic Item'!$M:$M,$A245,'Random Magic Item'!R:R))/100</f>
        <v>0</v>
      </c>
      <c r="L245" s="39" t="n">
        <f aca="false">(COUNTIF('Random Magic Item'!G:G,$A245)+SUMIF('Random Magic Item'!$M:$M,$A245,'Random Magic Item'!S:S))/100</f>
        <v>0</v>
      </c>
      <c r="M245" s="39" t="n">
        <f aca="false">(COUNTIF('Random Magic Item'!H:H,$A245)+SUMIF('Random Magic Item'!$M:$M,$A245,'Random Magic Item'!T:T))/100</f>
        <v>0</v>
      </c>
      <c r="N245" s="39" t="n">
        <f aca="false">(COUNTIF('Random Magic Item'!I:I,$A245)+SUMIF('Random Magic Item'!$M:$M,$A245,'Random Magic Item'!U:U))/100</f>
        <v>0</v>
      </c>
      <c r="O245" s="39" t="n">
        <f aca="false">(COUNTIF('Random Magic Item'!J:J,$A245)+SUMIF('Random Magic Item'!$M:$M,$A245,'Random Magic Item'!V:V))/100</f>
        <v>0</v>
      </c>
      <c r="P245" s="40" t="n">
        <f aca="false">SIGN(SUM(G245:O245))</f>
        <v>1</v>
      </c>
      <c r="Q245" s="1" t="n">
        <v>183</v>
      </c>
      <c r="W245" s="34" t="n">
        <v>233</v>
      </c>
      <c r="AC245" s="35"/>
      <c r="AD245" s="34"/>
    </row>
    <row r="246" customFormat="false" ht="15" hidden="false" customHeight="false" outlineLevel="0" collapsed="false">
      <c r="A246" s="0" t="s">
        <v>727</v>
      </c>
      <c r="C246" s="0" t="s">
        <v>728</v>
      </c>
      <c r="D246" s="1" t="s">
        <v>461</v>
      </c>
      <c r="E246" s="1" t="n">
        <v>1</v>
      </c>
      <c r="F246" s="1" t="n">
        <v>0</v>
      </c>
      <c r="G246" s="39" t="n">
        <f aca="false">(COUNTIF('Random Magic Item'!B:B,$A246)+SUMIF('Random Magic Item'!$M:$M,$A246,'Random Magic Item'!N:N))/100</f>
        <v>0</v>
      </c>
      <c r="H246" s="39" t="n">
        <f aca="false">(COUNTIF('Random Magic Item'!C:C,$A246)+SUMIF('Random Magic Item'!$M:$M,$A246,'Random Magic Item'!O:O))/100</f>
        <v>0</v>
      </c>
      <c r="I246" s="39" t="n">
        <f aca="false">(COUNTIF('Random Magic Item'!D:D,$A246)+SUMIF('Random Magic Item'!$M:$M,$A246,'Random Magic Item'!P:P))/100</f>
        <v>0</v>
      </c>
      <c r="J246" s="39" t="n">
        <f aca="false">(COUNTIF('Random Magic Item'!E:E,$A246)+SUMIF('Random Magic Item'!$M:$M,$A246,'Random Magic Item'!Q:Q))/100</f>
        <v>0</v>
      </c>
      <c r="K246" s="39" t="n">
        <f aca="false">(COUNTIF('Random Magic Item'!F:F,$A246)+SUMIF('Random Magic Item'!$M:$M,$A246,'Random Magic Item'!R:R))/100</f>
        <v>0</v>
      </c>
      <c r="L246" s="39" t="n">
        <f aca="false">(COUNTIF('Random Magic Item'!G:G,$A246)+SUMIF('Random Magic Item'!$M:$M,$A246,'Random Magic Item'!S:S))/100</f>
        <v>0</v>
      </c>
      <c r="M246" s="39" t="n">
        <f aca="false">(COUNTIF('Random Magic Item'!H:H,$A246)+SUMIF('Random Magic Item'!$M:$M,$A246,'Random Magic Item'!T:T))/100</f>
        <v>0</v>
      </c>
      <c r="N246" s="39" t="n">
        <f aca="false">(COUNTIF('Random Magic Item'!I:I,$A246)+SUMIF('Random Magic Item'!$M:$M,$A246,'Random Magic Item'!U:U))/100</f>
        <v>0.01</v>
      </c>
      <c r="O246" s="39" t="n">
        <f aca="false">(COUNTIF('Random Magic Item'!J:J,$A246)+SUMIF('Random Magic Item'!$M:$M,$A246,'Random Magic Item'!V:V))/100</f>
        <v>0</v>
      </c>
      <c r="P246" s="40" t="n">
        <f aca="false">SIGN(SUM(G246:O246))</f>
        <v>1</v>
      </c>
      <c r="Q246" s="1" t="n">
        <v>183</v>
      </c>
      <c r="W246" s="34" t="n">
        <v>235</v>
      </c>
      <c r="AC246" s="35"/>
      <c r="AD246" s="34"/>
    </row>
    <row r="247" customFormat="false" ht="15" hidden="false" customHeight="false" outlineLevel="0" collapsed="false">
      <c r="A247" s="0" t="s">
        <v>729</v>
      </c>
      <c r="C247" s="0" t="s">
        <v>616</v>
      </c>
      <c r="D247" s="1" t="s">
        <v>459</v>
      </c>
      <c r="E247" s="1" t="n">
        <v>0</v>
      </c>
      <c r="F247" s="1" t="n">
        <v>0</v>
      </c>
      <c r="G247" s="39" t="n">
        <f aca="false">(COUNTIF('Random Magic Item'!B:B,$A247)+SUMIF('Random Magic Item'!$M:$M,$A247,'Random Magic Item'!N:N))/100</f>
        <v>0</v>
      </c>
      <c r="H247" s="39" t="n">
        <f aca="false">(COUNTIF('Random Magic Item'!C:C,$A247)+SUMIF('Random Magic Item'!$M:$M,$A247,'Random Magic Item'!O:O))/100</f>
        <v>0</v>
      </c>
      <c r="I247" s="39" t="n">
        <f aca="false">(COUNTIF('Random Magic Item'!D:D,$A247)+SUMIF('Random Magic Item'!$M:$M,$A247,'Random Magic Item'!P:P))/100</f>
        <v>0.03</v>
      </c>
      <c r="J247" s="39" t="n">
        <f aca="false">(COUNTIF('Random Magic Item'!E:E,$A247)+SUMIF('Random Magic Item'!$M:$M,$A247,'Random Magic Item'!Q:Q))/100</f>
        <v>0</v>
      </c>
      <c r="K247" s="39" t="n">
        <f aca="false">(COUNTIF('Random Magic Item'!F:F,$A247)+SUMIF('Random Magic Item'!$M:$M,$A247,'Random Magic Item'!R:R))/100</f>
        <v>0</v>
      </c>
      <c r="L247" s="39" t="n">
        <f aca="false">(COUNTIF('Random Magic Item'!G:G,$A247)+SUMIF('Random Magic Item'!$M:$M,$A247,'Random Magic Item'!S:S))/100</f>
        <v>0</v>
      </c>
      <c r="M247" s="39" t="n">
        <f aca="false">(COUNTIF('Random Magic Item'!H:H,$A247)+SUMIF('Random Magic Item'!$M:$M,$A247,'Random Magic Item'!T:T))/100</f>
        <v>0</v>
      </c>
      <c r="N247" s="39" t="n">
        <f aca="false">(COUNTIF('Random Magic Item'!I:I,$A247)+SUMIF('Random Magic Item'!$M:$M,$A247,'Random Magic Item'!U:U))/100</f>
        <v>0</v>
      </c>
      <c r="O247" s="39" t="n">
        <f aca="false">(COUNTIF('Random Magic Item'!J:J,$A247)+SUMIF('Random Magic Item'!$M:$M,$A247,'Random Magic Item'!V:V))/100</f>
        <v>0</v>
      </c>
      <c r="P247" s="40" t="n">
        <f aca="false">SIGN(SUM(G247:O247))</f>
        <v>1</v>
      </c>
      <c r="Q247" s="1" t="n">
        <v>183</v>
      </c>
      <c r="W247" s="34" t="n">
        <v>235</v>
      </c>
      <c r="X247" s="1" t="n">
        <v>2</v>
      </c>
      <c r="AC247" s="35"/>
      <c r="AD247" s="34"/>
    </row>
    <row r="248" customFormat="false" ht="15" hidden="false" customHeight="false" outlineLevel="0" collapsed="false">
      <c r="A248" s="0" t="s">
        <v>730</v>
      </c>
      <c r="C248" s="0" t="s">
        <v>616</v>
      </c>
      <c r="D248" s="1" t="s">
        <v>461</v>
      </c>
      <c r="E248" s="1" t="n">
        <v>0</v>
      </c>
      <c r="F248" s="1" t="n">
        <v>0</v>
      </c>
      <c r="G248" s="39" t="n">
        <f aca="false">(COUNTIF('Random Magic Item'!B:B,$A248)+SUMIF('Random Magic Item'!$M:$M,$A248,'Random Magic Item'!N:N))/100</f>
        <v>0</v>
      </c>
      <c r="H248" s="39" t="n">
        <f aca="false">(COUNTIF('Random Magic Item'!C:C,$A248)+SUMIF('Random Magic Item'!$M:$M,$A248,'Random Magic Item'!O:O))/100</f>
        <v>0</v>
      </c>
      <c r="I248" s="39" t="n">
        <f aca="false">(COUNTIF('Random Magic Item'!D:D,$A248)+SUMIF('Random Magic Item'!$M:$M,$A248,'Random Magic Item'!P:P))/100</f>
        <v>0</v>
      </c>
      <c r="J248" s="39" t="n">
        <f aca="false">(COUNTIF('Random Magic Item'!E:E,$A248)+SUMIF('Random Magic Item'!$M:$M,$A248,'Random Magic Item'!Q:Q))/100</f>
        <v>0.05</v>
      </c>
      <c r="K248" s="39" t="n">
        <f aca="false">(COUNTIF('Random Magic Item'!F:F,$A248)+SUMIF('Random Magic Item'!$M:$M,$A248,'Random Magic Item'!R:R))/100</f>
        <v>0</v>
      </c>
      <c r="L248" s="39" t="n">
        <f aca="false">(COUNTIF('Random Magic Item'!G:G,$A248)+SUMIF('Random Magic Item'!$M:$M,$A248,'Random Magic Item'!S:S))/100</f>
        <v>0</v>
      </c>
      <c r="M248" s="39" t="n">
        <f aca="false">(COUNTIF('Random Magic Item'!H:H,$A248)+SUMIF('Random Magic Item'!$M:$M,$A248,'Random Magic Item'!T:T))/100</f>
        <v>0</v>
      </c>
      <c r="N248" s="39" t="n">
        <f aca="false">(COUNTIF('Random Magic Item'!I:I,$A248)+SUMIF('Random Magic Item'!$M:$M,$A248,'Random Magic Item'!U:U))/100</f>
        <v>0</v>
      </c>
      <c r="O248" s="39" t="n">
        <f aca="false">(COUNTIF('Random Magic Item'!J:J,$A248)+SUMIF('Random Magic Item'!$M:$M,$A248,'Random Magic Item'!V:V))/100</f>
        <v>0</v>
      </c>
      <c r="P248" s="40" t="n">
        <f aca="false">SIGN(SUM(G248:O248))</f>
        <v>1</v>
      </c>
      <c r="Q248" s="1" t="n">
        <v>184</v>
      </c>
      <c r="W248" s="34" t="n">
        <v>235</v>
      </c>
      <c r="AC248" s="35"/>
      <c r="AD248" s="34"/>
    </row>
    <row r="249" customFormat="false" ht="15" hidden="false" customHeight="false" outlineLevel="0" collapsed="false">
      <c r="A249" s="0" t="s">
        <v>731</v>
      </c>
      <c r="C249" s="0" t="s">
        <v>616</v>
      </c>
      <c r="D249" s="1" t="s">
        <v>439</v>
      </c>
      <c r="E249" s="1" t="n">
        <v>0</v>
      </c>
      <c r="F249" s="1" t="n">
        <v>0</v>
      </c>
      <c r="G249" s="39" t="n">
        <f aca="false">(COUNTIF('Random Magic Item'!B:B,$A249)+SUMIF('Random Magic Item'!$M:$M,$A249,'Random Magic Item'!N:N))/100</f>
        <v>0</v>
      </c>
      <c r="H249" s="39" t="n">
        <f aca="false">(COUNTIF('Random Magic Item'!C:C,$A249)+SUMIF('Random Magic Item'!$M:$M,$A249,'Random Magic Item'!O:O))/100</f>
        <v>0.03</v>
      </c>
      <c r="I249" s="39" t="n">
        <f aca="false">(COUNTIF('Random Magic Item'!D:D,$A249)+SUMIF('Random Magic Item'!$M:$M,$A249,'Random Magic Item'!P:P))/100</f>
        <v>0</v>
      </c>
      <c r="J249" s="39" t="n">
        <f aca="false">(COUNTIF('Random Magic Item'!E:E,$A249)+SUMIF('Random Magic Item'!$M:$M,$A249,'Random Magic Item'!Q:Q))/100</f>
        <v>0</v>
      </c>
      <c r="K249" s="39" t="n">
        <f aca="false">(COUNTIF('Random Magic Item'!F:F,$A249)+SUMIF('Random Magic Item'!$M:$M,$A249,'Random Magic Item'!R:R))/100</f>
        <v>0</v>
      </c>
      <c r="L249" s="39" t="n">
        <f aca="false">(COUNTIF('Random Magic Item'!G:G,$A249)+SUMIF('Random Magic Item'!$M:$M,$A249,'Random Magic Item'!S:S))/100</f>
        <v>0</v>
      </c>
      <c r="M249" s="39" t="n">
        <f aca="false">(COUNTIF('Random Magic Item'!H:H,$A249)+SUMIF('Random Magic Item'!$M:$M,$A249,'Random Magic Item'!T:T))/100</f>
        <v>0</v>
      </c>
      <c r="N249" s="39" t="n">
        <f aca="false">(COUNTIF('Random Magic Item'!I:I,$A249)+SUMIF('Random Magic Item'!$M:$M,$A249,'Random Magic Item'!U:U))/100</f>
        <v>0</v>
      </c>
      <c r="O249" s="39" t="n">
        <f aca="false">(COUNTIF('Random Magic Item'!J:J,$A249)+SUMIF('Random Magic Item'!$M:$M,$A249,'Random Magic Item'!V:V))/100</f>
        <v>0</v>
      </c>
      <c r="P249" s="40" t="n">
        <f aca="false">SIGN(SUM(G249:O249))</f>
        <v>1</v>
      </c>
      <c r="Q249" s="1" t="n">
        <v>184</v>
      </c>
      <c r="W249" s="34" t="n">
        <v>235</v>
      </c>
      <c r="AC249" s="35"/>
      <c r="AD249" s="34"/>
    </row>
    <row r="250" customFormat="false" ht="15" hidden="false" customHeight="false" outlineLevel="0" collapsed="false">
      <c r="A250" s="0" t="s">
        <v>732</v>
      </c>
      <c r="C250" s="0" t="s">
        <v>733</v>
      </c>
      <c r="D250" s="1" t="s">
        <v>459</v>
      </c>
      <c r="E250" s="1" t="n">
        <v>1</v>
      </c>
      <c r="F250" s="1" t="n">
        <v>0</v>
      </c>
      <c r="G250" s="39" t="n">
        <f aca="false">(COUNTIF('Random Magic Item'!B:B,$A250)+SUMIF('Random Magic Item'!$M:$M,$A250,'Random Magic Item'!N:N))/100</f>
        <v>0</v>
      </c>
      <c r="H250" s="39" t="n">
        <f aca="false">(COUNTIF('Random Magic Item'!C:C,$A250)+SUMIF('Random Magic Item'!$M:$M,$A250,'Random Magic Item'!O:O))/100</f>
        <v>0</v>
      </c>
      <c r="I250" s="39" t="n">
        <f aca="false">(COUNTIF('Random Magic Item'!D:D,$A250)+SUMIF('Random Magic Item'!$M:$M,$A250,'Random Magic Item'!P:P))/100</f>
        <v>0</v>
      </c>
      <c r="J250" s="39" t="n">
        <f aca="false">(COUNTIF('Random Magic Item'!E:E,$A250)+SUMIF('Random Magic Item'!$M:$M,$A250,'Random Magic Item'!Q:Q))/100</f>
        <v>0</v>
      </c>
      <c r="K250" s="39" t="n">
        <f aca="false">(COUNTIF('Random Magic Item'!F:F,$A250)+SUMIF('Random Magic Item'!$M:$M,$A250,'Random Magic Item'!R:R))/100</f>
        <v>0</v>
      </c>
      <c r="L250" s="39" t="n">
        <f aca="false">(COUNTIF('Random Magic Item'!G:G,$A250)+SUMIF('Random Magic Item'!$M:$M,$A250,'Random Magic Item'!S:S))/100</f>
        <v>0</v>
      </c>
      <c r="M250" s="39" t="n">
        <f aca="false">(COUNTIF('Random Magic Item'!H:H,$A250)+SUMIF('Random Magic Item'!$M:$M,$A250,'Random Magic Item'!T:T))/100</f>
        <v>0</v>
      </c>
      <c r="N250" s="39" t="n">
        <f aca="false">(COUNTIF('Random Magic Item'!I:I,$A250)+SUMIF('Random Magic Item'!$M:$M,$A250,'Random Magic Item'!U:U))/100</f>
        <v>0</v>
      </c>
      <c r="O250" s="39" t="n">
        <f aca="false">(COUNTIF('Random Magic Item'!J:J,$A250)+SUMIF('Random Magic Item'!$M:$M,$A250,'Random Magic Item'!V:V))/100</f>
        <v>0</v>
      </c>
      <c r="P250" s="40" t="n">
        <f aca="false">SIGN(SUM(G250:O250))</f>
        <v>0</v>
      </c>
      <c r="AD250" s="34"/>
      <c r="AE250" s="35" t="s">
        <v>734</v>
      </c>
    </row>
    <row r="251" customFormat="false" ht="15" hidden="false" customHeight="false" outlineLevel="0" collapsed="false">
      <c r="A251" s="0" t="s">
        <v>735</v>
      </c>
      <c r="C251" s="0" t="s">
        <v>455</v>
      </c>
      <c r="D251" s="1" t="s">
        <v>529</v>
      </c>
      <c r="E251" s="1" t="n">
        <v>1</v>
      </c>
      <c r="F251" s="1" t="n">
        <v>0</v>
      </c>
      <c r="G251" s="39" t="n">
        <f aca="false">(COUNTIF('Random Magic Item'!B:B,$A251)+SUMIF('Random Magic Item'!$M:$M,$A251,'Random Magic Item'!N:N))/100</f>
        <v>0</v>
      </c>
      <c r="H251" s="39" t="n">
        <f aca="false">(COUNTIF('Random Magic Item'!C:C,$A251)+SUMIF('Random Magic Item'!$M:$M,$A251,'Random Magic Item'!O:O))/100</f>
        <v>0</v>
      </c>
      <c r="I251" s="39" t="n">
        <f aca="false">(COUNTIF('Random Magic Item'!D:D,$A251)+SUMIF('Random Magic Item'!$M:$M,$A251,'Random Magic Item'!P:P))/100</f>
        <v>0</v>
      </c>
      <c r="J251" s="39" t="n">
        <f aca="false">(COUNTIF('Random Magic Item'!E:E,$A251)+SUMIF('Random Magic Item'!$M:$M,$A251,'Random Magic Item'!Q:Q))/100</f>
        <v>0</v>
      </c>
      <c r="K251" s="39" t="n">
        <f aca="false">(COUNTIF('Random Magic Item'!F:F,$A251)+SUMIF('Random Magic Item'!$M:$M,$A251,'Random Magic Item'!R:R))/100</f>
        <v>0</v>
      </c>
      <c r="L251" s="39" t="n">
        <f aca="false">(COUNTIF('Random Magic Item'!G:G,$A251)+SUMIF('Random Magic Item'!$M:$M,$A251,'Random Magic Item'!S:S))/100</f>
        <v>0</v>
      </c>
      <c r="M251" s="39" t="n">
        <f aca="false">(COUNTIF('Random Magic Item'!H:H,$A251)+SUMIF('Random Magic Item'!$M:$M,$A251,'Random Magic Item'!T:T))/100</f>
        <v>0</v>
      </c>
      <c r="N251" s="39" t="n">
        <f aca="false">(COUNTIF('Random Magic Item'!I:I,$A251)+SUMIF('Random Magic Item'!$M:$M,$A251,'Random Magic Item'!U:U))/100</f>
        <v>0</v>
      </c>
      <c r="O251" s="39" t="n">
        <f aca="false">(COUNTIF('Random Magic Item'!J:J,$A251)+SUMIF('Random Magic Item'!$M:$M,$A251,'Random Magic Item'!V:V))/100</f>
        <v>0</v>
      </c>
      <c r="P251" s="40" t="n">
        <f aca="false">SIGN(SUM(G251:O251))</f>
        <v>0</v>
      </c>
      <c r="Q251" s="1" t="n">
        <v>225</v>
      </c>
      <c r="W251" s="34" t="n">
        <v>256</v>
      </c>
      <c r="AC251" s="35"/>
      <c r="AD251" s="34"/>
    </row>
    <row r="252" customFormat="false" ht="15" hidden="false" customHeight="false" outlineLevel="0" collapsed="false">
      <c r="A252" s="0" t="s">
        <v>736</v>
      </c>
      <c r="C252" s="0" t="s">
        <v>733</v>
      </c>
      <c r="D252" s="1" t="s">
        <v>459</v>
      </c>
      <c r="E252" s="1" t="n">
        <v>1</v>
      </c>
      <c r="F252" s="1" t="n">
        <v>0</v>
      </c>
      <c r="G252" s="39" t="n">
        <f aca="false">(COUNTIF('Random Magic Item'!B:B,$A252)+SUMIF('Random Magic Item'!$M:$M,$A252,'Random Magic Item'!N:N))/100</f>
        <v>0</v>
      </c>
      <c r="H252" s="39" t="n">
        <f aca="false">(COUNTIF('Random Magic Item'!C:C,$A252)+SUMIF('Random Magic Item'!$M:$M,$A252,'Random Magic Item'!O:O))/100</f>
        <v>0</v>
      </c>
      <c r="I252" s="39" t="n">
        <f aca="false">(COUNTIF('Random Magic Item'!D:D,$A252)+SUMIF('Random Magic Item'!$M:$M,$A252,'Random Magic Item'!P:P))/100</f>
        <v>0</v>
      </c>
      <c r="J252" s="39" t="n">
        <f aca="false">(COUNTIF('Random Magic Item'!E:E,$A252)+SUMIF('Random Magic Item'!$M:$M,$A252,'Random Magic Item'!Q:Q))/100</f>
        <v>0</v>
      </c>
      <c r="K252" s="39" t="n">
        <f aca="false">(COUNTIF('Random Magic Item'!F:F,$A252)+SUMIF('Random Magic Item'!$M:$M,$A252,'Random Magic Item'!R:R))/100</f>
        <v>0</v>
      </c>
      <c r="L252" s="39" t="n">
        <f aca="false">(COUNTIF('Random Magic Item'!G:G,$A252)+SUMIF('Random Magic Item'!$M:$M,$A252,'Random Magic Item'!S:S))/100</f>
        <v>0</v>
      </c>
      <c r="M252" s="39" t="n">
        <f aca="false">(COUNTIF('Random Magic Item'!H:H,$A252)+SUMIF('Random Magic Item'!$M:$M,$A252,'Random Magic Item'!T:T))/100</f>
        <v>0</v>
      </c>
      <c r="N252" s="39" t="n">
        <f aca="false">(COUNTIF('Random Magic Item'!I:I,$A252)+SUMIF('Random Magic Item'!$M:$M,$A252,'Random Magic Item'!U:U))/100</f>
        <v>0</v>
      </c>
      <c r="O252" s="39" t="n">
        <f aca="false">(COUNTIF('Random Magic Item'!J:J,$A252)+SUMIF('Random Magic Item'!$M:$M,$A252,'Random Magic Item'!V:V))/100</f>
        <v>0</v>
      </c>
      <c r="P252" s="40" t="n">
        <f aca="false">SIGN(SUM(G252:O252))</f>
        <v>0</v>
      </c>
      <c r="AE252" s="35" t="s">
        <v>737</v>
      </c>
    </row>
    <row r="253" customFormat="false" ht="15" hidden="false" customHeight="false" outlineLevel="0" collapsed="false">
      <c r="A253" s="0" t="s">
        <v>738</v>
      </c>
      <c r="C253" s="0" t="s">
        <v>739</v>
      </c>
      <c r="D253" s="1" t="s">
        <v>469</v>
      </c>
      <c r="E253" s="1" t="n">
        <v>1</v>
      </c>
      <c r="F253" s="1" t="n">
        <v>0</v>
      </c>
      <c r="G253" s="39" t="n">
        <f aca="false">(COUNTIF('Random Magic Item'!B:B,$A253)+SUMIF('Random Magic Item'!$M:$M,$A253,'Random Magic Item'!N:N))/100</f>
        <v>0</v>
      </c>
      <c r="H253" s="39" t="n">
        <f aca="false">(COUNTIF('Random Magic Item'!C:C,$A253)+SUMIF('Random Magic Item'!$M:$M,$A253,'Random Magic Item'!O:O))/100</f>
        <v>0</v>
      </c>
      <c r="I253" s="39" t="n">
        <f aca="false">(COUNTIF('Random Magic Item'!D:D,$A253)+SUMIF('Random Magic Item'!$M:$M,$A253,'Random Magic Item'!P:P))/100</f>
        <v>0</v>
      </c>
      <c r="J253" s="39" t="n">
        <f aca="false">(COUNTIF('Random Magic Item'!E:E,$A253)+SUMIF('Random Magic Item'!$M:$M,$A253,'Random Magic Item'!Q:Q))/100</f>
        <v>0</v>
      </c>
      <c r="K253" s="39" t="n">
        <f aca="false">(COUNTIF('Random Magic Item'!F:F,$A253)+SUMIF('Random Magic Item'!$M:$M,$A253,'Random Magic Item'!R:R))/100</f>
        <v>0</v>
      </c>
      <c r="L253" s="39" t="n">
        <f aca="false">(COUNTIF('Random Magic Item'!G:G,$A253)+SUMIF('Random Magic Item'!$M:$M,$A253,'Random Magic Item'!S:S))/100</f>
        <v>0</v>
      </c>
      <c r="M253" s="39" t="n">
        <f aca="false">(COUNTIF('Random Magic Item'!H:H,$A253)+SUMIF('Random Magic Item'!$M:$M,$A253,'Random Magic Item'!T:T))/100</f>
        <v>0</v>
      </c>
      <c r="N253" s="39" t="n">
        <f aca="false">(COUNTIF('Random Magic Item'!I:I,$A253)+SUMIF('Random Magic Item'!$M:$M,$A253,'Random Magic Item'!U:U))/100</f>
        <v>0</v>
      </c>
      <c r="O253" s="39" t="n">
        <f aca="false">(COUNTIF('Random Magic Item'!J:J,$A253)+SUMIF('Random Magic Item'!$M:$M,$A253,'Random Magic Item'!V:V))/100</f>
        <v>0</v>
      </c>
      <c r="P253" s="40" t="n">
        <f aca="false">SIGN(SUM(G253:O253))</f>
        <v>0</v>
      </c>
      <c r="U253" s="1" t="n">
        <v>224</v>
      </c>
      <c r="AC253" s="35"/>
      <c r="AD253" s="34"/>
    </row>
    <row r="254" customFormat="false" ht="15" hidden="false" customHeight="false" outlineLevel="0" collapsed="false">
      <c r="A254" s="0" t="s">
        <v>740</v>
      </c>
      <c r="C254" s="0" t="s">
        <v>455</v>
      </c>
      <c r="D254" s="1" t="s">
        <v>439</v>
      </c>
      <c r="E254" s="1" t="n">
        <v>1</v>
      </c>
      <c r="F254" s="1" t="n">
        <v>0</v>
      </c>
      <c r="G254" s="39" t="n">
        <f aca="false">(COUNTIF('Random Magic Item'!B:B,$A254)+SUMIF('Random Magic Item'!$M:$M,$A254,'Random Magic Item'!N:N))/100</f>
        <v>0</v>
      </c>
      <c r="H254" s="39" t="n">
        <f aca="false">(COUNTIF('Random Magic Item'!C:C,$A254)+SUMIF('Random Magic Item'!$M:$M,$A254,'Random Magic Item'!O:O))/100</f>
        <v>0</v>
      </c>
      <c r="I254" s="39" t="n">
        <f aca="false">(COUNTIF('Random Magic Item'!D:D,$A254)+SUMIF('Random Magic Item'!$M:$M,$A254,'Random Magic Item'!P:P))/100</f>
        <v>0</v>
      </c>
      <c r="J254" s="39" t="n">
        <f aca="false">(COUNTIF('Random Magic Item'!E:E,$A254)+SUMIF('Random Magic Item'!$M:$M,$A254,'Random Magic Item'!Q:Q))/100</f>
        <v>0</v>
      </c>
      <c r="K254" s="39" t="n">
        <f aca="false">(COUNTIF('Random Magic Item'!F:F,$A254)+SUMIF('Random Magic Item'!$M:$M,$A254,'Random Magic Item'!R:R))/100</f>
        <v>0</v>
      </c>
      <c r="L254" s="39" t="n">
        <f aca="false">(COUNTIF('Random Magic Item'!G:G,$A254)+SUMIF('Random Magic Item'!$M:$M,$A254,'Random Magic Item'!S:S))/100</f>
        <v>0.02</v>
      </c>
      <c r="M254" s="39" t="n">
        <f aca="false">(COUNTIF('Random Magic Item'!H:H,$A254)+SUMIF('Random Magic Item'!$M:$M,$A254,'Random Magic Item'!T:T))/100</f>
        <v>0</v>
      </c>
      <c r="N254" s="39" t="n">
        <f aca="false">(COUNTIF('Random Magic Item'!I:I,$A254)+SUMIF('Random Magic Item'!$M:$M,$A254,'Random Magic Item'!U:U))/100</f>
        <v>0</v>
      </c>
      <c r="O254" s="39" t="n">
        <f aca="false">(COUNTIF('Random Magic Item'!J:J,$A254)+SUMIF('Random Magic Item'!$M:$M,$A254,'Random Magic Item'!V:V))/100</f>
        <v>0</v>
      </c>
      <c r="P254" s="40" t="n">
        <f aca="false">SIGN(SUM(G254:O254))</f>
        <v>1</v>
      </c>
      <c r="Q254" s="1" t="n">
        <v>184</v>
      </c>
      <c r="W254" s="34" t="n">
        <v>235</v>
      </c>
      <c r="AA254" s="34" t="n">
        <v>3</v>
      </c>
      <c r="AC254" s="35"/>
      <c r="AD254" s="34"/>
    </row>
    <row r="255" customFormat="false" ht="15" hidden="false" customHeight="false" outlineLevel="0" collapsed="false">
      <c r="A255" s="0" t="s">
        <v>741</v>
      </c>
      <c r="C255" s="0" t="s">
        <v>733</v>
      </c>
      <c r="D255" s="1" t="s">
        <v>459</v>
      </c>
      <c r="E255" s="1" t="n">
        <v>1</v>
      </c>
      <c r="F255" s="1" t="n">
        <v>0</v>
      </c>
      <c r="G255" s="39" t="n">
        <f aca="false">(COUNTIF('Random Magic Item'!B:B,$A255)+SUMIF('Random Magic Item'!$M:$M,$A255,'Random Magic Item'!N:N))/100</f>
        <v>0</v>
      </c>
      <c r="H255" s="39" t="n">
        <f aca="false">(COUNTIF('Random Magic Item'!C:C,$A255)+SUMIF('Random Magic Item'!$M:$M,$A255,'Random Magic Item'!O:O))/100</f>
        <v>0</v>
      </c>
      <c r="I255" s="39" t="n">
        <f aca="false">(COUNTIF('Random Magic Item'!D:D,$A255)+SUMIF('Random Magic Item'!$M:$M,$A255,'Random Magic Item'!P:P))/100</f>
        <v>0</v>
      </c>
      <c r="J255" s="39" t="n">
        <f aca="false">(COUNTIF('Random Magic Item'!E:E,$A255)+SUMIF('Random Magic Item'!$M:$M,$A255,'Random Magic Item'!Q:Q))/100</f>
        <v>0</v>
      </c>
      <c r="K255" s="39" t="n">
        <f aca="false">(COUNTIF('Random Magic Item'!F:F,$A255)+SUMIF('Random Magic Item'!$M:$M,$A255,'Random Magic Item'!R:R))/100</f>
        <v>0</v>
      </c>
      <c r="L255" s="39" t="n">
        <f aca="false">(COUNTIF('Random Magic Item'!G:G,$A255)+SUMIF('Random Magic Item'!$M:$M,$A255,'Random Magic Item'!S:S))/100</f>
        <v>0</v>
      </c>
      <c r="M255" s="39" t="n">
        <f aca="false">(COUNTIF('Random Magic Item'!H:H,$A255)+SUMIF('Random Magic Item'!$M:$M,$A255,'Random Magic Item'!T:T))/100</f>
        <v>0</v>
      </c>
      <c r="N255" s="39" t="n">
        <f aca="false">(COUNTIF('Random Magic Item'!I:I,$A255)+SUMIF('Random Magic Item'!$M:$M,$A255,'Random Magic Item'!U:U))/100</f>
        <v>0</v>
      </c>
      <c r="O255" s="39" t="n">
        <f aca="false">(COUNTIF('Random Magic Item'!J:J,$A255)+SUMIF('Random Magic Item'!$M:$M,$A255,'Random Magic Item'!V:V))/100</f>
        <v>0</v>
      </c>
      <c r="P255" s="40" t="n">
        <f aca="false">SIGN(SUM(G255:O255))</f>
        <v>0</v>
      </c>
      <c r="AE255" s="35" t="s">
        <v>737</v>
      </c>
    </row>
    <row r="256" customFormat="false" ht="15" hidden="false" customHeight="false" outlineLevel="0" collapsed="false">
      <c r="A256" s="0" t="s">
        <v>742</v>
      </c>
      <c r="C256" s="0" t="s">
        <v>455</v>
      </c>
      <c r="D256" s="1" t="s">
        <v>439</v>
      </c>
      <c r="E256" s="1" t="n">
        <v>0</v>
      </c>
      <c r="F256" s="1" t="n">
        <v>0</v>
      </c>
      <c r="G256" s="39" t="n">
        <f aca="false">(COUNTIF('Random Magic Item'!B:B,$A256)+SUMIF('Random Magic Item'!$M:$M,$A256,'Random Magic Item'!N:N))/100</f>
        <v>0</v>
      </c>
      <c r="H256" s="39" t="n">
        <f aca="false">(COUNTIF('Random Magic Item'!C:C,$A256)+SUMIF('Random Magic Item'!$M:$M,$A256,'Random Magic Item'!O:O))/100</f>
        <v>0</v>
      </c>
      <c r="I256" s="39" t="n">
        <f aca="false">(COUNTIF('Random Magic Item'!D:D,$A256)+SUMIF('Random Magic Item'!$M:$M,$A256,'Random Magic Item'!P:P))/100</f>
        <v>0.01</v>
      </c>
      <c r="J256" s="39" t="n">
        <f aca="false">(COUNTIF('Random Magic Item'!E:E,$A256)+SUMIF('Random Magic Item'!$M:$M,$A256,'Random Magic Item'!Q:Q))/100</f>
        <v>0</v>
      </c>
      <c r="K256" s="39" t="n">
        <f aca="false">(COUNTIF('Random Magic Item'!F:F,$A256)+SUMIF('Random Magic Item'!$M:$M,$A256,'Random Magic Item'!R:R))/100</f>
        <v>0</v>
      </c>
      <c r="L256" s="39" t="n">
        <f aca="false">(COUNTIF('Random Magic Item'!G:G,$A256)+SUMIF('Random Magic Item'!$M:$M,$A256,'Random Magic Item'!S:S))/100</f>
        <v>0</v>
      </c>
      <c r="M256" s="39" t="n">
        <f aca="false">(COUNTIF('Random Magic Item'!H:H,$A256)+SUMIF('Random Magic Item'!$M:$M,$A256,'Random Magic Item'!T:T))/100</f>
        <v>0</v>
      </c>
      <c r="N256" s="39" t="n">
        <f aca="false">(COUNTIF('Random Magic Item'!I:I,$A256)+SUMIF('Random Magic Item'!$M:$M,$A256,'Random Magic Item'!U:U))/100</f>
        <v>0</v>
      </c>
      <c r="O256" s="39" t="n">
        <f aca="false">(COUNTIF('Random Magic Item'!J:J,$A256)+SUMIF('Random Magic Item'!$M:$M,$A256,'Random Magic Item'!V:V))/100</f>
        <v>0</v>
      </c>
      <c r="P256" s="40" t="n">
        <f aca="false">SIGN(SUM(G256:O256))</f>
        <v>1</v>
      </c>
      <c r="Q256" s="1" t="n">
        <v>184</v>
      </c>
      <c r="W256" s="34" t="n">
        <v>235</v>
      </c>
      <c r="AC256" s="35"/>
      <c r="AD256" s="34"/>
    </row>
    <row r="257" customFormat="false" ht="15" hidden="false" customHeight="false" outlineLevel="0" collapsed="false">
      <c r="A257" s="0" t="s">
        <v>743</v>
      </c>
      <c r="C257" s="0" t="s">
        <v>455</v>
      </c>
      <c r="D257" s="1" t="s">
        <v>459</v>
      </c>
      <c r="E257" s="1" t="n">
        <v>0</v>
      </c>
      <c r="F257" s="1" t="n">
        <v>0</v>
      </c>
      <c r="G257" s="39" t="n">
        <f aca="false">(COUNTIF('Random Magic Item'!B:B,$A257)+SUMIF('Random Magic Item'!$M:$M,$A257,'Random Magic Item'!N:N))/100</f>
        <v>0</v>
      </c>
      <c r="H257" s="39" t="n">
        <f aca="false">(COUNTIF('Random Magic Item'!C:C,$A257)+SUMIF('Random Magic Item'!$M:$M,$A257,'Random Magic Item'!O:O))/100</f>
        <v>0</v>
      </c>
      <c r="I257" s="39" t="n">
        <f aca="false">(COUNTIF('Random Magic Item'!D:D,$A257)+SUMIF('Random Magic Item'!$M:$M,$A257,'Random Magic Item'!P:P))/100</f>
        <v>0</v>
      </c>
      <c r="J257" s="39" t="n">
        <f aca="false">(COUNTIF('Random Magic Item'!E:E,$A257)+SUMIF('Random Magic Item'!$M:$M,$A257,'Random Magic Item'!Q:Q))/100</f>
        <v>0</v>
      </c>
      <c r="K257" s="39" t="n">
        <f aca="false">(COUNTIF('Random Magic Item'!F:F,$A257)+SUMIF('Random Magic Item'!$M:$M,$A257,'Random Magic Item'!R:R))/100</f>
        <v>0</v>
      </c>
      <c r="L257" s="39" t="n">
        <f aca="false">(COUNTIF('Random Magic Item'!G:G,$A257)+SUMIF('Random Magic Item'!$M:$M,$A257,'Random Magic Item'!S:S))/100</f>
        <v>0</v>
      </c>
      <c r="M257" s="39" t="n">
        <f aca="false">(COUNTIF('Random Magic Item'!H:H,$A257)+SUMIF('Random Magic Item'!$M:$M,$A257,'Random Magic Item'!T:T))/100</f>
        <v>0.01</v>
      </c>
      <c r="N257" s="39" t="n">
        <f aca="false">(COUNTIF('Random Magic Item'!I:I,$A257)+SUMIF('Random Magic Item'!$M:$M,$A257,'Random Magic Item'!U:U))/100</f>
        <v>0</v>
      </c>
      <c r="O257" s="39" t="n">
        <f aca="false">(COUNTIF('Random Magic Item'!J:J,$A257)+SUMIF('Random Magic Item'!$M:$M,$A257,'Random Magic Item'!V:V))/100</f>
        <v>0</v>
      </c>
      <c r="P257" s="40" t="n">
        <f aca="false">SIGN(SUM(G257:O257))</f>
        <v>1</v>
      </c>
      <c r="Q257" s="1" t="n">
        <v>184</v>
      </c>
      <c r="W257" s="34" t="n">
        <v>235</v>
      </c>
      <c r="AC257" s="35"/>
      <c r="AD257" s="34"/>
    </row>
    <row r="258" customFormat="false" ht="15" hidden="false" customHeight="false" outlineLevel="0" collapsed="false">
      <c r="A258" s="0" t="s">
        <v>744</v>
      </c>
      <c r="C258" s="0" t="s">
        <v>455</v>
      </c>
      <c r="D258" s="1" t="s">
        <v>439</v>
      </c>
      <c r="E258" s="1" t="n">
        <v>1</v>
      </c>
      <c r="F258" s="1" t="n">
        <v>0</v>
      </c>
      <c r="G258" s="39" t="n">
        <f aca="false">(COUNTIF('Random Magic Item'!B:B,$A258)+SUMIF('Random Magic Item'!$M:$M,$A258,'Random Magic Item'!N:N))/100</f>
        <v>0</v>
      </c>
      <c r="H258" s="39" t="n">
        <f aca="false">(COUNTIF('Random Magic Item'!C:C,$A258)+SUMIF('Random Magic Item'!$M:$M,$A258,'Random Magic Item'!O:O))/100</f>
        <v>0</v>
      </c>
      <c r="I258" s="39" t="n">
        <f aca="false">(COUNTIF('Random Magic Item'!D:D,$A258)+SUMIF('Random Magic Item'!$M:$M,$A258,'Random Magic Item'!P:P))/100</f>
        <v>0</v>
      </c>
      <c r="J258" s="39" t="n">
        <f aca="false">(COUNTIF('Random Magic Item'!E:E,$A258)+SUMIF('Random Magic Item'!$M:$M,$A258,'Random Magic Item'!Q:Q))/100</f>
        <v>0</v>
      </c>
      <c r="K258" s="39" t="n">
        <f aca="false">(COUNTIF('Random Magic Item'!F:F,$A258)+SUMIF('Random Magic Item'!$M:$M,$A258,'Random Magic Item'!R:R))/100</f>
        <v>0</v>
      </c>
      <c r="L258" s="39" t="n">
        <f aca="false">(COUNTIF('Random Magic Item'!G:G,$A258)+SUMIF('Random Magic Item'!$M:$M,$A258,'Random Magic Item'!S:S))/100</f>
        <v>0.01</v>
      </c>
      <c r="M258" s="39" t="n">
        <f aca="false">(COUNTIF('Random Magic Item'!H:H,$A258)+SUMIF('Random Magic Item'!$M:$M,$A258,'Random Magic Item'!T:T))/100</f>
        <v>0</v>
      </c>
      <c r="N258" s="39" t="n">
        <f aca="false">(COUNTIF('Random Magic Item'!I:I,$A258)+SUMIF('Random Magic Item'!$M:$M,$A258,'Random Magic Item'!U:U))/100</f>
        <v>0</v>
      </c>
      <c r="O258" s="39" t="n">
        <f aca="false">(COUNTIF('Random Magic Item'!J:J,$A258)+SUMIF('Random Magic Item'!$M:$M,$A258,'Random Magic Item'!V:V))/100</f>
        <v>0</v>
      </c>
      <c r="P258" s="40" t="n">
        <f aca="false">SIGN(SUM(G258:O258))</f>
        <v>1</v>
      </c>
      <c r="Q258" s="1" t="n">
        <v>184</v>
      </c>
      <c r="W258" s="34" t="n">
        <v>235</v>
      </c>
      <c r="AC258" s="35"/>
      <c r="AD258" s="34"/>
    </row>
    <row r="259" customFormat="false" ht="15" hidden="false" customHeight="false" outlineLevel="0" collapsed="false">
      <c r="A259" s="0" t="s">
        <v>745</v>
      </c>
      <c r="C259" s="0" t="s">
        <v>616</v>
      </c>
      <c r="D259" s="1" t="s">
        <v>439</v>
      </c>
      <c r="E259" s="1" t="n">
        <v>0</v>
      </c>
      <c r="F259" s="1" t="n">
        <v>0</v>
      </c>
      <c r="G259" s="39" t="n">
        <f aca="false">(COUNTIF('Random Magic Item'!B:B,$A259)+SUMIF('Random Magic Item'!$M:$M,$A259,'Random Magic Item'!N:N))/100</f>
        <v>0</v>
      </c>
      <c r="H259" s="39" t="n">
        <f aca="false">(COUNTIF('Random Magic Item'!C:C,$A259)+SUMIF('Random Magic Item'!$M:$M,$A259,'Random Magic Item'!O:O))/100</f>
        <v>0.02</v>
      </c>
      <c r="I259" s="39" t="n">
        <f aca="false">(COUNTIF('Random Magic Item'!D:D,$A259)+SUMIF('Random Magic Item'!$M:$M,$A259,'Random Magic Item'!P:P))/100</f>
        <v>0</v>
      </c>
      <c r="J259" s="39" t="n">
        <f aca="false">(COUNTIF('Random Magic Item'!E:E,$A259)+SUMIF('Random Magic Item'!$M:$M,$A259,'Random Magic Item'!Q:Q))/100</f>
        <v>0</v>
      </c>
      <c r="K259" s="39" t="n">
        <f aca="false">(COUNTIF('Random Magic Item'!F:F,$A259)+SUMIF('Random Magic Item'!$M:$M,$A259,'Random Magic Item'!R:R))/100</f>
        <v>0</v>
      </c>
      <c r="L259" s="39" t="n">
        <f aca="false">(COUNTIF('Random Magic Item'!G:G,$A259)+SUMIF('Random Magic Item'!$M:$M,$A259,'Random Magic Item'!S:S))/100</f>
        <v>0</v>
      </c>
      <c r="M259" s="39" t="n">
        <f aca="false">(COUNTIF('Random Magic Item'!H:H,$A259)+SUMIF('Random Magic Item'!$M:$M,$A259,'Random Magic Item'!T:T))/100</f>
        <v>0</v>
      </c>
      <c r="N259" s="39" t="n">
        <f aca="false">(COUNTIF('Random Magic Item'!I:I,$A259)+SUMIF('Random Magic Item'!$M:$M,$A259,'Random Magic Item'!U:U))/100</f>
        <v>0</v>
      </c>
      <c r="O259" s="39" t="n">
        <f aca="false">(COUNTIF('Random Magic Item'!J:J,$A259)+SUMIF('Random Magic Item'!$M:$M,$A259,'Random Magic Item'!V:V))/100</f>
        <v>0</v>
      </c>
      <c r="P259" s="40" t="n">
        <f aca="false">SIGN(SUM(G259:O259))</f>
        <v>1</v>
      </c>
      <c r="Q259" s="1" t="n">
        <v>184</v>
      </c>
      <c r="W259" s="34" t="n">
        <v>236</v>
      </c>
      <c r="AC259" s="35"/>
      <c r="AD259" s="34"/>
    </row>
    <row r="260" customFormat="false" ht="15" hidden="false" customHeight="false" outlineLevel="0" collapsed="false">
      <c r="A260" s="0" t="s">
        <v>746</v>
      </c>
      <c r="C260" s="0" t="s">
        <v>455</v>
      </c>
      <c r="D260" s="1" t="s">
        <v>439</v>
      </c>
      <c r="E260" s="1" t="n">
        <v>0</v>
      </c>
      <c r="F260" s="1" t="n">
        <v>0</v>
      </c>
      <c r="G260" s="39" t="n">
        <f aca="false">(COUNTIF('Random Magic Item'!B:B,$A260)+SUMIF('Random Magic Item'!$M:$M,$A260,'Random Magic Item'!N:N))/100</f>
        <v>0</v>
      </c>
      <c r="H260" s="39" t="n">
        <f aca="false">(COUNTIF('Random Magic Item'!C:C,$A260)+SUMIF('Random Magic Item'!$M:$M,$A260,'Random Magic Item'!O:O))/100</f>
        <v>0</v>
      </c>
      <c r="I260" s="39" t="n">
        <f aca="false">(COUNTIF('Random Magic Item'!D:D,$A260)+SUMIF('Random Magic Item'!$M:$M,$A260,'Random Magic Item'!P:P))/100</f>
        <v>0</v>
      </c>
      <c r="J260" s="39" t="n">
        <f aca="false">(COUNTIF('Random Magic Item'!E:E,$A260)+SUMIF('Random Magic Item'!$M:$M,$A260,'Random Magic Item'!Q:Q))/100</f>
        <v>0</v>
      </c>
      <c r="K260" s="39" t="n">
        <f aca="false">(COUNTIF('Random Magic Item'!F:F,$A260)+SUMIF('Random Magic Item'!$M:$M,$A260,'Random Magic Item'!R:R))/100</f>
        <v>0</v>
      </c>
      <c r="L260" s="39" t="n">
        <f aca="false">(COUNTIF('Random Magic Item'!G:G,$A260)+SUMIF('Random Magic Item'!$M:$M,$A260,'Random Magic Item'!S:S))/100</f>
        <v>0.01</v>
      </c>
      <c r="M260" s="39" t="n">
        <f aca="false">(COUNTIF('Random Magic Item'!H:H,$A260)+SUMIF('Random Magic Item'!$M:$M,$A260,'Random Magic Item'!T:T))/100</f>
        <v>0</v>
      </c>
      <c r="N260" s="39" t="n">
        <f aca="false">(COUNTIF('Random Magic Item'!I:I,$A260)+SUMIF('Random Magic Item'!$M:$M,$A260,'Random Magic Item'!U:U))/100</f>
        <v>0</v>
      </c>
      <c r="O260" s="39" t="n">
        <f aca="false">(COUNTIF('Random Magic Item'!J:J,$A260)+SUMIF('Random Magic Item'!$M:$M,$A260,'Random Magic Item'!V:V))/100</f>
        <v>0</v>
      </c>
      <c r="P260" s="40" t="n">
        <f aca="false">SIGN(SUM(G260:O260))</f>
        <v>1</v>
      </c>
      <c r="Q260" s="1" t="n">
        <v>185</v>
      </c>
      <c r="W260" s="34" t="n">
        <v>236</v>
      </c>
      <c r="AC260" s="35"/>
      <c r="AD260" s="34"/>
    </row>
    <row r="261" customFormat="false" ht="15" hidden="false" customHeight="false" outlineLevel="0" collapsed="false">
      <c r="A261" s="0" t="s">
        <v>747</v>
      </c>
      <c r="C261" s="0" t="s">
        <v>455</v>
      </c>
      <c r="D261" s="1" t="s">
        <v>439</v>
      </c>
      <c r="E261" s="1" t="n">
        <v>1</v>
      </c>
      <c r="F261" s="1" t="n">
        <v>0</v>
      </c>
      <c r="G261" s="39" t="n">
        <f aca="false">(COUNTIF('Random Magic Item'!B:B,$A261)+SUMIF('Random Magic Item'!$M:$M,$A261,'Random Magic Item'!N:N))/100</f>
        <v>0</v>
      </c>
      <c r="H261" s="39" t="n">
        <f aca="false">(COUNTIF('Random Magic Item'!C:C,$A261)+SUMIF('Random Magic Item'!$M:$M,$A261,'Random Magic Item'!O:O))/100</f>
        <v>0</v>
      </c>
      <c r="I261" s="39" t="n">
        <f aca="false">(COUNTIF('Random Magic Item'!D:D,$A261)+SUMIF('Random Magic Item'!$M:$M,$A261,'Random Magic Item'!P:P))/100</f>
        <v>0</v>
      </c>
      <c r="J261" s="39" t="n">
        <f aca="false">(COUNTIF('Random Magic Item'!E:E,$A261)+SUMIF('Random Magic Item'!$M:$M,$A261,'Random Magic Item'!Q:Q))/100</f>
        <v>0</v>
      </c>
      <c r="K261" s="39" t="n">
        <f aca="false">(COUNTIF('Random Magic Item'!F:F,$A261)+SUMIF('Random Magic Item'!$M:$M,$A261,'Random Magic Item'!R:R))/100</f>
        <v>0</v>
      </c>
      <c r="L261" s="39" t="n">
        <f aca="false">(COUNTIF('Random Magic Item'!G:G,$A261)+SUMIF('Random Magic Item'!$M:$M,$A261,'Random Magic Item'!S:S))/100</f>
        <v>0.01</v>
      </c>
      <c r="M261" s="39" t="n">
        <f aca="false">(COUNTIF('Random Magic Item'!H:H,$A261)+SUMIF('Random Magic Item'!$M:$M,$A261,'Random Magic Item'!T:T))/100</f>
        <v>0</v>
      </c>
      <c r="N261" s="39" t="n">
        <f aca="false">(COUNTIF('Random Magic Item'!I:I,$A261)+SUMIF('Random Magic Item'!$M:$M,$A261,'Random Magic Item'!U:U))/100</f>
        <v>0</v>
      </c>
      <c r="O261" s="39" t="n">
        <f aca="false">(COUNTIF('Random Magic Item'!J:J,$A261)+SUMIF('Random Magic Item'!$M:$M,$A261,'Random Magic Item'!V:V))/100</f>
        <v>0</v>
      </c>
      <c r="P261" s="40" t="n">
        <f aca="false">SIGN(SUM(G261:O261))</f>
        <v>1</v>
      </c>
      <c r="Q261" s="1" t="n">
        <v>185</v>
      </c>
      <c r="W261" s="34" t="n">
        <v>236</v>
      </c>
      <c r="AC261" s="35"/>
      <c r="AD261" s="34"/>
    </row>
    <row r="262" customFormat="false" ht="15" hidden="false" customHeight="false" outlineLevel="0" collapsed="false">
      <c r="A262" s="0" t="s">
        <v>748</v>
      </c>
      <c r="C262" s="0" t="s">
        <v>447</v>
      </c>
      <c r="D262" s="1" t="s">
        <v>469</v>
      </c>
      <c r="E262" s="1" t="n">
        <v>1</v>
      </c>
      <c r="F262" s="1" t="n">
        <v>0</v>
      </c>
      <c r="G262" s="39" t="n">
        <f aca="false">(COUNTIF('Random Magic Item'!B:B,$A262)+SUMIF('Random Magic Item'!$M:$M,$A262,'Random Magic Item'!N:N))/100</f>
        <v>0</v>
      </c>
      <c r="H262" s="39" t="n">
        <f aca="false">(COUNTIF('Random Magic Item'!C:C,$A262)+SUMIF('Random Magic Item'!$M:$M,$A262,'Random Magic Item'!O:O))/100</f>
        <v>0</v>
      </c>
      <c r="I262" s="39" t="n">
        <f aca="false">(COUNTIF('Random Magic Item'!D:D,$A262)+SUMIF('Random Magic Item'!$M:$M,$A262,'Random Magic Item'!P:P))/100</f>
        <v>0</v>
      </c>
      <c r="J262" s="39" t="n">
        <f aca="false">(COUNTIF('Random Magic Item'!E:E,$A262)+SUMIF('Random Magic Item'!$M:$M,$A262,'Random Magic Item'!Q:Q))/100</f>
        <v>0</v>
      </c>
      <c r="K262" s="39" t="n">
        <f aca="false">(COUNTIF('Random Magic Item'!F:F,$A262)+SUMIF('Random Magic Item'!$M:$M,$A262,'Random Magic Item'!R:R))/100</f>
        <v>0</v>
      </c>
      <c r="L262" s="39" t="n">
        <f aca="false">(COUNTIF('Random Magic Item'!G:G,$A262)+SUMIF('Random Magic Item'!$M:$M,$A262,'Random Magic Item'!S:S))/100</f>
        <v>0</v>
      </c>
      <c r="M262" s="39" t="n">
        <f aca="false">(COUNTIF('Random Magic Item'!H:H,$A262)+SUMIF('Random Magic Item'!$M:$M,$A262,'Random Magic Item'!T:T))/100</f>
        <v>0</v>
      </c>
      <c r="N262" s="39" t="n">
        <f aca="false">(COUNTIF('Random Magic Item'!I:I,$A262)+SUMIF('Random Magic Item'!$M:$M,$A262,'Random Magic Item'!U:U))/100</f>
        <v>0</v>
      </c>
      <c r="O262" s="39" t="n">
        <f aca="false">(COUNTIF('Random Magic Item'!J:J,$A262)+SUMIF('Random Magic Item'!$M:$M,$A262,'Random Magic Item'!V:V))/100</f>
        <v>0.01</v>
      </c>
      <c r="P262" s="40" t="n">
        <f aca="false">SIGN(SUM(G262:O262))</f>
        <v>1</v>
      </c>
      <c r="Q262" s="1" t="n">
        <v>185</v>
      </c>
      <c r="W262" s="34" t="n">
        <v>236</v>
      </c>
      <c r="AC262" s="35"/>
      <c r="AD262" s="34"/>
    </row>
    <row r="263" customFormat="false" ht="15" hidden="false" customHeight="false" outlineLevel="0" collapsed="false">
      <c r="A263" s="0" t="s">
        <v>749</v>
      </c>
      <c r="C263" s="0" t="s">
        <v>455</v>
      </c>
      <c r="D263" s="1" t="s">
        <v>459</v>
      </c>
      <c r="E263" s="1" t="n">
        <v>0</v>
      </c>
      <c r="F263" s="1" t="n">
        <v>0</v>
      </c>
      <c r="G263" s="39" t="n">
        <f aca="false">(COUNTIF('Random Magic Item'!B:B,$A263)+SUMIF('Random Magic Item'!$M:$M,$A263,'Random Magic Item'!N:N))/100</f>
        <v>0</v>
      </c>
      <c r="H263" s="39" t="n">
        <f aca="false">(COUNTIF('Random Magic Item'!C:C,$A263)+SUMIF('Random Magic Item'!$M:$M,$A263,'Random Magic Item'!O:O))/100</f>
        <v>0</v>
      </c>
      <c r="I263" s="39" t="n">
        <f aca="false">(COUNTIF('Random Magic Item'!D:D,$A263)+SUMIF('Random Magic Item'!$M:$M,$A263,'Random Magic Item'!P:P))/100</f>
        <v>0</v>
      </c>
      <c r="J263" s="39" t="n">
        <f aca="false">(COUNTIF('Random Magic Item'!E:E,$A263)+SUMIF('Random Magic Item'!$M:$M,$A263,'Random Magic Item'!Q:Q))/100</f>
        <v>0.01</v>
      </c>
      <c r="K263" s="39" t="n">
        <f aca="false">(COUNTIF('Random Magic Item'!F:F,$A263)+SUMIF('Random Magic Item'!$M:$M,$A263,'Random Magic Item'!R:R))/100</f>
        <v>0</v>
      </c>
      <c r="L263" s="39" t="n">
        <f aca="false">(COUNTIF('Random Magic Item'!G:G,$A263)+SUMIF('Random Magic Item'!$M:$M,$A263,'Random Magic Item'!S:S))/100</f>
        <v>0</v>
      </c>
      <c r="M263" s="39" t="n">
        <f aca="false">(COUNTIF('Random Magic Item'!H:H,$A263)+SUMIF('Random Magic Item'!$M:$M,$A263,'Random Magic Item'!T:T))/100</f>
        <v>0</v>
      </c>
      <c r="N263" s="39" t="n">
        <f aca="false">(COUNTIF('Random Magic Item'!I:I,$A263)+SUMIF('Random Magic Item'!$M:$M,$A263,'Random Magic Item'!U:U))/100</f>
        <v>0</v>
      </c>
      <c r="O263" s="39" t="n">
        <f aca="false">(COUNTIF('Random Magic Item'!J:J,$A263)+SUMIF('Random Magic Item'!$M:$M,$A263,'Random Magic Item'!V:V))/100</f>
        <v>0</v>
      </c>
      <c r="P263" s="40" t="n">
        <f aca="false">SIGN(SUM(G263:O263))</f>
        <v>1</v>
      </c>
      <c r="Q263" s="1" t="n">
        <v>185</v>
      </c>
      <c r="W263" s="34" t="n">
        <v>236</v>
      </c>
      <c r="AC263" s="35"/>
      <c r="AD263" s="34"/>
    </row>
    <row r="264" customFormat="false" ht="15" hidden="false" customHeight="false" outlineLevel="0" collapsed="false">
      <c r="A264" s="0" t="s">
        <v>750</v>
      </c>
      <c r="C264" s="0" t="s">
        <v>616</v>
      </c>
      <c r="D264" s="1" t="s">
        <v>439</v>
      </c>
      <c r="E264" s="1" t="n">
        <v>0</v>
      </c>
      <c r="F264" s="1" t="n">
        <v>0</v>
      </c>
      <c r="G264" s="39" t="n">
        <f aca="false">(COUNTIF('Random Magic Item'!B:B,$A264)+SUMIF('Random Magic Item'!$M:$M,$A264,'Random Magic Item'!N:N))/100</f>
        <v>0</v>
      </c>
      <c r="H264" s="39" t="n">
        <f aca="false">(COUNTIF('Random Magic Item'!C:C,$A264)+SUMIF('Random Magic Item'!$M:$M,$A264,'Random Magic Item'!O:O))/100</f>
        <v>0.05</v>
      </c>
      <c r="I264" s="39" t="n">
        <f aca="false">(COUNTIF('Random Magic Item'!D:D,$A264)+SUMIF('Random Magic Item'!$M:$M,$A264,'Random Magic Item'!P:P))/100</f>
        <v>0</v>
      </c>
      <c r="J264" s="39" t="n">
        <f aca="false">(COUNTIF('Random Magic Item'!E:E,$A264)+SUMIF('Random Magic Item'!$M:$M,$A264,'Random Magic Item'!Q:Q))/100</f>
        <v>0</v>
      </c>
      <c r="K264" s="39" t="n">
        <f aca="false">(COUNTIF('Random Magic Item'!F:F,$A264)+SUMIF('Random Magic Item'!$M:$M,$A264,'Random Magic Item'!R:R))/100</f>
        <v>0</v>
      </c>
      <c r="L264" s="39" t="n">
        <f aca="false">(COUNTIF('Random Magic Item'!G:G,$A264)+SUMIF('Random Magic Item'!$M:$M,$A264,'Random Magic Item'!S:S))/100</f>
        <v>0</v>
      </c>
      <c r="M264" s="39" t="n">
        <f aca="false">(COUNTIF('Random Magic Item'!H:H,$A264)+SUMIF('Random Magic Item'!$M:$M,$A264,'Random Magic Item'!T:T))/100</f>
        <v>0</v>
      </c>
      <c r="N264" s="39" t="n">
        <f aca="false">(COUNTIF('Random Magic Item'!I:I,$A264)+SUMIF('Random Magic Item'!$M:$M,$A264,'Random Magic Item'!U:U))/100</f>
        <v>0</v>
      </c>
      <c r="O264" s="39" t="n">
        <f aca="false">(COUNTIF('Random Magic Item'!J:J,$A264)+SUMIF('Random Magic Item'!$M:$M,$A264,'Random Magic Item'!V:V))/100</f>
        <v>0</v>
      </c>
      <c r="P264" s="40" t="n">
        <f aca="false">SIGN(SUM(G264:O264))</f>
        <v>1</v>
      </c>
      <c r="Q264" s="1" t="n">
        <v>187</v>
      </c>
      <c r="W264" s="34" t="n">
        <v>237</v>
      </c>
      <c r="AC264" s="35"/>
      <c r="AD264" s="34"/>
    </row>
    <row r="265" customFormat="false" ht="15" hidden="false" customHeight="false" outlineLevel="0" collapsed="false">
      <c r="A265" s="0" t="s">
        <v>751</v>
      </c>
      <c r="C265" s="0" t="s">
        <v>616</v>
      </c>
      <c r="D265" s="1" t="s">
        <v>439</v>
      </c>
      <c r="E265" s="1" t="n">
        <v>0</v>
      </c>
      <c r="F265" s="1" t="n">
        <v>0</v>
      </c>
      <c r="G265" s="39" t="n">
        <f aca="false">(COUNTIF('Random Magic Item'!B:B,$A265)+SUMIF('Random Magic Item'!$M:$M,$A265,'Random Magic Item'!N:N))/100</f>
        <v>0</v>
      </c>
      <c r="H265" s="39" t="n">
        <f aca="false">(COUNTIF('Random Magic Item'!C:C,$A265)+SUMIF('Random Magic Item'!$M:$M,$A265,'Random Magic Item'!O:O))/100</f>
        <v>0</v>
      </c>
      <c r="I265" s="39" t="n">
        <f aca="false">(COUNTIF('Random Magic Item'!D:D,$A265)+SUMIF('Random Magic Item'!$M:$M,$A265,'Random Magic Item'!P:P))/100</f>
        <v>0</v>
      </c>
      <c r="J265" s="39" t="n">
        <f aca="false">(COUNTIF('Random Magic Item'!E:E,$A265)+SUMIF('Random Magic Item'!$M:$M,$A265,'Random Magic Item'!Q:Q))/100</f>
        <v>0</v>
      </c>
      <c r="K265" s="39" t="n">
        <f aca="false">(COUNTIF('Random Magic Item'!F:F,$A265)+SUMIF('Random Magic Item'!$M:$M,$A265,'Random Magic Item'!R:R))/100</f>
        <v>0</v>
      </c>
      <c r="L265" s="39" t="n">
        <f aca="false">(COUNTIF('Random Magic Item'!G:G,$A265)+SUMIF('Random Magic Item'!$M:$M,$A265,'Random Magic Item'!S:S))/100</f>
        <v>0</v>
      </c>
      <c r="M265" s="39" t="n">
        <f aca="false">(COUNTIF('Random Magic Item'!H:H,$A265)+SUMIF('Random Magic Item'!$M:$M,$A265,'Random Magic Item'!T:T))/100</f>
        <v>0</v>
      </c>
      <c r="N265" s="39" t="n">
        <f aca="false">(COUNTIF('Random Magic Item'!I:I,$A265)+SUMIF('Random Magic Item'!$M:$M,$A265,'Random Magic Item'!U:U))/100</f>
        <v>0</v>
      </c>
      <c r="O265" s="39" t="n">
        <f aca="false">(COUNTIF('Random Magic Item'!J:J,$A265)+SUMIF('Random Magic Item'!$M:$M,$A265,'Random Magic Item'!V:V))/100</f>
        <v>0</v>
      </c>
      <c r="P265" s="40" t="n">
        <f aca="false">SIGN(SUM(G265:O265))</f>
        <v>0</v>
      </c>
      <c r="AC265" s="35" t="s">
        <v>752</v>
      </c>
      <c r="AD265" s="34"/>
    </row>
    <row r="266" customFormat="false" ht="15" hidden="false" customHeight="false" outlineLevel="0" collapsed="false">
      <c r="A266" s="0" t="s">
        <v>753</v>
      </c>
      <c r="C266" s="0" t="s">
        <v>616</v>
      </c>
      <c r="D266" s="1" t="s">
        <v>459</v>
      </c>
      <c r="E266" s="1" t="n">
        <v>0</v>
      </c>
      <c r="F266" s="1" t="n">
        <v>0</v>
      </c>
      <c r="G266" s="39" t="n">
        <f aca="false">(COUNTIF('Random Magic Item'!B:B,$A266)+SUMIF('Random Magic Item'!$M:$M,$A266,'Random Magic Item'!N:N))/100</f>
        <v>0</v>
      </c>
      <c r="H266" s="39" t="n">
        <f aca="false">(COUNTIF('Random Magic Item'!C:C,$A266)+SUMIF('Random Magic Item'!$M:$M,$A266,'Random Magic Item'!O:O))/100</f>
        <v>0</v>
      </c>
      <c r="I266" s="39" t="n">
        <f aca="false">(COUNTIF('Random Magic Item'!D:D,$A266)+SUMIF('Random Magic Item'!$M:$M,$A266,'Random Magic Item'!P:P))/100</f>
        <v>0.05</v>
      </c>
      <c r="J266" s="39" t="n">
        <f aca="false">(COUNTIF('Random Magic Item'!E:E,$A266)+SUMIF('Random Magic Item'!$M:$M,$A266,'Random Magic Item'!Q:Q))/100</f>
        <v>0</v>
      </c>
      <c r="K266" s="39" t="n">
        <f aca="false">(COUNTIF('Random Magic Item'!F:F,$A266)+SUMIF('Random Magic Item'!$M:$M,$A266,'Random Magic Item'!R:R))/100</f>
        <v>0</v>
      </c>
      <c r="L266" s="39" t="n">
        <f aca="false">(COUNTIF('Random Magic Item'!G:G,$A266)+SUMIF('Random Magic Item'!$M:$M,$A266,'Random Magic Item'!S:S))/100</f>
        <v>0</v>
      </c>
      <c r="M266" s="39" t="n">
        <f aca="false">(COUNTIF('Random Magic Item'!H:H,$A266)+SUMIF('Random Magic Item'!$M:$M,$A266,'Random Magic Item'!T:T))/100</f>
        <v>0</v>
      </c>
      <c r="N266" s="39" t="n">
        <f aca="false">(COUNTIF('Random Magic Item'!I:I,$A266)+SUMIF('Random Magic Item'!$M:$M,$A266,'Random Magic Item'!U:U))/100</f>
        <v>0</v>
      </c>
      <c r="O266" s="39" t="n">
        <f aca="false">(COUNTIF('Random Magic Item'!J:J,$A266)+SUMIF('Random Magic Item'!$M:$M,$A266,'Random Magic Item'!V:V))/100</f>
        <v>0</v>
      </c>
      <c r="P266" s="40" t="n">
        <f aca="false">SIGN(SUM(G266:O266))</f>
        <v>1</v>
      </c>
      <c r="Q266" s="1" t="n">
        <v>187</v>
      </c>
      <c r="W266" s="34" t="n">
        <v>237</v>
      </c>
      <c r="AC266" s="35"/>
      <c r="AD266" s="34"/>
    </row>
    <row r="267" customFormat="false" ht="15" hidden="false" customHeight="false" outlineLevel="0" collapsed="false">
      <c r="A267" s="0" t="s">
        <v>754</v>
      </c>
      <c r="C267" s="0" t="s">
        <v>616</v>
      </c>
      <c r="D267" s="1" t="s">
        <v>755</v>
      </c>
      <c r="E267" s="1" t="n">
        <v>0</v>
      </c>
      <c r="F267" s="1" t="n">
        <v>0</v>
      </c>
      <c r="G267" s="39" t="n">
        <f aca="false">(COUNTIF('Random Magic Item'!B:B,$A267)+SUMIF('Random Magic Item'!$M:$M,$A267,'Random Magic Item'!N:N))/100</f>
        <v>0.1</v>
      </c>
      <c r="H267" s="39" t="n">
        <f aca="false">(COUNTIF('Random Magic Item'!C:C,$A267)+SUMIF('Random Magic Item'!$M:$M,$A267,'Random Magic Item'!O:O))/100</f>
        <v>0</v>
      </c>
      <c r="I267" s="39" t="n">
        <f aca="false">(COUNTIF('Random Magic Item'!D:D,$A267)+SUMIF('Random Magic Item'!$M:$M,$A267,'Random Magic Item'!P:P))/100</f>
        <v>0</v>
      </c>
      <c r="J267" s="39" t="n">
        <f aca="false">(COUNTIF('Random Magic Item'!E:E,$A267)+SUMIF('Random Magic Item'!$M:$M,$A267,'Random Magic Item'!Q:Q))/100</f>
        <v>0</v>
      </c>
      <c r="K267" s="39" t="n">
        <f aca="false">(COUNTIF('Random Magic Item'!F:F,$A267)+SUMIF('Random Magic Item'!$M:$M,$A267,'Random Magic Item'!R:R))/100</f>
        <v>0</v>
      </c>
      <c r="L267" s="39" t="n">
        <f aca="false">(COUNTIF('Random Magic Item'!G:G,$A267)+SUMIF('Random Magic Item'!$M:$M,$A267,'Random Magic Item'!S:S))/100</f>
        <v>0</v>
      </c>
      <c r="M267" s="39" t="n">
        <f aca="false">(COUNTIF('Random Magic Item'!H:H,$A267)+SUMIF('Random Magic Item'!$M:$M,$A267,'Random Magic Item'!T:T))/100</f>
        <v>0</v>
      </c>
      <c r="N267" s="39" t="n">
        <f aca="false">(COUNTIF('Random Magic Item'!I:I,$A267)+SUMIF('Random Magic Item'!$M:$M,$A267,'Random Magic Item'!U:U))/100</f>
        <v>0</v>
      </c>
      <c r="O267" s="39" t="n">
        <f aca="false">(COUNTIF('Random Magic Item'!J:J,$A267)+SUMIF('Random Magic Item'!$M:$M,$A267,'Random Magic Item'!V:V))/100</f>
        <v>0</v>
      </c>
      <c r="P267" s="40" t="n">
        <f aca="false">SIGN(SUM(G267:O267))</f>
        <v>1</v>
      </c>
      <c r="Q267" s="1" t="n">
        <v>187</v>
      </c>
      <c r="W267" s="34" t="n">
        <v>237</v>
      </c>
      <c r="AC267" s="35"/>
      <c r="AD267" s="34"/>
    </row>
    <row r="268" customFormat="false" ht="15" hidden="false" customHeight="false" outlineLevel="0" collapsed="false">
      <c r="A268" s="0" t="s">
        <v>756</v>
      </c>
      <c r="C268" s="0" t="s">
        <v>616</v>
      </c>
      <c r="D268" s="1" t="s">
        <v>461</v>
      </c>
      <c r="E268" s="1" t="n">
        <v>0</v>
      </c>
      <c r="F268" s="1" t="n">
        <v>0</v>
      </c>
      <c r="G268" s="39" t="n">
        <f aca="false">(COUNTIF('Random Magic Item'!B:B,$A268)+SUMIF('Random Magic Item'!$M:$M,$A268,'Random Magic Item'!N:N))/100</f>
        <v>0</v>
      </c>
      <c r="H268" s="39" t="n">
        <f aca="false">(COUNTIF('Random Magic Item'!C:C,$A268)+SUMIF('Random Magic Item'!$M:$M,$A268,'Random Magic Item'!O:O))/100</f>
        <v>0</v>
      </c>
      <c r="I268" s="39" t="n">
        <f aca="false">(COUNTIF('Random Magic Item'!D:D,$A268)+SUMIF('Random Magic Item'!$M:$M,$A268,'Random Magic Item'!P:P))/100</f>
        <v>0</v>
      </c>
      <c r="J268" s="39" t="n">
        <f aca="false">(COUNTIF('Random Magic Item'!E:E,$A268)+SUMIF('Random Magic Item'!$M:$M,$A268,'Random Magic Item'!Q:Q))/100</f>
        <v>0.05</v>
      </c>
      <c r="K268" s="39" t="n">
        <f aca="false">(COUNTIF('Random Magic Item'!F:F,$A268)+SUMIF('Random Magic Item'!$M:$M,$A268,'Random Magic Item'!R:R))/100</f>
        <v>0</v>
      </c>
      <c r="L268" s="39" t="n">
        <f aca="false">(COUNTIF('Random Magic Item'!G:G,$A268)+SUMIF('Random Magic Item'!$M:$M,$A268,'Random Magic Item'!S:S))/100</f>
        <v>0</v>
      </c>
      <c r="M268" s="39" t="n">
        <f aca="false">(COUNTIF('Random Magic Item'!H:H,$A268)+SUMIF('Random Magic Item'!$M:$M,$A268,'Random Magic Item'!T:T))/100</f>
        <v>0</v>
      </c>
      <c r="N268" s="39" t="n">
        <f aca="false">(COUNTIF('Random Magic Item'!I:I,$A268)+SUMIF('Random Magic Item'!$M:$M,$A268,'Random Magic Item'!U:U))/100</f>
        <v>0</v>
      </c>
      <c r="O268" s="39" t="n">
        <f aca="false">(COUNTIF('Random Magic Item'!J:J,$A268)+SUMIF('Random Magic Item'!$M:$M,$A268,'Random Magic Item'!V:V))/100</f>
        <v>0</v>
      </c>
      <c r="P268" s="40" t="n">
        <f aca="false">SIGN(SUM(G268:O268))</f>
        <v>1</v>
      </c>
      <c r="Q268" s="1" t="n">
        <v>187</v>
      </c>
      <c r="W268" s="34" t="n">
        <v>237</v>
      </c>
      <c r="AC268" s="35"/>
      <c r="AD268" s="34"/>
    </row>
    <row r="269" customFormat="false" ht="15" hidden="false" customHeight="false" outlineLevel="0" collapsed="false">
      <c r="A269" s="0" t="s">
        <v>757</v>
      </c>
      <c r="C269" s="0" t="s">
        <v>616</v>
      </c>
      <c r="D269" s="1" t="s">
        <v>459</v>
      </c>
      <c r="E269" s="1" t="n">
        <v>0</v>
      </c>
      <c r="F269" s="1" t="n">
        <v>0</v>
      </c>
      <c r="G269" s="39" t="n">
        <f aca="false">(COUNTIF('Random Magic Item'!B:B,$A269)+SUMIF('Random Magic Item'!$M:$M,$A269,'Random Magic Item'!N:N))/100</f>
        <v>0</v>
      </c>
      <c r="H269" s="39" t="n">
        <f aca="false">(COUNTIF('Random Magic Item'!C:C,$A269)+SUMIF('Random Magic Item'!$M:$M,$A269,'Random Magic Item'!O:O))/100</f>
        <v>0</v>
      </c>
      <c r="I269" s="39" t="n">
        <f aca="false">(COUNTIF('Random Magic Item'!D:D,$A269)+SUMIF('Random Magic Item'!$M:$M,$A269,'Random Magic Item'!P:P))/100</f>
        <v>0.05</v>
      </c>
      <c r="J269" s="39" t="n">
        <f aca="false">(COUNTIF('Random Magic Item'!E:E,$A269)+SUMIF('Random Magic Item'!$M:$M,$A269,'Random Magic Item'!Q:Q))/100</f>
        <v>0</v>
      </c>
      <c r="K269" s="39" t="n">
        <f aca="false">(COUNTIF('Random Magic Item'!F:F,$A269)+SUMIF('Random Magic Item'!$M:$M,$A269,'Random Magic Item'!R:R))/100</f>
        <v>0</v>
      </c>
      <c r="L269" s="39" t="n">
        <f aca="false">(COUNTIF('Random Magic Item'!G:G,$A269)+SUMIF('Random Magic Item'!$M:$M,$A269,'Random Magic Item'!S:S))/100</f>
        <v>0</v>
      </c>
      <c r="M269" s="39" t="n">
        <f aca="false">(COUNTIF('Random Magic Item'!H:H,$A269)+SUMIF('Random Magic Item'!$M:$M,$A269,'Random Magic Item'!T:T))/100</f>
        <v>0</v>
      </c>
      <c r="N269" s="39" t="n">
        <f aca="false">(COUNTIF('Random Magic Item'!I:I,$A269)+SUMIF('Random Magic Item'!$M:$M,$A269,'Random Magic Item'!U:U))/100</f>
        <v>0</v>
      </c>
      <c r="O269" s="39" t="n">
        <f aca="false">(COUNTIF('Random Magic Item'!J:J,$A269)+SUMIF('Random Magic Item'!$M:$M,$A269,'Random Magic Item'!V:V))/100</f>
        <v>0</v>
      </c>
      <c r="P269" s="40" t="n">
        <f aca="false">SIGN(SUM(G269:O269))</f>
        <v>1</v>
      </c>
      <c r="Q269" s="1" t="n">
        <v>187</v>
      </c>
      <c r="W269" s="34" t="n">
        <v>237</v>
      </c>
      <c r="AA269" s="34" t="n">
        <v>3</v>
      </c>
      <c r="AC269" s="35"/>
      <c r="AD269" s="34"/>
    </row>
    <row r="270" customFormat="false" ht="15" hidden="false" customHeight="false" outlineLevel="0" collapsed="false">
      <c r="A270" s="0" t="s">
        <v>758</v>
      </c>
      <c r="C270" s="0" t="s">
        <v>616</v>
      </c>
      <c r="D270" s="1" t="s">
        <v>439</v>
      </c>
      <c r="E270" s="1" t="n">
        <v>0</v>
      </c>
      <c r="F270" s="1" t="n">
        <v>0</v>
      </c>
      <c r="G270" s="39" t="n">
        <f aca="false">(COUNTIF('Random Magic Item'!B:B,$A270)+SUMIF('Random Magic Item'!$M:$M,$A270,'Random Magic Item'!N:N))/100</f>
        <v>0</v>
      </c>
      <c r="H270" s="39" t="n">
        <f aca="false">(COUNTIF('Random Magic Item'!C:C,$A270)+SUMIF('Random Magic Item'!$M:$M,$A270,'Random Magic Item'!O:O))/100</f>
        <v>0.07</v>
      </c>
      <c r="I270" s="39" t="n">
        <f aca="false">(COUNTIF('Random Magic Item'!D:D,$A270)+SUMIF('Random Magic Item'!$M:$M,$A270,'Random Magic Item'!P:P))/100</f>
        <v>0</v>
      </c>
      <c r="J270" s="39" t="n">
        <f aca="false">(COUNTIF('Random Magic Item'!E:E,$A270)+SUMIF('Random Magic Item'!$M:$M,$A270,'Random Magic Item'!Q:Q))/100</f>
        <v>0</v>
      </c>
      <c r="K270" s="39" t="n">
        <f aca="false">(COUNTIF('Random Magic Item'!F:F,$A270)+SUMIF('Random Magic Item'!$M:$M,$A270,'Random Magic Item'!R:R))/100</f>
        <v>0</v>
      </c>
      <c r="L270" s="39" t="n">
        <f aca="false">(COUNTIF('Random Magic Item'!G:G,$A270)+SUMIF('Random Magic Item'!$M:$M,$A270,'Random Magic Item'!S:S))/100</f>
        <v>0</v>
      </c>
      <c r="M270" s="39" t="n">
        <f aca="false">(COUNTIF('Random Magic Item'!H:H,$A270)+SUMIF('Random Magic Item'!$M:$M,$A270,'Random Magic Item'!T:T))/100</f>
        <v>0</v>
      </c>
      <c r="N270" s="39" t="n">
        <f aca="false">(COUNTIF('Random Magic Item'!I:I,$A270)+SUMIF('Random Magic Item'!$M:$M,$A270,'Random Magic Item'!U:U))/100</f>
        <v>0</v>
      </c>
      <c r="O270" s="39" t="n">
        <f aca="false">(COUNTIF('Random Magic Item'!J:J,$A270)+SUMIF('Random Magic Item'!$M:$M,$A270,'Random Magic Item'!V:V))/100</f>
        <v>0</v>
      </c>
      <c r="P270" s="40" t="n">
        <f aca="false">SIGN(SUM(G270:O270))</f>
        <v>1</v>
      </c>
      <c r="Q270" s="1" t="n">
        <v>187</v>
      </c>
      <c r="Y270" s="1" t="n">
        <v>2</v>
      </c>
      <c r="AA270" s="34" t="n">
        <v>3</v>
      </c>
      <c r="AC270" s="35"/>
      <c r="AD270" s="34"/>
    </row>
    <row r="271" customFormat="false" ht="15" hidden="false" customHeight="false" outlineLevel="0" collapsed="false">
      <c r="A271" s="0" t="s">
        <v>759</v>
      </c>
      <c r="C271" s="0" t="s">
        <v>616</v>
      </c>
      <c r="D271" s="1" t="s">
        <v>459</v>
      </c>
      <c r="E271" s="1" t="n">
        <v>0</v>
      </c>
      <c r="F271" s="1" t="n">
        <v>0</v>
      </c>
      <c r="G271" s="39" t="n">
        <f aca="false">(COUNTIF('Random Magic Item'!B:B,$A271)+SUMIF('Random Magic Item'!$M:$M,$A271,'Random Magic Item'!N:N))/100</f>
        <v>0</v>
      </c>
      <c r="H271" s="39" t="n">
        <f aca="false">(COUNTIF('Random Magic Item'!C:C,$A271)+SUMIF('Random Magic Item'!$M:$M,$A271,'Random Magic Item'!O:O))/100</f>
        <v>0</v>
      </c>
      <c r="I271" s="39" t="n">
        <f aca="false">(COUNTIF('Random Magic Item'!D:D,$A271)+SUMIF('Random Magic Item'!$M:$M,$A271,'Random Magic Item'!P:P))/100</f>
        <v>0.03</v>
      </c>
      <c r="J271" s="39" t="n">
        <f aca="false">(COUNTIF('Random Magic Item'!E:E,$A271)+SUMIF('Random Magic Item'!$M:$M,$A271,'Random Magic Item'!Q:Q))/100</f>
        <v>0</v>
      </c>
      <c r="K271" s="39" t="n">
        <f aca="false">(COUNTIF('Random Magic Item'!F:F,$A271)+SUMIF('Random Magic Item'!$M:$M,$A271,'Random Magic Item'!R:R))/100</f>
        <v>0</v>
      </c>
      <c r="L271" s="39" t="n">
        <f aca="false">(COUNTIF('Random Magic Item'!G:G,$A271)+SUMIF('Random Magic Item'!$M:$M,$A271,'Random Magic Item'!S:S))/100</f>
        <v>0</v>
      </c>
      <c r="M271" s="39" t="n">
        <f aca="false">(COUNTIF('Random Magic Item'!H:H,$A271)+SUMIF('Random Magic Item'!$M:$M,$A271,'Random Magic Item'!T:T))/100</f>
        <v>0</v>
      </c>
      <c r="N271" s="39" t="n">
        <f aca="false">(COUNTIF('Random Magic Item'!I:I,$A271)+SUMIF('Random Magic Item'!$M:$M,$A271,'Random Magic Item'!U:U))/100</f>
        <v>0</v>
      </c>
      <c r="O271" s="39" t="n">
        <f aca="false">(COUNTIF('Random Magic Item'!J:J,$A271)+SUMIF('Random Magic Item'!$M:$M,$A271,'Random Magic Item'!V:V))/100</f>
        <v>0</v>
      </c>
      <c r="P271" s="40" t="n">
        <f aca="false">SIGN(SUM(G271:O271))</f>
        <v>1</v>
      </c>
      <c r="Q271" s="1" t="n">
        <v>187</v>
      </c>
      <c r="W271" s="34" t="n">
        <v>237</v>
      </c>
      <c r="AC271" s="35"/>
      <c r="AD271" s="34"/>
    </row>
    <row r="272" customFormat="false" ht="15" hidden="false" customHeight="false" outlineLevel="0" collapsed="false">
      <c r="A272" s="0" t="s">
        <v>760</v>
      </c>
      <c r="C272" s="0" t="s">
        <v>616</v>
      </c>
      <c r="D272" s="1" t="s">
        <v>461</v>
      </c>
      <c r="E272" s="1" t="n">
        <v>0</v>
      </c>
      <c r="F272" s="1" t="n">
        <v>0</v>
      </c>
      <c r="G272" s="39" t="n">
        <f aca="false">(COUNTIF('Random Magic Item'!B:B,$A272)+SUMIF('Random Magic Item'!$M:$M,$A272,'Random Magic Item'!N:N))/100</f>
        <v>0</v>
      </c>
      <c r="H272" s="39" t="n">
        <f aca="false">(COUNTIF('Random Magic Item'!C:C,$A272)+SUMIF('Random Magic Item'!$M:$M,$A272,'Random Magic Item'!O:O))/100</f>
        <v>0</v>
      </c>
      <c r="I272" s="39" t="n">
        <f aca="false">(COUNTIF('Random Magic Item'!D:D,$A272)+SUMIF('Random Magic Item'!$M:$M,$A272,'Random Magic Item'!P:P))/100</f>
        <v>0</v>
      </c>
      <c r="J272" s="39" t="n">
        <f aca="false">(COUNTIF('Random Magic Item'!E:E,$A272)+SUMIF('Random Magic Item'!$M:$M,$A272,'Random Magic Item'!Q:Q))/100</f>
        <v>0.05</v>
      </c>
      <c r="K272" s="39" t="n">
        <f aca="false">(COUNTIF('Random Magic Item'!F:F,$A272)+SUMIF('Random Magic Item'!$M:$M,$A272,'Random Magic Item'!R:R))/100</f>
        <v>0</v>
      </c>
      <c r="L272" s="39" t="n">
        <f aca="false">(COUNTIF('Random Magic Item'!G:G,$A272)+SUMIF('Random Magic Item'!$M:$M,$A272,'Random Magic Item'!S:S))/100</f>
        <v>0</v>
      </c>
      <c r="M272" s="39" t="n">
        <f aca="false">(COUNTIF('Random Magic Item'!H:H,$A272)+SUMIF('Random Magic Item'!$M:$M,$A272,'Random Magic Item'!T:T))/100</f>
        <v>0</v>
      </c>
      <c r="N272" s="39" t="n">
        <f aca="false">(COUNTIF('Random Magic Item'!I:I,$A272)+SUMIF('Random Magic Item'!$M:$M,$A272,'Random Magic Item'!U:U))/100</f>
        <v>0</v>
      </c>
      <c r="O272" s="39" t="n">
        <f aca="false">(COUNTIF('Random Magic Item'!J:J,$A272)+SUMIF('Random Magic Item'!$M:$M,$A272,'Random Magic Item'!V:V))/100</f>
        <v>0</v>
      </c>
      <c r="P272" s="40" t="n">
        <f aca="false">SIGN(SUM(G272:O272))</f>
        <v>1</v>
      </c>
      <c r="Q272" s="1" t="n">
        <v>187</v>
      </c>
      <c r="R272" s="1" t="n">
        <v>52</v>
      </c>
      <c r="V272" s="1" t="n">
        <v>59</v>
      </c>
      <c r="W272" s="34" t="n">
        <v>237</v>
      </c>
      <c r="AC272" s="35" t="s">
        <v>761</v>
      </c>
      <c r="AD272" s="34"/>
    </row>
    <row r="273" customFormat="false" ht="15" hidden="false" customHeight="false" outlineLevel="0" collapsed="false">
      <c r="A273" s="0" t="s">
        <v>762</v>
      </c>
      <c r="C273" s="0" t="s">
        <v>616</v>
      </c>
      <c r="D273" s="1" t="s">
        <v>459</v>
      </c>
      <c r="E273" s="1" t="n">
        <v>0</v>
      </c>
      <c r="F273" s="1" t="n">
        <v>0</v>
      </c>
      <c r="G273" s="39" t="n">
        <f aca="false">(COUNTIF('Random Magic Item'!B:B,$A273)+SUMIF('Random Magic Item'!$M:$M,$A273,'Random Magic Item'!N:N))/100</f>
        <v>0</v>
      </c>
      <c r="H273" s="39" t="n">
        <f aca="false">(COUNTIF('Random Magic Item'!C:C,$A273)+SUMIF('Random Magic Item'!$M:$M,$A273,'Random Magic Item'!O:O))/100</f>
        <v>0</v>
      </c>
      <c r="I273" s="39" t="n">
        <f aca="false">(COUNTIF('Random Magic Item'!D:D,$A273)+SUMIF('Random Magic Item'!$M:$M,$A273,'Random Magic Item'!P:P))/100</f>
        <v>0.05</v>
      </c>
      <c r="J273" s="39" t="n">
        <f aca="false">(COUNTIF('Random Magic Item'!E:E,$A273)+SUMIF('Random Magic Item'!$M:$M,$A273,'Random Magic Item'!Q:Q))/100</f>
        <v>0</v>
      </c>
      <c r="K273" s="39" t="n">
        <f aca="false">(COUNTIF('Random Magic Item'!F:F,$A273)+SUMIF('Random Magic Item'!$M:$M,$A273,'Random Magic Item'!R:R))/100</f>
        <v>0</v>
      </c>
      <c r="L273" s="39" t="n">
        <f aca="false">(COUNTIF('Random Magic Item'!G:G,$A273)+SUMIF('Random Magic Item'!$M:$M,$A273,'Random Magic Item'!S:S))/100</f>
        <v>0</v>
      </c>
      <c r="M273" s="39" t="n">
        <f aca="false">(COUNTIF('Random Magic Item'!H:H,$A273)+SUMIF('Random Magic Item'!$M:$M,$A273,'Random Magic Item'!T:T))/100</f>
        <v>0</v>
      </c>
      <c r="N273" s="39" t="n">
        <f aca="false">(COUNTIF('Random Magic Item'!I:I,$A273)+SUMIF('Random Magic Item'!$M:$M,$A273,'Random Magic Item'!U:U))/100</f>
        <v>0</v>
      </c>
      <c r="O273" s="39" t="n">
        <f aca="false">(COUNTIF('Random Magic Item'!J:J,$A273)+SUMIF('Random Magic Item'!$M:$M,$A273,'Random Magic Item'!V:V))/100</f>
        <v>0</v>
      </c>
      <c r="P273" s="40" t="n">
        <f aca="false">SIGN(SUM(G273:O273))</f>
        <v>1</v>
      </c>
      <c r="Q273" s="1" t="n">
        <v>187</v>
      </c>
      <c r="W273" s="34" t="n">
        <v>237</v>
      </c>
      <c r="Y273" s="1" t="n">
        <v>2</v>
      </c>
      <c r="AA273" s="34" t="n">
        <v>4</v>
      </c>
      <c r="AC273" s="35"/>
      <c r="AD273" s="34"/>
    </row>
    <row r="274" customFormat="false" ht="15" hidden="false" customHeight="false" outlineLevel="0" collapsed="false">
      <c r="A274" s="0" t="s">
        <v>763</v>
      </c>
      <c r="C274" s="0" t="s">
        <v>616</v>
      </c>
      <c r="D274" s="1" t="s">
        <v>459</v>
      </c>
      <c r="E274" s="1" t="n">
        <v>0</v>
      </c>
      <c r="F274" s="1" t="n">
        <v>0</v>
      </c>
      <c r="G274" s="39" t="n">
        <f aca="false">(COUNTIF('Random Magic Item'!B:B,$A274)+SUMIF('Random Magic Item'!$M:$M,$A274,'Random Magic Item'!N:N))/100</f>
        <v>0</v>
      </c>
      <c r="H274" s="39" t="n">
        <f aca="false">(COUNTIF('Random Magic Item'!C:C,$A274)+SUMIF('Random Magic Item'!$M:$M,$A274,'Random Magic Item'!O:O))/100</f>
        <v>0</v>
      </c>
      <c r="I274" s="39" t="n">
        <f aca="false">(COUNTIF('Random Magic Item'!D:D,$A274)+SUMIF('Random Magic Item'!$M:$M,$A274,'Random Magic Item'!P:P))/100</f>
        <v>0.05</v>
      </c>
      <c r="J274" s="39" t="n">
        <f aca="false">(COUNTIF('Random Magic Item'!E:E,$A274)+SUMIF('Random Magic Item'!$M:$M,$A274,'Random Magic Item'!Q:Q))/100</f>
        <v>0</v>
      </c>
      <c r="K274" s="39" t="n">
        <f aca="false">(COUNTIF('Random Magic Item'!F:F,$A274)+SUMIF('Random Magic Item'!$M:$M,$A274,'Random Magic Item'!R:R))/100</f>
        <v>0</v>
      </c>
      <c r="L274" s="39" t="n">
        <f aca="false">(COUNTIF('Random Magic Item'!G:G,$A274)+SUMIF('Random Magic Item'!$M:$M,$A274,'Random Magic Item'!S:S))/100</f>
        <v>0</v>
      </c>
      <c r="M274" s="39" t="n">
        <f aca="false">(COUNTIF('Random Magic Item'!H:H,$A274)+SUMIF('Random Magic Item'!$M:$M,$A274,'Random Magic Item'!T:T))/100</f>
        <v>0</v>
      </c>
      <c r="N274" s="39" t="n">
        <f aca="false">(COUNTIF('Random Magic Item'!I:I,$A274)+SUMIF('Random Magic Item'!$M:$M,$A274,'Random Magic Item'!U:U))/100</f>
        <v>0</v>
      </c>
      <c r="O274" s="39" t="n">
        <f aca="false">(COUNTIF('Random Magic Item'!J:J,$A274)+SUMIF('Random Magic Item'!$M:$M,$A274,'Random Magic Item'!V:V))/100</f>
        <v>0</v>
      </c>
      <c r="P274" s="40" t="n">
        <f aca="false">SIGN(SUM(G274:O274))</f>
        <v>1</v>
      </c>
      <c r="Q274" s="1" t="n">
        <v>187</v>
      </c>
      <c r="W274" s="34" t="n">
        <v>237</v>
      </c>
      <c r="X274" s="1" t="n">
        <v>2</v>
      </c>
      <c r="AA274" s="34" t="n">
        <v>3</v>
      </c>
      <c r="AC274" s="35"/>
      <c r="AD274" s="34"/>
    </row>
    <row r="275" customFormat="false" ht="15" hidden="false" customHeight="false" outlineLevel="0" collapsed="false">
      <c r="A275" s="0" t="s">
        <v>764</v>
      </c>
      <c r="C275" s="0" t="s">
        <v>616</v>
      </c>
      <c r="D275" s="1" t="s">
        <v>439</v>
      </c>
      <c r="E275" s="1" t="n">
        <v>0</v>
      </c>
      <c r="F275" s="1" t="n">
        <v>0</v>
      </c>
      <c r="G275" s="39" t="n">
        <f aca="false">(COUNTIF('Random Magic Item'!B:B,$A275)+SUMIF('Random Magic Item'!$M:$M,$A275,'Random Magic Item'!N:N))/100</f>
        <v>0.04</v>
      </c>
      <c r="H275" s="39" t="n">
        <f aca="false">(COUNTIF('Random Magic Item'!C:C,$A275)+SUMIF('Random Magic Item'!$M:$M,$A275,'Random Magic Item'!O:O))/100</f>
        <v>0.15</v>
      </c>
      <c r="I275" s="39" t="n">
        <f aca="false">(COUNTIF('Random Magic Item'!D:D,$A275)+SUMIF('Random Magic Item'!$M:$M,$A275,'Random Magic Item'!P:P))/100</f>
        <v>0</v>
      </c>
      <c r="J275" s="39" t="n">
        <f aca="false">(COUNTIF('Random Magic Item'!E:E,$A275)+SUMIF('Random Magic Item'!$M:$M,$A275,'Random Magic Item'!Q:Q))/100</f>
        <v>0</v>
      </c>
      <c r="K275" s="39" t="n">
        <f aca="false">(COUNTIF('Random Magic Item'!F:F,$A275)+SUMIF('Random Magic Item'!$M:$M,$A275,'Random Magic Item'!R:R))/100</f>
        <v>0</v>
      </c>
      <c r="L275" s="39" t="n">
        <f aca="false">(COUNTIF('Random Magic Item'!G:G,$A275)+SUMIF('Random Magic Item'!$M:$M,$A275,'Random Magic Item'!S:S))/100</f>
        <v>0</v>
      </c>
      <c r="M275" s="39" t="n">
        <f aca="false">(COUNTIF('Random Magic Item'!H:H,$A275)+SUMIF('Random Magic Item'!$M:$M,$A275,'Random Magic Item'!T:T))/100</f>
        <v>0</v>
      </c>
      <c r="N275" s="39" t="n">
        <f aca="false">(COUNTIF('Random Magic Item'!I:I,$A275)+SUMIF('Random Magic Item'!$M:$M,$A275,'Random Magic Item'!U:U))/100</f>
        <v>0</v>
      </c>
      <c r="O275" s="39" t="n">
        <f aca="false">(COUNTIF('Random Magic Item'!J:J,$A275)+SUMIF('Random Magic Item'!$M:$M,$A275,'Random Magic Item'!V:V))/100</f>
        <v>0</v>
      </c>
      <c r="P275" s="40" t="n">
        <f aca="false">SIGN(SUM(G275:O275))</f>
        <v>1</v>
      </c>
      <c r="Q275" s="1" t="n">
        <v>187</v>
      </c>
      <c r="W275" s="34" t="n">
        <v>237</v>
      </c>
      <c r="X275" s="1" t="n">
        <v>2</v>
      </c>
      <c r="Y275" s="1" t="n">
        <v>3</v>
      </c>
      <c r="AA275" s="34" t="n">
        <v>4</v>
      </c>
      <c r="AC275" s="35"/>
      <c r="AD275" s="34"/>
    </row>
    <row r="276" customFormat="false" ht="15" hidden="false" customHeight="false" outlineLevel="0" collapsed="false">
      <c r="A276" s="0" t="s">
        <v>765</v>
      </c>
      <c r="C276" s="0" t="s">
        <v>616</v>
      </c>
      <c r="D276" s="1" t="s">
        <v>439</v>
      </c>
      <c r="E276" s="1" t="n">
        <v>0</v>
      </c>
      <c r="F276" s="1" t="n">
        <v>0</v>
      </c>
      <c r="G276" s="39" t="n">
        <f aca="false">(COUNTIF('Random Magic Item'!B:B,$A276)+SUMIF('Random Magic Item'!$M:$M,$A276,'Random Magic Item'!N:N))/100</f>
        <v>0</v>
      </c>
      <c r="H276" s="39" t="n">
        <f aca="false">(COUNTIF('Random Magic Item'!C:C,$A276)+SUMIF('Random Magic Item'!$M:$M,$A276,'Random Magic Item'!O:O))/100</f>
        <v>0.05</v>
      </c>
      <c r="I276" s="39" t="n">
        <f aca="false">(COUNTIF('Random Magic Item'!D:D,$A276)+SUMIF('Random Magic Item'!$M:$M,$A276,'Random Magic Item'!P:P))/100</f>
        <v>0</v>
      </c>
      <c r="J276" s="39" t="n">
        <f aca="false">(COUNTIF('Random Magic Item'!E:E,$A276)+SUMIF('Random Magic Item'!$M:$M,$A276,'Random Magic Item'!Q:Q))/100</f>
        <v>0</v>
      </c>
      <c r="K276" s="39" t="n">
        <f aca="false">(COUNTIF('Random Magic Item'!F:F,$A276)+SUMIF('Random Magic Item'!$M:$M,$A276,'Random Magic Item'!R:R))/100</f>
        <v>0</v>
      </c>
      <c r="L276" s="39" t="n">
        <f aca="false">(COUNTIF('Random Magic Item'!G:G,$A276)+SUMIF('Random Magic Item'!$M:$M,$A276,'Random Magic Item'!S:S))/100</f>
        <v>0</v>
      </c>
      <c r="M276" s="39" t="n">
        <f aca="false">(COUNTIF('Random Magic Item'!H:H,$A276)+SUMIF('Random Magic Item'!$M:$M,$A276,'Random Magic Item'!T:T))/100</f>
        <v>0</v>
      </c>
      <c r="N276" s="39" t="n">
        <f aca="false">(COUNTIF('Random Magic Item'!I:I,$A276)+SUMIF('Random Magic Item'!$M:$M,$A276,'Random Magic Item'!U:U))/100</f>
        <v>0</v>
      </c>
      <c r="O276" s="39" t="n">
        <f aca="false">(COUNTIF('Random Magic Item'!J:J,$A276)+SUMIF('Random Magic Item'!$M:$M,$A276,'Random Magic Item'!V:V))/100</f>
        <v>0</v>
      </c>
      <c r="P276" s="40" t="n">
        <f aca="false">SIGN(SUM(G276:O276))</f>
        <v>1</v>
      </c>
      <c r="Q276" s="1" t="n">
        <v>187</v>
      </c>
      <c r="W276" s="34" t="n">
        <v>237</v>
      </c>
      <c r="Y276" s="1" t="n">
        <v>2</v>
      </c>
      <c r="AC276" s="35"/>
      <c r="AD276" s="34"/>
    </row>
    <row r="277" customFormat="false" ht="15" hidden="false" customHeight="false" outlineLevel="0" collapsed="false">
      <c r="A277" s="0" t="s">
        <v>766</v>
      </c>
      <c r="C277" s="0" t="s">
        <v>616</v>
      </c>
      <c r="D277" s="1" t="s">
        <v>755</v>
      </c>
      <c r="E277" s="1" t="n">
        <v>0</v>
      </c>
      <c r="F277" s="1" t="n">
        <v>0</v>
      </c>
      <c r="G277" s="39" t="n">
        <f aca="false">(COUNTIF('Random Magic Item'!B:B,$A277)+SUMIF('Random Magic Item'!$M:$M,$A277,'Random Magic Item'!N:N))/100</f>
        <v>0.5</v>
      </c>
      <c r="H277" s="39" t="n">
        <f aca="false">(COUNTIF('Random Magic Item'!C:C,$A277)+SUMIF('Random Magic Item'!$M:$M,$A277,'Random Magic Item'!O:O))/100</f>
        <v>0</v>
      </c>
      <c r="I277" s="39" t="n">
        <f aca="false">(COUNTIF('Random Magic Item'!D:D,$A277)+SUMIF('Random Magic Item'!$M:$M,$A277,'Random Magic Item'!P:P))/100</f>
        <v>0</v>
      </c>
      <c r="J277" s="39" t="n">
        <f aca="false">(COUNTIF('Random Magic Item'!E:E,$A277)+SUMIF('Random Magic Item'!$M:$M,$A277,'Random Magic Item'!Q:Q))/100</f>
        <v>0</v>
      </c>
      <c r="K277" s="39" t="n">
        <f aca="false">(COUNTIF('Random Magic Item'!F:F,$A277)+SUMIF('Random Magic Item'!$M:$M,$A277,'Random Magic Item'!R:R))/100</f>
        <v>0</v>
      </c>
      <c r="L277" s="39" t="n">
        <f aca="false">(COUNTIF('Random Magic Item'!G:G,$A277)+SUMIF('Random Magic Item'!$M:$M,$A277,'Random Magic Item'!S:S))/100</f>
        <v>0</v>
      </c>
      <c r="M277" s="39" t="n">
        <f aca="false">(COUNTIF('Random Magic Item'!H:H,$A277)+SUMIF('Random Magic Item'!$M:$M,$A277,'Random Magic Item'!T:T))/100</f>
        <v>0</v>
      </c>
      <c r="N277" s="39" t="n">
        <f aca="false">(COUNTIF('Random Magic Item'!I:I,$A277)+SUMIF('Random Magic Item'!$M:$M,$A277,'Random Magic Item'!U:U))/100</f>
        <v>0</v>
      </c>
      <c r="O277" s="39" t="n">
        <f aca="false">(COUNTIF('Random Magic Item'!J:J,$A277)+SUMIF('Random Magic Item'!$M:$M,$A277,'Random Magic Item'!V:V))/100</f>
        <v>0</v>
      </c>
      <c r="P277" s="40" t="n">
        <f aca="false">SIGN(SUM(G277:O277))</f>
        <v>1</v>
      </c>
      <c r="Q277" s="1" t="n">
        <v>187</v>
      </c>
      <c r="R277" s="1" t="n">
        <v>53</v>
      </c>
      <c r="W277" s="34" t="n">
        <v>237</v>
      </c>
      <c r="X277" s="1" t="n">
        <v>2</v>
      </c>
      <c r="Y277" s="1" t="n">
        <v>3</v>
      </c>
      <c r="AA277" s="34" t="n">
        <v>4</v>
      </c>
      <c r="AC277" s="35"/>
      <c r="AD277" s="34"/>
    </row>
    <row r="278" customFormat="false" ht="15" hidden="false" customHeight="false" outlineLevel="0" collapsed="false">
      <c r="A278" s="0" t="s">
        <v>767</v>
      </c>
      <c r="C278" s="0" t="s">
        <v>616</v>
      </c>
      <c r="D278" s="1" t="s">
        <v>459</v>
      </c>
      <c r="E278" s="1" t="n">
        <v>0</v>
      </c>
      <c r="F278" s="1" t="n">
        <v>0</v>
      </c>
      <c r="G278" s="39" t="n">
        <f aca="false">(COUNTIF('Random Magic Item'!B:B,$A278)+SUMIF('Random Magic Item'!$M:$M,$A278,'Random Magic Item'!N:N))/100</f>
        <v>0</v>
      </c>
      <c r="H278" s="39" t="n">
        <f aca="false">(COUNTIF('Random Magic Item'!C:C,$A278)+SUMIF('Random Magic Item'!$M:$M,$A278,'Random Magic Item'!O:O))/100</f>
        <v>0</v>
      </c>
      <c r="I278" s="39" t="n">
        <f aca="false">(COUNTIF('Random Magic Item'!D:D,$A278)+SUMIF('Random Magic Item'!$M:$M,$A278,'Random Magic Item'!P:P))/100</f>
        <v>0.05</v>
      </c>
      <c r="J278" s="39" t="n">
        <f aca="false">(COUNTIF('Random Magic Item'!E:E,$A278)+SUMIF('Random Magic Item'!$M:$M,$A278,'Random Magic Item'!Q:Q))/100</f>
        <v>0</v>
      </c>
      <c r="K278" s="39" t="n">
        <f aca="false">(COUNTIF('Random Magic Item'!F:F,$A278)+SUMIF('Random Magic Item'!$M:$M,$A278,'Random Magic Item'!R:R))/100</f>
        <v>0</v>
      </c>
      <c r="L278" s="39" t="n">
        <f aca="false">(COUNTIF('Random Magic Item'!G:G,$A278)+SUMIF('Random Magic Item'!$M:$M,$A278,'Random Magic Item'!S:S))/100</f>
        <v>0</v>
      </c>
      <c r="M278" s="39" t="n">
        <f aca="false">(COUNTIF('Random Magic Item'!H:H,$A278)+SUMIF('Random Magic Item'!$M:$M,$A278,'Random Magic Item'!T:T))/100</f>
        <v>0</v>
      </c>
      <c r="N278" s="39" t="n">
        <f aca="false">(COUNTIF('Random Magic Item'!I:I,$A278)+SUMIF('Random Magic Item'!$M:$M,$A278,'Random Magic Item'!U:U))/100</f>
        <v>0</v>
      </c>
      <c r="O278" s="39" t="n">
        <f aca="false">(COUNTIF('Random Magic Item'!J:J,$A278)+SUMIF('Random Magic Item'!$M:$M,$A278,'Random Magic Item'!V:V))/100</f>
        <v>0</v>
      </c>
      <c r="P278" s="40" t="n">
        <f aca="false">SIGN(SUM(G278:O278))</f>
        <v>1</v>
      </c>
      <c r="Q278" s="1" t="n">
        <v>188</v>
      </c>
      <c r="W278" s="34" t="n">
        <v>238</v>
      </c>
      <c r="AA278" s="34" t="n">
        <v>4</v>
      </c>
      <c r="AC278" s="35"/>
      <c r="AD278" s="34"/>
    </row>
    <row r="279" customFormat="false" ht="15" hidden="false" customHeight="false" outlineLevel="0" collapsed="false">
      <c r="A279" s="0" t="s">
        <v>768</v>
      </c>
      <c r="C279" s="0" t="s">
        <v>616</v>
      </c>
      <c r="D279" s="1" t="s">
        <v>439</v>
      </c>
      <c r="E279" s="1" t="n">
        <v>0</v>
      </c>
      <c r="F279" s="1" t="n">
        <v>0</v>
      </c>
      <c r="G279" s="39" t="n">
        <f aca="false">(COUNTIF('Random Magic Item'!B:B,$A279)+SUMIF('Random Magic Item'!$M:$M,$A279,'Random Magic Item'!N:N))/100</f>
        <v>0</v>
      </c>
      <c r="H279" s="39" t="n">
        <f aca="false">(COUNTIF('Random Magic Item'!C:C,$A279)+SUMIF('Random Magic Item'!$M:$M,$A279,'Random Magic Item'!O:O))/100</f>
        <v>0.05</v>
      </c>
      <c r="I279" s="39" t="n">
        <f aca="false">(COUNTIF('Random Magic Item'!D:D,$A279)+SUMIF('Random Magic Item'!$M:$M,$A279,'Random Magic Item'!P:P))/100</f>
        <v>0</v>
      </c>
      <c r="J279" s="39" t="n">
        <f aca="false">(COUNTIF('Random Magic Item'!E:E,$A279)+SUMIF('Random Magic Item'!$M:$M,$A279,'Random Magic Item'!Q:Q))/100</f>
        <v>0</v>
      </c>
      <c r="K279" s="39" t="n">
        <f aca="false">(COUNTIF('Random Magic Item'!F:F,$A279)+SUMIF('Random Magic Item'!$M:$M,$A279,'Random Magic Item'!R:R))/100</f>
        <v>0</v>
      </c>
      <c r="L279" s="39" t="n">
        <f aca="false">(COUNTIF('Random Magic Item'!G:G,$A279)+SUMIF('Random Magic Item'!$M:$M,$A279,'Random Magic Item'!S:S))/100</f>
        <v>0</v>
      </c>
      <c r="M279" s="39" t="n">
        <f aca="false">(COUNTIF('Random Magic Item'!H:H,$A279)+SUMIF('Random Magic Item'!$M:$M,$A279,'Random Magic Item'!T:T))/100</f>
        <v>0</v>
      </c>
      <c r="N279" s="39" t="n">
        <f aca="false">(COUNTIF('Random Magic Item'!I:I,$A279)+SUMIF('Random Magic Item'!$M:$M,$A279,'Random Magic Item'!U:U))/100</f>
        <v>0</v>
      </c>
      <c r="O279" s="39" t="n">
        <f aca="false">(COUNTIF('Random Magic Item'!J:J,$A279)+SUMIF('Random Magic Item'!$M:$M,$A279,'Random Magic Item'!V:V))/100</f>
        <v>0</v>
      </c>
      <c r="P279" s="40" t="n">
        <f aca="false">SIGN(SUM(G279:O279))</f>
        <v>1</v>
      </c>
      <c r="Q279" s="1" t="n">
        <v>187</v>
      </c>
      <c r="W279" s="34" t="n">
        <v>237</v>
      </c>
      <c r="AA279" s="34" t="n">
        <v>4</v>
      </c>
      <c r="AC279" s="35"/>
      <c r="AD279" s="34"/>
    </row>
    <row r="280" customFormat="false" ht="15" hidden="false" customHeight="false" outlineLevel="0" collapsed="false">
      <c r="A280" s="0" t="s">
        <v>769</v>
      </c>
      <c r="C280" s="0" t="s">
        <v>616</v>
      </c>
      <c r="D280" s="1" t="s">
        <v>461</v>
      </c>
      <c r="E280" s="1" t="n">
        <v>0</v>
      </c>
      <c r="F280" s="1" t="n">
        <v>0</v>
      </c>
      <c r="G280" s="39" t="n">
        <f aca="false">(COUNTIF('Random Magic Item'!B:B,$A280)+SUMIF('Random Magic Item'!$M:$M,$A280,'Random Magic Item'!N:N))/100</f>
        <v>0</v>
      </c>
      <c r="H280" s="39" t="n">
        <f aca="false">(COUNTIF('Random Magic Item'!C:C,$A280)+SUMIF('Random Magic Item'!$M:$M,$A280,'Random Magic Item'!O:O))/100</f>
        <v>0</v>
      </c>
      <c r="I280" s="39" t="n">
        <f aca="false">(COUNTIF('Random Magic Item'!D:D,$A280)+SUMIF('Random Magic Item'!$M:$M,$A280,'Random Magic Item'!P:P))/100</f>
        <v>0</v>
      </c>
      <c r="J280" s="39" t="n">
        <f aca="false">(COUNTIF('Random Magic Item'!E:E,$A280)+SUMIF('Random Magic Item'!$M:$M,$A280,'Random Magic Item'!Q:Q))/100</f>
        <v>0.1</v>
      </c>
      <c r="K280" s="39" t="n">
        <f aca="false">(COUNTIF('Random Magic Item'!F:F,$A280)+SUMIF('Random Magic Item'!$M:$M,$A280,'Random Magic Item'!R:R))/100</f>
        <v>0</v>
      </c>
      <c r="L280" s="39" t="n">
        <f aca="false">(COUNTIF('Random Magic Item'!G:G,$A280)+SUMIF('Random Magic Item'!$M:$M,$A280,'Random Magic Item'!S:S))/100</f>
        <v>0</v>
      </c>
      <c r="M280" s="39" t="n">
        <f aca="false">(COUNTIF('Random Magic Item'!H:H,$A280)+SUMIF('Random Magic Item'!$M:$M,$A280,'Random Magic Item'!T:T))/100</f>
        <v>0</v>
      </c>
      <c r="N280" s="39" t="n">
        <f aca="false">(COUNTIF('Random Magic Item'!I:I,$A280)+SUMIF('Random Magic Item'!$M:$M,$A280,'Random Magic Item'!U:U))/100</f>
        <v>0</v>
      </c>
      <c r="O280" s="39" t="n">
        <f aca="false">(COUNTIF('Random Magic Item'!J:J,$A280)+SUMIF('Random Magic Item'!$M:$M,$A280,'Random Magic Item'!V:V))/100</f>
        <v>0</v>
      </c>
      <c r="P280" s="40" t="n">
        <f aca="false">SIGN(SUM(G280:O280))</f>
        <v>1</v>
      </c>
      <c r="Q280" s="1" t="n">
        <v>188</v>
      </c>
      <c r="R280" s="1" t="n">
        <v>53</v>
      </c>
      <c r="V280" s="1" t="n">
        <v>59</v>
      </c>
      <c r="W280" s="34" t="n">
        <v>238</v>
      </c>
      <c r="AC280" s="35"/>
      <c r="AD280" s="34"/>
    </row>
    <row r="281" customFormat="false" ht="15" hidden="false" customHeight="false" outlineLevel="0" collapsed="false">
      <c r="A281" s="0" t="s">
        <v>770</v>
      </c>
      <c r="C281" s="0" t="s">
        <v>616</v>
      </c>
      <c r="D281" s="1" t="s">
        <v>459</v>
      </c>
      <c r="E281" s="1" t="n">
        <v>0</v>
      </c>
      <c r="F281" s="1" t="n">
        <v>0</v>
      </c>
      <c r="G281" s="39" t="n">
        <f aca="false">(COUNTIF('Random Magic Item'!B:B,$A281)+SUMIF('Random Magic Item'!$M:$M,$A281,'Random Magic Item'!N:N))/100</f>
        <v>0</v>
      </c>
      <c r="H281" s="39" t="n">
        <f aca="false">(COUNTIF('Random Magic Item'!C:C,$A281)+SUMIF('Random Magic Item'!$M:$M,$A281,'Random Magic Item'!O:O))/100</f>
        <v>0</v>
      </c>
      <c r="I281" s="39" t="n">
        <f aca="false">(COUNTIF('Random Magic Item'!D:D,$A281)+SUMIF('Random Magic Item'!$M:$M,$A281,'Random Magic Item'!P:P))/100</f>
        <v>0.05</v>
      </c>
      <c r="J281" s="39" t="n">
        <f aca="false">(COUNTIF('Random Magic Item'!E:E,$A281)+SUMIF('Random Magic Item'!$M:$M,$A281,'Random Magic Item'!Q:Q))/100</f>
        <v>0</v>
      </c>
      <c r="K281" s="39" t="n">
        <f aca="false">(COUNTIF('Random Magic Item'!F:F,$A281)+SUMIF('Random Magic Item'!$M:$M,$A281,'Random Magic Item'!R:R))/100</f>
        <v>0</v>
      </c>
      <c r="L281" s="39" t="n">
        <f aca="false">(COUNTIF('Random Magic Item'!G:G,$A281)+SUMIF('Random Magic Item'!$M:$M,$A281,'Random Magic Item'!S:S))/100</f>
        <v>0</v>
      </c>
      <c r="M281" s="39" t="n">
        <f aca="false">(COUNTIF('Random Magic Item'!H:H,$A281)+SUMIF('Random Magic Item'!$M:$M,$A281,'Random Magic Item'!T:T))/100</f>
        <v>0</v>
      </c>
      <c r="N281" s="39" t="n">
        <f aca="false">(COUNTIF('Random Magic Item'!I:I,$A281)+SUMIF('Random Magic Item'!$M:$M,$A281,'Random Magic Item'!U:U))/100</f>
        <v>0</v>
      </c>
      <c r="O281" s="39" t="n">
        <f aca="false">(COUNTIF('Random Magic Item'!J:J,$A281)+SUMIF('Random Magic Item'!$M:$M,$A281,'Random Magic Item'!V:V))/100</f>
        <v>0</v>
      </c>
      <c r="P281" s="40" t="n">
        <f aca="false">SIGN(SUM(G281:O281))</f>
        <v>1</v>
      </c>
      <c r="Q281" s="1" t="n">
        <v>188</v>
      </c>
      <c r="AA281" s="34" t="n">
        <v>4</v>
      </c>
      <c r="AC281" s="35"/>
      <c r="AD281" s="34"/>
    </row>
    <row r="282" customFormat="false" ht="15" hidden="false" customHeight="false" outlineLevel="0" collapsed="false">
      <c r="A282" s="0" t="s">
        <v>771</v>
      </c>
      <c r="C282" s="0" t="s">
        <v>616</v>
      </c>
      <c r="D282" s="1" t="s">
        <v>461</v>
      </c>
      <c r="E282" s="1" t="n">
        <v>0</v>
      </c>
      <c r="F282" s="1" t="n">
        <v>0</v>
      </c>
      <c r="G282" s="39" t="n">
        <f aca="false">(COUNTIF('Random Magic Item'!B:B,$A282)+SUMIF('Random Magic Item'!$M:$M,$A282,'Random Magic Item'!N:N))/100</f>
        <v>0</v>
      </c>
      <c r="H282" s="39" t="n">
        <f aca="false">(COUNTIF('Random Magic Item'!C:C,$A282)+SUMIF('Random Magic Item'!$M:$M,$A282,'Random Magic Item'!O:O))/100</f>
        <v>0</v>
      </c>
      <c r="I282" s="39" t="n">
        <f aca="false">(COUNTIF('Random Magic Item'!D:D,$A282)+SUMIF('Random Magic Item'!$M:$M,$A282,'Random Magic Item'!P:P))/100</f>
        <v>0</v>
      </c>
      <c r="J282" s="39" t="n">
        <f aca="false">(COUNTIF('Random Magic Item'!E:E,$A282)+SUMIF('Random Magic Item'!$M:$M,$A282,'Random Magic Item'!Q:Q))/100</f>
        <v>0.05</v>
      </c>
      <c r="K282" s="39" t="n">
        <f aca="false">(COUNTIF('Random Magic Item'!F:F,$A282)+SUMIF('Random Magic Item'!$M:$M,$A282,'Random Magic Item'!R:R))/100</f>
        <v>0</v>
      </c>
      <c r="L282" s="39" t="n">
        <f aca="false">(COUNTIF('Random Magic Item'!G:G,$A282)+SUMIF('Random Magic Item'!$M:$M,$A282,'Random Magic Item'!S:S))/100</f>
        <v>0</v>
      </c>
      <c r="M282" s="39" t="n">
        <f aca="false">(COUNTIF('Random Magic Item'!H:H,$A282)+SUMIF('Random Magic Item'!$M:$M,$A282,'Random Magic Item'!T:T))/100</f>
        <v>0</v>
      </c>
      <c r="N282" s="39" t="n">
        <f aca="false">(COUNTIF('Random Magic Item'!I:I,$A282)+SUMIF('Random Magic Item'!$M:$M,$A282,'Random Magic Item'!U:U))/100</f>
        <v>0</v>
      </c>
      <c r="O282" s="39" t="n">
        <f aca="false">(COUNTIF('Random Magic Item'!J:J,$A282)+SUMIF('Random Magic Item'!$M:$M,$A282,'Random Magic Item'!V:V))/100</f>
        <v>0</v>
      </c>
      <c r="P282" s="40" t="n">
        <f aca="false">SIGN(SUM(G282:O282))</f>
        <v>1</v>
      </c>
      <c r="Q282" s="1" t="n">
        <v>188</v>
      </c>
      <c r="Y282" s="1" t="n">
        <v>3</v>
      </c>
      <c r="AA282" s="34" t="n">
        <v>4</v>
      </c>
      <c r="AC282" s="35"/>
      <c r="AD282" s="34"/>
    </row>
    <row r="283" customFormat="false" ht="15" hidden="false" customHeight="false" outlineLevel="0" collapsed="false">
      <c r="A283" s="0" t="s">
        <v>772</v>
      </c>
      <c r="C283" s="0" t="s">
        <v>616</v>
      </c>
      <c r="D283" s="1" t="s">
        <v>459</v>
      </c>
      <c r="E283" s="1" t="n">
        <v>0</v>
      </c>
      <c r="F283" s="1" t="n">
        <v>0</v>
      </c>
      <c r="G283" s="39" t="n">
        <f aca="false">(COUNTIF('Random Magic Item'!B:B,$A283)+SUMIF('Random Magic Item'!$M:$M,$A283,'Random Magic Item'!N:N))/100</f>
        <v>0</v>
      </c>
      <c r="H283" s="39" t="n">
        <f aca="false">(COUNTIF('Random Magic Item'!C:C,$A283)+SUMIF('Random Magic Item'!$M:$M,$A283,'Random Magic Item'!O:O))/100</f>
        <v>0</v>
      </c>
      <c r="I283" s="39" t="n">
        <f aca="false">(COUNTIF('Random Magic Item'!D:D,$A283)+SUMIF('Random Magic Item'!$M:$M,$A283,'Random Magic Item'!P:P))/100</f>
        <v>0.05</v>
      </c>
      <c r="J283" s="39" t="n">
        <f aca="false">(COUNTIF('Random Magic Item'!E:E,$A283)+SUMIF('Random Magic Item'!$M:$M,$A283,'Random Magic Item'!Q:Q))/100</f>
        <v>0</v>
      </c>
      <c r="K283" s="39" t="n">
        <f aca="false">(COUNTIF('Random Magic Item'!F:F,$A283)+SUMIF('Random Magic Item'!$M:$M,$A283,'Random Magic Item'!R:R))/100</f>
        <v>0</v>
      </c>
      <c r="L283" s="39" t="n">
        <f aca="false">(COUNTIF('Random Magic Item'!G:G,$A283)+SUMIF('Random Magic Item'!$M:$M,$A283,'Random Magic Item'!S:S))/100</f>
        <v>0</v>
      </c>
      <c r="M283" s="39" t="n">
        <f aca="false">(COUNTIF('Random Magic Item'!H:H,$A283)+SUMIF('Random Magic Item'!$M:$M,$A283,'Random Magic Item'!T:T))/100</f>
        <v>0</v>
      </c>
      <c r="N283" s="39" t="n">
        <f aca="false">(COUNTIF('Random Magic Item'!I:I,$A283)+SUMIF('Random Magic Item'!$M:$M,$A283,'Random Magic Item'!U:U))/100</f>
        <v>0</v>
      </c>
      <c r="O283" s="39" t="n">
        <f aca="false">(COUNTIF('Random Magic Item'!J:J,$A283)+SUMIF('Random Magic Item'!$M:$M,$A283,'Random Magic Item'!V:V))/100</f>
        <v>0</v>
      </c>
      <c r="P283" s="40" t="n">
        <f aca="false">SIGN(SUM(G283:O283))</f>
        <v>1</v>
      </c>
      <c r="Q283" s="1" t="n">
        <v>188</v>
      </c>
      <c r="W283" s="34" t="n">
        <v>238</v>
      </c>
      <c r="AC283" s="35"/>
      <c r="AD283" s="34"/>
    </row>
    <row r="284" customFormat="false" ht="15" hidden="false" customHeight="false" outlineLevel="0" collapsed="false">
      <c r="A284" s="0" t="s">
        <v>773</v>
      </c>
      <c r="C284" s="0" t="s">
        <v>616</v>
      </c>
      <c r="D284" s="1" t="s">
        <v>439</v>
      </c>
      <c r="E284" s="1" t="n">
        <v>0</v>
      </c>
      <c r="F284" s="1" t="n">
        <v>0</v>
      </c>
      <c r="G284" s="39" t="n">
        <f aca="false">(COUNTIF('Random Magic Item'!B:B,$A284)+SUMIF('Random Magic Item'!$M:$M,$A284,'Random Magic Item'!N:N))/100</f>
        <v>0</v>
      </c>
      <c r="H284" s="39" t="n">
        <f aca="false">(COUNTIF('Random Magic Item'!C:C,$A284)+SUMIF('Random Magic Item'!$M:$M,$A284,'Random Magic Item'!O:O))/100</f>
        <v>0.01</v>
      </c>
      <c r="I284" s="39" t="n">
        <f aca="false">(COUNTIF('Random Magic Item'!D:D,$A284)+SUMIF('Random Magic Item'!$M:$M,$A284,'Random Magic Item'!P:P))/100</f>
        <v>0</v>
      </c>
      <c r="J284" s="39" t="n">
        <f aca="false">(COUNTIF('Random Magic Item'!E:E,$A284)+SUMIF('Random Magic Item'!$M:$M,$A284,'Random Magic Item'!Q:Q))/100</f>
        <v>0</v>
      </c>
      <c r="K284" s="39" t="n">
        <f aca="false">(COUNTIF('Random Magic Item'!F:F,$A284)+SUMIF('Random Magic Item'!$M:$M,$A284,'Random Magic Item'!R:R))/100</f>
        <v>0</v>
      </c>
      <c r="L284" s="39" t="n">
        <f aca="false">(COUNTIF('Random Magic Item'!G:G,$A284)+SUMIF('Random Magic Item'!$M:$M,$A284,'Random Magic Item'!S:S))/100</f>
        <v>0</v>
      </c>
      <c r="M284" s="39" t="n">
        <f aca="false">(COUNTIF('Random Magic Item'!H:H,$A284)+SUMIF('Random Magic Item'!$M:$M,$A284,'Random Magic Item'!T:T))/100</f>
        <v>0</v>
      </c>
      <c r="N284" s="39" t="n">
        <f aca="false">(COUNTIF('Random Magic Item'!I:I,$A284)+SUMIF('Random Magic Item'!$M:$M,$A284,'Random Magic Item'!U:U))/100</f>
        <v>0</v>
      </c>
      <c r="O284" s="39" t="n">
        <f aca="false">(COUNTIF('Random Magic Item'!J:J,$A284)+SUMIF('Random Magic Item'!$M:$M,$A284,'Random Magic Item'!V:V))/100</f>
        <v>0</v>
      </c>
      <c r="P284" s="40" t="n">
        <f aca="false">SIGN(SUM(G284:O284))</f>
        <v>1</v>
      </c>
      <c r="Q284" s="1" t="n">
        <v>188</v>
      </c>
      <c r="W284" s="34" t="n">
        <v>238</v>
      </c>
      <c r="Y284" s="1" t="n">
        <v>3</v>
      </c>
      <c r="AA284" s="34" t="n">
        <v>4</v>
      </c>
      <c r="AC284" s="35"/>
      <c r="AD284" s="34"/>
    </row>
    <row r="285" customFormat="false" ht="15" hidden="false" customHeight="false" outlineLevel="0" collapsed="false">
      <c r="A285" s="0" t="s">
        <v>774</v>
      </c>
      <c r="C285" s="0" t="s">
        <v>616</v>
      </c>
      <c r="D285" s="1" t="s">
        <v>439</v>
      </c>
      <c r="E285" s="1" t="n">
        <v>0</v>
      </c>
      <c r="F285" s="1" t="n">
        <v>0</v>
      </c>
      <c r="G285" s="39" t="n">
        <f aca="false">(COUNTIF('Random Magic Item'!B:B,$A285)+SUMIF('Random Magic Item'!$M:$M,$A285,'Random Magic Item'!N:N))/100</f>
        <v>0</v>
      </c>
      <c r="H285" s="39" t="n">
        <f aca="false">(COUNTIF('Random Magic Item'!C:C,$A285)+SUMIF('Random Magic Item'!$M:$M,$A285,'Random Magic Item'!O:O))/100</f>
        <v>0.07</v>
      </c>
      <c r="I285" s="39" t="n">
        <f aca="false">(COUNTIF('Random Magic Item'!D:D,$A285)+SUMIF('Random Magic Item'!$M:$M,$A285,'Random Magic Item'!P:P))/100</f>
        <v>0</v>
      </c>
      <c r="J285" s="39" t="n">
        <f aca="false">(COUNTIF('Random Magic Item'!E:E,$A285)+SUMIF('Random Magic Item'!$M:$M,$A285,'Random Magic Item'!Q:Q))/100</f>
        <v>0</v>
      </c>
      <c r="K285" s="39" t="n">
        <f aca="false">(COUNTIF('Random Magic Item'!F:F,$A285)+SUMIF('Random Magic Item'!$M:$M,$A285,'Random Magic Item'!R:R))/100</f>
        <v>0</v>
      </c>
      <c r="L285" s="39" t="n">
        <f aca="false">(COUNTIF('Random Magic Item'!G:G,$A285)+SUMIF('Random Magic Item'!$M:$M,$A285,'Random Magic Item'!S:S))/100</f>
        <v>0</v>
      </c>
      <c r="M285" s="39" t="n">
        <f aca="false">(COUNTIF('Random Magic Item'!H:H,$A285)+SUMIF('Random Magic Item'!$M:$M,$A285,'Random Magic Item'!T:T))/100</f>
        <v>0</v>
      </c>
      <c r="N285" s="39" t="n">
        <f aca="false">(COUNTIF('Random Magic Item'!I:I,$A285)+SUMIF('Random Magic Item'!$M:$M,$A285,'Random Magic Item'!U:U))/100</f>
        <v>0</v>
      </c>
      <c r="O285" s="39" t="n">
        <f aca="false">(COUNTIF('Random Magic Item'!J:J,$A285)+SUMIF('Random Magic Item'!$M:$M,$A285,'Random Magic Item'!V:V))/100</f>
        <v>0</v>
      </c>
      <c r="P285" s="40" t="n">
        <f aca="false">SIGN(SUM(G285:O285))</f>
        <v>1</v>
      </c>
      <c r="Q285" s="1" t="n">
        <v>188</v>
      </c>
      <c r="W285" s="34" t="n">
        <v>238</v>
      </c>
      <c r="AA285" s="34" t="n">
        <v>4</v>
      </c>
      <c r="AC285" s="35"/>
      <c r="AD285" s="34"/>
    </row>
    <row r="286" customFormat="false" ht="15" hidden="false" customHeight="false" outlineLevel="0" collapsed="false">
      <c r="A286" s="0" t="s">
        <v>775</v>
      </c>
      <c r="C286" s="0" t="s">
        <v>616</v>
      </c>
      <c r="D286" s="1" t="s">
        <v>461</v>
      </c>
      <c r="E286" s="1" t="n">
        <v>0</v>
      </c>
      <c r="F286" s="1" t="n">
        <v>0</v>
      </c>
      <c r="G286" s="39" t="n">
        <f aca="false">(COUNTIF('Random Magic Item'!B:B,$A286)+SUMIF('Random Magic Item'!$M:$M,$A286,'Random Magic Item'!N:N))/100</f>
        <v>0</v>
      </c>
      <c r="H286" s="39" t="n">
        <f aca="false">(COUNTIF('Random Magic Item'!C:C,$A286)+SUMIF('Random Magic Item'!$M:$M,$A286,'Random Magic Item'!O:O))/100</f>
        <v>0</v>
      </c>
      <c r="I286" s="39" t="n">
        <f aca="false">(COUNTIF('Random Magic Item'!D:D,$A286)+SUMIF('Random Magic Item'!$M:$M,$A286,'Random Magic Item'!P:P))/100</f>
        <v>0</v>
      </c>
      <c r="J286" s="39" t="n">
        <f aca="false">(COUNTIF('Random Magic Item'!E:E,$A286)+SUMIF('Random Magic Item'!$M:$M,$A286,'Random Magic Item'!Q:Q))/100</f>
        <v>0.1</v>
      </c>
      <c r="K286" s="39" t="n">
        <f aca="false">(COUNTIF('Random Magic Item'!F:F,$A286)+SUMIF('Random Magic Item'!$M:$M,$A286,'Random Magic Item'!R:R))/100</f>
        <v>0</v>
      </c>
      <c r="L286" s="39" t="n">
        <f aca="false">(COUNTIF('Random Magic Item'!G:G,$A286)+SUMIF('Random Magic Item'!$M:$M,$A286,'Random Magic Item'!S:S))/100</f>
        <v>0</v>
      </c>
      <c r="M286" s="39" t="n">
        <f aca="false">(COUNTIF('Random Magic Item'!H:H,$A286)+SUMIF('Random Magic Item'!$M:$M,$A286,'Random Magic Item'!T:T))/100</f>
        <v>0</v>
      </c>
      <c r="N286" s="39" t="n">
        <f aca="false">(COUNTIF('Random Magic Item'!I:I,$A286)+SUMIF('Random Magic Item'!$M:$M,$A286,'Random Magic Item'!U:U))/100</f>
        <v>0</v>
      </c>
      <c r="O286" s="39" t="n">
        <f aca="false">(COUNTIF('Random Magic Item'!J:J,$A286)+SUMIF('Random Magic Item'!$M:$M,$A286,'Random Magic Item'!V:V))/100</f>
        <v>0</v>
      </c>
      <c r="P286" s="40" t="n">
        <f aca="false">SIGN(SUM(G286:O286))</f>
        <v>1</v>
      </c>
      <c r="Q286" s="1" t="n">
        <v>188</v>
      </c>
      <c r="W286" s="34" t="n">
        <v>238</v>
      </c>
      <c r="AA286" s="34" t="n">
        <v>4</v>
      </c>
      <c r="AC286" s="35"/>
      <c r="AD286" s="34"/>
    </row>
    <row r="287" customFormat="false" ht="15" hidden="false" customHeight="false" outlineLevel="0" collapsed="false">
      <c r="A287" s="0" t="s">
        <v>776</v>
      </c>
      <c r="C287" s="0" t="s">
        <v>616</v>
      </c>
      <c r="D287" s="1" t="s">
        <v>459</v>
      </c>
      <c r="E287" s="1" t="n">
        <v>0</v>
      </c>
      <c r="F287" s="1" t="n">
        <v>0</v>
      </c>
      <c r="G287" s="39" t="n">
        <f aca="false">(COUNTIF('Random Magic Item'!B:B,$A287)+SUMIF('Random Magic Item'!$M:$M,$A287,'Random Magic Item'!N:N))/100</f>
        <v>0</v>
      </c>
      <c r="H287" s="39" t="n">
        <f aca="false">(COUNTIF('Random Magic Item'!C:C,$A287)+SUMIF('Random Magic Item'!$M:$M,$A287,'Random Magic Item'!O:O))/100</f>
        <v>0</v>
      </c>
      <c r="I287" s="39" t="n">
        <f aca="false">(COUNTIF('Random Magic Item'!D:D,$A287)+SUMIF('Random Magic Item'!$M:$M,$A287,'Random Magic Item'!P:P))/100</f>
        <v>0.05</v>
      </c>
      <c r="J287" s="39" t="n">
        <f aca="false">(COUNTIF('Random Magic Item'!E:E,$A287)+SUMIF('Random Magic Item'!$M:$M,$A287,'Random Magic Item'!Q:Q))/100</f>
        <v>0</v>
      </c>
      <c r="K287" s="39" t="n">
        <f aca="false">(COUNTIF('Random Magic Item'!F:F,$A287)+SUMIF('Random Magic Item'!$M:$M,$A287,'Random Magic Item'!R:R))/100</f>
        <v>0</v>
      </c>
      <c r="L287" s="39" t="n">
        <f aca="false">(COUNTIF('Random Magic Item'!G:G,$A287)+SUMIF('Random Magic Item'!$M:$M,$A287,'Random Magic Item'!S:S))/100</f>
        <v>0</v>
      </c>
      <c r="M287" s="39" t="n">
        <f aca="false">(COUNTIF('Random Magic Item'!H:H,$A287)+SUMIF('Random Magic Item'!$M:$M,$A287,'Random Magic Item'!T:T))/100</f>
        <v>0</v>
      </c>
      <c r="N287" s="39" t="n">
        <f aca="false">(COUNTIF('Random Magic Item'!I:I,$A287)+SUMIF('Random Magic Item'!$M:$M,$A287,'Random Magic Item'!U:U))/100</f>
        <v>0</v>
      </c>
      <c r="O287" s="39" t="n">
        <f aca="false">(COUNTIF('Random Magic Item'!J:J,$A287)+SUMIF('Random Magic Item'!$M:$M,$A287,'Random Magic Item'!V:V))/100</f>
        <v>0</v>
      </c>
      <c r="P287" s="40" t="n">
        <f aca="false">SIGN(SUM(G287:O287))</f>
        <v>1</v>
      </c>
      <c r="Q287" s="1" t="n">
        <v>187</v>
      </c>
      <c r="W287" s="34" t="n">
        <v>237</v>
      </c>
      <c r="AA287" s="34" t="n">
        <v>4</v>
      </c>
      <c r="AC287" s="35"/>
      <c r="AD287" s="34"/>
    </row>
    <row r="288" customFormat="false" ht="15" hidden="false" customHeight="false" outlineLevel="0" collapsed="false">
      <c r="A288" s="0" t="s">
        <v>777</v>
      </c>
      <c r="C288" s="0" t="s">
        <v>616</v>
      </c>
      <c r="D288" s="1" t="s">
        <v>469</v>
      </c>
      <c r="E288" s="1" t="n">
        <v>0</v>
      </c>
      <c r="F288" s="1" t="n">
        <v>0</v>
      </c>
      <c r="G288" s="39" t="n">
        <f aca="false">(COUNTIF('Random Magic Item'!B:B,$A288)+SUMIF('Random Magic Item'!$M:$M,$A288,'Random Magic Item'!N:N))/100</f>
        <v>0</v>
      </c>
      <c r="H288" s="39" t="n">
        <f aca="false">(COUNTIF('Random Magic Item'!C:C,$A288)+SUMIF('Random Magic Item'!$M:$M,$A288,'Random Magic Item'!O:O))/100</f>
        <v>0</v>
      </c>
      <c r="I288" s="39" t="n">
        <f aca="false">(COUNTIF('Random Magic Item'!D:D,$A288)+SUMIF('Random Magic Item'!$M:$M,$A288,'Random Magic Item'!P:P))/100</f>
        <v>0</v>
      </c>
      <c r="J288" s="39" t="n">
        <f aca="false">(COUNTIF('Random Magic Item'!E:E,$A288)+SUMIF('Random Magic Item'!$M:$M,$A288,'Random Magic Item'!Q:Q))/100</f>
        <v>0</v>
      </c>
      <c r="K288" s="39" t="n">
        <f aca="false">(COUNTIF('Random Magic Item'!F:F,$A288)+SUMIF('Random Magic Item'!$M:$M,$A288,'Random Magic Item'!R:R))/100</f>
        <v>0.25</v>
      </c>
      <c r="L288" s="39" t="n">
        <f aca="false">(COUNTIF('Random Magic Item'!G:G,$A288)+SUMIF('Random Magic Item'!$M:$M,$A288,'Random Magic Item'!S:S))/100</f>
        <v>0</v>
      </c>
      <c r="M288" s="39" t="n">
        <f aca="false">(COUNTIF('Random Magic Item'!H:H,$A288)+SUMIF('Random Magic Item'!$M:$M,$A288,'Random Magic Item'!T:T))/100</f>
        <v>0</v>
      </c>
      <c r="N288" s="39" t="n">
        <f aca="false">(COUNTIF('Random Magic Item'!I:I,$A288)+SUMIF('Random Magic Item'!$M:$M,$A288,'Random Magic Item'!U:U))/100</f>
        <v>0</v>
      </c>
      <c r="O288" s="39" t="n">
        <f aca="false">(COUNTIF('Random Magic Item'!J:J,$A288)+SUMIF('Random Magic Item'!$M:$M,$A288,'Random Magic Item'!V:V))/100</f>
        <v>0</v>
      </c>
      <c r="P288" s="40" t="n">
        <f aca="false">SIGN(SUM(G288:O288))</f>
        <v>1</v>
      </c>
      <c r="Q288" s="1" t="n">
        <v>187</v>
      </c>
      <c r="W288" s="34" t="n">
        <v>237</v>
      </c>
      <c r="AC288" s="35"/>
      <c r="AD288" s="34"/>
    </row>
    <row r="289" customFormat="false" ht="15" hidden="false" customHeight="false" outlineLevel="0" collapsed="false">
      <c r="A289" s="0" t="s">
        <v>778</v>
      </c>
      <c r="C289" s="0" t="s">
        <v>616</v>
      </c>
      <c r="D289" s="1" t="s">
        <v>459</v>
      </c>
      <c r="E289" s="1" t="n">
        <v>0</v>
      </c>
      <c r="F289" s="1" t="n">
        <v>0</v>
      </c>
      <c r="G289" s="39" t="n">
        <f aca="false">(COUNTIF('Random Magic Item'!B:B,$A289)+SUMIF('Random Magic Item'!$M:$M,$A289,'Random Magic Item'!N:N))/100</f>
        <v>0</v>
      </c>
      <c r="H289" s="39" t="n">
        <f aca="false">(COUNTIF('Random Magic Item'!C:C,$A289)+SUMIF('Random Magic Item'!$M:$M,$A289,'Random Magic Item'!O:O))/100</f>
        <v>0</v>
      </c>
      <c r="I289" s="39" t="n">
        <f aca="false">(COUNTIF('Random Magic Item'!D:D,$A289)+SUMIF('Random Magic Item'!$M:$M,$A289,'Random Magic Item'!P:P))/100</f>
        <v>0.15</v>
      </c>
      <c r="J289" s="39" t="n">
        <f aca="false">(COUNTIF('Random Magic Item'!E:E,$A289)+SUMIF('Random Magic Item'!$M:$M,$A289,'Random Magic Item'!Q:Q))/100</f>
        <v>0</v>
      </c>
      <c r="K289" s="39" t="n">
        <f aca="false">(COUNTIF('Random Magic Item'!F:F,$A289)+SUMIF('Random Magic Item'!$M:$M,$A289,'Random Magic Item'!R:R))/100</f>
        <v>0</v>
      </c>
      <c r="L289" s="39" t="n">
        <f aca="false">(COUNTIF('Random Magic Item'!G:G,$A289)+SUMIF('Random Magic Item'!$M:$M,$A289,'Random Magic Item'!S:S))/100</f>
        <v>0</v>
      </c>
      <c r="M289" s="39" t="n">
        <f aca="false">(COUNTIF('Random Magic Item'!H:H,$A289)+SUMIF('Random Magic Item'!$M:$M,$A289,'Random Magic Item'!T:T))/100</f>
        <v>0</v>
      </c>
      <c r="N289" s="39" t="n">
        <f aca="false">(COUNTIF('Random Magic Item'!I:I,$A289)+SUMIF('Random Magic Item'!$M:$M,$A289,'Random Magic Item'!U:U))/100</f>
        <v>0</v>
      </c>
      <c r="O289" s="39" t="n">
        <f aca="false">(COUNTIF('Random Magic Item'!J:J,$A289)+SUMIF('Random Magic Item'!$M:$M,$A289,'Random Magic Item'!V:V))/100</f>
        <v>0</v>
      </c>
      <c r="P289" s="40" t="n">
        <f aca="false">SIGN(SUM(G289:O289))</f>
        <v>1</v>
      </c>
      <c r="Q289" s="1" t="n">
        <v>187</v>
      </c>
      <c r="W289" s="34" t="n">
        <v>237</v>
      </c>
      <c r="AA289" s="34" t="n">
        <v>4</v>
      </c>
      <c r="AC289" s="35"/>
      <c r="AD289" s="34"/>
    </row>
    <row r="290" customFormat="false" ht="15" hidden="false" customHeight="false" outlineLevel="0" collapsed="false">
      <c r="A290" s="0" t="s">
        <v>779</v>
      </c>
      <c r="C290" s="0" t="s">
        <v>616</v>
      </c>
      <c r="D290" s="1" t="s">
        <v>461</v>
      </c>
      <c r="E290" s="1" t="n">
        <v>0</v>
      </c>
      <c r="F290" s="1" t="n">
        <v>0</v>
      </c>
      <c r="G290" s="39" t="n">
        <f aca="false">(COUNTIF('Random Magic Item'!B:B,$A290)+SUMIF('Random Magic Item'!$M:$M,$A290,'Random Magic Item'!N:N))/100</f>
        <v>0</v>
      </c>
      <c r="H290" s="39" t="n">
        <f aca="false">(COUNTIF('Random Magic Item'!C:C,$A290)+SUMIF('Random Magic Item'!$M:$M,$A290,'Random Magic Item'!O:O))/100</f>
        <v>0</v>
      </c>
      <c r="I290" s="39" t="n">
        <f aca="false">(COUNTIF('Random Magic Item'!D:D,$A290)+SUMIF('Random Magic Item'!$M:$M,$A290,'Random Magic Item'!P:P))/100</f>
        <v>0</v>
      </c>
      <c r="J290" s="39" t="n">
        <f aca="false">(COUNTIF('Random Magic Item'!E:E,$A290)+SUMIF('Random Magic Item'!$M:$M,$A290,'Random Magic Item'!Q:Q))/100</f>
        <v>0.2</v>
      </c>
      <c r="K290" s="39" t="n">
        <f aca="false">(COUNTIF('Random Magic Item'!F:F,$A290)+SUMIF('Random Magic Item'!$M:$M,$A290,'Random Magic Item'!R:R))/100</f>
        <v>0.15</v>
      </c>
      <c r="L290" s="39" t="n">
        <f aca="false">(COUNTIF('Random Magic Item'!G:G,$A290)+SUMIF('Random Magic Item'!$M:$M,$A290,'Random Magic Item'!S:S))/100</f>
        <v>0</v>
      </c>
      <c r="M290" s="39" t="n">
        <f aca="false">(COUNTIF('Random Magic Item'!H:H,$A290)+SUMIF('Random Magic Item'!$M:$M,$A290,'Random Magic Item'!T:T))/100</f>
        <v>0</v>
      </c>
      <c r="N290" s="39" t="n">
        <f aca="false">(COUNTIF('Random Magic Item'!I:I,$A290)+SUMIF('Random Magic Item'!$M:$M,$A290,'Random Magic Item'!U:U))/100</f>
        <v>0</v>
      </c>
      <c r="O290" s="39" t="n">
        <f aca="false">(COUNTIF('Random Magic Item'!J:J,$A290)+SUMIF('Random Magic Item'!$M:$M,$A290,'Random Magic Item'!V:V))/100</f>
        <v>0</v>
      </c>
      <c r="P290" s="40" t="n">
        <f aca="false">SIGN(SUM(G290:O290))</f>
        <v>1</v>
      </c>
      <c r="Q290" s="1" t="n">
        <v>187</v>
      </c>
      <c r="W290" s="34" t="n">
        <v>237</v>
      </c>
      <c r="AC290" s="35"/>
      <c r="AD290" s="34"/>
    </row>
    <row r="291" customFormat="false" ht="15" hidden="false" customHeight="false" outlineLevel="0" collapsed="false">
      <c r="A291" s="0" t="s">
        <v>780</v>
      </c>
      <c r="C291" s="0" t="s">
        <v>616</v>
      </c>
      <c r="D291" s="1" t="s">
        <v>461</v>
      </c>
      <c r="E291" s="1" t="n">
        <v>0</v>
      </c>
      <c r="F291" s="1" t="n">
        <v>0</v>
      </c>
      <c r="G291" s="39" t="n">
        <f aca="false">(COUNTIF('Random Magic Item'!B:B,$A291)+SUMIF('Random Magic Item'!$M:$M,$A291,'Random Magic Item'!N:N))/100</f>
        <v>0</v>
      </c>
      <c r="H291" s="39" t="n">
        <f aca="false">(COUNTIF('Random Magic Item'!C:C,$A291)+SUMIF('Random Magic Item'!$M:$M,$A291,'Random Magic Item'!O:O))/100</f>
        <v>0</v>
      </c>
      <c r="I291" s="39" t="n">
        <f aca="false">(COUNTIF('Random Magic Item'!D:D,$A291)+SUMIF('Random Magic Item'!$M:$M,$A291,'Random Magic Item'!P:P))/100</f>
        <v>0</v>
      </c>
      <c r="J291" s="39" t="n">
        <f aca="false">(COUNTIF('Random Magic Item'!E:E,$A291)+SUMIF('Random Magic Item'!$M:$M,$A291,'Random Magic Item'!Q:Q))/100</f>
        <v>0.05</v>
      </c>
      <c r="K291" s="39" t="n">
        <f aca="false">(COUNTIF('Random Magic Item'!F:F,$A291)+SUMIF('Random Magic Item'!$M:$M,$A291,'Random Magic Item'!R:R))/100</f>
        <v>0</v>
      </c>
      <c r="L291" s="39" t="n">
        <f aca="false">(COUNTIF('Random Magic Item'!G:G,$A291)+SUMIF('Random Magic Item'!$M:$M,$A291,'Random Magic Item'!S:S))/100</f>
        <v>0</v>
      </c>
      <c r="M291" s="39" t="n">
        <f aca="false">(COUNTIF('Random Magic Item'!H:H,$A291)+SUMIF('Random Magic Item'!$M:$M,$A291,'Random Magic Item'!T:T))/100</f>
        <v>0</v>
      </c>
      <c r="N291" s="39" t="n">
        <f aca="false">(COUNTIF('Random Magic Item'!I:I,$A291)+SUMIF('Random Magic Item'!$M:$M,$A291,'Random Magic Item'!U:U))/100</f>
        <v>0</v>
      </c>
      <c r="O291" s="39" t="n">
        <f aca="false">(COUNTIF('Random Magic Item'!J:J,$A291)+SUMIF('Random Magic Item'!$M:$M,$A291,'Random Magic Item'!V:V))/100</f>
        <v>0</v>
      </c>
      <c r="P291" s="40" t="n">
        <f aca="false">SIGN(SUM(G291:O291))</f>
        <v>1</v>
      </c>
      <c r="Q291" s="1" t="n">
        <v>188</v>
      </c>
      <c r="R291" s="1" t="n">
        <v>53</v>
      </c>
      <c r="V291" s="1" t="n">
        <v>59</v>
      </c>
      <c r="AC291" s="35"/>
      <c r="AD291" s="34"/>
    </row>
    <row r="292" customFormat="false" ht="15" hidden="false" customHeight="false" outlineLevel="0" collapsed="false">
      <c r="A292" s="0" t="s">
        <v>781</v>
      </c>
      <c r="C292" s="0" t="s">
        <v>616</v>
      </c>
      <c r="D292" s="1" t="s">
        <v>439</v>
      </c>
      <c r="E292" s="1" t="n">
        <v>0</v>
      </c>
      <c r="F292" s="1" t="n">
        <v>0</v>
      </c>
      <c r="G292" s="39" t="n">
        <f aca="false">(COUNTIF('Random Magic Item'!B:B,$A292)+SUMIF('Random Magic Item'!$M:$M,$A292,'Random Magic Item'!N:N))/100</f>
        <v>0</v>
      </c>
      <c r="H292" s="39" t="n">
        <f aca="false">(COUNTIF('Random Magic Item'!C:C,$A292)+SUMIF('Random Magic Item'!$M:$M,$A292,'Random Magic Item'!O:O))/100</f>
        <v>0.05</v>
      </c>
      <c r="I292" s="39" t="n">
        <f aca="false">(COUNTIF('Random Magic Item'!D:D,$A292)+SUMIF('Random Magic Item'!$M:$M,$A292,'Random Magic Item'!P:P))/100</f>
        <v>0</v>
      </c>
      <c r="J292" s="39" t="n">
        <f aca="false">(COUNTIF('Random Magic Item'!E:E,$A292)+SUMIF('Random Magic Item'!$M:$M,$A292,'Random Magic Item'!Q:Q))/100</f>
        <v>0</v>
      </c>
      <c r="K292" s="39" t="n">
        <f aca="false">(COUNTIF('Random Magic Item'!F:F,$A292)+SUMIF('Random Magic Item'!$M:$M,$A292,'Random Magic Item'!R:R))/100</f>
        <v>0</v>
      </c>
      <c r="L292" s="39" t="n">
        <f aca="false">(COUNTIF('Random Magic Item'!G:G,$A292)+SUMIF('Random Magic Item'!$M:$M,$A292,'Random Magic Item'!S:S))/100</f>
        <v>0</v>
      </c>
      <c r="M292" s="39" t="n">
        <f aca="false">(COUNTIF('Random Magic Item'!H:H,$A292)+SUMIF('Random Magic Item'!$M:$M,$A292,'Random Magic Item'!T:T))/100</f>
        <v>0</v>
      </c>
      <c r="N292" s="39" t="n">
        <f aca="false">(COUNTIF('Random Magic Item'!I:I,$A292)+SUMIF('Random Magic Item'!$M:$M,$A292,'Random Magic Item'!U:U))/100</f>
        <v>0</v>
      </c>
      <c r="O292" s="39" t="n">
        <f aca="false">(COUNTIF('Random Magic Item'!J:J,$A292)+SUMIF('Random Magic Item'!$M:$M,$A292,'Random Magic Item'!V:V))/100</f>
        <v>0</v>
      </c>
      <c r="P292" s="40" t="n">
        <f aca="false">SIGN(SUM(G292:O292))</f>
        <v>1</v>
      </c>
      <c r="Q292" s="1" t="n">
        <v>188</v>
      </c>
      <c r="W292" s="34" t="n">
        <v>238</v>
      </c>
      <c r="AA292" s="34" t="n">
        <v>4</v>
      </c>
      <c r="AC292" s="35"/>
      <c r="AD292" s="34"/>
    </row>
    <row r="293" customFormat="false" ht="15" hidden="false" customHeight="false" outlineLevel="0" collapsed="false">
      <c r="A293" s="0" t="s">
        <v>782</v>
      </c>
      <c r="B293" s="0" t="s">
        <v>783</v>
      </c>
      <c r="C293" s="0" t="s">
        <v>455</v>
      </c>
      <c r="D293" s="1" t="s">
        <v>459</v>
      </c>
      <c r="E293" s="1" t="n">
        <v>0</v>
      </c>
      <c r="F293" s="1" t="n">
        <v>0</v>
      </c>
      <c r="G293" s="39" t="n">
        <f aca="false">(COUNTIF('Random Magic Item'!B:B,$A293)+SUMIF('Random Magic Item'!$M:$M,$A293,'Random Magic Item'!N:N))/100</f>
        <v>0</v>
      </c>
      <c r="H293" s="39" t="n">
        <f aca="false">(COUNTIF('Random Magic Item'!C:C,$A293)+SUMIF('Random Magic Item'!$M:$M,$A293,'Random Magic Item'!O:O))/100</f>
        <v>0</v>
      </c>
      <c r="I293" s="39" t="n">
        <f aca="false">(COUNTIF('Random Magic Item'!D:D,$A293)+SUMIF('Random Magic Item'!$M:$M,$A293,'Random Magic Item'!P:P))/100</f>
        <v>0.006</v>
      </c>
      <c r="J293" s="39" t="n">
        <f aca="false">(COUNTIF('Random Magic Item'!E:E,$A293)+SUMIF('Random Magic Item'!$M:$M,$A293,'Random Magic Item'!Q:Q))/100</f>
        <v>0</v>
      </c>
      <c r="K293" s="39" t="n">
        <f aca="false">(COUNTIF('Random Magic Item'!F:F,$A293)+SUMIF('Random Magic Item'!$M:$M,$A293,'Random Magic Item'!R:R))/100</f>
        <v>0</v>
      </c>
      <c r="L293" s="39" t="n">
        <f aca="false">(COUNTIF('Random Magic Item'!G:G,$A293)+SUMIF('Random Magic Item'!$M:$M,$A293,'Random Magic Item'!S:S))/100</f>
        <v>0</v>
      </c>
      <c r="M293" s="39" t="n">
        <f aca="false">(COUNTIF('Random Magic Item'!H:H,$A293)+SUMIF('Random Magic Item'!$M:$M,$A293,'Random Magic Item'!T:T))/100</f>
        <v>0</v>
      </c>
      <c r="N293" s="39" t="n">
        <f aca="false">(COUNTIF('Random Magic Item'!I:I,$A293)+SUMIF('Random Magic Item'!$M:$M,$A293,'Random Magic Item'!U:U))/100</f>
        <v>0</v>
      </c>
      <c r="O293" s="39" t="n">
        <f aca="false">(COUNTIF('Random Magic Item'!J:J,$A293)+SUMIF('Random Magic Item'!$M:$M,$A293,'Random Magic Item'!V:V))/100</f>
        <v>0</v>
      </c>
      <c r="P293" s="40" t="n">
        <f aca="false">SIGN(SUM(G293:O293))</f>
        <v>1</v>
      </c>
      <c r="Q293" s="1" t="n">
        <v>188</v>
      </c>
      <c r="W293" s="34" t="n">
        <v>224</v>
      </c>
      <c r="AC293" s="35"/>
      <c r="AD293" s="34"/>
    </row>
    <row r="294" customFormat="false" ht="15" hidden="false" customHeight="false" outlineLevel="0" collapsed="false">
      <c r="A294" s="0" t="s">
        <v>784</v>
      </c>
      <c r="B294" s="0" t="s">
        <v>785</v>
      </c>
      <c r="C294" s="0" t="s">
        <v>455</v>
      </c>
      <c r="D294" s="1" t="s">
        <v>459</v>
      </c>
      <c r="E294" s="1" t="n">
        <v>0</v>
      </c>
      <c r="F294" s="1" t="n">
        <v>0</v>
      </c>
      <c r="G294" s="39" t="n">
        <f aca="false">(COUNTIF('Random Magic Item'!B:B,$A294)+SUMIF('Random Magic Item'!$M:$M,$A294,'Random Magic Item'!N:N))/100</f>
        <v>0</v>
      </c>
      <c r="H294" s="39" t="n">
        <f aca="false">(COUNTIF('Random Magic Item'!C:C,$A294)+SUMIF('Random Magic Item'!$M:$M,$A294,'Random Magic Item'!O:O))/100</f>
        <v>0</v>
      </c>
      <c r="I294" s="39" t="n">
        <f aca="false">(COUNTIF('Random Magic Item'!D:D,$A294)+SUMIF('Random Magic Item'!$M:$M,$A294,'Random Magic Item'!P:P))/100</f>
        <v>0</v>
      </c>
      <c r="J294" s="39" t="n">
        <f aca="false">(COUNTIF('Random Magic Item'!E:E,$A294)+SUMIF('Random Magic Item'!$M:$M,$A294,'Random Magic Item'!Q:Q))/100</f>
        <v>0</v>
      </c>
      <c r="K294" s="39" t="n">
        <f aca="false">(COUNTIF('Random Magic Item'!F:F,$A294)+SUMIF('Random Magic Item'!$M:$M,$A294,'Random Magic Item'!R:R))/100</f>
        <v>0</v>
      </c>
      <c r="L294" s="39" t="n">
        <f aca="false">(COUNTIF('Random Magic Item'!G:G,$A294)+SUMIF('Random Magic Item'!$M:$M,$A294,'Random Magic Item'!S:S))/100</f>
        <v>0</v>
      </c>
      <c r="M294" s="39" t="n">
        <f aca="false">(COUNTIF('Random Magic Item'!H:H,$A294)+SUMIF('Random Magic Item'!$M:$M,$A294,'Random Magic Item'!T:T))/100</f>
        <v>0</v>
      </c>
      <c r="N294" s="39" t="n">
        <f aca="false">(COUNTIF('Random Magic Item'!I:I,$A294)+SUMIF('Random Magic Item'!$M:$M,$A294,'Random Magic Item'!U:U))/100</f>
        <v>0</v>
      </c>
      <c r="O294" s="39" t="n">
        <f aca="false">(COUNTIF('Random Magic Item'!J:J,$A294)+SUMIF('Random Magic Item'!$M:$M,$A294,'Random Magic Item'!V:V))/100</f>
        <v>0</v>
      </c>
      <c r="P294" s="40" t="n">
        <f aca="false">SIGN(SUM(G294:O294))</f>
        <v>0</v>
      </c>
      <c r="Q294" s="1" t="n">
        <v>188</v>
      </c>
      <c r="W294" s="34" t="n">
        <v>224</v>
      </c>
      <c r="AC294" s="35"/>
      <c r="AD294" s="34"/>
    </row>
    <row r="295" customFormat="false" ht="15" hidden="false" customHeight="false" outlineLevel="0" collapsed="false">
      <c r="A295" s="0" t="s">
        <v>786</v>
      </c>
      <c r="B295" s="0" t="s">
        <v>787</v>
      </c>
      <c r="C295" s="0" t="s">
        <v>455</v>
      </c>
      <c r="D295" s="1" t="s">
        <v>459</v>
      </c>
      <c r="E295" s="1" t="n">
        <v>0</v>
      </c>
      <c r="F295" s="1" t="n">
        <v>0</v>
      </c>
      <c r="G295" s="39" t="n">
        <f aca="false">(COUNTIF('Random Magic Item'!B:B,$A295)+SUMIF('Random Magic Item'!$M:$M,$A295,'Random Magic Item'!N:N))/100</f>
        <v>0</v>
      </c>
      <c r="H295" s="39" t="n">
        <f aca="false">(COUNTIF('Random Magic Item'!C:C,$A295)+SUMIF('Random Magic Item'!$M:$M,$A295,'Random Magic Item'!O:O))/100</f>
        <v>0</v>
      </c>
      <c r="I295" s="39" t="n">
        <f aca="false">(COUNTIF('Random Magic Item'!D:D,$A295)+SUMIF('Random Magic Item'!$M:$M,$A295,'Random Magic Item'!P:P))/100</f>
        <v>0</v>
      </c>
      <c r="J295" s="39" t="n">
        <f aca="false">(COUNTIF('Random Magic Item'!E:E,$A295)+SUMIF('Random Magic Item'!$M:$M,$A295,'Random Magic Item'!Q:Q))/100</f>
        <v>0</v>
      </c>
      <c r="K295" s="39" t="n">
        <f aca="false">(COUNTIF('Random Magic Item'!F:F,$A295)+SUMIF('Random Magic Item'!$M:$M,$A295,'Random Magic Item'!R:R))/100</f>
        <v>0</v>
      </c>
      <c r="L295" s="39" t="n">
        <f aca="false">(COUNTIF('Random Magic Item'!G:G,$A295)+SUMIF('Random Magic Item'!$M:$M,$A295,'Random Magic Item'!S:S))/100</f>
        <v>0</v>
      </c>
      <c r="M295" s="39" t="n">
        <f aca="false">(COUNTIF('Random Magic Item'!H:H,$A295)+SUMIF('Random Magic Item'!$M:$M,$A295,'Random Magic Item'!T:T))/100</f>
        <v>0</v>
      </c>
      <c r="N295" s="39" t="n">
        <f aca="false">(COUNTIF('Random Magic Item'!I:I,$A295)+SUMIF('Random Magic Item'!$M:$M,$A295,'Random Magic Item'!U:U))/100</f>
        <v>0</v>
      </c>
      <c r="O295" s="39" t="n">
        <f aca="false">(COUNTIF('Random Magic Item'!J:J,$A295)+SUMIF('Random Magic Item'!$M:$M,$A295,'Random Magic Item'!V:V))/100</f>
        <v>0</v>
      </c>
      <c r="P295" s="40" t="n">
        <f aca="false">SIGN(SUM(G295:O295))</f>
        <v>0</v>
      </c>
      <c r="Q295" s="1" t="n">
        <v>189</v>
      </c>
      <c r="W295" s="34" t="n">
        <v>224</v>
      </c>
      <c r="AC295" s="35"/>
      <c r="AD295" s="34"/>
    </row>
    <row r="296" customFormat="false" ht="15" hidden="false" customHeight="false" outlineLevel="0" collapsed="false">
      <c r="A296" s="0" t="s">
        <v>788</v>
      </c>
      <c r="B296" s="0" t="s">
        <v>789</v>
      </c>
      <c r="C296" s="0" t="s">
        <v>455</v>
      </c>
      <c r="D296" s="1" t="s">
        <v>459</v>
      </c>
      <c r="E296" s="1" t="n">
        <v>0</v>
      </c>
      <c r="F296" s="1" t="n">
        <v>0</v>
      </c>
      <c r="G296" s="39" t="n">
        <f aca="false">(COUNTIF('Random Magic Item'!B:B,$A296)+SUMIF('Random Magic Item'!$M:$M,$A296,'Random Magic Item'!N:N))/100</f>
        <v>0</v>
      </c>
      <c r="H296" s="39" t="n">
        <f aca="false">(COUNTIF('Random Magic Item'!C:C,$A296)+SUMIF('Random Magic Item'!$M:$M,$A296,'Random Magic Item'!O:O))/100</f>
        <v>0</v>
      </c>
      <c r="I296" s="39" t="n">
        <f aca="false">(COUNTIF('Random Magic Item'!D:D,$A296)+SUMIF('Random Magic Item'!$M:$M,$A296,'Random Magic Item'!P:P))/100</f>
        <v>0</v>
      </c>
      <c r="J296" s="39" t="n">
        <f aca="false">(COUNTIF('Random Magic Item'!E:E,$A296)+SUMIF('Random Magic Item'!$M:$M,$A296,'Random Magic Item'!Q:Q))/100</f>
        <v>0</v>
      </c>
      <c r="K296" s="39" t="n">
        <f aca="false">(COUNTIF('Random Magic Item'!F:F,$A296)+SUMIF('Random Magic Item'!$M:$M,$A296,'Random Magic Item'!R:R))/100</f>
        <v>0</v>
      </c>
      <c r="L296" s="39" t="n">
        <f aca="false">(COUNTIF('Random Magic Item'!G:G,$A296)+SUMIF('Random Magic Item'!$M:$M,$A296,'Random Magic Item'!S:S))/100</f>
        <v>0</v>
      </c>
      <c r="M296" s="39" t="n">
        <f aca="false">(COUNTIF('Random Magic Item'!H:H,$A296)+SUMIF('Random Magic Item'!$M:$M,$A296,'Random Magic Item'!T:T))/100</f>
        <v>0</v>
      </c>
      <c r="N296" s="39" t="n">
        <f aca="false">(COUNTIF('Random Magic Item'!I:I,$A296)+SUMIF('Random Magic Item'!$M:$M,$A296,'Random Magic Item'!U:U))/100</f>
        <v>0</v>
      </c>
      <c r="O296" s="39" t="n">
        <f aca="false">(COUNTIF('Random Magic Item'!J:J,$A296)+SUMIF('Random Magic Item'!$M:$M,$A296,'Random Magic Item'!V:V))/100</f>
        <v>0</v>
      </c>
      <c r="P296" s="40" t="n">
        <f aca="false">SIGN(SUM(G296:O296))</f>
        <v>0</v>
      </c>
      <c r="Q296" s="1" t="n">
        <v>189</v>
      </c>
      <c r="W296" s="34" t="n">
        <v>224</v>
      </c>
      <c r="AC296" s="35"/>
      <c r="AD296" s="34"/>
    </row>
    <row r="297" customFormat="false" ht="15" hidden="false" customHeight="false" outlineLevel="0" collapsed="false">
      <c r="A297" s="0" t="s">
        <v>790</v>
      </c>
      <c r="B297" s="0" t="s">
        <v>791</v>
      </c>
      <c r="C297" s="0" t="s">
        <v>455</v>
      </c>
      <c r="D297" s="1" t="s">
        <v>459</v>
      </c>
      <c r="E297" s="1" t="n">
        <v>0</v>
      </c>
      <c r="F297" s="1" t="n">
        <v>0</v>
      </c>
      <c r="G297" s="39" t="n">
        <f aca="false">(COUNTIF('Random Magic Item'!B:B,$A297)+SUMIF('Random Magic Item'!$M:$M,$A297,'Random Magic Item'!N:N))/100</f>
        <v>0</v>
      </c>
      <c r="H297" s="39" t="n">
        <f aca="false">(COUNTIF('Random Magic Item'!C:C,$A297)+SUMIF('Random Magic Item'!$M:$M,$A297,'Random Magic Item'!O:O))/100</f>
        <v>0</v>
      </c>
      <c r="I297" s="39" t="n">
        <f aca="false">(COUNTIF('Random Magic Item'!D:D,$A297)+SUMIF('Random Magic Item'!$M:$M,$A297,'Random Magic Item'!P:P))/100</f>
        <v>0</v>
      </c>
      <c r="J297" s="39" t="n">
        <f aca="false">(COUNTIF('Random Magic Item'!E:E,$A297)+SUMIF('Random Magic Item'!$M:$M,$A297,'Random Magic Item'!Q:Q))/100</f>
        <v>0</v>
      </c>
      <c r="K297" s="39" t="n">
        <f aca="false">(COUNTIF('Random Magic Item'!F:F,$A297)+SUMIF('Random Magic Item'!$M:$M,$A297,'Random Magic Item'!R:R))/100</f>
        <v>0</v>
      </c>
      <c r="L297" s="39" t="n">
        <f aca="false">(COUNTIF('Random Magic Item'!G:G,$A297)+SUMIF('Random Magic Item'!$M:$M,$A297,'Random Magic Item'!S:S))/100</f>
        <v>0</v>
      </c>
      <c r="M297" s="39" t="n">
        <f aca="false">(COUNTIF('Random Magic Item'!H:H,$A297)+SUMIF('Random Magic Item'!$M:$M,$A297,'Random Magic Item'!T:T))/100</f>
        <v>0</v>
      </c>
      <c r="N297" s="39" t="n">
        <f aca="false">(COUNTIF('Random Magic Item'!I:I,$A297)+SUMIF('Random Magic Item'!$M:$M,$A297,'Random Magic Item'!U:U))/100</f>
        <v>0</v>
      </c>
      <c r="O297" s="39" t="n">
        <f aca="false">(COUNTIF('Random Magic Item'!J:J,$A297)+SUMIF('Random Magic Item'!$M:$M,$A297,'Random Magic Item'!V:V))/100</f>
        <v>0</v>
      </c>
      <c r="P297" s="40" t="n">
        <f aca="false">SIGN(SUM(G297:O297))</f>
        <v>0</v>
      </c>
      <c r="Q297" s="1" t="n">
        <v>189</v>
      </c>
      <c r="W297" s="34" t="n">
        <v>224</v>
      </c>
      <c r="AC297" s="35"/>
      <c r="AD297" s="34"/>
    </row>
    <row r="298" customFormat="false" ht="15" hidden="false" customHeight="false" outlineLevel="0" collapsed="false">
      <c r="A298" s="0" t="s">
        <v>792</v>
      </c>
      <c r="B298" s="0" t="s">
        <v>793</v>
      </c>
      <c r="C298" s="0" t="s">
        <v>455</v>
      </c>
      <c r="D298" s="1" t="s">
        <v>459</v>
      </c>
      <c r="E298" s="1" t="n">
        <v>0</v>
      </c>
      <c r="F298" s="1" t="n">
        <v>0</v>
      </c>
      <c r="G298" s="39" t="n">
        <f aca="false">(COUNTIF('Random Magic Item'!B:B,$A298)+SUMIF('Random Magic Item'!$M:$M,$A298,'Random Magic Item'!N:N))/100</f>
        <v>0</v>
      </c>
      <c r="H298" s="39" t="n">
        <f aca="false">(COUNTIF('Random Magic Item'!C:C,$A298)+SUMIF('Random Magic Item'!$M:$M,$A298,'Random Magic Item'!O:O))/100</f>
        <v>0</v>
      </c>
      <c r="I298" s="39" t="n">
        <f aca="false">(COUNTIF('Random Magic Item'!D:D,$A298)+SUMIF('Random Magic Item'!$M:$M,$A298,'Random Magic Item'!P:P))/100</f>
        <v>0</v>
      </c>
      <c r="J298" s="39" t="n">
        <f aca="false">(COUNTIF('Random Magic Item'!E:E,$A298)+SUMIF('Random Magic Item'!$M:$M,$A298,'Random Magic Item'!Q:Q))/100</f>
        <v>0</v>
      </c>
      <c r="K298" s="39" t="n">
        <f aca="false">(COUNTIF('Random Magic Item'!F:F,$A298)+SUMIF('Random Magic Item'!$M:$M,$A298,'Random Magic Item'!R:R))/100</f>
        <v>0</v>
      </c>
      <c r="L298" s="39" t="n">
        <f aca="false">(COUNTIF('Random Magic Item'!G:G,$A298)+SUMIF('Random Magic Item'!$M:$M,$A298,'Random Magic Item'!S:S))/100</f>
        <v>0</v>
      </c>
      <c r="M298" s="39" t="n">
        <f aca="false">(COUNTIF('Random Magic Item'!H:H,$A298)+SUMIF('Random Magic Item'!$M:$M,$A298,'Random Magic Item'!T:T))/100</f>
        <v>0</v>
      </c>
      <c r="N298" s="39" t="n">
        <f aca="false">(COUNTIF('Random Magic Item'!I:I,$A298)+SUMIF('Random Magic Item'!$M:$M,$A298,'Random Magic Item'!U:U))/100</f>
        <v>0</v>
      </c>
      <c r="O298" s="39" t="n">
        <f aca="false">(COUNTIF('Random Magic Item'!J:J,$A298)+SUMIF('Random Magic Item'!$M:$M,$A298,'Random Magic Item'!V:V))/100</f>
        <v>0</v>
      </c>
      <c r="P298" s="40" t="n">
        <f aca="false">SIGN(SUM(G298:O298))</f>
        <v>0</v>
      </c>
      <c r="Q298" s="1" t="n">
        <v>189</v>
      </c>
      <c r="W298" s="34" t="n">
        <v>224</v>
      </c>
      <c r="AC298" s="35"/>
      <c r="AD298" s="34"/>
    </row>
    <row r="299" customFormat="false" ht="15" hidden="false" customHeight="false" outlineLevel="0" collapsed="false">
      <c r="A299" s="0" t="s">
        <v>794</v>
      </c>
      <c r="B299" s="0" t="s">
        <v>795</v>
      </c>
      <c r="C299" s="0" t="s">
        <v>455</v>
      </c>
      <c r="D299" s="1" t="s">
        <v>439</v>
      </c>
      <c r="E299" s="1" t="n">
        <v>0</v>
      </c>
      <c r="F299" s="1" t="n">
        <v>0</v>
      </c>
      <c r="G299" s="39" t="n">
        <f aca="false">(COUNTIF('Random Magic Item'!B:B,$A299)+SUMIF('Random Magic Item'!$M:$M,$A299,'Random Magic Item'!N:N))/100</f>
        <v>0</v>
      </c>
      <c r="H299" s="39" t="n">
        <f aca="false">(COUNTIF('Random Magic Item'!C:C,$A299)+SUMIF('Random Magic Item'!$M:$M,$A299,'Random Magic Item'!O:O))/100</f>
        <v>0</v>
      </c>
      <c r="I299" s="39" t="n">
        <f aca="false">(COUNTIF('Random Magic Item'!D:D,$A299)+SUMIF('Random Magic Item'!$M:$M,$A299,'Random Magic Item'!P:P))/100</f>
        <v>0</v>
      </c>
      <c r="J299" s="39" t="n">
        <f aca="false">(COUNTIF('Random Magic Item'!E:E,$A299)+SUMIF('Random Magic Item'!$M:$M,$A299,'Random Magic Item'!Q:Q))/100</f>
        <v>0</v>
      </c>
      <c r="K299" s="39" t="n">
        <f aca="false">(COUNTIF('Random Magic Item'!F:F,$A299)+SUMIF('Random Magic Item'!$M:$M,$A299,'Random Magic Item'!R:R))/100</f>
        <v>0</v>
      </c>
      <c r="L299" s="39" t="n">
        <f aca="false">(COUNTIF('Random Magic Item'!G:G,$A299)+SUMIF('Random Magic Item'!$M:$M,$A299,'Random Magic Item'!S:S))/100</f>
        <v>0.01</v>
      </c>
      <c r="M299" s="39" t="n">
        <f aca="false">(COUNTIF('Random Magic Item'!H:H,$A299)+SUMIF('Random Magic Item'!$M:$M,$A299,'Random Magic Item'!T:T))/100</f>
        <v>0</v>
      </c>
      <c r="N299" s="39" t="n">
        <f aca="false">(COUNTIF('Random Magic Item'!I:I,$A299)+SUMIF('Random Magic Item'!$M:$M,$A299,'Random Magic Item'!U:U))/100</f>
        <v>0</v>
      </c>
      <c r="O299" s="39" t="n">
        <f aca="false">(COUNTIF('Random Magic Item'!J:J,$A299)+SUMIF('Random Magic Item'!$M:$M,$A299,'Random Magic Item'!V:V))/100</f>
        <v>0</v>
      </c>
      <c r="P299" s="40" t="n">
        <f aca="false">SIGN(SUM(G299:O299))</f>
        <v>1</v>
      </c>
      <c r="Q299" s="1" t="n">
        <v>189</v>
      </c>
      <c r="W299" s="34" t="n">
        <v>223</v>
      </c>
      <c r="AC299" s="35"/>
      <c r="AD299" s="34"/>
    </row>
    <row r="300" customFormat="false" ht="15" hidden="false" customHeight="false" outlineLevel="0" collapsed="false">
      <c r="A300" s="0" t="s">
        <v>796</v>
      </c>
      <c r="C300" s="0" t="s">
        <v>455</v>
      </c>
      <c r="D300" s="1" t="s">
        <v>469</v>
      </c>
      <c r="E300" s="1" t="n">
        <v>1</v>
      </c>
      <c r="F300" s="1" t="n">
        <v>0</v>
      </c>
      <c r="G300" s="39" t="n">
        <f aca="false">(COUNTIF('Random Magic Item'!B:B,$A300)+SUMIF('Random Magic Item'!$M:$M,$A300,'Random Magic Item'!N:N))/100</f>
        <v>0</v>
      </c>
      <c r="H300" s="39" t="n">
        <f aca="false">(COUNTIF('Random Magic Item'!C:C,$A300)+SUMIF('Random Magic Item'!$M:$M,$A300,'Random Magic Item'!O:O))/100</f>
        <v>0</v>
      </c>
      <c r="I300" s="39" t="n">
        <f aca="false">(COUNTIF('Random Magic Item'!D:D,$A300)+SUMIF('Random Magic Item'!$M:$M,$A300,'Random Magic Item'!P:P))/100</f>
        <v>0</v>
      </c>
      <c r="J300" s="39" t="n">
        <f aca="false">(COUNTIF('Random Magic Item'!E:E,$A300)+SUMIF('Random Magic Item'!$M:$M,$A300,'Random Magic Item'!Q:Q))/100</f>
        <v>0</v>
      </c>
      <c r="K300" s="39" t="n">
        <f aca="false">(COUNTIF('Random Magic Item'!F:F,$A300)+SUMIF('Random Magic Item'!$M:$M,$A300,'Random Magic Item'!R:R))/100</f>
        <v>0</v>
      </c>
      <c r="L300" s="39" t="n">
        <f aca="false">(COUNTIF('Random Magic Item'!G:G,$A300)+SUMIF('Random Magic Item'!$M:$M,$A300,'Random Magic Item'!S:S))/100</f>
        <v>0</v>
      </c>
      <c r="M300" s="39" t="n">
        <f aca="false">(COUNTIF('Random Magic Item'!H:H,$A300)+SUMIF('Random Magic Item'!$M:$M,$A300,'Random Magic Item'!T:T))/100</f>
        <v>0</v>
      </c>
      <c r="N300" s="39" t="n">
        <f aca="false">(COUNTIF('Random Magic Item'!I:I,$A300)+SUMIF('Random Magic Item'!$M:$M,$A300,'Random Magic Item'!U:U))/100</f>
        <v>0</v>
      </c>
      <c r="O300" s="39" t="n">
        <f aca="false">(COUNTIF('Random Magic Item'!J:J,$A300)+SUMIF('Random Magic Item'!$M:$M,$A300,'Random Magic Item'!V:V))/100</f>
        <v>0</v>
      </c>
      <c r="P300" s="40" t="n">
        <f aca="false">SIGN(SUM(G300:O300))</f>
        <v>0</v>
      </c>
      <c r="Y300" s="1" t="n">
        <v>4</v>
      </c>
      <c r="AC300" s="35"/>
      <c r="AD300" s="34"/>
    </row>
    <row r="301" customFormat="false" ht="15" hidden="false" customHeight="false" outlineLevel="0" collapsed="false">
      <c r="A301" s="0" t="s">
        <v>797</v>
      </c>
      <c r="C301" s="0" t="s">
        <v>798</v>
      </c>
      <c r="D301" s="1" t="s">
        <v>469</v>
      </c>
      <c r="E301" s="1" t="n">
        <v>1</v>
      </c>
      <c r="F301" s="1" t="n">
        <v>0</v>
      </c>
      <c r="G301" s="39" t="n">
        <f aca="false">(COUNTIF('Random Magic Item'!B:B,$A301)+SUMIF('Random Magic Item'!$M:$M,$A301,'Random Magic Item'!N:N))/100</f>
        <v>0</v>
      </c>
      <c r="H301" s="39" t="n">
        <f aca="false">(COUNTIF('Random Magic Item'!C:C,$A301)+SUMIF('Random Magic Item'!$M:$M,$A301,'Random Magic Item'!O:O))/100</f>
        <v>0</v>
      </c>
      <c r="I301" s="39" t="n">
        <f aca="false">(COUNTIF('Random Magic Item'!D:D,$A301)+SUMIF('Random Magic Item'!$M:$M,$A301,'Random Magic Item'!P:P))/100</f>
        <v>0</v>
      </c>
      <c r="J301" s="39" t="n">
        <f aca="false">(COUNTIF('Random Magic Item'!E:E,$A301)+SUMIF('Random Magic Item'!$M:$M,$A301,'Random Magic Item'!Q:Q))/100</f>
        <v>0</v>
      </c>
      <c r="K301" s="39" t="n">
        <f aca="false">(COUNTIF('Random Magic Item'!F:F,$A301)+SUMIF('Random Magic Item'!$M:$M,$A301,'Random Magic Item'!R:R))/100</f>
        <v>0</v>
      </c>
      <c r="L301" s="39" t="n">
        <f aca="false">(COUNTIF('Random Magic Item'!G:G,$A301)+SUMIF('Random Magic Item'!$M:$M,$A301,'Random Magic Item'!S:S))/100</f>
        <v>0</v>
      </c>
      <c r="M301" s="39" t="n">
        <f aca="false">(COUNTIF('Random Magic Item'!H:H,$A301)+SUMIF('Random Magic Item'!$M:$M,$A301,'Random Magic Item'!T:T))/100</f>
        <v>0</v>
      </c>
      <c r="N301" s="39" t="n">
        <f aca="false">(COUNTIF('Random Magic Item'!I:I,$A301)+SUMIF('Random Magic Item'!$M:$M,$A301,'Random Magic Item'!U:U))/100</f>
        <v>0</v>
      </c>
      <c r="O301" s="39" t="n">
        <f aca="false">(COUNTIF('Random Magic Item'!J:J,$A301)+SUMIF('Random Magic Item'!$M:$M,$A301,'Random Magic Item'!V:V))/100</f>
        <v>0.01</v>
      </c>
      <c r="P301" s="40" t="n">
        <f aca="false">SIGN(SUM(G301:O301))</f>
        <v>1</v>
      </c>
      <c r="Q301" s="1" t="n">
        <v>190</v>
      </c>
      <c r="W301" s="34" t="n">
        <v>239</v>
      </c>
      <c r="AC301" s="35"/>
      <c r="AD301" s="34"/>
    </row>
    <row r="302" customFormat="false" ht="15" hidden="false" customHeight="false" outlineLevel="0" collapsed="false">
      <c r="A302" s="0" t="s">
        <v>799</v>
      </c>
      <c r="C302" s="0" t="s">
        <v>798</v>
      </c>
      <c r="D302" s="1" t="s">
        <v>459</v>
      </c>
      <c r="E302" s="1" t="n">
        <v>0</v>
      </c>
      <c r="F302" s="1" t="n">
        <v>0</v>
      </c>
      <c r="G302" s="39" t="n">
        <f aca="false">(COUNTIF('Random Magic Item'!B:B,$A302)+SUMIF('Random Magic Item'!$M:$M,$A302,'Random Magic Item'!N:N))/100</f>
        <v>0</v>
      </c>
      <c r="H302" s="39" t="n">
        <f aca="false">(COUNTIF('Random Magic Item'!C:C,$A302)+SUMIF('Random Magic Item'!$M:$M,$A302,'Random Magic Item'!O:O))/100</f>
        <v>0</v>
      </c>
      <c r="I302" s="39" t="n">
        <f aca="false">(COUNTIF('Random Magic Item'!D:D,$A302)+SUMIF('Random Magic Item'!$M:$M,$A302,'Random Magic Item'!P:P))/100</f>
        <v>0</v>
      </c>
      <c r="J302" s="39" t="n">
        <f aca="false">(COUNTIF('Random Magic Item'!E:E,$A302)+SUMIF('Random Magic Item'!$M:$M,$A302,'Random Magic Item'!Q:Q))/100</f>
        <v>0</v>
      </c>
      <c r="K302" s="39" t="n">
        <f aca="false">(COUNTIF('Random Magic Item'!F:F,$A302)+SUMIF('Random Magic Item'!$M:$M,$A302,'Random Magic Item'!R:R))/100</f>
        <v>0</v>
      </c>
      <c r="L302" s="39" t="n">
        <f aca="false">(COUNTIF('Random Magic Item'!G:G,$A302)+SUMIF('Random Magic Item'!$M:$M,$A302,'Random Magic Item'!S:S))/100</f>
        <v>0</v>
      </c>
      <c r="M302" s="39" t="n">
        <f aca="false">(COUNTIF('Random Magic Item'!H:H,$A302)+SUMIF('Random Magic Item'!$M:$M,$A302,'Random Magic Item'!T:T))/100</f>
        <v>0.01</v>
      </c>
      <c r="N302" s="39" t="n">
        <f aca="false">(COUNTIF('Random Magic Item'!I:I,$A302)+SUMIF('Random Magic Item'!$M:$M,$A302,'Random Magic Item'!U:U))/100</f>
        <v>0</v>
      </c>
      <c r="O302" s="39" t="n">
        <f aca="false">(COUNTIF('Random Magic Item'!J:J,$A302)+SUMIF('Random Magic Item'!$M:$M,$A302,'Random Magic Item'!V:V))/100</f>
        <v>0</v>
      </c>
      <c r="P302" s="40" t="n">
        <f aca="false">SIGN(SUM(G302:O302))</f>
        <v>1</v>
      </c>
      <c r="Q302" s="1" t="n">
        <v>189</v>
      </c>
      <c r="W302" s="34" t="n">
        <v>238</v>
      </c>
      <c r="AC302" s="35"/>
      <c r="AD302" s="34"/>
    </row>
    <row r="303" customFormat="false" ht="15" hidden="false" customHeight="false" outlineLevel="0" collapsed="false">
      <c r="A303" s="0" t="s">
        <v>800</v>
      </c>
      <c r="C303" s="0" t="s">
        <v>798</v>
      </c>
      <c r="D303" s="1" t="s">
        <v>469</v>
      </c>
      <c r="E303" s="1" t="n">
        <v>1</v>
      </c>
      <c r="F303" s="1" t="n">
        <v>0</v>
      </c>
      <c r="G303" s="39" t="n">
        <f aca="false">(COUNTIF('Random Magic Item'!B:B,$A303)+SUMIF('Random Magic Item'!$M:$M,$A303,'Random Magic Item'!N:N))/100</f>
        <v>0</v>
      </c>
      <c r="H303" s="39" t="n">
        <f aca="false">(COUNTIF('Random Magic Item'!C:C,$A303)+SUMIF('Random Magic Item'!$M:$M,$A303,'Random Magic Item'!O:O))/100</f>
        <v>0</v>
      </c>
      <c r="I303" s="39" t="n">
        <f aca="false">(COUNTIF('Random Magic Item'!D:D,$A303)+SUMIF('Random Magic Item'!$M:$M,$A303,'Random Magic Item'!P:P))/100</f>
        <v>0</v>
      </c>
      <c r="J303" s="39" t="n">
        <f aca="false">(COUNTIF('Random Magic Item'!E:E,$A303)+SUMIF('Random Magic Item'!$M:$M,$A303,'Random Magic Item'!Q:Q))/100</f>
        <v>0</v>
      </c>
      <c r="K303" s="39" t="n">
        <f aca="false">(COUNTIF('Random Magic Item'!F:F,$A303)+SUMIF('Random Magic Item'!$M:$M,$A303,'Random Magic Item'!R:R))/100</f>
        <v>0</v>
      </c>
      <c r="L303" s="39" t="n">
        <f aca="false">(COUNTIF('Random Magic Item'!G:G,$A303)+SUMIF('Random Magic Item'!$M:$M,$A303,'Random Magic Item'!S:S))/100</f>
        <v>0</v>
      </c>
      <c r="M303" s="39" t="n">
        <f aca="false">(COUNTIF('Random Magic Item'!H:H,$A303)+SUMIF('Random Magic Item'!$M:$M,$A303,'Random Magic Item'!T:T))/100</f>
        <v>0</v>
      </c>
      <c r="N303" s="39" t="n">
        <f aca="false">(COUNTIF('Random Magic Item'!I:I,$A303)+SUMIF('Random Magic Item'!$M:$M,$A303,'Random Magic Item'!U:U))/100</f>
        <v>0</v>
      </c>
      <c r="O303" s="39" t="n">
        <f aca="false">(COUNTIF('Random Magic Item'!J:J,$A303)+SUMIF('Random Magic Item'!$M:$M,$A303,'Random Magic Item'!V:V))/100</f>
        <v>0.03</v>
      </c>
      <c r="P303" s="40" t="n">
        <f aca="false">SIGN(SUM(G303:O303))</f>
        <v>1</v>
      </c>
      <c r="Q303" s="1" t="n">
        <v>190</v>
      </c>
      <c r="W303" s="34" t="n">
        <v>238</v>
      </c>
      <c r="AC303" s="35"/>
      <c r="AD303" s="34"/>
    </row>
    <row r="304" customFormat="false" ht="15" hidden="false" customHeight="false" outlineLevel="0" collapsed="false">
      <c r="A304" s="0" t="s">
        <v>801</v>
      </c>
      <c r="C304" s="0" t="s">
        <v>798</v>
      </c>
      <c r="D304" s="1" t="s">
        <v>469</v>
      </c>
      <c r="E304" s="1" t="n">
        <v>1</v>
      </c>
      <c r="F304" s="1" t="n">
        <v>0</v>
      </c>
      <c r="G304" s="39" t="n">
        <f aca="false">(COUNTIF('Random Magic Item'!B:B,$A304)+SUMIF('Random Magic Item'!$M:$M,$A304,'Random Magic Item'!N:N))/100</f>
        <v>0</v>
      </c>
      <c r="H304" s="39" t="n">
        <f aca="false">(COUNTIF('Random Magic Item'!C:C,$A304)+SUMIF('Random Magic Item'!$M:$M,$A304,'Random Magic Item'!O:O))/100</f>
        <v>0</v>
      </c>
      <c r="I304" s="39" t="n">
        <f aca="false">(COUNTIF('Random Magic Item'!D:D,$A304)+SUMIF('Random Magic Item'!$M:$M,$A304,'Random Magic Item'!P:P))/100</f>
        <v>0</v>
      </c>
      <c r="J304" s="39" t="n">
        <f aca="false">(COUNTIF('Random Magic Item'!E:E,$A304)+SUMIF('Random Magic Item'!$M:$M,$A304,'Random Magic Item'!Q:Q))/100</f>
        <v>0</v>
      </c>
      <c r="K304" s="39" t="n">
        <f aca="false">(COUNTIF('Random Magic Item'!F:F,$A304)+SUMIF('Random Magic Item'!$M:$M,$A304,'Random Magic Item'!R:R))/100</f>
        <v>0</v>
      </c>
      <c r="L304" s="39" t="n">
        <f aca="false">(COUNTIF('Random Magic Item'!G:G,$A304)+SUMIF('Random Magic Item'!$M:$M,$A304,'Random Magic Item'!S:S))/100</f>
        <v>0</v>
      </c>
      <c r="M304" s="39" t="n">
        <f aca="false">(COUNTIF('Random Magic Item'!H:H,$A304)+SUMIF('Random Magic Item'!$M:$M,$A304,'Random Magic Item'!T:T))/100</f>
        <v>0</v>
      </c>
      <c r="N304" s="39" t="n">
        <f aca="false">(COUNTIF('Random Magic Item'!I:I,$A304)+SUMIF('Random Magic Item'!$M:$M,$A304,'Random Magic Item'!U:U))/100</f>
        <v>0</v>
      </c>
      <c r="O304" s="39" t="n">
        <f aca="false">(COUNTIF('Random Magic Item'!J:J,$A304)+SUMIF('Random Magic Item'!$M:$M,$A304,'Random Magic Item'!V:V))/100</f>
        <v>0.01</v>
      </c>
      <c r="P304" s="40" t="n">
        <f aca="false">SIGN(SUM(G304:O304))</f>
        <v>1</v>
      </c>
      <c r="Q304" s="1" t="n">
        <v>190</v>
      </c>
      <c r="W304" s="34" t="n">
        <v>239</v>
      </c>
      <c r="AC304" s="35"/>
      <c r="AD304" s="34"/>
    </row>
    <row r="305" customFormat="false" ht="15" hidden="false" customHeight="false" outlineLevel="0" collapsed="false">
      <c r="A305" s="0" t="s">
        <v>802</v>
      </c>
      <c r="C305" s="0" t="s">
        <v>798</v>
      </c>
      <c r="D305" s="1" t="s">
        <v>459</v>
      </c>
      <c r="E305" s="1" t="n">
        <v>1</v>
      </c>
      <c r="F305" s="1" t="n">
        <v>0</v>
      </c>
      <c r="G305" s="39" t="n">
        <f aca="false">(COUNTIF('Random Magic Item'!B:B,$A305)+SUMIF('Random Magic Item'!$M:$M,$A305,'Random Magic Item'!N:N))/100</f>
        <v>0</v>
      </c>
      <c r="H305" s="39" t="n">
        <f aca="false">(COUNTIF('Random Magic Item'!C:C,$A305)+SUMIF('Random Magic Item'!$M:$M,$A305,'Random Magic Item'!O:O))/100</f>
        <v>0</v>
      </c>
      <c r="I305" s="39" t="n">
        <f aca="false">(COUNTIF('Random Magic Item'!D:D,$A305)+SUMIF('Random Magic Item'!$M:$M,$A305,'Random Magic Item'!P:P))/100</f>
        <v>0</v>
      </c>
      <c r="J305" s="39" t="n">
        <f aca="false">(COUNTIF('Random Magic Item'!E:E,$A305)+SUMIF('Random Magic Item'!$M:$M,$A305,'Random Magic Item'!Q:Q))/100</f>
        <v>0</v>
      </c>
      <c r="K305" s="39" t="n">
        <f aca="false">(COUNTIF('Random Magic Item'!F:F,$A305)+SUMIF('Random Magic Item'!$M:$M,$A305,'Random Magic Item'!R:R))/100</f>
        <v>0</v>
      </c>
      <c r="L305" s="39" t="n">
        <f aca="false">(COUNTIF('Random Magic Item'!G:G,$A305)+SUMIF('Random Magic Item'!$M:$M,$A305,'Random Magic Item'!S:S))/100</f>
        <v>0</v>
      </c>
      <c r="M305" s="39" t="n">
        <f aca="false">(COUNTIF('Random Magic Item'!H:H,$A305)+SUMIF('Random Magic Item'!$M:$M,$A305,'Random Magic Item'!T:T))/100</f>
        <v>0.01</v>
      </c>
      <c r="N305" s="39" t="n">
        <f aca="false">(COUNTIF('Random Magic Item'!I:I,$A305)+SUMIF('Random Magic Item'!$M:$M,$A305,'Random Magic Item'!U:U))/100</f>
        <v>0</v>
      </c>
      <c r="O305" s="39" t="n">
        <f aca="false">(COUNTIF('Random Magic Item'!J:J,$A305)+SUMIF('Random Magic Item'!$M:$M,$A305,'Random Magic Item'!V:V))/100</f>
        <v>0</v>
      </c>
      <c r="P305" s="40" t="n">
        <f aca="false">SIGN(SUM(G305:O305))</f>
        <v>1</v>
      </c>
      <c r="Q305" s="1" t="n">
        <v>191</v>
      </c>
      <c r="V305" s="1" t="n">
        <v>60</v>
      </c>
      <c r="W305" s="34" t="n">
        <v>239</v>
      </c>
      <c r="AC305" s="35"/>
      <c r="AD305" s="34"/>
    </row>
    <row r="306" customFormat="false" ht="15" hidden="false" customHeight="false" outlineLevel="0" collapsed="false">
      <c r="A306" s="0" t="s">
        <v>803</v>
      </c>
      <c r="C306" s="0" t="s">
        <v>798</v>
      </c>
      <c r="D306" s="1" t="s">
        <v>459</v>
      </c>
      <c r="E306" s="1" t="n">
        <v>1</v>
      </c>
      <c r="F306" s="1" t="n">
        <v>0</v>
      </c>
      <c r="G306" s="39" t="n">
        <f aca="false">(COUNTIF('Random Magic Item'!B:B,$A306)+SUMIF('Random Magic Item'!$M:$M,$A306,'Random Magic Item'!N:N))/100</f>
        <v>0</v>
      </c>
      <c r="H306" s="39" t="n">
        <f aca="false">(COUNTIF('Random Magic Item'!C:C,$A306)+SUMIF('Random Magic Item'!$M:$M,$A306,'Random Magic Item'!O:O))/100</f>
        <v>0</v>
      </c>
      <c r="I306" s="39" t="n">
        <f aca="false">(COUNTIF('Random Magic Item'!D:D,$A306)+SUMIF('Random Magic Item'!$M:$M,$A306,'Random Magic Item'!P:P))/100</f>
        <v>0</v>
      </c>
      <c r="J306" s="39" t="n">
        <f aca="false">(COUNTIF('Random Magic Item'!E:E,$A306)+SUMIF('Random Magic Item'!$M:$M,$A306,'Random Magic Item'!Q:Q))/100</f>
        <v>0</v>
      </c>
      <c r="K306" s="39" t="n">
        <f aca="false">(COUNTIF('Random Magic Item'!F:F,$A306)+SUMIF('Random Magic Item'!$M:$M,$A306,'Random Magic Item'!R:R))/100</f>
        <v>0</v>
      </c>
      <c r="L306" s="39" t="n">
        <f aca="false">(COUNTIF('Random Magic Item'!G:G,$A306)+SUMIF('Random Magic Item'!$M:$M,$A306,'Random Magic Item'!S:S))/100</f>
        <v>0</v>
      </c>
      <c r="M306" s="39" t="n">
        <f aca="false">(COUNTIF('Random Magic Item'!H:H,$A306)+SUMIF('Random Magic Item'!$M:$M,$A306,'Random Magic Item'!T:T))/100</f>
        <v>0.01</v>
      </c>
      <c r="N306" s="39" t="n">
        <f aca="false">(COUNTIF('Random Magic Item'!I:I,$A306)+SUMIF('Random Magic Item'!$M:$M,$A306,'Random Magic Item'!U:U))/100</f>
        <v>0</v>
      </c>
      <c r="O306" s="39" t="n">
        <f aca="false">(COUNTIF('Random Magic Item'!J:J,$A306)+SUMIF('Random Magic Item'!$M:$M,$A306,'Random Magic Item'!V:V))/100</f>
        <v>0</v>
      </c>
      <c r="P306" s="40" t="n">
        <f aca="false">SIGN(SUM(G306:O306))</f>
        <v>1</v>
      </c>
      <c r="Q306" s="1" t="n">
        <v>191</v>
      </c>
      <c r="W306" s="34" t="n">
        <v>239</v>
      </c>
      <c r="AC306" s="35"/>
      <c r="AD306" s="34"/>
    </row>
    <row r="307" customFormat="false" ht="15" hidden="false" customHeight="false" outlineLevel="0" collapsed="false">
      <c r="A307" s="0" t="s">
        <v>804</v>
      </c>
      <c r="C307" s="0" t="s">
        <v>798</v>
      </c>
      <c r="D307" s="1" t="s">
        <v>469</v>
      </c>
      <c r="E307" s="1" t="n">
        <v>1</v>
      </c>
      <c r="F307" s="1" t="n">
        <v>0</v>
      </c>
      <c r="G307" s="39" t="n">
        <f aca="false">(COUNTIF('Random Magic Item'!B:B,$A307)+SUMIF('Random Magic Item'!$M:$M,$A307,'Random Magic Item'!N:N))/100</f>
        <v>0</v>
      </c>
      <c r="H307" s="39" t="n">
        <f aca="false">(COUNTIF('Random Magic Item'!C:C,$A307)+SUMIF('Random Magic Item'!$M:$M,$A307,'Random Magic Item'!O:O))/100</f>
        <v>0</v>
      </c>
      <c r="I307" s="39" t="n">
        <f aca="false">(COUNTIF('Random Magic Item'!D:D,$A307)+SUMIF('Random Magic Item'!$M:$M,$A307,'Random Magic Item'!P:P))/100</f>
        <v>0</v>
      </c>
      <c r="J307" s="39" t="n">
        <f aca="false">(COUNTIF('Random Magic Item'!E:E,$A307)+SUMIF('Random Magic Item'!$M:$M,$A307,'Random Magic Item'!Q:Q))/100</f>
        <v>0</v>
      </c>
      <c r="K307" s="39" t="n">
        <f aca="false">(COUNTIF('Random Magic Item'!F:F,$A307)+SUMIF('Random Magic Item'!$M:$M,$A307,'Random Magic Item'!R:R))/100</f>
        <v>0</v>
      </c>
      <c r="L307" s="39" t="n">
        <f aca="false">(COUNTIF('Random Magic Item'!G:G,$A307)+SUMIF('Random Magic Item'!$M:$M,$A307,'Random Magic Item'!S:S))/100</f>
        <v>0</v>
      </c>
      <c r="M307" s="39" t="n">
        <f aca="false">(COUNTIF('Random Magic Item'!H:H,$A307)+SUMIF('Random Magic Item'!$M:$M,$A307,'Random Magic Item'!T:T))/100</f>
        <v>0</v>
      </c>
      <c r="N307" s="39" t="n">
        <f aca="false">(COUNTIF('Random Magic Item'!I:I,$A307)+SUMIF('Random Magic Item'!$M:$M,$A307,'Random Magic Item'!U:U))/100</f>
        <v>0</v>
      </c>
      <c r="O307" s="39" t="n">
        <f aca="false">(COUNTIF('Random Magic Item'!J:J,$A307)+SUMIF('Random Magic Item'!$M:$M,$A307,'Random Magic Item'!V:V))/100</f>
        <v>0.01</v>
      </c>
      <c r="P307" s="40" t="n">
        <f aca="false">SIGN(SUM(G307:O307))</f>
        <v>1</v>
      </c>
      <c r="Q307" s="1" t="n">
        <v>190</v>
      </c>
      <c r="W307" s="34" t="n">
        <v>239</v>
      </c>
      <c r="AC307" s="35"/>
      <c r="AD307" s="34"/>
    </row>
    <row r="308" customFormat="false" ht="15" hidden="false" customHeight="false" outlineLevel="0" collapsed="false">
      <c r="A308" s="0" t="s">
        <v>805</v>
      </c>
      <c r="C308" s="0" t="s">
        <v>798</v>
      </c>
      <c r="D308" s="1" t="s">
        <v>459</v>
      </c>
      <c r="E308" s="1" t="n">
        <v>1</v>
      </c>
      <c r="F308" s="1" t="n">
        <v>0</v>
      </c>
      <c r="G308" s="39" t="n">
        <f aca="false">(COUNTIF('Random Magic Item'!B:B,$A308)+SUMIF('Random Magic Item'!$M:$M,$A308,'Random Magic Item'!N:N))/100</f>
        <v>0</v>
      </c>
      <c r="H308" s="39" t="n">
        <f aca="false">(COUNTIF('Random Magic Item'!C:C,$A308)+SUMIF('Random Magic Item'!$M:$M,$A308,'Random Magic Item'!O:O))/100</f>
        <v>0</v>
      </c>
      <c r="I308" s="39" t="n">
        <f aca="false">(COUNTIF('Random Magic Item'!D:D,$A308)+SUMIF('Random Magic Item'!$M:$M,$A308,'Random Magic Item'!P:P))/100</f>
        <v>0</v>
      </c>
      <c r="J308" s="39" t="n">
        <f aca="false">(COUNTIF('Random Magic Item'!E:E,$A308)+SUMIF('Random Magic Item'!$M:$M,$A308,'Random Magic Item'!Q:Q))/100</f>
        <v>0</v>
      </c>
      <c r="K308" s="39" t="n">
        <f aca="false">(COUNTIF('Random Magic Item'!F:F,$A308)+SUMIF('Random Magic Item'!$M:$M,$A308,'Random Magic Item'!R:R))/100</f>
        <v>0</v>
      </c>
      <c r="L308" s="39" t="n">
        <f aca="false">(COUNTIF('Random Magic Item'!G:G,$A308)+SUMIF('Random Magic Item'!$M:$M,$A308,'Random Magic Item'!S:S))/100</f>
        <v>0</v>
      </c>
      <c r="M308" s="39" t="n">
        <f aca="false">(COUNTIF('Random Magic Item'!H:H,$A308)+SUMIF('Random Magic Item'!$M:$M,$A308,'Random Magic Item'!T:T))/100</f>
        <v>0.01</v>
      </c>
      <c r="N308" s="39" t="n">
        <f aca="false">(COUNTIF('Random Magic Item'!I:I,$A308)+SUMIF('Random Magic Item'!$M:$M,$A308,'Random Magic Item'!U:U))/100</f>
        <v>0</v>
      </c>
      <c r="O308" s="39" t="n">
        <f aca="false">(COUNTIF('Random Magic Item'!J:J,$A308)+SUMIF('Random Magic Item'!$M:$M,$A308,'Random Magic Item'!V:V))/100</f>
        <v>0</v>
      </c>
      <c r="P308" s="40" t="n">
        <f aca="false">SIGN(SUM(G308:O308))</f>
        <v>1</v>
      </c>
      <c r="Q308" s="1" t="n">
        <v>191</v>
      </c>
      <c r="W308" s="34" t="n">
        <v>239</v>
      </c>
      <c r="AC308" s="35"/>
      <c r="AD308" s="34"/>
    </row>
    <row r="309" customFormat="false" ht="15" hidden="false" customHeight="false" outlineLevel="0" collapsed="false">
      <c r="A309" s="0" t="s">
        <v>806</v>
      </c>
      <c r="C309" s="0" t="s">
        <v>798</v>
      </c>
      <c r="D309" s="1" t="s">
        <v>469</v>
      </c>
      <c r="E309" s="1" t="n">
        <v>1</v>
      </c>
      <c r="F309" s="1" t="n">
        <v>0</v>
      </c>
      <c r="G309" s="39" t="n">
        <f aca="false">(COUNTIF('Random Magic Item'!B:B,$A309)+SUMIF('Random Magic Item'!$M:$M,$A309,'Random Magic Item'!N:N))/100</f>
        <v>0</v>
      </c>
      <c r="H309" s="39" t="n">
        <f aca="false">(COUNTIF('Random Magic Item'!C:C,$A309)+SUMIF('Random Magic Item'!$M:$M,$A309,'Random Magic Item'!O:O))/100</f>
        <v>0</v>
      </c>
      <c r="I309" s="39" t="n">
        <f aca="false">(COUNTIF('Random Magic Item'!D:D,$A309)+SUMIF('Random Magic Item'!$M:$M,$A309,'Random Magic Item'!P:P))/100</f>
        <v>0</v>
      </c>
      <c r="J309" s="39" t="n">
        <f aca="false">(COUNTIF('Random Magic Item'!E:E,$A309)+SUMIF('Random Magic Item'!$M:$M,$A309,'Random Magic Item'!Q:Q))/100</f>
        <v>0</v>
      </c>
      <c r="K309" s="39" t="n">
        <f aca="false">(COUNTIF('Random Magic Item'!F:F,$A309)+SUMIF('Random Magic Item'!$M:$M,$A309,'Random Magic Item'!R:R))/100</f>
        <v>0</v>
      </c>
      <c r="L309" s="39" t="n">
        <f aca="false">(COUNTIF('Random Magic Item'!G:G,$A309)+SUMIF('Random Magic Item'!$M:$M,$A309,'Random Magic Item'!S:S))/100</f>
        <v>0</v>
      </c>
      <c r="M309" s="39" t="n">
        <f aca="false">(COUNTIF('Random Magic Item'!H:H,$A309)+SUMIF('Random Magic Item'!$M:$M,$A309,'Random Magic Item'!T:T))/100</f>
        <v>0</v>
      </c>
      <c r="N309" s="39" t="n">
        <f aca="false">(COUNTIF('Random Magic Item'!I:I,$A309)+SUMIF('Random Magic Item'!$M:$M,$A309,'Random Magic Item'!U:U))/100</f>
        <v>0</v>
      </c>
      <c r="O309" s="39" t="n">
        <f aca="false">(COUNTIF('Random Magic Item'!J:J,$A309)+SUMIF('Random Magic Item'!$M:$M,$A309,'Random Magic Item'!V:V))/100</f>
        <v>0.03</v>
      </c>
      <c r="P309" s="40" t="n">
        <f aca="false">SIGN(SUM(G309:O309))</f>
        <v>1</v>
      </c>
      <c r="Q309" s="1" t="n">
        <v>191</v>
      </c>
      <c r="W309" s="34" t="n">
        <v>240</v>
      </c>
      <c r="AC309" s="35"/>
      <c r="AD309" s="34"/>
    </row>
    <row r="310" customFormat="false" ht="15" hidden="false" customHeight="false" outlineLevel="0" collapsed="false">
      <c r="A310" s="0" t="s">
        <v>807</v>
      </c>
      <c r="C310" s="0" t="s">
        <v>798</v>
      </c>
      <c r="D310" s="1" t="s">
        <v>439</v>
      </c>
      <c r="E310" s="1" t="n">
        <v>1</v>
      </c>
      <c r="F310" s="1" t="n">
        <v>0</v>
      </c>
      <c r="G310" s="39" t="n">
        <f aca="false">(COUNTIF('Random Magic Item'!B:B,$A310)+SUMIF('Random Magic Item'!$M:$M,$A310,'Random Magic Item'!N:N))/100</f>
        <v>0</v>
      </c>
      <c r="H310" s="39" t="n">
        <f aca="false">(COUNTIF('Random Magic Item'!C:C,$A310)+SUMIF('Random Magic Item'!$M:$M,$A310,'Random Magic Item'!O:O))/100</f>
        <v>0</v>
      </c>
      <c r="I310" s="39" t="n">
        <f aca="false">(COUNTIF('Random Magic Item'!D:D,$A310)+SUMIF('Random Magic Item'!$M:$M,$A310,'Random Magic Item'!P:P))/100</f>
        <v>0</v>
      </c>
      <c r="J310" s="39" t="n">
        <f aca="false">(COUNTIF('Random Magic Item'!E:E,$A310)+SUMIF('Random Magic Item'!$M:$M,$A310,'Random Magic Item'!Q:Q))/100</f>
        <v>0</v>
      </c>
      <c r="K310" s="39" t="n">
        <f aca="false">(COUNTIF('Random Magic Item'!F:F,$A310)+SUMIF('Random Magic Item'!$M:$M,$A310,'Random Magic Item'!R:R))/100</f>
        <v>0</v>
      </c>
      <c r="L310" s="39" t="n">
        <f aca="false">(COUNTIF('Random Magic Item'!G:G,$A310)+SUMIF('Random Magic Item'!$M:$M,$A310,'Random Magic Item'!S:S))/100</f>
        <v>0.01</v>
      </c>
      <c r="M310" s="39" t="n">
        <f aca="false">(COUNTIF('Random Magic Item'!H:H,$A310)+SUMIF('Random Magic Item'!$M:$M,$A310,'Random Magic Item'!T:T))/100</f>
        <v>0</v>
      </c>
      <c r="N310" s="39" t="n">
        <f aca="false">(COUNTIF('Random Magic Item'!I:I,$A310)+SUMIF('Random Magic Item'!$M:$M,$A310,'Random Magic Item'!U:U))/100</f>
        <v>0</v>
      </c>
      <c r="O310" s="39" t="n">
        <f aca="false">(COUNTIF('Random Magic Item'!J:J,$A310)+SUMIF('Random Magic Item'!$M:$M,$A310,'Random Magic Item'!V:V))/100</f>
        <v>0</v>
      </c>
      <c r="P310" s="40" t="n">
        <f aca="false">SIGN(SUM(G310:O310))</f>
        <v>1</v>
      </c>
      <c r="Q310" s="1" t="n">
        <v>191</v>
      </c>
      <c r="W310" s="34" t="n">
        <v>240</v>
      </c>
      <c r="AC310" s="35"/>
      <c r="AD310" s="34"/>
    </row>
    <row r="311" customFormat="false" ht="15" hidden="false" customHeight="false" outlineLevel="0" collapsed="false">
      <c r="A311" s="0" t="s">
        <v>808</v>
      </c>
      <c r="C311" s="0" t="s">
        <v>798</v>
      </c>
      <c r="D311" s="1" t="s">
        <v>439</v>
      </c>
      <c r="E311" s="1" t="n">
        <v>1</v>
      </c>
      <c r="F311" s="1" t="n">
        <v>0</v>
      </c>
      <c r="G311" s="39" t="n">
        <f aca="false">(COUNTIF('Random Magic Item'!B:B,$A311)+SUMIF('Random Magic Item'!$M:$M,$A311,'Random Magic Item'!N:N))/100</f>
        <v>0</v>
      </c>
      <c r="H311" s="39" t="n">
        <f aca="false">(COUNTIF('Random Magic Item'!C:C,$A311)+SUMIF('Random Magic Item'!$M:$M,$A311,'Random Magic Item'!O:O))/100</f>
        <v>0</v>
      </c>
      <c r="I311" s="39" t="n">
        <f aca="false">(COUNTIF('Random Magic Item'!D:D,$A311)+SUMIF('Random Magic Item'!$M:$M,$A311,'Random Magic Item'!P:P))/100</f>
        <v>0</v>
      </c>
      <c r="J311" s="39" t="n">
        <f aca="false">(COUNTIF('Random Magic Item'!E:E,$A311)+SUMIF('Random Magic Item'!$M:$M,$A311,'Random Magic Item'!Q:Q))/100</f>
        <v>0</v>
      </c>
      <c r="K311" s="39" t="n">
        <f aca="false">(COUNTIF('Random Magic Item'!F:F,$A311)+SUMIF('Random Magic Item'!$M:$M,$A311,'Random Magic Item'!R:R))/100</f>
        <v>0</v>
      </c>
      <c r="L311" s="39" t="n">
        <f aca="false">(COUNTIF('Random Magic Item'!G:G,$A311)+SUMIF('Random Magic Item'!$M:$M,$A311,'Random Magic Item'!S:S))/100</f>
        <v>0.01</v>
      </c>
      <c r="M311" s="39" t="n">
        <f aca="false">(COUNTIF('Random Magic Item'!H:H,$A311)+SUMIF('Random Magic Item'!$M:$M,$A311,'Random Magic Item'!T:T))/100</f>
        <v>0</v>
      </c>
      <c r="N311" s="39" t="n">
        <f aca="false">(COUNTIF('Random Magic Item'!I:I,$A311)+SUMIF('Random Magic Item'!$M:$M,$A311,'Random Magic Item'!U:U))/100</f>
        <v>0</v>
      </c>
      <c r="O311" s="39" t="n">
        <f aca="false">(COUNTIF('Random Magic Item'!J:J,$A311)+SUMIF('Random Magic Item'!$M:$M,$A311,'Random Magic Item'!V:V))/100</f>
        <v>0</v>
      </c>
      <c r="P311" s="40" t="n">
        <f aca="false">SIGN(SUM(G311:O311))</f>
        <v>1</v>
      </c>
      <c r="Q311" s="1" t="n">
        <v>191</v>
      </c>
      <c r="W311" s="34" t="n">
        <v>240</v>
      </c>
      <c r="AC311" s="35"/>
      <c r="AD311" s="34"/>
    </row>
    <row r="312" customFormat="false" ht="15" hidden="false" customHeight="false" outlineLevel="0" collapsed="false">
      <c r="A312" s="0" t="s">
        <v>809</v>
      </c>
      <c r="C312" s="0" t="s">
        <v>798</v>
      </c>
      <c r="D312" s="1" t="s">
        <v>459</v>
      </c>
      <c r="E312" s="1" t="n">
        <v>1</v>
      </c>
      <c r="F312" s="1" t="n">
        <v>0</v>
      </c>
      <c r="G312" s="39" t="n">
        <f aca="false">(COUNTIF('Random Magic Item'!B:B,$A312)+SUMIF('Random Magic Item'!$M:$M,$A312,'Random Magic Item'!N:N))/100</f>
        <v>0</v>
      </c>
      <c r="H312" s="39" t="n">
        <f aca="false">(COUNTIF('Random Magic Item'!C:C,$A312)+SUMIF('Random Magic Item'!$M:$M,$A312,'Random Magic Item'!O:O))/100</f>
        <v>0</v>
      </c>
      <c r="I312" s="39" t="n">
        <f aca="false">(COUNTIF('Random Magic Item'!D:D,$A312)+SUMIF('Random Magic Item'!$M:$M,$A312,'Random Magic Item'!P:P))/100</f>
        <v>0</v>
      </c>
      <c r="J312" s="39" t="n">
        <f aca="false">(COUNTIF('Random Magic Item'!E:E,$A312)+SUMIF('Random Magic Item'!$M:$M,$A312,'Random Magic Item'!Q:Q))/100</f>
        <v>0</v>
      </c>
      <c r="K312" s="39" t="n">
        <f aca="false">(COUNTIF('Random Magic Item'!F:F,$A312)+SUMIF('Random Magic Item'!$M:$M,$A312,'Random Magic Item'!R:R))/100</f>
        <v>0</v>
      </c>
      <c r="L312" s="39" t="n">
        <f aca="false">(COUNTIF('Random Magic Item'!G:G,$A312)+SUMIF('Random Magic Item'!$M:$M,$A312,'Random Magic Item'!S:S))/100</f>
        <v>0</v>
      </c>
      <c r="M312" s="39" t="n">
        <f aca="false">(COUNTIF('Random Magic Item'!H:H,$A312)+SUMIF('Random Magic Item'!$M:$M,$A312,'Random Magic Item'!T:T))/100</f>
        <v>0.01</v>
      </c>
      <c r="N312" s="39" t="n">
        <f aca="false">(COUNTIF('Random Magic Item'!I:I,$A312)+SUMIF('Random Magic Item'!$M:$M,$A312,'Random Magic Item'!U:U))/100</f>
        <v>0</v>
      </c>
      <c r="O312" s="39" t="n">
        <f aca="false">(COUNTIF('Random Magic Item'!J:J,$A312)+SUMIF('Random Magic Item'!$M:$M,$A312,'Random Magic Item'!V:V))/100</f>
        <v>0</v>
      </c>
      <c r="P312" s="40" t="n">
        <f aca="false">SIGN(SUM(G312:O312))</f>
        <v>1</v>
      </c>
      <c r="Q312" s="1" t="n">
        <v>191</v>
      </c>
      <c r="R312" s="1" t="n">
        <v>53</v>
      </c>
      <c r="V312" s="1" t="n">
        <v>60</v>
      </c>
      <c r="W312" s="34" t="n">
        <v>240</v>
      </c>
      <c r="AC312" s="35"/>
      <c r="AD312" s="34"/>
    </row>
    <row r="313" customFormat="false" ht="15" hidden="false" customHeight="false" outlineLevel="0" collapsed="false">
      <c r="A313" s="0" t="s">
        <v>810</v>
      </c>
      <c r="C313" s="0" t="s">
        <v>798</v>
      </c>
      <c r="D313" s="1" t="s">
        <v>461</v>
      </c>
      <c r="E313" s="1" t="n">
        <v>1</v>
      </c>
      <c r="F313" s="1" t="n">
        <v>0</v>
      </c>
      <c r="G313" s="39" t="n">
        <f aca="false">(COUNTIF('Random Magic Item'!B:B,$A313)+SUMIF('Random Magic Item'!$M:$M,$A313,'Random Magic Item'!N:N))/100</f>
        <v>0</v>
      </c>
      <c r="H313" s="39" t="n">
        <f aca="false">(COUNTIF('Random Magic Item'!C:C,$A313)+SUMIF('Random Magic Item'!$M:$M,$A313,'Random Magic Item'!O:O))/100</f>
        <v>0</v>
      </c>
      <c r="I313" s="39" t="n">
        <f aca="false">(COUNTIF('Random Magic Item'!D:D,$A313)+SUMIF('Random Magic Item'!$M:$M,$A313,'Random Magic Item'!P:P))/100</f>
        <v>0</v>
      </c>
      <c r="J313" s="39" t="n">
        <f aca="false">(COUNTIF('Random Magic Item'!E:E,$A313)+SUMIF('Random Magic Item'!$M:$M,$A313,'Random Magic Item'!Q:Q))/100</f>
        <v>0</v>
      </c>
      <c r="K313" s="39" t="n">
        <f aca="false">(COUNTIF('Random Magic Item'!F:F,$A313)+SUMIF('Random Magic Item'!$M:$M,$A313,'Random Magic Item'!R:R))/100</f>
        <v>0</v>
      </c>
      <c r="L313" s="39" t="n">
        <f aca="false">(COUNTIF('Random Magic Item'!G:G,$A313)+SUMIF('Random Magic Item'!$M:$M,$A313,'Random Magic Item'!S:S))/100</f>
        <v>0</v>
      </c>
      <c r="M313" s="39" t="n">
        <f aca="false">(COUNTIF('Random Magic Item'!H:H,$A313)+SUMIF('Random Magic Item'!$M:$M,$A313,'Random Magic Item'!T:T))/100</f>
        <v>0</v>
      </c>
      <c r="N313" s="39" t="n">
        <f aca="false">(COUNTIF('Random Magic Item'!I:I,$A313)+SUMIF('Random Magic Item'!$M:$M,$A313,'Random Magic Item'!U:U))/100</f>
        <v>0.02</v>
      </c>
      <c r="O313" s="39" t="n">
        <f aca="false">(COUNTIF('Random Magic Item'!J:J,$A313)+SUMIF('Random Magic Item'!$M:$M,$A313,'Random Magic Item'!V:V))/100</f>
        <v>0</v>
      </c>
      <c r="P313" s="40" t="n">
        <f aca="false">SIGN(SUM(G313:O313))</f>
        <v>1</v>
      </c>
      <c r="Q313" s="1" t="n">
        <v>191</v>
      </c>
      <c r="W313" s="34" t="n">
        <v>240</v>
      </c>
      <c r="AC313" s="35"/>
      <c r="AD313" s="34"/>
    </row>
    <row r="314" customFormat="false" ht="15" hidden="false" customHeight="false" outlineLevel="0" collapsed="false">
      <c r="A314" s="0" t="s">
        <v>811</v>
      </c>
      <c r="C314" s="0" t="s">
        <v>798</v>
      </c>
      <c r="D314" s="1" t="s">
        <v>459</v>
      </c>
      <c r="E314" s="1" t="n">
        <v>1</v>
      </c>
      <c r="F314" s="1" t="n">
        <v>0</v>
      </c>
      <c r="G314" s="39" t="n">
        <f aca="false">(COUNTIF('Random Magic Item'!B:B,$A314)+SUMIF('Random Magic Item'!$M:$M,$A314,'Random Magic Item'!N:N))/100</f>
        <v>0</v>
      </c>
      <c r="H314" s="39" t="n">
        <f aca="false">(COUNTIF('Random Magic Item'!C:C,$A314)+SUMIF('Random Magic Item'!$M:$M,$A314,'Random Magic Item'!O:O))/100</f>
        <v>0</v>
      </c>
      <c r="I314" s="39" t="n">
        <f aca="false">(COUNTIF('Random Magic Item'!D:D,$A314)+SUMIF('Random Magic Item'!$M:$M,$A314,'Random Magic Item'!P:P))/100</f>
        <v>0</v>
      </c>
      <c r="J314" s="39" t="n">
        <f aca="false">(COUNTIF('Random Magic Item'!E:E,$A314)+SUMIF('Random Magic Item'!$M:$M,$A314,'Random Magic Item'!Q:Q))/100</f>
        <v>0</v>
      </c>
      <c r="K314" s="39" t="n">
        <f aca="false">(COUNTIF('Random Magic Item'!F:F,$A314)+SUMIF('Random Magic Item'!$M:$M,$A314,'Random Magic Item'!R:R))/100</f>
        <v>0</v>
      </c>
      <c r="L314" s="39" t="n">
        <f aca="false">(COUNTIF('Random Magic Item'!G:G,$A314)+SUMIF('Random Magic Item'!$M:$M,$A314,'Random Magic Item'!S:S))/100</f>
        <v>0</v>
      </c>
      <c r="M314" s="39" t="n">
        <f aca="false">(COUNTIF('Random Magic Item'!H:H,$A314)+SUMIF('Random Magic Item'!$M:$M,$A314,'Random Magic Item'!T:T))/100</f>
        <v>0.01</v>
      </c>
      <c r="N314" s="39" t="n">
        <f aca="false">(COUNTIF('Random Magic Item'!I:I,$A314)+SUMIF('Random Magic Item'!$M:$M,$A314,'Random Magic Item'!U:U))/100</f>
        <v>0</v>
      </c>
      <c r="O314" s="39" t="n">
        <f aca="false">(COUNTIF('Random Magic Item'!J:J,$A314)+SUMIF('Random Magic Item'!$M:$M,$A314,'Random Magic Item'!V:V))/100</f>
        <v>0</v>
      </c>
      <c r="P314" s="40" t="n">
        <f aca="false">SIGN(SUM(G314:O314))</f>
        <v>1</v>
      </c>
      <c r="Q314" s="1" t="n">
        <v>192</v>
      </c>
      <c r="V314" s="1" t="n">
        <v>60</v>
      </c>
      <c r="W314" s="34" t="n">
        <v>240</v>
      </c>
      <c r="Y314" s="1" t="n">
        <v>3</v>
      </c>
      <c r="Z314" s="35" t="s">
        <v>812</v>
      </c>
      <c r="AC314" s="35"/>
      <c r="AD314" s="34"/>
    </row>
    <row r="315" customFormat="false" ht="15" hidden="false" customHeight="false" outlineLevel="0" collapsed="false">
      <c r="A315" s="0" t="s">
        <v>813</v>
      </c>
      <c r="C315" s="0" t="s">
        <v>798</v>
      </c>
      <c r="D315" s="1" t="s">
        <v>461</v>
      </c>
      <c r="E315" s="1" t="n">
        <v>1</v>
      </c>
      <c r="F315" s="1" t="n">
        <v>0</v>
      </c>
      <c r="G315" s="39" t="n">
        <f aca="false">(COUNTIF('Random Magic Item'!B:B,$A315)+SUMIF('Random Magic Item'!$M:$M,$A315,'Random Magic Item'!N:N))/100</f>
        <v>0</v>
      </c>
      <c r="H315" s="39" t="n">
        <f aca="false">(COUNTIF('Random Magic Item'!C:C,$A315)+SUMIF('Random Magic Item'!$M:$M,$A315,'Random Magic Item'!O:O))/100</f>
        <v>0</v>
      </c>
      <c r="I315" s="39" t="n">
        <f aca="false">(COUNTIF('Random Magic Item'!D:D,$A315)+SUMIF('Random Magic Item'!$M:$M,$A315,'Random Magic Item'!P:P))/100</f>
        <v>0</v>
      </c>
      <c r="J315" s="39" t="n">
        <f aca="false">(COUNTIF('Random Magic Item'!E:E,$A315)+SUMIF('Random Magic Item'!$M:$M,$A315,'Random Magic Item'!Q:Q))/100</f>
        <v>0</v>
      </c>
      <c r="K315" s="39" t="n">
        <f aca="false">(COUNTIF('Random Magic Item'!F:F,$A315)+SUMIF('Random Magic Item'!$M:$M,$A315,'Random Magic Item'!R:R))/100</f>
        <v>0</v>
      </c>
      <c r="L315" s="39" t="n">
        <f aca="false">(COUNTIF('Random Magic Item'!G:G,$A315)+SUMIF('Random Magic Item'!$M:$M,$A315,'Random Magic Item'!S:S))/100</f>
        <v>0</v>
      </c>
      <c r="M315" s="39" t="n">
        <f aca="false">(COUNTIF('Random Magic Item'!H:H,$A315)+SUMIF('Random Magic Item'!$M:$M,$A315,'Random Magic Item'!T:T))/100</f>
        <v>0</v>
      </c>
      <c r="N315" s="39" t="n">
        <f aca="false">(COUNTIF('Random Magic Item'!I:I,$A315)+SUMIF('Random Magic Item'!$M:$M,$A315,'Random Magic Item'!U:U))/100</f>
        <v>0.02</v>
      </c>
      <c r="O315" s="39" t="n">
        <f aca="false">(COUNTIF('Random Magic Item'!J:J,$A315)+SUMIF('Random Magic Item'!$M:$M,$A315,'Random Magic Item'!V:V))/100</f>
        <v>0</v>
      </c>
      <c r="P315" s="40" t="n">
        <f aca="false">SIGN(SUM(G315:O315))</f>
        <v>1</v>
      </c>
      <c r="Q315" s="1" t="n">
        <v>192</v>
      </c>
      <c r="W315" s="34" t="n">
        <v>240</v>
      </c>
      <c r="AC315" s="35"/>
      <c r="AD315" s="34"/>
    </row>
    <row r="316" customFormat="false" ht="15" hidden="false" customHeight="false" outlineLevel="0" collapsed="false">
      <c r="A316" s="0" t="s">
        <v>814</v>
      </c>
      <c r="C316" s="0" t="s">
        <v>798</v>
      </c>
      <c r="D316" s="1" t="s">
        <v>459</v>
      </c>
      <c r="E316" s="1" t="n">
        <v>1</v>
      </c>
      <c r="F316" s="1" t="n">
        <v>0</v>
      </c>
      <c r="G316" s="39" t="n">
        <f aca="false">(COUNTIF('Random Magic Item'!B:B,$A316)+SUMIF('Random Magic Item'!$M:$M,$A316,'Random Magic Item'!N:N))/100</f>
        <v>0</v>
      </c>
      <c r="H316" s="39" t="n">
        <f aca="false">(COUNTIF('Random Magic Item'!C:C,$A316)+SUMIF('Random Magic Item'!$M:$M,$A316,'Random Magic Item'!O:O))/100</f>
        <v>0</v>
      </c>
      <c r="I316" s="39" t="n">
        <f aca="false">(COUNTIF('Random Magic Item'!D:D,$A316)+SUMIF('Random Magic Item'!$M:$M,$A316,'Random Magic Item'!P:P))/100</f>
        <v>0</v>
      </c>
      <c r="J316" s="39" t="n">
        <f aca="false">(COUNTIF('Random Magic Item'!E:E,$A316)+SUMIF('Random Magic Item'!$M:$M,$A316,'Random Magic Item'!Q:Q))/100</f>
        <v>0</v>
      </c>
      <c r="K316" s="39" t="n">
        <f aca="false">(COUNTIF('Random Magic Item'!F:F,$A316)+SUMIF('Random Magic Item'!$M:$M,$A316,'Random Magic Item'!R:R))/100</f>
        <v>0</v>
      </c>
      <c r="L316" s="39" t="n">
        <f aca="false">(COUNTIF('Random Magic Item'!G:G,$A316)+SUMIF('Random Magic Item'!$M:$M,$A316,'Random Magic Item'!S:S))/100</f>
        <v>0</v>
      </c>
      <c r="M316" s="39" t="n">
        <f aca="false">(COUNTIF('Random Magic Item'!H:H,$A316)+SUMIF('Random Magic Item'!$M:$M,$A316,'Random Magic Item'!T:T))/100</f>
        <v>0.01</v>
      </c>
      <c r="N316" s="39" t="n">
        <f aca="false">(COUNTIF('Random Magic Item'!I:I,$A316)+SUMIF('Random Magic Item'!$M:$M,$A316,'Random Magic Item'!U:U))/100</f>
        <v>0</v>
      </c>
      <c r="O316" s="39" t="n">
        <f aca="false">(COUNTIF('Random Magic Item'!J:J,$A316)+SUMIF('Random Magic Item'!$M:$M,$A316,'Random Magic Item'!V:V))/100</f>
        <v>0</v>
      </c>
      <c r="P316" s="40" t="n">
        <f aca="false">SIGN(SUM(G316:O316))</f>
        <v>1</v>
      </c>
      <c r="Q316" s="1" t="n">
        <v>192</v>
      </c>
      <c r="W316" s="34" t="n">
        <v>241</v>
      </c>
      <c r="AC316" s="35"/>
      <c r="AD316" s="34"/>
    </row>
    <row r="317" customFormat="false" ht="15" hidden="false" customHeight="false" outlineLevel="0" collapsed="false">
      <c r="A317" s="0" t="s">
        <v>815</v>
      </c>
      <c r="C317" s="0" t="s">
        <v>798</v>
      </c>
      <c r="D317" s="1" t="s">
        <v>469</v>
      </c>
      <c r="E317" s="1" t="n">
        <v>1</v>
      </c>
      <c r="F317" s="1" t="n">
        <v>0</v>
      </c>
      <c r="G317" s="39" t="n">
        <f aca="false">(COUNTIF('Random Magic Item'!B:B,$A317)+SUMIF('Random Magic Item'!$M:$M,$A317,'Random Magic Item'!N:N))/100</f>
        <v>0</v>
      </c>
      <c r="H317" s="39" t="n">
        <f aca="false">(COUNTIF('Random Magic Item'!C:C,$A317)+SUMIF('Random Magic Item'!$M:$M,$A317,'Random Magic Item'!O:O))/100</f>
        <v>0</v>
      </c>
      <c r="I317" s="39" t="n">
        <f aca="false">(COUNTIF('Random Magic Item'!D:D,$A317)+SUMIF('Random Magic Item'!$M:$M,$A317,'Random Magic Item'!P:P))/100</f>
        <v>0</v>
      </c>
      <c r="J317" s="39" t="n">
        <f aca="false">(COUNTIF('Random Magic Item'!E:E,$A317)+SUMIF('Random Magic Item'!$M:$M,$A317,'Random Magic Item'!Q:Q))/100</f>
        <v>0</v>
      </c>
      <c r="K317" s="39" t="n">
        <f aca="false">(COUNTIF('Random Magic Item'!F:F,$A317)+SUMIF('Random Magic Item'!$M:$M,$A317,'Random Magic Item'!R:R))/100</f>
        <v>0</v>
      </c>
      <c r="L317" s="39" t="n">
        <f aca="false">(COUNTIF('Random Magic Item'!G:G,$A317)+SUMIF('Random Magic Item'!$M:$M,$A317,'Random Magic Item'!S:S))/100</f>
        <v>0</v>
      </c>
      <c r="M317" s="39" t="n">
        <f aca="false">(COUNTIF('Random Magic Item'!H:H,$A317)+SUMIF('Random Magic Item'!$M:$M,$A317,'Random Magic Item'!T:T))/100</f>
        <v>0</v>
      </c>
      <c r="N317" s="39" t="n">
        <f aca="false">(COUNTIF('Random Magic Item'!I:I,$A317)+SUMIF('Random Magic Item'!$M:$M,$A317,'Random Magic Item'!U:U))/100</f>
        <v>0</v>
      </c>
      <c r="O317" s="39" t="n">
        <f aca="false">(COUNTIF('Random Magic Item'!J:J,$A317)+SUMIF('Random Magic Item'!$M:$M,$A317,'Random Magic Item'!V:V))/100</f>
        <v>0.03</v>
      </c>
      <c r="P317" s="40" t="n">
        <f aca="false">SIGN(SUM(G317:O317))</f>
        <v>1</v>
      </c>
      <c r="Q317" s="1" t="n">
        <v>193</v>
      </c>
      <c r="W317" s="34" t="n">
        <v>241</v>
      </c>
      <c r="AC317" s="35"/>
      <c r="AD317" s="34"/>
    </row>
    <row r="318" customFormat="false" ht="15" hidden="false" customHeight="false" outlineLevel="0" collapsed="false">
      <c r="A318" s="0" t="s">
        <v>816</v>
      </c>
      <c r="C318" s="0" t="s">
        <v>798</v>
      </c>
      <c r="D318" s="1" t="s">
        <v>439</v>
      </c>
      <c r="E318" s="1" t="n">
        <v>0</v>
      </c>
      <c r="F318" s="1" t="n">
        <v>0</v>
      </c>
      <c r="G318" s="39" t="n">
        <f aca="false">(COUNTIF('Random Magic Item'!B:B,$A318)+SUMIF('Random Magic Item'!$M:$M,$A318,'Random Magic Item'!N:N))/100</f>
        <v>0</v>
      </c>
      <c r="H318" s="39" t="n">
        <f aca="false">(COUNTIF('Random Magic Item'!C:C,$A318)+SUMIF('Random Magic Item'!$M:$M,$A318,'Random Magic Item'!O:O))/100</f>
        <v>0.01</v>
      </c>
      <c r="I318" s="39" t="n">
        <f aca="false">(COUNTIF('Random Magic Item'!D:D,$A318)+SUMIF('Random Magic Item'!$M:$M,$A318,'Random Magic Item'!P:P))/100</f>
        <v>0</v>
      </c>
      <c r="J318" s="39" t="n">
        <f aca="false">(COUNTIF('Random Magic Item'!E:E,$A318)+SUMIF('Random Magic Item'!$M:$M,$A318,'Random Magic Item'!Q:Q))/100</f>
        <v>0</v>
      </c>
      <c r="K318" s="39" t="n">
        <f aca="false">(COUNTIF('Random Magic Item'!F:F,$A318)+SUMIF('Random Magic Item'!$M:$M,$A318,'Random Magic Item'!R:R))/100</f>
        <v>0</v>
      </c>
      <c r="L318" s="39" t="n">
        <f aca="false">(COUNTIF('Random Magic Item'!G:G,$A318)+SUMIF('Random Magic Item'!$M:$M,$A318,'Random Magic Item'!S:S))/100</f>
        <v>0</v>
      </c>
      <c r="M318" s="39" t="n">
        <f aca="false">(COUNTIF('Random Magic Item'!H:H,$A318)+SUMIF('Random Magic Item'!$M:$M,$A318,'Random Magic Item'!T:T))/100</f>
        <v>0</v>
      </c>
      <c r="N318" s="39" t="n">
        <f aca="false">(COUNTIF('Random Magic Item'!I:I,$A318)+SUMIF('Random Magic Item'!$M:$M,$A318,'Random Magic Item'!U:U))/100</f>
        <v>0</v>
      </c>
      <c r="O318" s="39" t="n">
        <f aca="false">(COUNTIF('Random Magic Item'!J:J,$A318)+SUMIF('Random Magic Item'!$M:$M,$A318,'Random Magic Item'!V:V))/100</f>
        <v>0</v>
      </c>
      <c r="P318" s="40" t="n">
        <f aca="false">SIGN(SUM(G318:O318))</f>
        <v>1</v>
      </c>
      <c r="Q318" s="1" t="n">
        <v>193</v>
      </c>
      <c r="W318" s="34" t="n">
        <v>241</v>
      </c>
      <c r="AA318" s="34" t="n">
        <v>4</v>
      </c>
      <c r="AC318" s="35"/>
      <c r="AD318" s="34"/>
    </row>
    <row r="319" customFormat="false" ht="15" hidden="false" customHeight="false" outlineLevel="0" collapsed="false">
      <c r="A319" s="0" t="s">
        <v>817</v>
      </c>
      <c r="C319" s="0" t="s">
        <v>798</v>
      </c>
      <c r="D319" s="1" t="s">
        <v>461</v>
      </c>
      <c r="E319" s="1" t="n">
        <v>1</v>
      </c>
      <c r="F319" s="1" t="n">
        <v>0</v>
      </c>
      <c r="G319" s="39" t="n">
        <f aca="false">(COUNTIF('Random Magic Item'!B:B,$A319)+SUMIF('Random Magic Item'!$M:$M,$A319,'Random Magic Item'!N:N))/100</f>
        <v>0</v>
      </c>
      <c r="H319" s="39" t="n">
        <f aca="false">(COUNTIF('Random Magic Item'!C:C,$A319)+SUMIF('Random Magic Item'!$M:$M,$A319,'Random Magic Item'!O:O))/100</f>
        <v>0</v>
      </c>
      <c r="I319" s="39" t="n">
        <f aca="false">(COUNTIF('Random Magic Item'!D:D,$A319)+SUMIF('Random Magic Item'!$M:$M,$A319,'Random Magic Item'!P:P))/100</f>
        <v>0</v>
      </c>
      <c r="J319" s="39" t="n">
        <f aca="false">(COUNTIF('Random Magic Item'!E:E,$A319)+SUMIF('Random Magic Item'!$M:$M,$A319,'Random Magic Item'!Q:Q))/100</f>
        <v>0</v>
      </c>
      <c r="K319" s="39" t="n">
        <f aca="false">(COUNTIF('Random Magic Item'!F:F,$A319)+SUMIF('Random Magic Item'!$M:$M,$A319,'Random Magic Item'!R:R))/100</f>
        <v>0</v>
      </c>
      <c r="L319" s="39" t="n">
        <f aca="false">(COUNTIF('Random Magic Item'!G:G,$A319)+SUMIF('Random Magic Item'!$M:$M,$A319,'Random Magic Item'!S:S))/100</f>
        <v>0</v>
      </c>
      <c r="M319" s="39" t="n">
        <f aca="false">(COUNTIF('Random Magic Item'!H:H,$A319)+SUMIF('Random Magic Item'!$M:$M,$A319,'Random Magic Item'!T:T))/100</f>
        <v>0</v>
      </c>
      <c r="N319" s="39" t="n">
        <f aca="false">(COUNTIF('Random Magic Item'!I:I,$A319)+SUMIF('Random Magic Item'!$M:$M,$A319,'Random Magic Item'!U:U))/100</f>
        <v>0.02</v>
      </c>
      <c r="O319" s="39" t="n">
        <f aca="false">(COUNTIF('Random Magic Item'!J:J,$A319)+SUMIF('Random Magic Item'!$M:$M,$A319,'Random Magic Item'!V:V))/100</f>
        <v>0</v>
      </c>
      <c r="P319" s="40" t="n">
        <f aca="false">SIGN(SUM(G319:O319))</f>
        <v>1</v>
      </c>
      <c r="Q319" s="1" t="n">
        <v>193</v>
      </c>
      <c r="W319" s="34" t="n">
        <v>241</v>
      </c>
      <c r="AC319" s="35"/>
      <c r="AD319" s="34"/>
    </row>
    <row r="320" customFormat="false" ht="15" hidden="false" customHeight="false" outlineLevel="0" collapsed="false">
      <c r="A320" s="0" t="s">
        <v>818</v>
      </c>
      <c r="C320" s="0" t="s">
        <v>798</v>
      </c>
      <c r="D320" s="1" t="s">
        <v>459</v>
      </c>
      <c r="E320" s="1" t="n">
        <v>1</v>
      </c>
      <c r="F320" s="1" t="n">
        <v>0</v>
      </c>
      <c r="G320" s="39" t="n">
        <f aca="false">(COUNTIF('Random Magic Item'!B:B,$A320)+SUMIF('Random Magic Item'!$M:$M,$A320,'Random Magic Item'!N:N))/100</f>
        <v>0</v>
      </c>
      <c r="H320" s="39" t="n">
        <f aca="false">(COUNTIF('Random Magic Item'!C:C,$A320)+SUMIF('Random Magic Item'!$M:$M,$A320,'Random Magic Item'!O:O))/100</f>
        <v>0</v>
      </c>
      <c r="I320" s="39" t="n">
        <f aca="false">(COUNTIF('Random Magic Item'!D:D,$A320)+SUMIF('Random Magic Item'!$M:$M,$A320,'Random Magic Item'!P:P))/100</f>
        <v>0</v>
      </c>
      <c r="J320" s="39" t="n">
        <f aca="false">(COUNTIF('Random Magic Item'!E:E,$A320)+SUMIF('Random Magic Item'!$M:$M,$A320,'Random Magic Item'!Q:Q))/100</f>
        <v>0</v>
      </c>
      <c r="K320" s="39" t="n">
        <f aca="false">(COUNTIF('Random Magic Item'!F:F,$A320)+SUMIF('Random Magic Item'!$M:$M,$A320,'Random Magic Item'!R:R))/100</f>
        <v>0</v>
      </c>
      <c r="L320" s="39" t="n">
        <f aca="false">(COUNTIF('Random Magic Item'!G:G,$A320)+SUMIF('Random Magic Item'!$M:$M,$A320,'Random Magic Item'!S:S))/100</f>
        <v>0</v>
      </c>
      <c r="M320" s="39" t="n">
        <f aca="false">(COUNTIF('Random Magic Item'!H:H,$A320)+SUMIF('Random Magic Item'!$M:$M,$A320,'Random Magic Item'!T:T))/100</f>
        <v>0.01</v>
      </c>
      <c r="N320" s="39" t="n">
        <f aca="false">(COUNTIF('Random Magic Item'!I:I,$A320)+SUMIF('Random Magic Item'!$M:$M,$A320,'Random Magic Item'!U:U))/100</f>
        <v>0</v>
      </c>
      <c r="O320" s="39" t="n">
        <f aca="false">(COUNTIF('Random Magic Item'!J:J,$A320)+SUMIF('Random Magic Item'!$M:$M,$A320,'Random Magic Item'!V:V))/100</f>
        <v>0</v>
      </c>
      <c r="P320" s="40" t="n">
        <f aca="false">SIGN(SUM(G320:O320))</f>
        <v>1</v>
      </c>
      <c r="Q320" s="1" t="n">
        <v>193</v>
      </c>
      <c r="W320" s="34" t="n">
        <v>241</v>
      </c>
      <c r="AC320" s="35"/>
      <c r="AD320" s="34"/>
    </row>
    <row r="321" customFormat="false" ht="15" hidden="false" customHeight="false" outlineLevel="0" collapsed="false">
      <c r="A321" s="0" t="s">
        <v>819</v>
      </c>
      <c r="C321" s="0" t="s">
        <v>798</v>
      </c>
      <c r="D321" s="1" t="s">
        <v>469</v>
      </c>
      <c r="E321" s="1" t="n">
        <v>0</v>
      </c>
      <c r="F321" s="1" t="n">
        <v>0</v>
      </c>
      <c r="G321" s="39" t="n">
        <f aca="false">(COUNTIF('Random Magic Item'!B:B,$A321)+SUMIF('Random Magic Item'!$M:$M,$A321,'Random Magic Item'!N:N))/100</f>
        <v>0</v>
      </c>
      <c r="H321" s="39" t="n">
        <f aca="false">(COUNTIF('Random Magic Item'!C:C,$A321)+SUMIF('Random Magic Item'!$M:$M,$A321,'Random Magic Item'!O:O))/100</f>
        <v>0</v>
      </c>
      <c r="I321" s="39" t="n">
        <f aca="false">(COUNTIF('Random Magic Item'!D:D,$A321)+SUMIF('Random Magic Item'!$M:$M,$A321,'Random Magic Item'!P:P))/100</f>
        <v>0</v>
      </c>
      <c r="J321" s="39" t="n">
        <f aca="false">(COUNTIF('Random Magic Item'!E:E,$A321)+SUMIF('Random Magic Item'!$M:$M,$A321,'Random Magic Item'!Q:Q))/100</f>
        <v>0</v>
      </c>
      <c r="K321" s="39" t="n">
        <f aca="false">(COUNTIF('Random Magic Item'!F:F,$A321)+SUMIF('Random Magic Item'!$M:$M,$A321,'Random Magic Item'!R:R))/100</f>
        <v>0</v>
      </c>
      <c r="L321" s="39" t="n">
        <f aca="false">(COUNTIF('Random Magic Item'!G:G,$A321)+SUMIF('Random Magic Item'!$M:$M,$A321,'Random Magic Item'!S:S))/100</f>
        <v>0</v>
      </c>
      <c r="M321" s="39" t="n">
        <f aca="false">(COUNTIF('Random Magic Item'!H:H,$A321)+SUMIF('Random Magic Item'!$M:$M,$A321,'Random Magic Item'!T:T))/100</f>
        <v>0</v>
      </c>
      <c r="N321" s="39" t="n">
        <f aca="false">(COUNTIF('Random Magic Item'!I:I,$A321)+SUMIF('Random Magic Item'!$M:$M,$A321,'Random Magic Item'!U:U))/100</f>
        <v>0</v>
      </c>
      <c r="O321" s="39" t="n">
        <f aca="false">(COUNTIF('Random Magic Item'!J:J,$A321)+SUMIF('Random Magic Item'!$M:$M,$A321,'Random Magic Item'!V:V))/100</f>
        <v>0.01</v>
      </c>
      <c r="P321" s="40" t="n">
        <f aca="false">SIGN(SUM(G321:O321))</f>
        <v>1</v>
      </c>
      <c r="Q321" s="1" t="n">
        <v>193</v>
      </c>
      <c r="W321" s="34" t="n">
        <v>241</v>
      </c>
      <c r="AC321" s="35"/>
      <c r="AD321" s="34"/>
    </row>
    <row r="322" customFormat="false" ht="15" hidden="false" customHeight="false" outlineLevel="0" collapsed="false">
      <c r="A322" s="0" t="s">
        <v>820</v>
      </c>
      <c r="C322" s="0" t="s">
        <v>798</v>
      </c>
      <c r="D322" s="1" t="s">
        <v>439</v>
      </c>
      <c r="E322" s="1" t="n">
        <v>1</v>
      </c>
      <c r="F322" s="1" t="n">
        <v>0</v>
      </c>
      <c r="G322" s="39" t="n">
        <f aca="false">(COUNTIF('Random Magic Item'!B:B,$A322)+SUMIF('Random Magic Item'!$M:$M,$A322,'Random Magic Item'!N:N))/100</f>
        <v>0</v>
      </c>
      <c r="H322" s="39" t="n">
        <f aca="false">(COUNTIF('Random Magic Item'!C:C,$A322)+SUMIF('Random Magic Item'!$M:$M,$A322,'Random Magic Item'!O:O))/100</f>
        <v>0</v>
      </c>
      <c r="I322" s="39" t="n">
        <f aca="false">(COUNTIF('Random Magic Item'!D:D,$A322)+SUMIF('Random Magic Item'!$M:$M,$A322,'Random Magic Item'!P:P))/100</f>
        <v>0</v>
      </c>
      <c r="J322" s="39" t="n">
        <f aca="false">(COUNTIF('Random Magic Item'!E:E,$A322)+SUMIF('Random Magic Item'!$M:$M,$A322,'Random Magic Item'!Q:Q))/100</f>
        <v>0</v>
      </c>
      <c r="K322" s="39" t="n">
        <f aca="false">(COUNTIF('Random Magic Item'!F:F,$A322)+SUMIF('Random Magic Item'!$M:$M,$A322,'Random Magic Item'!R:R))/100</f>
        <v>0</v>
      </c>
      <c r="L322" s="39" t="n">
        <f aca="false">(COUNTIF('Random Magic Item'!G:G,$A322)+SUMIF('Random Magic Item'!$M:$M,$A322,'Random Magic Item'!S:S))/100</f>
        <v>0.01</v>
      </c>
      <c r="M322" s="39" t="n">
        <f aca="false">(COUNTIF('Random Magic Item'!H:H,$A322)+SUMIF('Random Magic Item'!$M:$M,$A322,'Random Magic Item'!T:T))/100</f>
        <v>0</v>
      </c>
      <c r="N322" s="39" t="n">
        <f aca="false">(COUNTIF('Random Magic Item'!I:I,$A322)+SUMIF('Random Magic Item'!$M:$M,$A322,'Random Magic Item'!U:U))/100</f>
        <v>0</v>
      </c>
      <c r="O322" s="39" t="n">
        <f aca="false">(COUNTIF('Random Magic Item'!J:J,$A322)+SUMIF('Random Magic Item'!$M:$M,$A322,'Random Magic Item'!V:V))/100</f>
        <v>0</v>
      </c>
      <c r="P322" s="40" t="n">
        <f aca="false">SIGN(SUM(G322:O322))</f>
        <v>1</v>
      </c>
      <c r="Q322" s="1" t="n">
        <v>193</v>
      </c>
      <c r="W322" s="34" t="n">
        <v>241</v>
      </c>
      <c r="AC322" s="35"/>
      <c r="AD322" s="34"/>
    </row>
    <row r="323" customFormat="false" ht="15" hidden="false" customHeight="false" outlineLevel="0" collapsed="false">
      <c r="A323" s="0" t="s">
        <v>821</v>
      </c>
      <c r="C323" s="0" t="s">
        <v>798</v>
      </c>
      <c r="D323" s="1" t="s">
        <v>469</v>
      </c>
      <c r="E323" s="1" t="n">
        <v>1</v>
      </c>
      <c r="F323" s="1" t="n">
        <v>0</v>
      </c>
      <c r="G323" s="39" t="n">
        <f aca="false">(COUNTIF('Random Magic Item'!B:B,$A323)+SUMIF('Random Magic Item'!$M:$M,$A323,'Random Magic Item'!N:N))/100</f>
        <v>0</v>
      </c>
      <c r="H323" s="39" t="n">
        <f aca="false">(COUNTIF('Random Magic Item'!C:C,$A323)+SUMIF('Random Magic Item'!$M:$M,$A323,'Random Magic Item'!O:O))/100</f>
        <v>0</v>
      </c>
      <c r="I323" s="39" t="n">
        <f aca="false">(COUNTIF('Random Magic Item'!D:D,$A323)+SUMIF('Random Magic Item'!$M:$M,$A323,'Random Magic Item'!P:P))/100</f>
        <v>0</v>
      </c>
      <c r="J323" s="39" t="n">
        <f aca="false">(COUNTIF('Random Magic Item'!E:E,$A323)+SUMIF('Random Magic Item'!$M:$M,$A323,'Random Magic Item'!Q:Q))/100</f>
        <v>0</v>
      </c>
      <c r="K323" s="39" t="n">
        <f aca="false">(COUNTIF('Random Magic Item'!F:F,$A323)+SUMIF('Random Magic Item'!$M:$M,$A323,'Random Magic Item'!R:R))/100</f>
        <v>0</v>
      </c>
      <c r="L323" s="39" t="n">
        <f aca="false">(COUNTIF('Random Magic Item'!G:G,$A323)+SUMIF('Random Magic Item'!$M:$M,$A323,'Random Magic Item'!S:S))/100</f>
        <v>0</v>
      </c>
      <c r="M323" s="39" t="n">
        <f aca="false">(COUNTIF('Random Magic Item'!H:H,$A323)+SUMIF('Random Magic Item'!$M:$M,$A323,'Random Magic Item'!T:T))/100</f>
        <v>0</v>
      </c>
      <c r="N323" s="39" t="n">
        <f aca="false">(COUNTIF('Random Magic Item'!I:I,$A323)+SUMIF('Random Magic Item'!$M:$M,$A323,'Random Magic Item'!U:U))/100</f>
        <v>0</v>
      </c>
      <c r="O323" s="39" t="n">
        <f aca="false">(COUNTIF('Random Magic Item'!J:J,$A323)+SUMIF('Random Magic Item'!$M:$M,$A323,'Random Magic Item'!V:V))/100</f>
        <v>0.01</v>
      </c>
      <c r="P323" s="40" t="n">
        <f aca="false">SIGN(SUM(G323:O323))</f>
        <v>1</v>
      </c>
      <c r="Q323" s="1" t="n">
        <v>191</v>
      </c>
      <c r="W323" s="34" t="n">
        <v>239</v>
      </c>
      <c r="AC323" s="35"/>
      <c r="AD323" s="34"/>
    </row>
    <row r="324" customFormat="false" ht="15" hidden="false" customHeight="false" outlineLevel="0" collapsed="false">
      <c r="A324" s="0" t="s">
        <v>822</v>
      </c>
      <c r="C324" s="0" t="s">
        <v>798</v>
      </c>
      <c r="D324" s="1" t="s">
        <v>439</v>
      </c>
      <c r="E324" s="1" t="n">
        <v>0</v>
      </c>
      <c r="F324" s="1" t="n">
        <v>0</v>
      </c>
      <c r="G324" s="39" t="n">
        <f aca="false">(COUNTIF('Random Magic Item'!B:B,$A324)+SUMIF('Random Magic Item'!$M:$M,$A324,'Random Magic Item'!N:N))/100</f>
        <v>0</v>
      </c>
      <c r="H324" s="39" t="n">
        <f aca="false">(COUNTIF('Random Magic Item'!C:C,$A324)+SUMIF('Random Magic Item'!$M:$M,$A324,'Random Magic Item'!O:O))/100</f>
        <v>0</v>
      </c>
      <c r="I324" s="39" t="n">
        <f aca="false">(COUNTIF('Random Magic Item'!D:D,$A324)+SUMIF('Random Magic Item'!$M:$M,$A324,'Random Magic Item'!P:P))/100</f>
        <v>0</v>
      </c>
      <c r="J324" s="39" t="n">
        <f aca="false">(COUNTIF('Random Magic Item'!E:E,$A324)+SUMIF('Random Magic Item'!$M:$M,$A324,'Random Magic Item'!Q:Q))/100</f>
        <v>0</v>
      </c>
      <c r="K324" s="39" t="n">
        <f aca="false">(COUNTIF('Random Magic Item'!F:F,$A324)+SUMIF('Random Magic Item'!$M:$M,$A324,'Random Magic Item'!R:R))/100</f>
        <v>0</v>
      </c>
      <c r="L324" s="39" t="n">
        <f aca="false">(COUNTIF('Random Magic Item'!G:G,$A324)+SUMIF('Random Magic Item'!$M:$M,$A324,'Random Magic Item'!S:S))/100</f>
        <v>0.01</v>
      </c>
      <c r="M324" s="39" t="n">
        <f aca="false">(COUNTIF('Random Magic Item'!H:H,$A324)+SUMIF('Random Magic Item'!$M:$M,$A324,'Random Magic Item'!T:T))/100</f>
        <v>0</v>
      </c>
      <c r="N324" s="39" t="n">
        <f aca="false">(COUNTIF('Random Magic Item'!I:I,$A324)+SUMIF('Random Magic Item'!$M:$M,$A324,'Random Magic Item'!U:U))/100</f>
        <v>0</v>
      </c>
      <c r="O324" s="39" t="n">
        <f aca="false">(COUNTIF('Random Magic Item'!J:J,$A324)+SUMIF('Random Magic Item'!$M:$M,$A324,'Random Magic Item'!V:V))/100</f>
        <v>0</v>
      </c>
      <c r="P324" s="40" t="n">
        <f aca="false">SIGN(SUM(G324:O324))</f>
        <v>1</v>
      </c>
      <c r="Q324" s="1" t="n">
        <v>193</v>
      </c>
      <c r="W324" s="34" t="n">
        <v>241</v>
      </c>
      <c r="AC324" s="35"/>
      <c r="AD324" s="34"/>
    </row>
    <row r="325" customFormat="false" ht="15" hidden="false" customHeight="false" outlineLevel="0" collapsed="false">
      <c r="A325" s="0" t="s">
        <v>823</v>
      </c>
      <c r="C325" s="0" t="s">
        <v>798</v>
      </c>
      <c r="D325" s="1" t="s">
        <v>459</v>
      </c>
      <c r="E325" s="1" t="n">
        <v>1</v>
      </c>
      <c r="F325" s="1" t="n">
        <v>0</v>
      </c>
      <c r="G325" s="39" t="n">
        <f aca="false">(COUNTIF('Random Magic Item'!B:B,$A325)+SUMIF('Random Magic Item'!$M:$M,$A325,'Random Magic Item'!N:N))/100</f>
        <v>0</v>
      </c>
      <c r="H325" s="39" t="n">
        <f aca="false">(COUNTIF('Random Magic Item'!C:C,$A325)+SUMIF('Random Magic Item'!$M:$M,$A325,'Random Magic Item'!O:O))/100</f>
        <v>0</v>
      </c>
      <c r="I325" s="39" t="n">
        <f aca="false">(COUNTIF('Random Magic Item'!D:D,$A325)+SUMIF('Random Magic Item'!$M:$M,$A325,'Random Magic Item'!P:P))/100</f>
        <v>0</v>
      </c>
      <c r="J325" s="39" t="n">
        <f aca="false">(COUNTIF('Random Magic Item'!E:E,$A325)+SUMIF('Random Magic Item'!$M:$M,$A325,'Random Magic Item'!Q:Q))/100</f>
        <v>0</v>
      </c>
      <c r="K325" s="39" t="n">
        <f aca="false">(COUNTIF('Random Magic Item'!F:F,$A325)+SUMIF('Random Magic Item'!$M:$M,$A325,'Random Magic Item'!R:R))/100</f>
        <v>0</v>
      </c>
      <c r="L325" s="39" t="n">
        <f aca="false">(COUNTIF('Random Magic Item'!G:G,$A325)+SUMIF('Random Magic Item'!$M:$M,$A325,'Random Magic Item'!S:S))/100</f>
        <v>0</v>
      </c>
      <c r="M325" s="39" t="n">
        <f aca="false">(COUNTIF('Random Magic Item'!H:H,$A325)+SUMIF('Random Magic Item'!$M:$M,$A325,'Random Magic Item'!T:T))/100</f>
        <v>0.01</v>
      </c>
      <c r="N325" s="39" t="n">
        <f aca="false">(COUNTIF('Random Magic Item'!I:I,$A325)+SUMIF('Random Magic Item'!$M:$M,$A325,'Random Magic Item'!U:U))/100</f>
        <v>0</v>
      </c>
      <c r="O325" s="39" t="n">
        <f aca="false">(COUNTIF('Random Magic Item'!J:J,$A325)+SUMIF('Random Magic Item'!$M:$M,$A325,'Random Magic Item'!V:V))/100</f>
        <v>0</v>
      </c>
      <c r="P325" s="40" t="n">
        <f aca="false">SIGN(SUM(G325:O325))</f>
        <v>1</v>
      </c>
      <c r="Q325" s="1" t="n">
        <v>193</v>
      </c>
      <c r="W325" s="34" t="n">
        <v>241</v>
      </c>
      <c r="AC325" s="35"/>
      <c r="AD325" s="34"/>
    </row>
    <row r="326" customFormat="false" ht="15" hidden="false" customHeight="false" outlineLevel="0" collapsed="false">
      <c r="A326" s="0" t="s">
        <v>824</v>
      </c>
      <c r="C326" s="0" t="s">
        <v>455</v>
      </c>
      <c r="D326" s="1" t="s">
        <v>459</v>
      </c>
      <c r="E326" s="1" t="n">
        <v>1</v>
      </c>
      <c r="F326" s="1" t="n">
        <v>0</v>
      </c>
      <c r="G326" s="39" t="n">
        <f aca="false">(COUNTIF('Random Magic Item'!B:B,$A326)+SUMIF('Random Magic Item'!$M:$M,$A326,'Random Magic Item'!N:N))/100</f>
        <v>0</v>
      </c>
      <c r="H326" s="39" t="n">
        <f aca="false">(COUNTIF('Random Magic Item'!C:C,$A326)+SUMIF('Random Magic Item'!$M:$M,$A326,'Random Magic Item'!O:O))/100</f>
        <v>0</v>
      </c>
      <c r="I326" s="39" t="n">
        <f aca="false">(COUNTIF('Random Magic Item'!D:D,$A326)+SUMIF('Random Magic Item'!$M:$M,$A326,'Random Magic Item'!P:P))/100</f>
        <v>0</v>
      </c>
      <c r="J326" s="39" t="n">
        <f aca="false">(COUNTIF('Random Magic Item'!E:E,$A326)+SUMIF('Random Magic Item'!$M:$M,$A326,'Random Magic Item'!Q:Q))/100</f>
        <v>0</v>
      </c>
      <c r="K326" s="39" t="n">
        <f aca="false">(COUNTIF('Random Magic Item'!F:F,$A326)+SUMIF('Random Magic Item'!$M:$M,$A326,'Random Magic Item'!R:R))/100</f>
        <v>0</v>
      </c>
      <c r="L326" s="39" t="n">
        <f aca="false">(COUNTIF('Random Magic Item'!G:G,$A326)+SUMIF('Random Magic Item'!$M:$M,$A326,'Random Magic Item'!S:S))/100</f>
        <v>0</v>
      </c>
      <c r="M326" s="39" t="n">
        <f aca="false">(COUNTIF('Random Magic Item'!H:H,$A326)+SUMIF('Random Magic Item'!$M:$M,$A326,'Random Magic Item'!T:T))/100</f>
        <v>0.01</v>
      </c>
      <c r="N326" s="39" t="n">
        <f aca="false">(COUNTIF('Random Magic Item'!I:I,$A326)+SUMIF('Random Magic Item'!$M:$M,$A326,'Random Magic Item'!U:U))/100</f>
        <v>0</v>
      </c>
      <c r="O326" s="39" t="n">
        <f aca="false">(COUNTIF('Random Magic Item'!J:J,$A326)+SUMIF('Random Magic Item'!$M:$M,$A326,'Random Magic Item'!V:V))/100</f>
        <v>0</v>
      </c>
      <c r="P326" s="40" t="n">
        <f aca="false">SIGN(SUM(G326:O326))</f>
        <v>1</v>
      </c>
      <c r="Q326" s="1" t="n">
        <v>193</v>
      </c>
      <c r="W326" s="34" t="n">
        <v>242</v>
      </c>
      <c r="AC326" s="35"/>
      <c r="AD326" s="34"/>
    </row>
    <row r="327" customFormat="false" ht="15" hidden="false" customHeight="false" outlineLevel="0" collapsed="false">
      <c r="A327" s="0" t="s">
        <v>825</v>
      </c>
      <c r="C327" s="0" t="s">
        <v>455</v>
      </c>
      <c r="D327" s="1" t="s">
        <v>461</v>
      </c>
      <c r="E327" s="1" t="n">
        <v>1</v>
      </c>
      <c r="F327" s="1" t="n">
        <v>0</v>
      </c>
      <c r="G327" s="39" t="n">
        <f aca="false">(COUNTIF('Random Magic Item'!B:B,$A327)+SUMIF('Random Magic Item'!$M:$M,$A327,'Random Magic Item'!N:N))/100</f>
        <v>0</v>
      </c>
      <c r="H327" s="39" t="n">
        <f aca="false">(COUNTIF('Random Magic Item'!C:C,$A327)+SUMIF('Random Magic Item'!$M:$M,$A327,'Random Magic Item'!O:O))/100</f>
        <v>0</v>
      </c>
      <c r="I327" s="39" t="n">
        <f aca="false">(COUNTIF('Random Magic Item'!D:D,$A327)+SUMIF('Random Magic Item'!$M:$M,$A327,'Random Magic Item'!P:P))/100</f>
        <v>0</v>
      </c>
      <c r="J327" s="39" t="n">
        <f aca="false">(COUNTIF('Random Magic Item'!E:E,$A327)+SUMIF('Random Magic Item'!$M:$M,$A327,'Random Magic Item'!Q:Q))/100</f>
        <v>0</v>
      </c>
      <c r="K327" s="39" t="n">
        <f aca="false">(COUNTIF('Random Magic Item'!F:F,$A327)+SUMIF('Random Magic Item'!$M:$M,$A327,'Random Magic Item'!R:R))/100</f>
        <v>0</v>
      </c>
      <c r="L327" s="39" t="n">
        <f aca="false">(COUNTIF('Random Magic Item'!G:G,$A327)+SUMIF('Random Magic Item'!$M:$M,$A327,'Random Magic Item'!S:S))/100</f>
        <v>0</v>
      </c>
      <c r="M327" s="39" t="n">
        <f aca="false">(COUNTIF('Random Magic Item'!H:H,$A327)+SUMIF('Random Magic Item'!$M:$M,$A327,'Random Magic Item'!T:T))/100</f>
        <v>0</v>
      </c>
      <c r="N327" s="39" t="n">
        <f aca="false">(COUNTIF('Random Magic Item'!I:I,$A327)+SUMIF('Random Magic Item'!$M:$M,$A327,'Random Magic Item'!U:U))/100</f>
        <v>0.02</v>
      </c>
      <c r="O327" s="39" t="n">
        <f aca="false">(COUNTIF('Random Magic Item'!J:J,$A327)+SUMIF('Random Magic Item'!$M:$M,$A327,'Random Magic Item'!V:V))/100</f>
        <v>0</v>
      </c>
      <c r="P327" s="40" t="n">
        <f aca="false">SIGN(SUM(G327:O327))</f>
        <v>1</v>
      </c>
      <c r="Q327" s="1" t="n">
        <v>194</v>
      </c>
      <c r="W327" s="34" t="n">
        <v>242</v>
      </c>
      <c r="AC327" s="35"/>
      <c r="AD327" s="34"/>
    </row>
    <row r="328" customFormat="false" ht="15" hidden="false" customHeight="false" outlineLevel="0" collapsed="false">
      <c r="A328" s="0" t="s">
        <v>826</v>
      </c>
      <c r="C328" s="0" t="s">
        <v>455</v>
      </c>
      <c r="D328" s="1" t="s">
        <v>461</v>
      </c>
      <c r="E328" s="1" t="n">
        <v>1</v>
      </c>
      <c r="F328" s="1" t="n">
        <v>0</v>
      </c>
      <c r="G328" s="39" t="n">
        <f aca="false">(COUNTIF('Random Magic Item'!B:B,$A328)+SUMIF('Random Magic Item'!$M:$M,$A328,'Random Magic Item'!N:N))/100</f>
        <v>0</v>
      </c>
      <c r="H328" s="39" t="n">
        <f aca="false">(COUNTIF('Random Magic Item'!C:C,$A328)+SUMIF('Random Magic Item'!$M:$M,$A328,'Random Magic Item'!O:O))/100</f>
        <v>0</v>
      </c>
      <c r="I328" s="39" t="n">
        <f aca="false">(COUNTIF('Random Magic Item'!D:D,$A328)+SUMIF('Random Magic Item'!$M:$M,$A328,'Random Magic Item'!P:P))/100</f>
        <v>0</v>
      </c>
      <c r="J328" s="39" t="n">
        <f aca="false">(COUNTIF('Random Magic Item'!E:E,$A328)+SUMIF('Random Magic Item'!$M:$M,$A328,'Random Magic Item'!Q:Q))/100</f>
        <v>0</v>
      </c>
      <c r="K328" s="39" t="n">
        <f aca="false">(COUNTIF('Random Magic Item'!F:F,$A328)+SUMIF('Random Magic Item'!$M:$M,$A328,'Random Magic Item'!R:R))/100</f>
        <v>0</v>
      </c>
      <c r="L328" s="39" t="n">
        <f aca="false">(COUNTIF('Random Magic Item'!G:G,$A328)+SUMIF('Random Magic Item'!$M:$M,$A328,'Random Magic Item'!S:S))/100</f>
        <v>0</v>
      </c>
      <c r="M328" s="39" t="n">
        <f aca="false">(COUNTIF('Random Magic Item'!H:H,$A328)+SUMIF('Random Magic Item'!$M:$M,$A328,'Random Magic Item'!T:T))/100</f>
        <v>0</v>
      </c>
      <c r="N328" s="39" t="n">
        <f aca="false">(COUNTIF('Random Magic Item'!I:I,$A328)+SUMIF('Random Magic Item'!$M:$M,$A328,'Random Magic Item'!U:U))/100</f>
        <v>0.02</v>
      </c>
      <c r="O328" s="39" t="n">
        <f aca="false">(COUNTIF('Random Magic Item'!J:J,$A328)+SUMIF('Random Magic Item'!$M:$M,$A328,'Random Magic Item'!V:V))/100</f>
        <v>0</v>
      </c>
      <c r="P328" s="40" t="n">
        <f aca="false">SIGN(SUM(G328:O328))</f>
        <v>1</v>
      </c>
      <c r="Q328" s="1" t="n">
        <v>194</v>
      </c>
      <c r="W328" s="34" t="n">
        <v>242</v>
      </c>
      <c r="AC328" s="35"/>
      <c r="AD328" s="34"/>
    </row>
    <row r="329" customFormat="false" ht="15" hidden="false" customHeight="false" outlineLevel="0" collapsed="false">
      <c r="A329" s="0" t="s">
        <v>827</v>
      </c>
      <c r="C329" s="0" t="s">
        <v>455</v>
      </c>
      <c r="D329" s="1" t="s">
        <v>469</v>
      </c>
      <c r="E329" s="1" t="n">
        <v>1</v>
      </c>
      <c r="F329" s="1" t="n">
        <v>0</v>
      </c>
      <c r="G329" s="39" t="n">
        <f aca="false">(COUNTIF('Random Magic Item'!B:B,$A329)+SUMIF('Random Magic Item'!$M:$M,$A329,'Random Magic Item'!N:N))/100</f>
        <v>0</v>
      </c>
      <c r="H329" s="39" t="n">
        <f aca="false">(COUNTIF('Random Magic Item'!C:C,$A329)+SUMIF('Random Magic Item'!$M:$M,$A329,'Random Magic Item'!O:O))/100</f>
        <v>0</v>
      </c>
      <c r="I329" s="39" t="n">
        <f aca="false">(COUNTIF('Random Magic Item'!D:D,$A329)+SUMIF('Random Magic Item'!$M:$M,$A329,'Random Magic Item'!P:P))/100</f>
        <v>0</v>
      </c>
      <c r="J329" s="39" t="n">
        <f aca="false">(COUNTIF('Random Magic Item'!E:E,$A329)+SUMIF('Random Magic Item'!$M:$M,$A329,'Random Magic Item'!Q:Q))/100</f>
        <v>0</v>
      </c>
      <c r="K329" s="39" t="n">
        <f aca="false">(COUNTIF('Random Magic Item'!F:F,$A329)+SUMIF('Random Magic Item'!$M:$M,$A329,'Random Magic Item'!R:R))/100</f>
        <v>0</v>
      </c>
      <c r="L329" s="39" t="n">
        <f aca="false">(COUNTIF('Random Magic Item'!G:G,$A329)+SUMIF('Random Magic Item'!$M:$M,$A329,'Random Magic Item'!S:S))/100</f>
        <v>0</v>
      </c>
      <c r="M329" s="39" t="n">
        <f aca="false">(COUNTIF('Random Magic Item'!H:H,$A329)+SUMIF('Random Magic Item'!$M:$M,$A329,'Random Magic Item'!T:T))/100</f>
        <v>0</v>
      </c>
      <c r="N329" s="39" t="n">
        <f aca="false">(COUNTIF('Random Magic Item'!I:I,$A329)+SUMIF('Random Magic Item'!$M:$M,$A329,'Random Magic Item'!U:U))/100</f>
        <v>0</v>
      </c>
      <c r="O329" s="39" t="n">
        <f aca="false">(COUNTIF('Random Magic Item'!J:J,$A329)+SUMIF('Random Magic Item'!$M:$M,$A329,'Random Magic Item'!V:V))/100</f>
        <v>0.02</v>
      </c>
      <c r="P329" s="40" t="n">
        <f aca="false">SIGN(SUM(G329:O329))</f>
        <v>1</v>
      </c>
      <c r="Q329" s="1" t="n">
        <v>194</v>
      </c>
      <c r="W329" s="34" t="n">
        <v>242</v>
      </c>
      <c r="AC329" s="35"/>
      <c r="AD329" s="34"/>
    </row>
    <row r="330" customFormat="false" ht="15" hidden="false" customHeight="false" outlineLevel="0" collapsed="false">
      <c r="A330" s="0" t="s">
        <v>828</v>
      </c>
      <c r="C330" s="0" t="s">
        <v>455</v>
      </c>
      <c r="D330" s="1" t="s">
        <v>439</v>
      </c>
      <c r="E330" s="1" t="n">
        <v>0</v>
      </c>
      <c r="F330" s="1" t="n">
        <v>0</v>
      </c>
      <c r="G330" s="39" t="n">
        <f aca="false">(COUNTIF('Random Magic Item'!B:B,$A330)+SUMIF('Random Magic Item'!$M:$M,$A330,'Random Magic Item'!N:N))/100</f>
        <v>0</v>
      </c>
      <c r="H330" s="39" t="n">
        <f aca="false">(COUNTIF('Random Magic Item'!C:C,$A330)+SUMIF('Random Magic Item'!$M:$M,$A330,'Random Magic Item'!O:O))/100</f>
        <v>0.01</v>
      </c>
      <c r="I330" s="39" t="n">
        <f aca="false">(COUNTIF('Random Magic Item'!D:D,$A330)+SUMIF('Random Magic Item'!$M:$M,$A330,'Random Magic Item'!P:P))/100</f>
        <v>0</v>
      </c>
      <c r="J330" s="39" t="n">
        <f aca="false">(COUNTIF('Random Magic Item'!E:E,$A330)+SUMIF('Random Magic Item'!$M:$M,$A330,'Random Magic Item'!Q:Q))/100</f>
        <v>0</v>
      </c>
      <c r="K330" s="39" t="n">
        <f aca="false">(COUNTIF('Random Magic Item'!F:F,$A330)+SUMIF('Random Magic Item'!$M:$M,$A330,'Random Magic Item'!R:R))/100</f>
        <v>0</v>
      </c>
      <c r="L330" s="39" t="n">
        <f aca="false">(COUNTIF('Random Magic Item'!G:G,$A330)+SUMIF('Random Magic Item'!$M:$M,$A330,'Random Magic Item'!S:S))/100</f>
        <v>0</v>
      </c>
      <c r="M330" s="39" t="n">
        <f aca="false">(COUNTIF('Random Magic Item'!H:H,$A330)+SUMIF('Random Magic Item'!$M:$M,$A330,'Random Magic Item'!T:T))/100</f>
        <v>0</v>
      </c>
      <c r="N330" s="39" t="n">
        <f aca="false">(COUNTIF('Random Magic Item'!I:I,$A330)+SUMIF('Random Magic Item'!$M:$M,$A330,'Random Magic Item'!U:U))/100</f>
        <v>0</v>
      </c>
      <c r="O330" s="39" t="n">
        <f aca="false">(COUNTIF('Random Magic Item'!J:J,$A330)+SUMIF('Random Magic Item'!$M:$M,$A330,'Random Magic Item'!V:V))/100</f>
        <v>0</v>
      </c>
      <c r="P330" s="40" t="n">
        <f aca="false">SIGN(SUM(G330:O330))</f>
        <v>1</v>
      </c>
      <c r="Q330" s="1" t="n">
        <v>195</v>
      </c>
      <c r="W330" s="34" t="n">
        <v>242</v>
      </c>
      <c r="AC330" s="35"/>
      <c r="AD330" s="34"/>
    </row>
    <row r="331" customFormat="false" ht="15" hidden="false" customHeight="false" outlineLevel="0" collapsed="false">
      <c r="A331" s="0" t="s">
        <v>829</v>
      </c>
      <c r="C331" s="0" t="s">
        <v>668</v>
      </c>
      <c r="D331" s="1" t="s">
        <v>461</v>
      </c>
      <c r="E331" s="1" t="n">
        <v>1</v>
      </c>
      <c r="F331" s="1" t="n">
        <v>0</v>
      </c>
      <c r="G331" s="39" t="n">
        <f aca="false">(COUNTIF('Random Magic Item'!B:B,$A331)+SUMIF('Random Magic Item'!$M:$M,$A331,'Random Magic Item'!N:N))/100</f>
        <v>0</v>
      </c>
      <c r="H331" s="39" t="n">
        <f aca="false">(COUNTIF('Random Magic Item'!C:C,$A331)+SUMIF('Random Magic Item'!$M:$M,$A331,'Random Magic Item'!O:O))/100</f>
        <v>0</v>
      </c>
      <c r="I331" s="39" t="n">
        <f aca="false">(COUNTIF('Random Magic Item'!D:D,$A331)+SUMIF('Random Magic Item'!$M:$M,$A331,'Random Magic Item'!P:P))/100</f>
        <v>0</v>
      </c>
      <c r="J331" s="39" t="n">
        <f aca="false">(COUNTIF('Random Magic Item'!E:E,$A331)+SUMIF('Random Magic Item'!$M:$M,$A331,'Random Magic Item'!Q:Q))/100</f>
        <v>0</v>
      </c>
      <c r="K331" s="39" t="n">
        <f aca="false">(COUNTIF('Random Magic Item'!F:F,$A331)+SUMIF('Random Magic Item'!$M:$M,$A331,'Random Magic Item'!R:R))/100</f>
        <v>0</v>
      </c>
      <c r="L331" s="39" t="n">
        <f aca="false">(COUNTIF('Random Magic Item'!G:G,$A331)+SUMIF('Random Magic Item'!$M:$M,$A331,'Random Magic Item'!S:S))/100</f>
        <v>0</v>
      </c>
      <c r="M331" s="39" t="n">
        <f aca="false">(COUNTIF('Random Magic Item'!H:H,$A331)+SUMIF('Random Magic Item'!$M:$M,$A331,'Random Magic Item'!T:T))/100</f>
        <v>0</v>
      </c>
      <c r="N331" s="39" t="n">
        <f aca="false">(COUNTIF('Random Magic Item'!I:I,$A331)+SUMIF('Random Magic Item'!$M:$M,$A331,'Random Magic Item'!U:U))/100</f>
        <v>0.02</v>
      </c>
      <c r="O331" s="39" t="n">
        <f aca="false">(COUNTIF('Random Magic Item'!J:J,$A331)+SUMIF('Random Magic Item'!$M:$M,$A331,'Random Magic Item'!V:V))/100</f>
        <v>0</v>
      </c>
      <c r="P331" s="40" t="n">
        <f aca="false">SIGN(SUM(G331:O331))</f>
        <v>1</v>
      </c>
      <c r="Q331" s="1" t="n">
        <v>195</v>
      </c>
      <c r="W331" s="34" t="n">
        <v>243</v>
      </c>
      <c r="AC331" s="35"/>
      <c r="AD331" s="34"/>
    </row>
    <row r="332" customFormat="false" ht="15" hidden="false" customHeight="false" outlineLevel="0" collapsed="false">
      <c r="A332" s="0" t="s">
        <v>830</v>
      </c>
      <c r="C332" s="0" t="s">
        <v>668</v>
      </c>
      <c r="D332" s="1" t="s">
        <v>461</v>
      </c>
      <c r="E332" s="1" t="n">
        <v>1</v>
      </c>
      <c r="F332" s="1" t="n">
        <v>0</v>
      </c>
      <c r="G332" s="39" t="n">
        <f aca="false">(COUNTIF('Random Magic Item'!B:B,$A332)+SUMIF('Random Magic Item'!$M:$M,$A332,'Random Magic Item'!N:N))/100</f>
        <v>0</v>
      </c>
      <c r="H332" s="39" t="n">
        <f aca="false">(COUNTIF('Random Magic Item'!C:C,$A332)+SUMIF('Random Magic Item'!$M:$M,$A332,'Random Magic Item'!O:O))/100</f>
        <v>0</v>
      </c>
      <c r="I332" s="39" t="n">
        <f aca="false">(COUNTIF('Random Magic Item'!D:D,$A332)+SUMIF('Random Magic Item'!$M:$M,$A332,'Random Magic Item'!P:P))/100</f>
        <v>0</v>
      </c>
      <c r="J332" s="39" t="n">
        <f aca="false">(COUNTIF('Random Magic Item'!E:E,$A332)+SUMIF('Random Magic Item'!$M:$M,$A332,'Random Magic Item'!Q:Q))/100</f>
        <v>0</v>
      </c>
      <c r="K332" s="39" t="n">
        <f aca="false">(COUNTIF('Random Magic Item'!F:F,$A332)+SUMIF('Random Magic Item'!$M:$M,$A332,'Random Magic Item'!R:R))/100</f>
        <v>0</v>
      </c>
      <c r="L332" s="39" t="n">
        <f aca="false">(COUNTIF('Random Magic Item'!G:G,$A332)+SUMIF('Random Magic Item'!$M:$M,$A332,'Random Magic Item'!S:S))/100</f>
        <v>0</v>
      </c>
      <c r="M332" s="39" t="n">
        <f aca="false">(COUNTIF('Random Magic Item'!H:H,$A332)+SUMIF('Random Magic Item'!$M:$M,$A332,'Random Magic Item'!T:T))/100</f>
        <v>0</v>
      </c>
      <c r="N332" s="39" t="n">
        <f aca="false">(COUNTIF('Random Magic Item'!I:I,$A332)+SUMIF('Random Magic Item'!$M:$M,$A332,'Random Magic Item'!U:U))/100</f>
        <v>0.02</v>
      </c>
      <c r="O332" s="39" t="n">
        <f aca="false">(COUNTIF('Random Magic Item'!J:J,$A332)+SUMIF('Random Magic Item'!$M:$M,$A332,'Random Magic Item'!V:V))/100</f>
        <v>0</v>
      </c>
      <c r="P332" s="40" t="n">
        <f aca="false">SIGN(SUM(G332:O332))</f>
        <v>1</v>
      </c>
      <c r="Q332" s="1" t="n">
        <v>196</v>
      </c>
      <c r="W332" s="34" t="n">
        <v>243</v>
      </c>
      <c r="AC332" s="35"/>
      <c r="AD332" s="34"/>
    </row>
    <row r="333" customFormat="false" ht="15" hidden="false" customHeight="false" outlineLevel="0" collapsed="false">
      <c r="A333" s="0" t="s">
        <v>831</v>
      </c>
      <c r="C333" s="0" t="s">
        <v>668</v>
      </c>
      <c r="D333" s="1" t="s">
        <v>469</v>
      </c>
      <c r="E333" s="1" t="n">
        <v>1</v>
      </c>
      <c r="F333" s="1" t="n">
        <v>0</v>
      </c>
      <c r="G333" s="39" t="n">
        <f aca="false">(COUNTIF('Random Magic Item'!B:B,$A333)+SUMIF('Random Magic Item'!$M:$M,$A333,'Random Magic Item'!N:N))/100</f>
        <v>0</v>
      </c>
      <c r="H333" s="39" t="n">
        <f aca="false">(COUNTIF('Random Magic Item'!C:C,$A333)+SUMIF('Random Magic Item'!$M:$M,$A333,'Random Magic Item'!O:O))/100</f>
        <v>0</v>
      </c>
      <c r="I333" s="39" t="n">
        <f aca="false">(COUNTIF('Random Magic Item'!D:D,$A333)+SUMIF('Random Magic Item'!$M:$M,$A333,'Random Magic Item'!P:P))/100</f>
        <v>0</v>
      </c>
      <c r="J333" s="39" t="n">
        <f aca="false">(COUNTIF('Random Magic Item'!E:E,$A333)+SUMIF('Random Magic Item'!$M:$M,$A333,'Random Magic Item'!Q:Q))/100</f>
        <v>0</v>
      </c>
      <c r="K333" s="39" t="n">
        <f aca="false">(COUNTIF('Random Magic Item'!F:F,$A333)+SUMIF('Random Magic Item'!$M:$M,$A333,'Random Magic Item'!R:R))/100</f>
        <v>0</v>
      </c>
      <c r="L333" s="39" t="n">
        <f aca="false">(COUNTIF('Random Magic Item'!G:G,$A333)+SUMIF('Random Magic Item'!$M:$M,$A333,'Random Magic Item'!S:S))/100</f>
        <v>0</v>
      </c>
      <c r="M333" s="39" t="n">
        <f aca="false">(COUNTIF('Random Magic Item'!H:H,$A333)+SUMIF('Random Magic Item'!$M:$M,$A333,'Random Magic Item'!T:T))/100</f>
        <v>0</v>
      </c>
      <c r="N333" s="39" t="n">
        <f aca="false">(COUNTIF('Random Magic Item'!I:I,$A333)+SUMIF('Random Magic Item'!$M:$M,$A333,'Random Magic Item'!U:U))/100</f>
        <v>0</v>
      </c>
      <c r="O333" s="39" t="n">
        <f aca="false">(COUNTIF('Random Magic Item'!J:J,$A333)+SUMIF('Random Magic Item'!$M:$M,$A333,'Random Magic Item'!V:V))/100</f>
        <v>0.03</v>
      </c>
      <c r="P333" s="40" t="n">
        <f aca="false">SIGN(SUM(G333:O333))</f>
        <v>1</v>
      </c>
      <c r="Q333" s="1" t="n">
        <v>196</v>
      </c>
      <c r="W333" s="34" t="n">
        <v>243</v>
      </c>
      <c r="AC333" s="35"/>
      <c r="AD333" s="34"/>
    </row>
    <row r="334" customFormat="false" ht="15" hidden="false" customHeight="false" outlineLevel="0" collapsed="false">
      <c r="A334" s="0" t="s">
        <v>832</v>
      </c>
      <c r="C334" s="0" t="s">
        <v>668</v>
      </c>
      <c r="D334" s="1" t="s">
        <v>469</v>
      </c>
      <c r="E334" s="1" t="n">
        <v>1</v>
      </c>
      <c r="F334" s="1" t="n">
        <v>0</v>
      </c>
      <c r="G334" s="39" t="n">
        <f aca="false">(COUNTIF('Random Magic Item'!B:B,$A334)+SUMIF('Random Magic Item'!$M:$M,$A334,'Random Magic Item'!N:N))/100</f>
        <v>0</v>
      </c>
      <c r="H334" s="39" t="n">
        <f aca="false">(COUNTIF('Random Magic Item'!C:C,$A334)+SUMIF('Random Magic Item'!$M:$M,$A334,'Random Magic Item'!O:O))/100</f>
        <v>0</v>
      </c>
      <c r="I334" s="39" t="n">
        <f aca="false">(COUNTIF('Random Magic Item'!D:D,$A334)+SUMIF('Random Magic Item'!$M:$M,$A334,'Random Magic Item'!P:P))/100</f>
        <v>0</v>
      </c>
      <c r="J334" s="39" t="n">
        <f aca="false">(COUNTIF('Random Magic Item'!E:E,$A334)+SUMIF('Random Magic Item'!$M:$M,$A334,'Random Magic Item'!Q:Q))/100</f>
        <v>0</v>
      </c>
      <c r="K334" s="39" t="n">
        <f aca="false">(COUNTIF('Random Magic Item'!F:F,$A334)+SUMIF('Random Magic Item'!$M:$M,$A334,'Random Magic Item'!R:R))/100</f>
        <v>0</v>
      </c>
      <c r="L334" s="39" t="n">
        <f aca="false">(COUNTIF('Random Magic Item'!G:G,$A334)+SUMIF('Random Magic Item'!$M:$M,$A334,'Random Magic Item'!S:S))/100</f>
        <v>0</v>
      </c>
      <c r="M334" s="39" t="n">
        <f aca="false">(COUNTIF('Random Magic Item'!H:H,$A334)+SUMIF('Random Magic Item'!$M:$M,$A334,'Random Magic Item'!T:T))/100</f>
        <v>0</v>
      </c>
      <c r="N334" s="39" t="n">
        <f aca="false">(COUNTIF('Random Magic Item'!I:I,$A334)+SUMIF('Random Magic Item'!$M:$M,$A334,'Random Magic Item'!U:U))/100</f>
        <v>0</v>
      </c>
      <c r="O334" s="39" t="n">
        <f aca="false">(COUNTIF('Random Magic Item'!J:J,$A334)+SUMIF('Random Magic Item'!$M:$M,$A334,'Random Magic Item'!V:V))/100</f>
        <v>0.02</v>
      </c>
      <c r="P334" s="40" t="n">
        <f aca="false">SIGN(SUM(G334:O334))</f>
        <v>1</v>
      </c>
      <c r="Q334" s="1" t="n">
        <v>197</v>
      </c>
      <c r="AC334" s="35"/>
      <c r="AD334" s="34"/>
    </row>
    <row r="335" customFormat="false" ht="15" hidden="false" customHeight="false" outlineLevel="0" collapsed="false">
      <c r="A335" s="0" t="s">
        <v>833</v>
      </c>
      <c r="C335" s="0" t="s">
        <v>668</v>
      </c>
      <c r="D335" s="1" t="s">
        <v>459</v>
      </c>
      <c r="E335" s="1" t="n">
        <v>1</v>
      </c>
      <c r="F335" s="1" t="n">
        <v>0</v>
      </c>
      <c r="G335" s="39" t="n">
        <f aca="false">(COUNTIF('Random Magic Item'!B:B,$A335)+SUMIF('Random Magic Item'!$M:$M,$A335,'Random Magic Item'!N:N))/100</f>
        <v>0</v>
      </c>
      <c r="H335" s="39" t="n">
        <f aca="false">(COUNTIF('Random Magic Item'!C:C,$A335)+SUMIF('Random Magic Item'!$M:$M,$A335,'Random Magic Item'!O:O))/100</f>
        <v>0</v>
      </c>
      <c r="I335" s="39" t="n">
        <f aca="false">(COUNTIF('Random Magic Item'!D:D,$A335)+SUMIF('Random Magic Item'!$M:$M,$A335,'Random Magic Item'!P:P))/100</f>
        <v>0</v>
      </c>
      <c r="J335" s="39" t="n">
        <f aca="false">(COUNTIF('Random Magic Item'!E:E,$A335)+SUMIF('Random Magic Item'!$M:$M,$A335,'Random Magic Item'!Q:Q))/100</f>
        <v>0</v>
      </c>
      <c r="K335" s="39" t="n">
        <f aca="false">(COUNTIF('Random Magic Item'!F:F,$A335)+SUMIF('Random Magic Item'!$M:$M,$A335,'Random Magic Item'!R:R))/100</f>
        <v>0</v>
      </c>
      <c r="L335" s="39" t="n">
        <f aca="false">(COUNTIF('Random Magic Item'!G:G,$A335)+SUMIF('Random Magic Item'!$M:$M,$A335,'Random Magic Item'!S:S))/100</f>
        <v>0</v>
      </c>
      <c r="M335" s="39" t="n">
        <f aca="false">(COUNTIF('Random Magic Item'!H:H,$A335)+SUMIF('Random Magic Item'!$M:$M,$A335,'Random Magic Item'!T:T))/100</f>
        <v>0.01</v>
      </c>
      <c r="N335" s="39" t="n">
        <f aca="false">(COUNTIF('Random Magic Item'!I:I,$A335)+SUMIF('Random Magic Item'!$M:$M,$A335,'Random Magic Item'!U:U))/100</f>
        <v>0</v>
      </c>
      <c r="O335" s="39" t="n">
        <f aca="false">(COUNTIF('Random Magic Item'!J:J,$A335)+SUMIF('Random Magic Item'!$M:$M,$A335,'Random Magic Item'!V:V))/100</f>
        <v>0</v>
      </c>
      <c r="P335" s="40" t="n">
        <f aca="false">SIGN(SUM(G335:O335))</f>
        <v>1</v>
      </c>
      <c r="Q335" s="1" t="n">
        <v>197</v>
      </c>
      <c r="W335" s="34" t="n">
        <v>244</v>
      </c>
      <c r="AC335" s="35"/>
      <c r="AD335" s="34"/>
    </row>
    <row r="336" customFormat="false" ht="15" hidden="false" customHeight="false" outlineLevel="0" collapsed="false">
      <c r="A336" s="0" t="s">
        <v>834</v>
      </c>
      <c r="C336" s="0" t="s">
        <v>668</v>
      </c>
      <c r="D336" s="1" t="s">
        <v>461</v>
      </c>
      <c r="E336" s="1" t="n">
        <v>0</v>
      </c>
      <c r="F336" s="1" t="n">
        <v>0</v>
      </c>
      <c r="G336" s="39" t="n">
        <f aca="false">(COUNTIF('Random Magic Item'!B:B,$A336)+SUMIF('Random Magic Item'!$M:$M,$A336,'Random Magic Item'!N:N))/100</f>
        <v>0</v>
      </c>
      <c r="H336" s="39" t="n">
        <f aca="false">(COUNTIF('Random Magic Item'!C:C,$A336)+SUMIF('Random Magic Item'!$M:$M,$A336,'Random Magic Item'!O:O))/100</f>
        <v>0</v>
      </c>
      <c r="I336" s="39" t="n">
        <f aca="false">(COUNTIF('Random Magic Item'!D:D,$A336)+SUMIF('Random Magic Item'!$M:$M,$A336,'Random Magic Item'!P:P))/100</f>
        <v>0</v>
      </c>
      <c r="J336" s="39" t="n">
        <f aca="false">(COUNTIF('Random Magic Item'!E:E,$A336)+SUMIF('Random Magic Item'!$M:$M,$A336,'Random Magic Item'!Q:Q))/100</f>
        <v>0</v>
      </c>
      <c r="K336" s="39" t="n">
        <f aca="false">(COUNTIF('Random Magic Item'!F:F,$A336)+SUMIF('Random Magic Item'!$M:$M,$A336,'Random Magic Item'!R:R))/100</f>
        <v>0</v>
      </c>
      <c r="L336" s="39" t="n">
        <f aca="false">(COUNTIF('Random Magic Item'!G:G,$A336)+SUMIF('Random Magic Item'!$M:$M,$A336,'Random Magic Item'!S:S))/100</f>
        <v>0</v>
      </c>
      <c r="M336" s="39" t="n">
        <f aca="false">(COUNTIF('Random Magic Item'!H:H,$A336)+SUMIF('Random Magic Item'!$M:$M,$A336,'Random Magic Item'!T:T))/100</f>
        <v>0</v>
      </c>
      <c r="N336" s="39" t="n">
        <f aca="false">(COUNTIF('Random Magic Item'!I:I,$A336)+SUMIF('Random Magic Item'!$M:$M,$A336,'Random Magic Item'!U:U))/100</f>
        <v>0.02</v>
      </c>
      <c r="O336" s="39" t="n">
        <f aca="false">(COUNTIF('Random Magic Item'!J:J,$A336)+SUMIF('Random Magic Item'!$M:$M,$A336,'Random Magic Item'!V:V))/100</f>
        <v>0</v>
      </c>
      <c r="P336" s="40" t="n">
        <f aca="false">SIGN(SUM(G336:O336))</f>
        <v>1</v>
      </c>
      <c r="Q336" s="1" t="n">
        <v>197</v>
      </c>
      <c r="W336" s="34" t="n">
        <v>244</v>
      </c>
      <c r="AC336" s="35"/>
      <c r="AD336" s="34"/>
    </row>
    <row r="337" customFormat="false" ht="15" hidden="false" customHeight="false" outlineLevel="0" collapsed="false">
      <c r="A337" s="0" t="s">
        <v>835</v>
      </c>
      <c r="C337" s="0" t="s">
        <v>668</v>
      </c>
      <c r="D337" s="1" t="s">
        <v>439</v>
      </c>
      <c r="E337" s="1" t="n">
        <v>1</v>
      </c>
      <c r="F337" s="1" t="n">
        <v>0</v>
      </c>
      <c r="G337" s="39" t="n">
        <f aca="false">(COUNTIF('Random Magic Item'!B:B,$A337)+SUMIF('Random Magic Item'!$M:$M,$A337,'Random Magic Item'!N:N))/100</f>
        <v>0</v>
      </c>
      <c r="H337" s="39" t="n">
        <f aca="false">(COUNTIF('Random Magic Item'!C:C,$A337)+SUMIF('Random Magic Item'!$M:$M,$A337,'Random Magic Item'!O:O))/100</f>
        <v>0</v>
      </c>
      <c r="I337" s="39" t="n">
        <f aca="false">(COUNTIF('Random Magic Item'!D:D,$A337)+SUMIF('Random Magic Item'!$M:$M,$A337,'Random Magic Item'!P:P))/100</f>
        <v>0</v>
      </c>
      <c r="J337" s="39" t="n">
        <f aca="false">(COUNTIF('Random Magic Item'!E:E,$A337)+SUMIF('Random Magic Item'!$M:$M,$A337,'Random Magic Item'!Q:Q))/100</f>
        <v>0</v>
      </c>
      <c r="K337" s="39" t="n">
        <f aca="false">(COUNTIF('Random Magic Item'!F:F,$A337)+SUMIF('Random Magic Item'!$M:$M,$A337,'Random Magic Item'!R:R))/100</f>
        <v>0</v>
      </c>
      <c r="L337" s="39" t="n">
        <f aca="false">(COUNTIF('Random Magic Item'!G:G,$A337)+SUMIF('Random Magic Item'!$M:$M,$A337,'Random Magic Item'!S:S))/100</f>
        <v>0.02</v>
      </c>
      <c r="M337" s="39" t="n">
        <f aca="false">(COUNTIF('Random Magic Item'!H:H,$A337)+SUMIF('Random Magic Item'!$M:$M,$A337,'Random Magic Item'!T:T))/100</f>
        <v>0</v>
      </c>
      <c r="N337" s="39" t="n">
        <f aca="false">(COUNTIF('Random Magic Item'!I:I,$A337)+SUMIF('Random Magic Item'!$M:$M,$A337,'Random Magic Item'!U:U))/100</f>
        <v>0</v>
      </c>
      <c r="O337" s="39" t="n">
        <f aca="false">(COUNTIF('Random Magic Item'!J:J,$A337)+SUMIF('Random Magic Item'!$M:$M,$A337,'Random Magic Item'!V:V))/100</f>
        <v>0</v>
      </c>
      <c r="P337" s="40" t="n">
        <f aca="false">SIGN(SUM(G337:O337))</f>
        <v>1</v>
      </c>
      <c r="Q337" s="1" t="n">
        <v>197</v>
      </c>
      <c r="AC337" s="35"/>
      <c r="AD337" s="34"/>
    </row>
    <row r="338" customFormat="false" ht="15" hidden="false" customHeight="false" outlineLevel="0" collapsed="false">
      <c r="A338" s="0" t="s">
        <v>836</v>
      </c>
      <c r="C338" s="0" t="s">
        <v>668</v>
      </c>
      <c r="D338" s="1" t="s">
        <v>459</v>
      </c>
      <c r="E338" s="1" t="n">
        <v>1</v>
      </c>
      <c r="F338" s="1" t="n">
        <v>0</v>
      </c>
      <c r="G338" s="39" t="n">
        <f aca="false">(COUNTIF('Random Magic Item'!B:B,$A338)+SUMIF('Random Magic Item'!$M:$M,$A338,'Random Magic Item'!N:N))/100</f>
        <v>0</v>
      </c>
      <c r="H338" s="39" t="n">
        <f aca="false">(COUNTIF('Random Magic Item'!C:C,$A338)+SUMIF('Random Magic Item'!$M:$M,$A338,'Random Magic Item'!O:O))/100</f>
        <v>0</v>
      </c>
      <c r="I338" s="39" t="n">
        <f aca="false">(COUNTIF('Random Magic Item'!D:D,$A338)+SUMIF('Random Magic Item'!$M:$M,$A338,'Random Magic Item'!P:P))/100</f>
        <v>0</v>
      </c>
      <c r="J338" s="39" t="n">
        <f aca="false">(COUNTIF('Random Magic Item'!E:E,$A338)+SUMIF('Random Magic Item'!$M:$M,$A338,'Random Magic Item'!Q:Q))/100</f>
        <v>0</v>
      </c>
      <c r="K338" s="39" t="n">
        <f aca="false">(COUNTIF('Random Magic Item'!F:F,$A338)+SUMIF('Random Magic Item'!$M:$M,$A338,'Random Magic Item'!R:R))/100</f>
        <v>0</v>
      </c>
      <c r="L338" s="39" t="n">
        <f aca="false">(COUNTIF('Random Magic Item'!G:G,$A338)+SUMIF('Random Magic Item'!$M:$M,$A338,'Random Magic Item'!S:S))/100</f>
        <v>0</v>
      </c>
      <c r="M338" s="39" t="n">
        <f aca="false">(COUNTIF('Random Magic Item'!H:H,$A338)+SUMIF('Random Magic Item'!$M:$M,$A338,'Random Magic Item'!T:T))/100</f>
        <v>0.01</v>
      </c>
      <c r="N338" s="39" t="n">
        <f aca="false">(COUNTIF('Random Magic Item'!I:I,$A338)+SUMIF('Random Magic Item'!$M:$M,$A338,'Random Magic Item'!U:U))/100</f>
        <v>0</v>
      </c>
      <c r="O338" s="39" t="n">
        <f aca="false">(COUNTIF('Random Magic Item'!J:J,$A338)+SUMIF('Random Magic Item'!$M:$M,$A338,'Random Magic Item'!V:V))/100</f>
        <v>0</v>
      </c>
      <c r="P338" s="40" t="n">
        <f aca="false">SIGN(SUM(G338:O338))</f>
        <v>1</v>
      </c>
      <c r="Q338" s="1" t="n">
        <v>197</v>
      </c>
      <c r="AC338" s="35"/>
      <c r="AD338" s="34"/>
    </row>
    <row r="339" customFormat="false" ht="15" hidden="false" customHeight="false" outlineLevel="0" collapsed="false">
      <c r="A339" s="0" t="s">
        <v>837</v>
      </c>
      <c r="C339" s="0" t="s">
        <v>668</v>
      </c>
      <c r="D339" s="1" t="s">
        <v>461</v>
      </c>
      <c r="E339" s="1" t="n">
        <v>1</v>
      </c>
      <c r="F339" s="1" t="n">
        <v>0</v>
      </c>
      <c r="G339" s="39" t="n">
        <f aca="false">(COUNTIF('Random Magic Item'!B:B,$A339)+SUMIF('Random Magic Item'!$M:$M,$A339,'Random Magic Item'!N:N))/100</f>
        <v>0</v>
      </c>
      <c r="H339" s="39" t="n">
        <f aca="false">(COUNTIF('Random Magic Item'!C:C,$A339)+SUMIF('Random Magic Item'!$M:$M,$A339,'Random Magic Item'!O:O))/100</f>
        <v>0</v>
      </c>
      <c r="I339" s="39" t="n">
        <f aca="false">(COUNTIF('Random Magic Item'!D:D,$A339)+SUMIF('Random Magic Item'!$M:$M,$A339,'Random Magic Item'!P:P))/100</f>
        <v>0</v>
      </c>
      <c r="J339" s="39" t="n">
        <f aca="false">(COUNTIF('Random Magic Item'!E:E,$A339)+SUMIF('Random Magic Item'!$M:$M,$A339,'Random Magic Item'!Q:Q))/100</f>
        <v>0</v>
      </c>
      <c r="K339" s="39" t="n">
        <f aca="false">(COUNTIF('Random Magic Item'!F:F,$A339)+SUMIF('Random Magic Item'!$M:$M,$A339,'Random Magic Item'!R:R))/100</f>
        <v>0</v>
      </c>
      <c r="L339" s="39" t="n">
        <f aca="false">(COUNTIF('Random Magic Item'!G:G,$A339)+SUMIF('Random Magic Item'!$M:$M,$A339,'Random Magic Item'!S:S))/100</f>
        <v>0</v>
      </c>
      <c r="M339" s="39" t="n">
        <f aca="false">(COUNTIF('Random Magic Item'!H:H,$A339)+SUMIF('Random Magic Item'!$M:$M,$A339,'Random Magic Item'!T:T))/100</f>
        <v>0</v>
      </c>
      <c r="N339" s="39" t="n">
        <f aca="false">(COUNTIF('Random Magic Item'!I:I,$A339)+SUMIF('Random Magic Item'!$M:$M,$A339,'Random Magic Item'!U:U))/100</f>
        <v>0.02</v>
      </c>
      <c r="O339" s="39" t="n">
        <f aca="false">(COUNTIF('Random Magic Item'!J:J,$A339)+SUMIF('Random Magic Item'!$M:$M,$A339,'Random Magic Item'!V:V))/100</f>
        <v>0</v>
      </c>
      <c r="P339" s="40" t="n">
        <f aca="false">SIGN(SUM(G339:O339))</f>
        <v>1</v>
      </c>
      <c r="Q339" s="1" t="n">
        <v>197</v>
      </c>
      <c r="AC339" s="35"/>
      <c r="AD339" s="34"/>
    </row>
    <row r="340" customFormat="false" ht="15" hidden="false" customHeight="false" outlineLevel="0" collapsed="false">
      <c r="A340" s="0" t="s">
        <v>838</v>
      </c>
      <c r="C340" s="0" t="s">
        <v>455</v>
      </c>
      <c r="D340" s="1" t="s">
        <v>439</v>
      </c>
      <c r="E340" s="1" t="n">
        <v>0</v>
      </c>
      <c r="F340" s="1" t="n">
        <v>0</v>
      </c>
      <c r="G340" s="39" t="n">
        <f aca="false">(COUNTIF('Random Magic Item'!B:B,$A340)+SUMIF('Random Magic Item'!$M:$M,$A340,'Random Magic Item'!N:N))/100</f>
        <v>0</v>
      </c>
      <c r="H340" s="39" t="n">
        <f aca="false">(COUNTIF('Random Magic Item'!C:C,$A340)+SUMIF('Random Magic Item'!$M:$M,$A340,'Random Magic Item'!O:O))/100</f>
        <v>0.01</v>
      </c>
      <c r="I340" s="39" t="n">
        <f aca="false">(COUNTIF('Random Magic Item'!D:D,$A340)+SUMIF('Random Magic Item'!$M:$M,$A340,'Random Magic Item'!P:P))/100</f>
        <v>0</v>
      </c>
      <c r="J340" s="39" t="n">
        <f aca="false">(COUNTIF('Random Magic Item'!E:E,$A340)+SUMIF('Random Magic Item'!$M:$M,$A340,'Random Magic Item'!Q:Q))/100</f>
        <v>0</v>
      </c>
      <c r="K340" s="39" t="n">
        <f aca="false">(COUNTIF('Random Magic Item'!F:F,$A340)+SUMIF('Random Magic Item'!$M:$M,$A340,'Random Magic Item'!R:R))/100</f>
        <v>0</v>
      </c>
      <c r="L340" s="39" t="n">
        <f aca="false">(COUNTIF('Random Magic Item'!G:G,$A340)+SUMIF('Random Magic Item'!$M:$M,$A340,'Random Magic Item'!S:S))/100</f>
        <v>0</v>
      </c>
      <c r="M340" s="39" t="n">
        <f aca="false">(COUNTIF('Random Magic Item'!H:H,$A340)+SUMIF('Random Magic Item'!$M:$M,$A340,'Random Magic Item'!T:T))/100</f>
        <v>0</v>
      </c>
      <c r="N340" s="39" t="n">
        <f aca="false">(COUNTIF('Random Magic Item'!I:I,$A340)+SUMIF('Random Magic Item'!$M:$M,$A340,'Random Magic Item'!U:U))/100</f>
        <v>0</v>
      </c>
      <c r="O340" s="39" t="n">
        <f aca="false">(COUNTIF('Random Magic Item'!J:J,$A340)+SUMIF('Random Magic Item'!$M:$M,$A340,'Random Magic Item'!V:V))/100</f>
        <v>0</v>
      </c>
      <c r="P340" s="40" t="n">
        <f aca="false">SIGN(SUM(G340:O340))</f>
        <v>1</v>
      </c>
      <c r="Q340" s="1" t="n">
        <v>197</v>
      </c>
      <c r="W340" s="34" t="n">
        <v>244</v>
      </c>
      <c r="AC340" s="35"/>
      <c r="AD340" s="34"/>
    </row>
    <row r="341" customFormat="false" ht="15" hidden="false" customHeight="false" outlineLevel="0" collapsed="false">
      <c r="A341" s="0" t="s">
        <v>839</v>
      </c>
      <c r="C341" s="0" t="s">
        <v>455</v>
      </c>
      <c r="D341" s="1" t="s">
        <v>459</v>
      </c>
      <c r="E341" s="1" t="n">
        <v>0</v>
      </c>
      <c r="F341" s="1" t="n">
        <v>0</v>
      </c>
      <c r="G341" s="39" t="n">
        <f aca="false">(COUNTIF('Random Magic Item'!B:B,$A341)+SUMIF('Random Magic Item'!$M:$M,$A341,'Random Magic Item'!N:N))/100</f>
        <v>0</v>
      </c>
      <c r="H341" s="39" t="n">
        <f aca="false">(COUNTIF('Random Magic Item'!C:C,$A341)+SUMIF('Random Magic Item'!$M:$M,$A341,'Random Magic Item'!O:O))/100</f>
        <v>0</v>
      </c>
      <c r="I341" s="39" t="n">
        <f aca="false">(COUNTIF('Random Magic Item'!D:D,$A341)+SUMIF('Random Magic Item'!$M:$M,$A341,'Random Magic Item'!P:P))/100</f>
        <v>0</v>
      </c>
      <c r="J341" s="39" t="n">
        <f aca="false">(COUNTIF('Random Magic Item'!E:E,$A341)+SUMIF('Random Magic Item'!$M:$M,$A341,'Random Magic Item'!Q:Q))/100</f>
        <v>0</v>
      </c>
      <c r="K341" s="39" t="n">
        <f aca="false">(COUNTIF('Random Magic Item'!F:F,$A341)+SUMIF('Random Magic Item'!$M:$M,$A341,'Random Magic Item'!R:R))/100</f>
        <v>0</v>
      </c>
      <c r="L341" s="39" t="n">
        <f aca="false">(COUNTIF('Random Magic Item'!G:G,$A341)+SUMIF('Random Magic Item'!$M:$M,$A341,'Random Magic Item'!S:S))/100</f>
        <v>0</v>
      </c>
      <c r="M341" s="39" t="n">
        <f aca="false">(COUNTIF('Random Magic Item'!H:H,$A341)+SUMIF('Random Magic Item'!$M:$M,$A341,'Random Magic Item'!T:T))/100</f>
        <v>0.01</v>
      </c>
      <c r="N341" s="39" t="n">
        <f aca="false">(COUNTIF('Random Magic Item'!I:I,$A341)+SUMIF('Random Magic Item'!$M:$M,$A341,'Random Magic Item'!U:U))/100</f>
        <v>0</v>
      </c>
      <c r="O341" s="39" t="n">
        <f aca="false">(COUNTIF('Random Magic Item'!J:J,$A341)+SUMIF('Random Magic Item'!$M:$M,$A341,'Random Magic Item'!V:V))/100</f>
        <v>0</v>
      </c>
      <c r="P341" s="40" t="n">
        <f aca="false">SIGN(SUM(G341:O341))</f>
        <v>1</v>
      </c>
      <c r="Q341" s="1" t="n">
        <v>197</v>
      </c>
      <c r="W341" s="34" t="n">
        <v>244</v>
      </c>
      <c r="AC341" s="35"/>
      <c r="AD341" s="34"/>
    </row>
    <row r="342" customFormat="false" ht="15" hidden="false" customHeight="false" outlineLevel="0" collapsed="false">
      <c r="A342" s="0" t="s">
        <v>840</v>
      </c>
      <c r="C342" s="0" t="s">
        <v>455</v>
      </c>
      <c r="D342" s="1" t="s">
        <v>439</v>
      </c>
      <c r="E342" s="1" t="n">
        <v>0</v>
      </c>
      <c r="F342" s="1" t="n">
        <v>0</v>
      </c>
      <c r="G342" s="39" t="n">
        <f aca="false">(COUNTIF('Random Magic Item'!B:B,$A342)+SUMIF('Random Magic Item'!$M:$M,$A342,'Random Magic Item'!N:N))/100</f>
        <v>0</v>
      </c>
      <c r="H342" s="39" t="n">
        <f aca="false">(COUNTIF('Random Magic Item'!C:C,$A342)+SUMIF('Random Magic Item'!$M:$M,$A342,'Random Magic Item'!O:O))/100</f>
        <v>0.01</v>
      </c>
      <c r="I342" s="39" t="n">
        <f aca="false">(COUNTIF('Random Magic Item'!D:D,$A342)+SUMIF('Random Magic Item'!$M:$M,$A342,'Random Magic Item'!P:P))/100</f>
        <v>0</v>
      </c>
      <c r="J342" s="39" t="n">
        <f aca="false">(COUNTIF('Random Magic Item'!E:E,$A342)+SUMIF('Random Magic Item'!$M:$M,$A342,'Random Magic Item'!Q:Q))/100</f>
        <v>0</v>
      </c>
      <c r="K342" s="39" t="n">
        <f aca="false">(COUNTIF('Random Magic Item'!F:F,$A342)+SUMIF('Random Magic Item'!$M:$M,$A342,'Random Magic Item'!R:R))/100</f>
        <v>0</v>
      </c>
      <c r="L342" s="39" t="n">
        <f aca="false">(COUNTIF('Random Magic Item'!G:G,$A342)+SUMIF('Random Magic Item'!$M:$M,$A342,'Random Magic Item'!S:S))/100</f>
        <v>0</v>
      </c>
      <c r="M342" s="39" t="n">
        <f aca="false">(COUNTIF('Random Magic Item'!H:H,$A342)+SUMIF('Random Magic Item'!$M:$M,$A342,'Random Magic Item'!T:T))/100</f>
        <v>0</v>
      </c>
      <c r="N342" s="39" t="n">
        <f aca="false">(COUNTIF('Random Magic Item'!I:I,$A342)+SUMIF('Random Magic Item'!$M:$M,$A342,'Random Magic Item'!U:U))/100</f>
        <v>0</v>
      </c>
      <c r="O342" s="39" t="n">
        <f aca="false">(COUNTIF('Random Magic Item'!J:J,$A342)+SUMIF('Random Magic Item'!$M:$M,$A342,'Random Magic Item'!V:V))/100</f>
        <v>0</v>
      </c>
      <c r="P342" s="40" t="n">
        <f aca="false">SIGN(SUM(G342:O342))</f>
        <v>1</v>
      </c>
      <c r="Q342" s="1" t="n">
        <v>199</v>
      </c>
      <c r="AC342" s="35"/>
      <c r="AD342" s="34"/>
    </row>
    <row r="343" customFormat="false" ht="15" hidden="false" customHeight="false" outlineLevel="0" collapsed="false">
      <c r="A343" s="0" t="s">
        <v>841</v>
      </c>
      <c r="C343" s="0" t="s">
        <v>455</v>
      </c>
      <c r="D343" s="1" t="s">
        <v>469</v>
      </c>
      <c r="E343" s="1" t="n">
        <v>1</v>
      </c>
      <c r="F343" s="1" t="n">
        <v>0</v>
      </c>
      <c r="G343" s="39" t="n">
        <f aca="false">(COUNTIF('Random Magic Item'!B:B,$A343)+SUMIF('Random Magic Item'!$M:$M,$A343,'Random Magic Item'!N:N))/100</f>
        <v>0</v>
      </c>
      <c r="H343" s="39" t="n">
        <f aca="false">(COUNTIF('Random Magic Item'!C:C,$A343)+SUMIF('Random Magic Item'!$M:$M,$A343,'Random Magic Item'!O:O))/100</f>
        <v>0</v>
      </c>
      <c r="I343" s="39" t="n">
        <f aca="false">(COUNTIF('Random Magic Item'!D:D,$A343)+SUMIF('Random Magic Item'!$M:$M,$A343,'Random Magic Item'!P:P))/100</f>
        <v>0</v>
      </c>
      <c r="J343" s="39" t="n">
        <f aca="false">(COUNTIF('Random Magic Item'!E:E,$A343)+SUMIF('Random Magic Item'!$M:$M,$A343,'Random Magic Item'!Q:Q))/100</f>
        <v>0</v>
      </c>
      <c r="K343" s="39" t="n">
        <f aca="false">(COUNTIF('Random Magic Item'!F:F,$A343)+SUMIF('Random Magic Item'!$M:$M,$A343,'Random Magic Item'!R:R))/100</f>
        <v>0</v>
      </c>
      <c r="L343" s="39" t="n">
        <f aca="false">(COUNTIF('Random Magic Item'!G:G,$A343)+SUMIF('Random Magic Item'!$M:$M,$A343,'Random Magic Item'!S:S))/100</f>
        <v>0</v>
      </c>
      <c r="M343" s="39" t="n">
        <f aca="false">(COUNTIF('Random Magic Item'!H:H,$A343)+SUMIF('Random Magic Item'!$M:$M,$A343,'Random Magic Item'!T:T))/100</f>
        <v>0</v>
      </c>
      <c r="N343" s="39" t="n">
        <f aca="false">(COUNTIF('Random Magic Item'!I:I,$A343)+SUMIF('Random Magic Item'!$M:$M,$A343,'Random Magic Item'!U:U))/100</f>
        <v>0</v>
      </c>
      <c r="O343" s="39" t="n">
        <f aca="false">(COUNTIF('Random Magic Item'!J:J,$A343)+SUMIF('Random Magic Item'!$M:$M,$A343,'Random Magic Item'!V:V))/100</f>
        <v>0.02</v>
      </c>
      <c r="P343" s="40" t="n">
        <f aca="false">SIGN(SUM(G343:O343))</f>
        <v>1</v>
      </c>
      <c r="Q343" s="1" t="n">
        <v>199</v>
      </c>
      <c r="W343" s="34" t="n">
        <v>245</v>
      </c>
      <c r="AC343" s="35"/>
      <c r="AD343" s="34"/>
    </row>
    <row r="344" customFormat="false" ht="15" hidden="false" customHeight="false" outlineLevel="0" collapsed="false">
      <c r="A344" s="0" t="s">
        <v>842</v>
      </c>
      <c r="C344" s="0" t="s">
        <v>843</v>
      </c>
      <c r="D344" s="1" t="s">
        <v>461</v>
      </c>
      <c r="E344" s="1" t="n">
        <v>1</v>
      </c>
      <c r="F344" s="1" t="n">
        <v>0</v>
      </c>
      <c r="G344" s="39" t="n">
        <f aca="false">(COUNTIF('Random Magic Item'!B:B,$A344)+SUMIF('Random Magic Item'!$M:$M,$A344,'Random Magic Item'!N:N))/100</f>
        <v>0</v>
      </c>
      <c r="H344" s="39" t="n">
        <f aca="false">(COUNTIF('Random Magic Item'!C:C,$A344)+SUMIF('Random Magic Item'!$M:$M,$A344,'Random Magic Item'!O:O))/100</f>
        <v>0</v>
      </c>
      <c r="I344" s="39" t="n">
        <f aca="false">(COUNTIF('Random Magic Item'!D:D,$A344)+SUMIF('Random Magic Item'!$M:$M,$A344,'Random Magic Item'!P:P))/100</f>
        <v>0</v>
      </c>
      <c r="J344" s="39" t="n">
        <f aca="false">(COUNTIF('Random Magic Item'!E:E,$A344)+SUMIF('Random Magic Item'!$M:$M,$A344,'Random Magic Item'!Q:Q))/100</f>
        <v>0</v>
      </c>
      <c r="K344" s="39" t="n">
        <f aca="false">(COUNTIF('Random Magic Item'!F:F,$A344)+SUMIF('Random Magic Item'!$M:$M,$A344,'Random Magic Item'!R:R))/100</f>
        <v>0</v>
      </c>
      <c r="L344" s="39" t="n">
        <f aca="false">(COUNTIF('Random Magic Item'!G:G,$A344)+SUMIF('Random Magic Item'!$M:$M,$A344,'Random Magic Item'!S:S))/100</f>
        <v>0</v>
      </c>
      <c r="M344" s="39" t="n">
        <f aca="false">(COUNTIF('Random Magic Item'!H:H,$A344)+SUMIF('Random Magic Item'!$M:$M,$A344,'Random Magic Item'!T:T))/100</f>
        <v>0</v>
      </c>
      <c r="N344" s="39" t="n">
        <f aca="false">(COUNTIF('Random Magic Item'!I:I,$A344)+SUMIF('Random Magic Item'!$M:$M,$A344,'Random Magic Item'!U:U))/100</f>
        <v>0.02</v>
      </c>
      <c r="O344" s="39" t="n">
        <f aca="false">(COUNTIF('Random Magic Item'!J:J,$A344)+SUMIF('Random Magic Item'!$M:$M,$A344,'Random Magic Item'!V:V))/100</f>
        <v>0</v>
      </c>
      <c r="P344" s="40" t="n">
        <f aca="false">SIGN(SUM(G344:O344))</f>
        <v>1</v>
      </c>
      <c r="Q344" s="1" t="n">
        <v>199</v>
      </c>
      <c r="W344" s="34" t="n">
        <v>245</v>
      </c>
      <c r="AC344" s="35"/>
      <c r="AD344" s="34"/>
    </row>
    <row r="345" customFormat="false" ht="15" hidden="false" customHeight="false" outlineLevel="0" collapsed="false">
      <c r="A345" s="0" t="s">
        <v>844</v>
      </c>
      <c r="C345" s="0" t="s">
        <v>845</v>
      </c>
      <c r="D345" s="1" t="s">
        <v>459</v>
      </c>
      <c r="E345" s="1" t="n">
        <v>0</v>
      </c>
      <c r="F345" s="1" t="n">
        <v>0</v>
      </c>
      <c r="G345" s="39" t="n">
        <f aca="false">(COUNTIF('Random Magic Item'!B:B,$A345)+SUMIF('Random Magic Item'!$M:$M,$A345,'Random Magic Item'!N:N))/100</f>
        <v>0</v>
      </c>
      <c r="H345" s="39" t="n">
        <f aca="false">(COUNTIF('Random Magic Item'!C:C,$A345)+SUMIF('Random Magic Item'!$M:$M,$A345,'Random Magic Item'!O:O))/100</f>
        <v>0</v>
      </c>
      <c r="I345" s="39" t="n">
        <f aca="false">(COUNTIF('Random Magic Item'!D:D,$A345)+SUMIF('Random Magic Item'!$M:$M,$A345,'Random Magic Item'!P:P))/100</f>
        <v>0.03</v>
      </c>
      <c r="J345" s="39" t="n">
        <f aca="false">(COUNTIF('Random Magic Item'!E:E,$A345)+SUMIF('Random Magic Item'!$M:$M,$A345,'Random Magic Item'!Q:Q))/100</f>
        <v>0</v>
      </c>
      <c r="K345" s="39" t="n">
        <f aca="false">(COUNTIF('Random Magic Item'!F:F,$A345)+SUMIF('Random Magic Item'!$M:$M,$A345,'Random Magic Item'!R:R))/100</f>
        <v>0</v>
      </c>
      <c r="L345" s="39" t="n">
        <f aca="false">(COUNTIF('Random Magic Item'!G:G,$A345)+SUMIF('Random Magic Item'!$M:$M,$A345,'Random Magic Item'!S:S))/100</f>
        <v>0</v>
      </c>
      <c r="M345" s="39" t="n">
        <f aca="false">(COUNTIF('Random Magic Item'!H:H,$A345)+SUMIF('Random Magic Item'!$M:$M,$A345,'Random Magic Item'!T:T))/100</f>
        <v>0</v>
      </c>
      <c r="N345" s="39" t="n">
        <f aca="false">(COUNTIF('Random Magic Item'!I:I,$A345)+SUMIF('Random Magic Item'!$M:$M,$A345,'Random Magic Item'!U:U))/100</f>
        <v>0</v>
      </c>
      <c r="O345" s="39" t="n">
        <f aca="false">(COUNTIF('Random Magic Item'!J:J,$A345)+SUMIF('Random Magic Item'!$M:$M,$A345,'Random Magic Item'!V:V))/100</f>
        <v>0</v>
      </c>
      <c r="P345" s="40" t="n">
        <f aca="false">SIGN(SUM(G345:O345))</f>
        <v>1</v>
      </c>
      <c r="Q345" s="1" t="n">
        <v>199</v>
      </c>
      <c r="Y345" s="1" t="n">
        <v>3</v>
      </c>
      <c r="AC345" s="35"/>
      <c r="AD345" s="34"/>
    </row>
    <row r="346" customFormat="false" ht="15" hidden="false" customHeight="false" outlineLevel="0" collapsed="false">
      <c r="A346" s="0" t="s">
        <v>846</v>
      </c>
      <c r="C346" s="0" t="s">
        <v>847</v>
      </c>
      <c r="D346" s="1" t="s">
        <v>439</v>
      </c>
      <c r="E346" s="1" t="n">
        <v>0</v>
      </c>
      <c r="F346" s="1" t="n">
        <v>0</v>
      </c>
      <c r="G346" s="39" t="n">
        <f aca="false">(COUNTIF('Random Magic Item'!B:B,$A346)+SUMIF('Random Magic Item'!$M:$M,$A346,'Random Magic Item'!N:N))/100</f>
        <v>0</v>
      </c>
      <c r="H346" s="39" t="n">
        <f aca="false">(COUNTIF('Random Magic Item'!C:C,$A346)+SUMIF('Random Magic Item'!$M:$M,$A346,'Random Magic Item'!O:O))/100</f>
        <v>0</v>
      </c>
      <c r="I346" s="39" t="n">
        <f aca="false">(COUNTIF('Random Magic Item'!D:D,$A346)+SUMIF('Random Magic Item'!$M:$M,$A346,'Random Magic Item'!P:P))/100</f>
        <v>0</v>
      </c>
      <c r="J346" s="39" t="n">
        <f aca="false">(COUNTIF('Random Magic Item'!E:E,$A346)+SUMIF('Random Magic Item'!$M:$M,$A346,'Random Magic Item'!Q:Q))/100</f>
        <v>0</v>
      </c>
      <c r="K346" s="39" t="n">
        <f aca="false">(COUNTIF('Random Magic Item'!F:F,$A346)+SUMIF('Random Magic Item'!$M:$M,$A346,'Random Magic Item'!R:R))/100</f>
        <v>0</v>
      </c>
      <c r="L346" s="39" t="n">
        <f aca="false">(COUNTIF('Random Magic Item'!G:G,$A346)+SUMIF('Random Magic Item'!$M:$M,$A346,'Random Magic Item'!S:S))/100</f>
        <v>0</v>
      </c>
      <c r="M346" s="39" t="n">
        <f aca="false">(COUNTIF('Random Magic Item'!H:H,$A346)+SUMIF('Random Magic Item'!$M:$M,$A346,'Random Magic Item'!T:T))/100</f>
        <v>0</v>
      </c>
      <c r="N346" s="39" t="n">
        <f aca="false">(COUNTIF('Random Magic Item'!I:I,$A346)+SUMIF('Random Magic Item'!$M:$M,$A346,'Random Magic Item'!U:U))/100</f>
        <v>0</v>
      </c>
      <c r="O346" s="39" t="n">
        <f aca="false">(COUNTIF('Random Magic Item'!J:J,$A346)+SUMIF('Random Magic Item'!$M:$M,$A346,'Random Magic Item'!V:V))/100</f>
        <v>0</v>
      </c>
      <c r="P346" s="40" t="n">
        <f aca="false">SIGN(SUM(G346:O346))</f>
        <v>0</v>
      </c>
      <c r="U346" s="1" t="n">
        <v>223</v>
      </c>
      <c r="AC346" s="35"/>
      <c r="AD346" s="34"/>
    </row>
    <row r="347" customFormat="false" ht="15" hidden="false" customHeight="false" outlineLevel="0" collapsed="false">
      <c r="A347" s="0" t="s">
        <v>848</v>
      </c>
      <c r="C347" s="0" t="s">
        <v>455</v>
      </c>
      <c r="D347" s="1" t="s">
        <v>439</v>
      </c>
      <c r="E347" s="1" t="n">
        <v>0</v>
      </c>
      <c r="F347" s="1" t="n">
        <v>0</v>
      </c>
      <c r="G347" s="39" t="n">
        <f aca="false">(COUNTIF('Random Magic Item'!B:B,$A347)+SUMIF('Random Magic Item'!$M:$M,$A347,'Random Magic Item'!N:N))/100</f>
        <v>0</v>
      </c>
      <c r="H347" s="39" t="n">
        <f aca="false">(COUNTIF('Random Magic Item'!C:C,$A347)+SUMIF('Random Magic Item'!$M:$M,$A347,'Random Magic Item'!O:O))/100</f>
        <v>0</v>
      </c>
      <c r="I347" s="39" t="n">
        <f aca="false">(COUNTIF('Random Magic Item'!D:D,$A347)+SUMIF('Random Magic Item'!$M:$M,$A347,'Random Magic Item'!P:P))/100</f>
        <v>0.01</v>
      </c>
      <c r="J347" s="39" t="n">
        <f aca="false">(COUNTIF('Random Magic Item'!E:E,$A347)+SUMIF('Random Magic Item'!$M:$M,$A347,'Random Magic Item'!Q:Q))/100</f>
        <v>0</v>
      </c>
      <c r="K347" s="39" t="n">
        <f aca="false">(COUNTIF('Random Magic Item'!F:F,$A347)+SUMIF('Random Magic Item'!$M:$M,$A347,'Random Magic Item'!R:R))/100</f>
        <v>0</v>
      </c>
      <c r="L347" s="39" t="n">
        <f aca="false">(COUNTIF('Random Magic Item'!G:G,$A347)+SUMIF('Random Magic Item'!$M:$M,$A347,'Random Magic Item'!S:S))/100</f>
        <v>0</v>
      </c>
      <c r="M347" s="39" t="n">
        <f aca="false">(COUNTIF('Random Magic Item'!H:H,$A347)+SUMIF('Random Magic Item'!$M:$M,$A347,'Random Magic Item'!T:T))/100</f>
        <v>0</v>
      </c>
      <c r="N347" s="39" t="n">
        <f aca="false">(COUNTIF('Random Magic Item'!I:I,$A347)+SUMIF('Random Magic Item'!$M:$M,$A347,'Random Magic Item'!U:U))/100</f>
        <v>0</v>
      </c>
      <c r="O347" s="39" t="n">
        <f aca="false">(COUNTIF('Random Magic Item'!J:J,$A347)+SUMIF('Random Magic Item'!$M:$M,$A347,'Random Magic Item'!V:V))/100</f>
        <v>0</v>
      </c>
      <c r="P347" s="40" t="n">
        <f aca="false">SIGN(SUM(G347:O347))</f>
        <v>1</v>
      </c>
      <c r="Q347" s="1" t="n">
        <v>199</v>
      </c>
      <c r="AC347" s="35"/>
      <c r="AD347" s="34"/>
    </row>
    <row r="348" customFormat="false" ht="15" hidden="false" customHeight="false" outlineLevel="0" collapsed="false">
      <c r="A348" s="0" t="s">
        <v>849</v>
      </c>
      <c r="C348" s="0" t="s">
        <v>466</v>
      </c>
      <c r="D348" s="1" t="s">
        <v>439</v>
      </c>
      <c r="E348" s="1" t="n">
        <v>0</v>
      </c>
      <c r="F348" s="1" t="n">
        <v>0</v>
      </c>
      <c r="G348" s="39" t="n">
        <f aca="false">(COUNTIF('Random Magic Item'!B:B,$A348)+SUMIF('Random Magic Item'!$M:$M,$A348,'Random Magic Item'!N:N))/100</f>
        <v>0</v>
      </c>
      <c r="H348" s="39" t="n">
        <f aca="false">(COUNTIF('Random Magic Item'!C:C,$A348)+SUMIF('Random Magic Item'!$M:$M,$A348,'Random Magic Item'!O:O))/100</f>
        <v>0</v>
      </c>
      <c r="I348" s="39" t="n">
        <f aca="false">(COUNTIF('Random Magic Item'!D:D,$A348)+SUMIF('Random Magic Item'!$M:$M,$A348,'Random Magic Item'!P:P))/100</f>
        <v>0</v>
      </c>
      <c r="J348" s="39" t="n">
        <f aca="false">(COUNTIF('Random Magic Item'!E:E,$A348)+SUMIF('Random Magic Item'!$M:$M,$A348,'Random Magic Item'!Q:Q))/100</f>
        <v>0</v>
      </c>
      <c r="K348" s="39" t="n">
        <f aca="false">(COUNTIF('Random Magic Item'!F:F,$A348)+SUMIF('Random Magic Item'!$M:$M,$A348,'Random Magic Item'!R:R))/100</f>
        <v>0</v>
      </c>
      <c r="L348" s="39" t="n">
        <f aca="false">(COUNTIF('Random Magic Item'!G:G,$A348)+SUMIF('Random Magic Item'!$M:$M,$A348,'Random Magic Item'!S:S))/100</f>
        <v>0.03</v>
      </c>
      <c r="M348" s="39" t="n">
        <f aca="false">(COUNTIF('Random Magic Item'!H:H,$A348)+SUMIF('Random Magic Item'!$M:$M,$A348,'Random Magic Item'!T:T))/100</f>
        <v>0</v>
      </c>
      <c r="N348" s="39" t="n">
        <f aca="false">(COUNTIF('Random Magic Item'!I:I,$A348)+SUMIF('Random Magic Item'!$M:$M,$A348,'Random Magic Item'!U:U))/100</f>
        <v>0</v>
      </c>
      <c r="O348" s="39" t="n">
        <f aca="false">(COUNTIF('Random Magic Item'!J:J,$A348)+SUMIF('Random Magic Item'!$M:$M,$A348,'Random Magic Item'!V:V))/100</f>
        <v>0</v>
      </c>
      <c r="P348" s="40" t="n">
        <f aca="false">SIGN(SUM(G348:O348))</f>
        <v>1</v>
      </c>
      <c r="Q348" s="1" t="n">
        <v>199</v>
      </c>
      <c r="AC348" s="35"/>
      <c r="AD348" s="34"/>
    </row>
    <row r="349" customFormat="false" ht="15" hidden="false" customHeight="false" outlineLevel="0" collapsed="false">
      <c r="A349" s="0" t="s">
        <v>850</v>
      </c>
      <c r="C349" s="0" t="s">
        <v>733</v>
      </c>
      <c r="D349" s="1" t="s">
        <v>459</v>
      </c>
      <c r="E349" s="1" t="n">
        <v>1</v>
      </c>
      <c r="F349" s="1" t="n">
        <v>0</v>
      </c>
      <c r="G349" s="39" t="n">
        <f aca="false">(COUNTIF('Random Magic Item'!B:B,$A349)+SUMIF('Random Magic Item'!$M:$M,$A349,'Random Magic Item'!N:N))/100</f>
        <v>0</v>
      </c>
      <c r="H349" s="39" t="n">
        <f aca="false">(COUNTIF('Random Magic Item'!C:C,$A349)+SUMIF('Random Magic Item'!$M:$M,$A349,'Random Magic Item'!O:O))/100</f>
        <v>0</v>
      </c>
      <c r="I349" s="39" t="n">
        <f aca="false">(COUNTIF('Random Magic Item'!D:D,$A349)+SUMIF('Random Magic Item'!$M:$M,$A349,'Random Magic Item'!P:P))/100</f>
        <v>0</v>
      </c>
      <c r="J349" s="39" t="n">
        <f aca="false">(COUNTIF('Random Magic Item'!E:E,$A349)+SUMIF('Random Magic Item'!$M:$M,$A349,'Random Magic Item'!Q:Q))/100</f>
        <v>0</v>
      </c>
      <c r="K349" s="39" t="n">
        <f aca="false">(COUNTIF('Random Magic Item'!F:F,$A349)+SUMIF('Random Magic Item'!$M:$M,$A349,'Random Magic Item'!R:R))/100</f>
        <v>0</v>
      </c>
      <c r="L349" s="39" t="n">
        <f aca="false">(COUNTIF('Random Magic Item'!G:G,$A349)+SUMIF('Random Magic Item'!$M:$M,$A349,'Random Magic Item'!S:S))/100</f>
        <v>0</v>
      </c>
      <c r="M349" s="39" t="n">
        <f aca="false">(COUNTIF('Random Magic Item'!H:H,$A349)+SUMIF('Random Magic Item'!$M:$M,$A349,'Random Magic Item'!T:T))/100</f>
        <v>0</v>
      </c>
      <c r="N349" s="39" t="n">
        <f aca="false">(COUNTIF('Random Magic Item'!I:I,$A349)+SUMIF('Random Magic Item'!$M:$M,$A349,'Random Magic Item'!U:U))/100</f>
        <v>0</v>
      </c>
      <c r="O349" s="39" t="n">
        <f aca="false">(COUNTIF('Random Magic Item'!J:J,$A349)+SUMIF('Random Magic Item'!$M:$M,$A349,'Random Magic Item'!V:V))/100</f>
        <v>0</v>
      </c>
      <c r="P349" s="40" t="n">
        <f aca="false">SIGN(SUM(G349:O349))</f>
        <v>0</v>
      </c>
      <c r="AE349" s="35" t="s">
        <v>851</v>
      </c>
    </row>
    <row r="350" customFormat="false" ht="15" hidden="false" customHeight="false" outlineLevel="0" collapsed="false">
      <c r="A350" s="0" t="s">
        <v>852</v>
      </c>
      <c r="C350" s="0" t="s">
        <v>466</v>
      </c>
      <c r="D350" s="1" t="s">
        <v>459</v>
      </c>
      <c r="E350" s="1" t="n">
        <v>1</v>
      </c>
      <c r="F350" s="1" t="n">
        <v>0</v>
      </c>
      <c r="G350" s="39" t="n">
        <f aca="false">(COUNTIF('Random Magic Item'!B:B,$A350)+SUMIF('Random Magic Item'!$M:$M,$A350,'Random Magic Item'!N:N))/100</f>
        <v>0</v>
      </c>
      <c r="H350" s="39" t="n">
        <f aca="false">(COUNTIF('Random Magic Item'!C:C,$A350)+SUMIF('Random Magic Item'!$M:$M,$A350,'Random Magic Item'!O:O))/100</f>
        <v>0</v>
      </c>
      <c r="I350" s="39" t="n">
        <f aca="false">(COUNTIF('Random Magic Item'!D:D,$A350)+SUMIF('Random Magic Item'!$M:$M,$A350,'Random Magic Item'!P:P))/100</f>
        <v>0</v>
      </c>
      <c r="J350" s="39" t="n">
        <f aca="false">(COUNTIF('Random Magic Item'!E:E,$A350)+SUMIF('Random Magic Item'!$M:$M,$A350,'Random Magic Item'!Q:Q))/100</f>
        <v>0</v>
      </c>
      <c r="K350" s="39" t="n">
        <f aca="false">(COUNTIF('Random Magic Item'!F:F,$A350)+SUMIF('Random Magic Item'!$M:$M,$A350,'Random Magic Item'!R:R))/100</f>
        <v>0</v>
      </c>
      <c r="L350" s="39" t="n">
        <f aca="false">(COUNTIF('Random Magic Item'!G:G,$A350)+SUMIF('Random Magic Item'!$M:$M,$A350,'Random Magic Item'!S:S))/100</f>
        <v>0</v>
      </c>
      <c r="M350" s="39" t="n">
        <f aca="false">(COUNTIF('Random Magic Item'!H:H,$A350)+SUMIF('Random Magic Item'!$M:$M,$A350,'Random Magic Item'!T:T))/100</f>
        <v>0.01</v>
      </c>
      <c r="N350" s="39" t="n">
        <f aca="false">(COUNTIF('Random Magic Item'!I:I,$A350)+SUMIF('Random Magic Item'!$M:$M,$A350,'Random Magic Item'!U:U))/100</f>
        <v>0</v>
      </c>
      <c r="O350" s="39" t="n">
        <f aca="false">(COUNTIF('Random Magic Item'!J:J,$A350)+SUMIF('Random Magic Item'!$M:$M,$A350,'Random Magic Item'!V:V))/100</f>
        <v>0</v>
      </c>
      <c r="P350" s="40" t="n">
        <f aca="false">SIGN(SUM(G350:O350))</f>
        <v>1</v>
      </c>
      <c r="Q350" s="1" t="n">
        <v>200</v>
      </c>
      <c r="W350" s="34" t="n">
        <v>245</v>
      </c>
      <c r="AC350" s="35"/>
      <c r="AD350" s="34"/>
    </row>
    <row r="351" customFormat="false" ht="15" hidden="false" customHeight="false" outlineLevel="0" collapsed="false">
      <c r="A351" s="0" t="s">
        <v>853</v>
      </c>
      <c r="C351" s="0" t="s">
        <v>466</v>
      </c>
      <c r="D351" s="1" t="s">
        <v>439</v>
      </c>
      <c r="E351" s="1" t="n">
        <v>0</v>
      </c>
      <c r="F351" s="1" t="n">
        <v>0</v>
      </c>
      <c r="G351" s="39" t="n">
        <f aca="false">(COUNTIF('Random Magic Item'!B:B,$A351)+SUMIF('Random Magic Item'!$M:$M,$A351,'Random Magic Item'!N:N))/100</f>
        <v>0</v>
      </c>
      <c r="H351" s="39" t="n">
        <f aca="false">(COUNTIF('Random Magic Item'!C:C,$A351)+SUMIF('Random Magic Item'!$M:$M,$A351,'Random Magic Item'!O:O))/100</f>
        <v>0</v>
      </c>
      <c r="I351" s="39" t="n">
        <f aca="false">(COUNTIF('Random Magic Item'!D:D,$A351)+SUMIF('Random Magic Item'!$M:$M,$A351,'Random Magic Item'!P:P))/100</f>
        <v>0</v>
      </c>
      <c r="J351" s="39" t="n">
        <f aca="false">(COUNTIF('Random Magic Item'!E:E,$A351)+SUMIF('Random Magic Item'!$M:$M,$A351,'Random Magic Item'!Q:Q))/100</f>
        <v>0</v>
      </c>
      <c r="K351" s="39" t="n">
        <f aca="false">(COUNTIF('Random Magic Item'!F:F,$A351)+SUMIF('Random Magic Item'!$M:$M,$A351,'Random Magic Item'!R:R))/100</f>
        <v>0</v>
      </c>
      <c r="L351" s="39" t="n">
        <f aca="false">(COUNTIF('Random Magic Item'!G:G,$A351)+SUMIF('Random Magic Item'!$M:$M,$A351,'Random Magic Item'!S:S))/100</f>
        <v>0.03</v>
      </c>
      <c r="M351" s="39" t="n">
        <f aca="false">(COUNTIF('Random Magic Item'!H:H,$A351)+SUMIF('Random Magic Item'!$M:$M,$A351,'Random Magic Item'!T:T))/100</f>
        <v>0</v>
      </c>
      <c r="N351" s="39" t="n">
        <f aca="false">(COUNTIF('Random Magic Item'!I:I,$A351)+SUMIF('Random Magic Item'!$M:$M,$A351,'Random Magic Item'!U:U))/100</f>
        <v>0</v>
      </c>
      <c r="O351" s="39" t="n">
        <f aca="false">(COUNTIF('Random Magic Item'!J:J,$A351)+SUMIF('Random Magic Item'!$M:$M,$A351,'Random Magic Item'!V:V))/100</f>
        <v>0</v>
      </c>
      <c r="P351" s="40" t="n">
        <f aca="false">SIGN(SUM(G351:O351))</f>
        <v>1</v>
      </c>
      <c r="Q351" s="1" t="n">
        <v>200</v>
      </c>
      <c r="W351" s="34" t="n">
        <v>245</v>
      </c>
      <c r="AC351" s="35"/>
      <c r="AD351" s="34"/>
    </row>
    <row r="352" customFormat="false" ht="15" hidden="false" customHeight="false" outlineLevel="0" collapsed="false">
      <c r="A352" s="0" t="s">
        <v>854</v>
      </c>
      <c r="C352" s="0" t="s">
        <v>466</v>
      </c>
      <c r="D352" s="1" t="s">
        <v>459</v>
      </c>
      <c r="E352" s="1" t="n">
        <v>0</v>
      </c>
      <c r="F352" s="1" t="n">
        <v>0</v>
      </c>
      <c r="G352" s="39" t="n">
        <f aca="false">(COUNTIF('Random Magic Item'!B:B,$A352)+SUMIF('Random Magic Item'!$M:$M,$A352,'Random Magic Item'!N:N))/100</f>
        <v>0</v>
      </c>
      <c r="H352" s="39" t="n">
        <f aca="false">(COUNTIF('Random Magic Item'!C:C,$A352)+SUMIF('Random Magic Item'!$M:$M,$A352,'Random Magic Item'!O:O))/100</f>
        <v>0</v>
      </c>
      <c r="I352" s="39" t="n">
        <f aca="false">(COUNTIF('Random Magic Item'!D:D,$A352)+SUMIF('Random Magic Item'!$M:$M,$A352,'Random Magic Item'!P:P))/100</f>
        <v>0</v>
      </c>
      <c r="J352" s="39" t="n">
        <f aca="false">(COUNTIF('Random Magic Item'!E:E,$A352)+SUMIF('Random Magic Item'!$M:$M,$A352,'Random Magic Item'!Q:Q))/100</f>
        <v>0</v>
      </c>
      <c r="K352" s="39" t="n">
        <f aca="false">(COUNTIF('Random Magic Item'!F:F,$A352)+SUMIF('Random Magic Item'!$M:$M,$A352,'Random Magic Item'!R:R))/100</f>
        <v>0</v>
      </c>
      <c r="L352" s="39" t="n">
        <f aca="false">(COUNTIF('Random Magic Item'!G:G,$A352)+SUMIF('Random Magic Item'!$M:$M,$A352,'Random Magic Item'!S:S))/100</f>
        <v>0</v>
      </c>
      <c r="M352" s="39" t="n">
        <f aca="false">(COUNTIF('Random Magic Item'!H:H,$A352)+SUMIF('Random Magic Item'!$M:$M,$A352,'Random Magic Item'!T:T))/100</f>
        <v>0.01</v>
      </c>
      <c r="N352" s="39" t="n">
        <f aca="false">(COUNTIF('Random Magic Item'!I:I,$A352)+SUMIF('Random Magic Item'!$M:$M,$A352,'Random Magic Item'!U:U))/100</f>
        <v>0</v>
      </c>
      <c r="O352" s="39" t="n">
        <f aca="false">(COUNTIF('Random Magic Item'!J:J,$A352)+SUMIF('Random Magic Item'!$M:$M,$A352,'Random Magic Item'!V:V))/100</f>
        <v>0</v>
      </c>
      <c r="P352" s="40" t="n">
        <f aca="false">SIGN(SUM(G352:O352))</f>
        <v>1</v>
      </c>
      <c r="Q352" s="1" t="n">
        <v>200</v>
      </c>
      <c r="W352" s="34" t="n">
        <v>245</v>
      </c>
      <c r="AC352" s="35"/>
      <c r="AD352" s="34"/>
    </row>
    <row r="353" customFormat="false" ht="15" hidden="false" customHeight="false" outlineLevel="0" collapsed="false">
      <c r="A353" s="0" t="s">
        <v>855</v>
      </c>
      <c r="C353" s="0" t="s">
        <v>466</v>
      </c>
      <c r="D353" s="1" t="s">
        <v>461</v>
      </c>
      <c r="E353" s="1" t="n">
        <v>0</v>
      </c>
      <c r="F353" s="1" t="n">
        <v>0</v>
      </c>
      <c r="G353" s="39" t="n">
        <f aca="false">(COUNTIF('Random Magic Item'!B:B,$A353)+SUMIF('Random Magic Item'!$M:$M,$A353,'Random Magic Item'!N:N))/100</f>
        <v>0</v>
      </c>
      <c r="H353" s="39" t="n">
        <f aca="false">(COUNTIF('Random Magic Item'!C:C,$A353)+SUMIF('Random Magic Item'!$M:$M,$A353,'Random Magic Item'!O:O))/100</f>
        <v>0</v>
      </c>
      <c r="I353" s="39" t="n">
        <f aca="false">(COUNTIF('Random Magic Item'!D:D,$A353)+SUMIF('Random Magic Item'!$M:$M,$A353,'Random Magic Item'!P:P))/100</f>
        <v>0</v>
      </c>
      <c r="J353" s="39" t="n">
        <f aca="false">(COUNTIF('Random Magic Item'!E:E,$A353)+SUMIF('Random Magic Item'!$M:$M,$A353,'Random Magic Item'!Q:Q))/100</f>
        <v>0</v>
      </c>
      <c r="K353" s="39" t="n">
        <f aca="false">(COUNTIF('Random Magic Item'!F:F,$A353)+SUMIF('Random Magic Item'!$M:$M,$A353,'Random Magic Item'!R:R))/100</f>
        <v>0</v>
      </c>
      <c r="L353" s="39" t="n">
        <f aca="false">(COUNTIF('Random Magic Item'!G:G,$A353)+SUMIF('Random Magic Item'!$M:$M,$A353,'Random Magic Item'!S:S))/100</f>
        <v>0</v>
      </c>
      <c r="M353" s="39" t="n">
        <f aca="false">(COUNTIF('Random Magic Item'!H:H,$A353)+SUMIF('Random Magic Item'!$M:$M,$A353,'Random Magic Item'!T:T))/100</f>
        <v>0</v>
      </c>
      <c r="N353" s="39" t="n">
        <f aca="false">(COUNTIF('Random Magic Item'!I:I,$A353)+SUMIF('Random Magic Item'!$M:$M,$A353,'Random Magic Item'!U:U))/100</f>
        <v>0.02</v>
      </c>
      <c r="O353" s="39" t="n">
        <f aca="false">(COUNTIF('Random Magic Item'!J:J,$A353)+SUMIF('Random Magic Item'!$M:$M,$A353,'Random Magic Item'!V:V))/100</f>
        <v>0</v>
      </c>
      <c r="P353" s="40" t="n">
        <f aca="false">SIGN(SUM(G353:O353))</f>
        <v>1</v>
      </c>
      <c r="Q353" s="1" t="n">
        <v>200</v>
      </c>
      <c r="W353" s="34" t="n">
        <v>245</v>
      </c>
      <c r="AC353" s="35"/>
      <c r="AD353" s="34"/>
    </row>
    <row r="354" customFormat="false" ht="15" hidden="false" customHeight="false" outlineLevel="0" collapsed="false">
      <c r="A354" s="0" t="s">
        <v>856</v>
      </c>
      <c r="C354" s="0" t="s">
        <v>455</v>
      </c>
      <c r="D354" s="1" t="s">
        <v>439</v>
      </c>
      <c r="E354" s="1" t="n">
        <v>1</v>
      </c>
      <c r="F354" s="1" t="n">
        <v>0</v>
      </c>
      <c r="G354" s="39" t="n">
        <f aca="false">(COUNTIF('Random Magic Item'!B:B,$A354)+SUMIF('Random Magic Item'!$M:$M,$A354,'Random Magic Item'!N:N))/100</f>
        <v>0</v>
      </c>
      <c r="H354" s="39" t="n">
        <f aca="false">(COUNTIF('Random Magic Item'!C:C,$A354)+SUMIF('Random Magic Item'!$M:$M,$A354,'Random Magic Item'!O:O))/100</f>
        <v>0</v>
      </c>
      <c r="I354" s="39" t="n">
        <f aca="false">(COUNTIF('Random Magic Item'!D:D,$A354)+SUMIF('Random Magic Item'!$M:$M,$A354,'Random Magic Item'!P:P))/100</f>
        <v>0</v>
      </c>
      <c r="J354" s="39" t="n">
        <f aca="false">(COUNTIF('Random Magic Item'!E:E,$A354)+SUMIF('Random Magic Item'!$M:$M,$A354,'Random Magic Item'!Q:Q))/100</f>
        <v>0</v>
      </c>
      <c r="K354" s="39" t="n">
        <f aca="false">(COUNTIF('Random Magic Item'!F:F,$A354)+SUMIF('Random Magic Item'!$M:$M,$A354,'Random Magic Item'!R:R))/100</f>
        <v>0</v>
      </c>
      <c r="L354" s="39" t="n">
        <f aca="false">(COUNTIF('Random Magic Item'!G:G,$A354)+SUMIF('Random Magic Item'!$M:$M,$A354,'Random Magic Item'!S:S))/100</f>
        <v>0.02</v>
      </c>
      <c r="M354" s="39" t="n">
        <f aca="false">(COUNTIF('Random Magic Item'!H:H,$A354)+SUMIF('Random Magic Item'!$M:$M,$A354,'Random Magic Item'!T:T))/100</f>
        <v>0</v>
      </c>
      <c r="N354" s="39" t="n">
        <f aca="false">(COUNTIF('Random Magic Item'!I:I,$A354)+SUMIF('Random Magic Item'!$M:$M,$A354,'Random Magic Item'!U:U))/100</f>
        <v>0</v>
      </c>
      <c r="O354" s="39" t="n">
        <f aca="false">(COUNTIF('Random Magic Item'!J:J,$A354)+SUMIF('Random Magic Item'!$M:$M,$A354,'Random Magic Item'!V:V))/100</f>
        <v>0</v>
      </c>
      <c r="P354" s="40" t="n">
        <f aca="false">SIGN(SUM(G354:O354))</f>
        <v>1</v>
      </c>
      <c r="Q354" s="1" t="n">
        <v>200</v>
      </c>
      <c r="W354" s="34" t="n">
        <v>245</v>
      </c>
      <c r="AC354" s="35"/>
      <c r="AD354" s="34"/>
    </row>
    <row r="355" customFormat="false" ht="15" hidden="false" customHeight="false" outlineLevel="0" collapsed="false">
      <c r="A355" s="0" t="s">
        <v>857</v>
      </c>
      <c r="C355" s="0" t="s">
        <v>455</v>
      </c>
      <c r="D355" s="1" t="s">
        <v>469</v>
      </c>
      <c r="E355" s="1" t="n">
        <v>0</v>
      </c>
      <c r="F355" s="1" t="n">
        <v>0</v>
      </c>
      <c r="G355" s="39" t="n">
        <f aca="false">(COUNTIF('Random Magic Item'!B:B,$A355)+SUMIF('Random Magic Item'!$M:$M,$A355,'Random Magic Item'!N:N))/100</f>
        <v>0</v>
      </c>
      <c r="H355" s="39" t="n">
        <f aca="false">(COUNTIF('Random Magic Item'!C:C,$A355)+SUMIF('Random Magic Item'!$M:$M,$A355,'Random Magic Item'!O:O))/100</f>
        <v>0</v>
      </c>
      <c r="I355" s="39" t="n">
        <f aca="false">(COUNTIF('Random Magic Item'!D:D,$A355)+SUMIF('Random Magic Item'!$M:$M,$A355,'Random Magic Item'!P:P))/100</f>
        <v>0</v>
      </c>
      <c r="J355" s="39" t="n">
        <f aca="false">(COUNTIF('Random Magic Item'!E:E,$A355)+SUMIF('Random Magic Item'!$M:$M,$A355,'Random Magic Item'!Q:Q))/100</f>
        <v>0</v>
      </c>
      <c r="K355" s="39" t="n">
        <f aca="false">(COUNTIF('Random Magic Item'!F:F,$A355)+SUMIF('Random Magic Item'!$M:$M,$A355,'Random Magic Item'!R:R))/100</f>
        <v>0.02</v>
      </c>
      <c r="L355" s="39" t="n">
        <f aca="false">(COUNTIF('Random Magic Item'!G:G,$A355)+SUMIF('Random Magic Item'!$M:$M,$A355,'Random Magic Item'!S:S))/100</f>
        <v>0</v>
      </c>
      <c r="M355" s="39" t="n">
        <f aca="false">(COUNTIF('Random Magic Item'!H:H,$A355)+SUMIF('Random Magic Item'!$M:$M,$A355,'Random Magic Item'!T:T))/100</f>
        <v>0</v>
      </c>
      <c r="N355" s="39" t="n">
        <f aca="false">(COUNTIF('Random Magic Item'!I:I,$A355)+SUMIF('Random Magic Item'!$M:$M,$A355,'Random Magic Item'!U:U))/100</f>
        <v>0</v>
      </c>
      <c r="O355" s="39" t="n">
        <f aca="false">(COUNTIF('Random Magic Item'!J:J,$A355)+SUMIF('Random Magic Item'!$M:$M,$A355,'Random Magic Item'!V:V))/100</f>
        <v>0</v>
      </c>
      <c r="P355" s="40" t="n">
        <f aca="false">SIGN(SUM(G355:O355))</f>
        <v>1</v>
      </c>
      <c r="Q355" s="1" t="n">
        <v>200</v>
      </c>
      <c r="W355" s="34" t="n">
        <v>245</v>
      </c>
      <c r="AC355" s="35"/>
      <c r="AD355" s="34"/>
    </row>
    <row r="356" customFormat="false" ht="15" hidden="false" customHeight="false" outlineLevel="0" collapsed="false">
      <c r="A356" s="0" t="s">
        <v>858</v>
      </c>
      <c r="C356" s="0" t="s">
        <v>845</v>
      </c>
      <c r="D356" s="1" t="s">
        <v>755</v>
      </c>
      <c r="E356" s="1" t="n">
        <v>0</v>
      </c>
      <c r="F356" s="1" t="n">
        <v>0</v>
      </c>
      <c r="G356" s="39" t="n">
        <f aca="false">(COUNTIF('Random Magic Item'!B:B,$A356)+SUMIF('Random Magic Item'!$M:$M,$A356,'Random Magic Item'!N:N))/100</f>
        <v>0.2</v>
      </c>
      <c r="H356" s="39" t="n">
        <f aca="false">(COUNTIF('Random Magic Item'!C:C,$A356)+SUMIF('Random Magic Item'!$M:$M,$A356,'Random Magic Item'!O:O))/100</f>
        <v>0</v>
      </c>
      <c r="I356" s="39" t="n">
        <f aca="false">(COUNTIF('Random Magic Item'!D:D,$A356)+SUMIF('Random Magic Item'!$M:$M,$A356,'Random Magic Item'!P:P))/100</f>
        <v>0</v>
      </c>
      <c r="J356" s="39" t="n">
        <f aca="false">(COUNTIF('Random Magic Item'!E:E,$A356)+SUMIF('Random Magic Item'!$M:$M,$A356,'Random Magic Item'!Q:Q))/100</f>
        <v>0</v>
      </c>
      <c r="K356" s="39" t="n">
        <f aca="false">(COUNTIF('Random Magic Item'!F:F,$A356)+SUMIF('Random Magic Item'!$M:$M,$A356,'Random Magic Item'!R:R))/100</f>
        <v>0</v>
      </c>
      <c r="L356" s="39" t="n">
        <f aca="false">(COUNTIF('Random Magic Item'!G:G,$A356)+SUMIF('Random Magic Item'!$M:$M,$A356,'Random Magic Item'!S:S))/100</f>
        <v>0</v>
      </c>
      <c r="M356" s="39" t="n">
        <f aca="false">(COUNTIF('Random Magic Item'!H:H,$A356)+SUMIF('Random Magic Item'!$M:$M,$A356,'Random Magic Item'!T:T))/100</f>
        <v>0</v>
      </c>
      <c r="N356" s="39" t="n">
        <f aca="false">(COUNTIF('Random Magic Item'!I:I,$A356)+SUMIF('Random Magic Item'!$M:$M,$A356,'Random Magic Item'!U:U))/100</f>
        <v>0</v>
      </c>
      <c r="O356" s="39" t="n">
        <f aca="false">(COUNTIF('Random Magic Item'!J:J,$A356)+SUMIF('Random Magic Item'!$M:$M,$A356,'Random Magic Item'!V:V))/100</f>
        <v>0</v>
      </c>
      <c r="P356" s="40" t="n">
        <f aca="false">SIGN(SUM(G356:O356))</f>
        <v>1</v>
      </c>
      <c r="Q356" s="1" t="n">
        <v>200</v>
      </c>
      <c r="R356" s="1" t="n">
        <v>53</v>
      </c>
      <c r="V356" s="1" t="n">
        <v>60</v>
      </c>
      <c r="W356" s="34" t="n">
        <v>245</v>
      </c>
      <c r="X356" s="1" t="n">
        <v>2</v>
      </c>
      <c r="Y356" s="1" t="n">
        <v>3</v>
      </c>
      <c r="AC356" s="35"/>
      <c r="AD356" s="34"/>
    </row>
    <row r="357" customFormat="false" ht="15" hidden="false" customHeight="false" outlineLevel="0" collapsed="false">
      <c r="A357" s="0" t="s">
        <v>859</v>
      </c>
      <c r="C357" s="0" t="s">
        <v>845</v>
      </c>
      <c r="D357" s="1" t="s">
        <v>439</v>
      </c>
      <c r="E357" s="1" t="n">
        <v>0</v>
      </c>
      <c r="F357" s="1" t="n">
        <v>0</v>
      </c>
      <c r="G357" s="39" t="n">
        <f aca="false">(COUNTIF('Random Magic Item'!B:B,$A357)+SUMIF('Random Magic Item'!$M:$M,$A357,'Random Magic Item'!N:N))/100</f>
        <v>0.04</v>
      </c>
      <c r="H357" s="39" t="n">
        <f aca="false">(COUNTIF('Random Magic Item'!C:C,$A357)+SUMIF('Random Magic Item'!$M:$M,$A357,'Random Magic Item'!O:O))/100</f>
        <v>0.05</v>
      </c>
      <c r="I357" s="39" t="n">
        <f aca="false">(COUNTIF('Random Magic Item'!D:D,$A357)+SUMIF('Random Magic Item'!$M:$M,$A357,'Random Magic Item'!P:P))/100</f>
        <v>0</v>
      </c>
      <c r="J357" s="39" t="n">
        <f aca="false">(COUNTIF('Random Magic Item'!E:E,$A357)+SUMIF('Random Magic Item'!$M:$M,$A357,'Random Magic Item'!Q:Q))/100</f>
        <v>0</v>
      </c>
      <c r="K357" s="39" t="n">
        <f aca="false">(COUNTIF('Random Magic Item'!F:F,$A357)+SUMIF('Random Magic Item'!$M:$M,$A357,'Random Magic Item'!R:R))/100</f>
        <v>0</v>
      </c>
      <c r="L357" s="39" t="n">
        <f aca="false">(COUNTIF('Random Magic Item'!G:G,$A357)+SUMIF('Random Magic Item'!$M:$M,$A357,'Random Magic Item'!S:S))/100</f>
        <v>0</v>
      </c>
      <c r="M357" s="39" t="n">
        <f aca="false">(COUNTIF('Random Magic Item'!H:H,$A357)+SUMIF('Random Magic Item'!$M:$M,$A357,'Random Magic Item'!T:T))/100</f>
        <v>0</v>
      </c>
      <c r="N357" s="39" t="n">
        <f aca="false">(COUNTIF('Random Magic Item'!I:I,$A357)+SUMIF('Random Magic Item'!$M:$M,$A357,'Random Magic Item'!U:U))/100</f>
        <v>0</v>
      </c>
      <c r="O357" s="39" t="n">
        <f aca="false">(COUNTIF('Random Magic Item'!J:J,$A357)+SUMIF('Random Magic Item'!$M:$M,$A357,'Random Magic Item'!V:V))/100</f>
        <v>0</v>
      </c>
      <c r="P357" s="40" t="n">
        <f aca="false">SIGN(SUM(G357:O357))</f>
        <v>1</v>
      </c>
      <c r="Q357" s="1" t="n">
        <v>200</v>
      </c>
      <c r="R357" s="1" t="n">
        <v>53</v>
      </c>
      <c r="V357" s="1" t="n">
        <v>60</v>
      </c>
      <c r="W357" s="34" t="n">
        <v>245</v>
      </c>
      <c r="X357" s="1" t="n">
        <v>2</v>
      </c>
      <c r="Y357" s="1" t="n">
        <v>3</v>
      </c>
      <c r="AC357" s="35"/>
      <c r="AD357" s="34"/>
    </row>
    <row r="358" customFormat="false" ht="15" hidden="false" customHeight="false" outlineLevel="0" collapsed="false">
      <c r="A358" s="0" t="s">
        <v>860</v>
      </c>
      <c r="C358" s="0" t="s">
        <v>845</v>
      </c>
      <c r="D358" s="1" t="s">
        <v>439</v>
      </c>
      <c r="E358" s="1" t="n">
        <v>0</v>
      </c>
      <c r="F358" s="1" t="n">
        <v>0</v>
      </c>
      <c r="G358" s="39" t="n">
        <f aca="false">(COUNTIF('Random Magic Item'!B:B,$A358)+SUMIF('Random Magic Item'!$M:$M,$A358,'Random Magic Item'!N:N))/100</f>
        <v>0</v>
      </c>
      <c r="H358" s="39" t="n">
        <f aca="false">(COUNTIF('Random Magic Item'!C:C,$A358)+SUMIF('Random Magic Item'!$M:$M,$A358,'Random Magic Item'!O:O))/100</f>
        <v>0.05</v>
      </c>
      <c r="I358" s="39" t="n">
        <f aca="false">(COUNTIF('Random Magic Item'!D:D,$A358)+SUMIF('Random Magic Item'!$M:$M,$A358,'Random Magic Item'!P:P))/100</f>
        <v>0</v>
      </c>
      <c r="J358" s="39" t="n">
        <f aca="false">(COUNTIF('Random Magic Item'!E:E,$A358)+SUMIF('Random Magic Item'!$M:$M,$A358,'Random Magic Item'!Q:Q))/100</f>
        <v>0</v>
      </c>
      <c r="K358" s="39" t="n">
        <f aca="false">(COUNTIF('Random Magic Item'!F:F,$A358)+SUMIF('Random Magic Item'!$M:$M,$A358,'Random Magic Item'!R:R))/100</f>
        <v>0</v>
      </c>
      <c r="L358" s="39" t="n">
        <f aca="false">(COUNTIF('Random Magic Item'!G:G,$A358)+SUMIF('Random Magic Item'!$M:$M,$A358,'Random Magic Item'!S:S))/100</f>
        <v>0</v>
      </c>
      <c r="M358" s="39" t="n">
        <f aca="false">(COUNTIF('Random Magic Item'!H:H,$A358)+SUMIF('Random Magic Item'!$M:$M,$A358,'Random Magic Item'!T:T))/100</f>
        <v>0</v>
      </c>
      <c r="N358" s="39" t="n">
        <f aca="false">(COUNTIF('Random Magic Item'!I:I,$A358)+SUMIF('Random Magic Item'!$M:$M,$A358,'Random Magic Item'!U:U))/100</f>
        <v>0</v>
      </c>
      <c r="O358" s="39" t="n">
        <f aca="false">(COUNTIF('Random Magic Item'!J:J,$A358)+SUMIF('Random Magic Item'!$M:$M,$A358,'Random Magic Item'!V:V))/100</f>
        <v>0</v>
      </c>
      <c r="P358" s="40" t="n">
        <f aca="false">SIGN(SUM(G358:O358))</f>
        <v>1</v>
      </c>
      <c r="Q358" s="1" t="n">
        <v>200</v>
      </c>
      <c r="R358" s="1" t="n">
        <v>53</v>
      </c>
      <c r="V358" s="1" t="n">
        <v>60</v>
      </c>
      <c r="W358" s="34" t="n">
        <v>245</v>
      </c>
      <c r="X358" s="1" t="n">
        <v>2</v>
      </c>
      <c r="Y358" s="1" t="n">
        <v>3</v>
      </c>
      <c r="AC358" s="35"/>
      <c r="AD358" s="34"/>
    </row>
    <row r="359" customFormat="false" ht="15" hidden="false" customHeight="false" outlineLevel="0" collapsed="false">
      <c r="A359" s="0" t="s">
        <v>861</v>
      </c>
      <c r="C359" s="0" t="s">
        <v>845</v>
      </c>
      <c r="D359" s="1" t="s">
        <v>459</v>
      </c>
      <c r="E359" s="1" t="n">
        <v>0</v>
      </c>
      <c r="F359" s="1" t="n">
        <v>0</v>
      </c>
      <c r="G359" s="39" t="n">
        <f aca="false">(COUNTIF('Random Magic Item'!B:B,$A359)+SUMIF('Random Magic Item'!$M:$M,$A359,'Random Magic Item'!N:N))/100</f>
        <v>0</v>
      </c>
      <c r="H359" s="39" t="n">
        <f aca="false">(COUNTIF('Random Magic Item'!C:C,$A359)+SUMIF('Random Magic Item'!$M:$M,$A359,'Random Magic Item'!O:O))/100</f>
        <v>0</v>
      </c>
      <c r="I359" s="39" t="n">
        <f aca="false">(COUNTIF('Random Magic Item'!D:D,$A359)+SUMIF('Random Magic Item'!$M:$M,$A359,'Random Magic Item'!P:P))/100</f>
        <v>0.07</v>
      </c>
      <c r="J359" s="39" t="n">
        <f aca="false">(COUNTIF('Random Magic Item'!E:E,$A359)+SUMIF('Random Magic Item'!$M:$M,$A359,'Random Magic Item'!Q:Q))/100</f>
        <v>0</v>
      </c>
      <c r="K359" s="39" t="n">
        <f aca="false">(COUNTIF('Random Magic Item'!F:F,$A359)+SUMIF('Random Magic Item'!$M:$M,$A359,'Random Magic Item'!R:R))/100</f>
        <v>0</v>
      </c>
      <c r="L359" s="39" t="n">
        <f aca="false">(COUNTIF('Random Magic Item'!G:G,$A359)+SUMIF('Random Magic Item'!$M:$M,$A359,'Random Magic Item'!S:S))/100</f>
        <v>0</v>
      </c>
      <c r="M359" s="39" t="n">
        <f aca="false">(COUNTIF('Random Magic Item'!H:H,$A359)+SUMIF('Random Magic Item'!$M:$M,$A359,'Random Magic Item'!T:T))/100</f>
        <v>0</v>
      </c>
      <c r="N359" s="39" t="n">
        <f aca="false">(COUNTIF('Random Magic Item'!I:I,$A359)+SUMIF('Random Magic Item'!$M:$M,$A359,'Random Magic Item'!U:U))/100</f>
        <v>0</v>
      </c>
      <c r="O359" s="39" t="n">
        <f aca="false">(COUNTIF('Random Magic Item'!J:J,$A359)+SUMIF('Random Magic Item'!$M:$M,$A359,'Random Magic Item'!V:V))/100</f>
        <v>0</v>
      </c>
      <c r="P359" s="40" t="n">
        <f aca="false">SIGN(SUM(G359:O359))</f>
        <v>1</v>
      </c>
      <c r="Q359" s="1" t="n">
        <v>200</v>
      </c>
      <c r="V359" s="1" t="n">
        <v>60</v>
      </c>
      <c r="W359" s="34" t="n">
        <v>245</v>
      </c>
      <c r="X359" s="1" t="n">
        <v>2</v>
      </c>
      <c r="Y359" s="1" t="n">
        <v>3</v>
      </c>
      <c r="AC359" s="35"/>
      <c r="AD359" s="34"/>
    </row>
    <row r="360" customFormat="false" ht="15" hidden="false" customHeight="false" outlineLevel="0" collapsed="false">
      <c r="A360" s="0" t="s">
        <v>862</v>
      </c>
      <c r="C360" s="0" t="s">
        <v>845</v>
      </c>
      <c r="D360" s="1" t="s">
        <v>459</v>
      </c>
      <c r="E360" s="1" t="n">
        <v>0</v>
      </c>
      <c r="F360" s="1" t="n">
        <v>0</v>
      </c>
      <c r="G360" s="39" t="n">
        <f aca="false">(COUNTIF('Random Magic Item'!B:B,$A360)+SUMIF('Random Magic Item'!$M:$M,$A360,'Random Magic Item'!N:N))/100</f>
        <v>0</v>
      </c>
      <c r="H360" s="39" t="n">
        <f aca="false">(COUNTIF('Random Magic Item'!C:C,$A360)+SUMIF('Random Magic Item'!$M:$M,$A360,'Random Magic Item'!O:O))/100</f>
        <v>0</v>
      </c>
      <c r="I360" s="39" t="n">
        <f aca="false">(COUNTIF('Random Magic Item'!D:D,$A360)+SUMIF('Random Magic Item'!$M:$M,$A360,'Random Magic Item'!P:P))/100</f>
        <v>0.05</v>
      </c>
      <c r="J360" s="39" t="n">
        <f aca="false">(COUNTIF('Random Magic Item'!E:E,$A360)+SUMIF('Random Magic Item'!$M:$M,$A360,'Random Magic Item'!Q:Q))/100</f>
        <v>0</v>
      </c>
      <c r="K360" s="39" t="n">
        <f aca="false">(COUNTIF('Random Magic Item'!F:F,$A360)+SUMIF('Random Magic Item'!$M:$M,$A360,'Random Magic Item'!R:R))/100</f>
        <v>0</v>
      </c>
      <c r="L360" s="39" t="n">
        <f aca="false">(COUNTIF('Random Magic Item'!G:G,$A360)+SUMIF('Random Magic Item'!$M:$M,$A360,'Random Magic Item'!S:S))/100</f>
        <v>0</v>
      </c>
      <c r="M360" s="39" t="n">
        <f aca="false">(COUNTIF('Random Magic Item'!H:H,$A360)+SUMIF('Random Magic Item'!$M:$M,$A360,'Random Magic Item'!T:T))/100</f>
        <v>0</v>
      </c>
      <c r="N360" s="39" t="n">
        <f aca="false">(COUNTIF('Random Magic Item'!I:I,$A360)+SUMIF('Random Magic Item'!$M:$M,$A360,'Random Magic Item'!U:U))/100</f>
        <v>0</v>
      </c>
      <c r="O360" s="39" t="n">
        <f aca="false">(COUNTIF('Random Magic Item'!J:J,$A360)+SUMIF('Random Magic Item'!$M:$M,$A360,'Random Magic Item'!V:V))/100</f>
        <v>0</v>
      </c>
      <c r="P360" s="40" t="n">
        <f aca="false">SIGN(SUM(G360:O360))</f>
        <v>1</v>
      </c>
      <c r="Q360" s="1" t="n">
        <v>200</v>
      </c>
      <c r="V360" s="1" t="n">
        <v>60</v>
      </c>
      <c r="W360" s="34" t="n">
        <v>245</v>
      </c>
      <c r="X360" s="1" t="n">
        <v>2</v>
      </c>
      <c r="Y360" s="1" t="n">
        <v>3</v>
      </c>
      <c r="AC360" s="35"/>
      <c r="AD360" s="34"/>
    </row>
    <row r="361" customFormat="false" ht="15" hidden="false" customHeight="false" outlineLevel="0" collapsed="false">
      <c r="A361" s="0" t="s">
        <v>863</v>
      </c>
      <c r="C361" s="0" t="s">
        <v>845</v>
      </c>
      <c r="D361" s="1" t="s">
        <v>461</v>
      </c>
      <c r="E361" s="1" t="n">
        <v>0</v>
      </c>
      <c r="F361" s="1" t="n">
        <v>0</v>
      </c>
      <c r="G361" s="39" t="n">
        <f aca="false">(COUNTIF('Random Magic Item'!B:B,$A361)+SUMIF('Random Magic Item'!$M:$M,$A361,'Random Magic Item'!N:N))/100</f>
        <v>0</v>
      </c>
      <c r="H361" s="39" t="n">
        <f aca="false">(COUNTIF('Random Magic Item'!C:C,$A361)+SUMIF('Random Magic Item'!$M:$M,$A361,'Random Magic Item'!O:O))/100</f>
        <v>0</v>
      </c>
      <c r="I361" s="39" t="n">
        <f aca="false">(COUNTIF('Random Magic Item'!D:D,$A361)+SUMIF('Random Magic Item'!$M:$M,$A361,'Random Magic Item'!P:P))/100</f>
        <v>0</v>
      </c>
      <c r="J361" s="39" t="n">
        <f aca="false">(COUNTIF('Random Magic Item'!E:E,$A361)+SUMIF('Random Magic Item'!$M:$M,$A361,'Random Magic Item'!Q:Q))/100</f>
        <v>0.1</v>
      </c>
      <c r="K361" s="39" t="n">
        <f aca="false">(COUNTIF('Random Magic Item'!F:F,$A361)+SUMIF('Random Magic Item'!$M:$M,$A361,'Random Magic Item'!R:R))/100</f>
        <v>0</v>
      </c>
      <c r="L361" s="39" t="n">
        <f aca="false">(COUNTIF('Random Magic Item'!G:G,$A361)+SUMIF('Random Magic Item'!$M:$M,$A361,'Random Magic Item'!S:S))/100</f>
        <v>0</v>
      </c>
      <c r="M361" s="39" t="n">
        <f aca="false">(COUNTIF('Random Magic Item'!H:H,$A361)+SUMIF('Random Magic Item'!$M:$M,$A361,'Random Magic Item'!T:T))/100</f>
        <v>0</v>
      </c>
      <c r="N361" s="39" t="n">
        <f aca="false">(COUNTIF('Random Magic Item'!I:I,$A361)+SUMIF('Random Magic Item'!$M:$M,$A361,'Random Magic Item'!U:U))/100</f>
        <v>0</v>
      </c>
      <c r="O361" s="39" t="n">
        <f aca="false">(COUNTIF('Random Magic Item'!J:J,$A361)+SUMIF('Random Magic Item'!$M:$M,$A361,'Random Magic Item'!V:V))/100</f>
        <v>0</v>
      </c>
      <c r="P361" s="40" t="n">
        <f aca="false">SIGN(SUM(G361:O361))</f>
        <v>1</v>
      </c>
      <c r="Q361" s="1" t="n">
        <v>200</v>
      </c>
      <c r="V361" s="1" t="n">
        <v>60</v>
      </c>
      <c r="W361" s="34" t="n">
        <v>245</v>
      </c>
      <c r="Y361" s="1" t="n">
        <v>3</v>
      </c>
      <c r="AC361" s="35"/>
      <c r="AD361" s="34"/>
    </row>
    <row r="362" customFormat="false" ht="15" hidden="false" customHeight="false" outlineLevel="0" collapsed="false">
      <c r="A362" s="0" t="s">
        <v>864</v>
      </c>
      <c r="C362" s="0" t="s">
        <v>845</v>
      </c>
      <c r="D362" s="1" t="s">
        <v>461</v>
      </c>
      <c r="E362" s="1" t="n">
        <v>0</v>
      </c>
      <c r="F362" s="1" t="n">
        <v>0</v>
      </c>
      <c r="G362" s="39" t="n">
        <f aca="false">(COUNTIF('Random Magic Item'!B:B,$A362)+SUMIF('Random Magic Item'!$M:$M,$A362,'Random Magic Item'!N:N))/100</f>
        <v>0</v>
      </c>
      <c r="H362" s="39" t="n">
        <f aca="false">(COUNTIF('Random Magic Item'!C:C,$A362)+SUMIF('Random Magic Item'!$M:$M,$A362,'Random Magic Item'!O:O))/100</f>
        <v>0</v>
      </c>
      <c r="I362" s="39" t="n">
        <f aca="false">(COUNTIF('Random Magic Item'!D:D,$A362)+SUMIF('Random Magic Item'!$M:$M,$A362,'Random Magic Item'!P:P))/100</f>
        <v>0</v>
      </c>
      <c r="J362" s="39" t="n">
        <f aca="false">(COUNTIF('Random Magic Item'!E:E,$A362)+SUMIF('Random Magic Item'!$M:$M,$A362,'Random Magic Item'!Q:Q))/100</f>
        <v>0.07</v>
      </c>
      <c r="K362" s="39" t="n">
        <f aca="false">(COUNTIF('Random Magic Item'!F:F,$A362)+SUMIF('Random Magic Item'!$M:$M,$A362,'Random Magic Item'!R:R))/100</f>
        <v>0</v>
      </c>
      <c r="L362" s="39" t="n">
        <f aca="false">(COUNTIF('Random Magic Item'!G:G,$A362)+SUMIF('Random Magic Item'!$M:$M,$A362,'Random Magic Item'!S:S))/100</f>
        <v>0</v>
      </c>
      <c r="M362" s="39" t="n">
        <f aca="false">(COUNTIF('Random Magic Item'!H:H,$A362)+SUMIF('Random Magic Item'!$M:$M,$A362,'Random Magic Item'!T:T))/100</f>
        <v>0</v>
      </c>
      <c r="N362" s="39" t="n">
        <f aca="false">(COUNTIF('Random Magic Item'!I:I,$A362)+SUMIF('Random Magic Item'!$M:$M,$A362,'Random Magic Item'!U:U))/100</f>
        <v>0</v>
      </c>
      <c r="O362" s="39" t="n">
        <f aca="false">(COUNTIF('Random Magic Item'!J:J,$A362)+SUMIF('Random Magic Item'!$M:$M,$A362,'Random Magic Item'!V:V))/100</f>
        <v>0</v>
      </c>
      <c r="P362" s="40" t="n">
        <f aca="false">SIGN(SUM(G362:O362))</f>
        <v>1</v>
      </c>
      <c r="Q362" s="1" t="n">
        <v>200</v>
      </c>
      <c r="V362" s="1" t="n">
        <v>60</v>
      </c>
      <c r="W362" s="34" t="n">
        <v>245</v>
      </c>
      <c r="Y362" s="1" t="n">
        <v>3</v>
      </c>
      <c r="AC362" s="35"/>
      <c r="AD362" s="34"/>
    </row>
    <row r="363" customFormat="false" ht="15" hidden="false" customHeight="false" outlineLevel="0" collapsed="false">
      <c r="A363" s="0" t="s">
        <v>865</v>
      </c>
      <c r="C363" s="0" t="s">
        <v>845</v>
      </c>
      <c r="D363" s="1" t="s">
        <v>461</v>
      </c>
      <c r="E363" s="1" t="n">
        <v>0</v>
      </c>
      <c r="F363" s="1" t="n">
        <v>0</v>
      </c>
      <c r="G363" s="39" t="n">
        <f aca="false">(COUNTIF('Random Magic Item'!B:B,$A363)+SUMIF('Random Magic Item'!$M:$M,$A363,'Random Magic Item'!N:N))/100</f>
        <v>0</v>
      </c>
      <c r="H363" s="39" t="n">
        <f aca="false">(COUNTIF('Random Magic Item'!C:C,$A363)+SUMIF('Random Magic Item'!$M:$M,$A363,'Random Magic Item'!O:O))/100</f>
        <v>0</v>
      </c>
      <c r="I363" s="39" t="n">
        <f aca="false">(COUNTIF('Random Magic Item'!D:D,$A363)+SUMIF('Random Magic Item'!$M:$M,$A363,'Random Magic Item'!P:P))/100</f>
        <v>0</v>
      </c>
      <c r="J363" s="39" t="n">
        <f aca="false">(COUNTIF('Random Magic Item'!E:E,$A363)+SUMIF('Random Magic Item'!$M:$M,$A363,'Random Magic Item'!Q:Q))/100</f>
        <v>0.05</v>
      </c>
      <c r="K363" s="39" t="n">
        <f aca="false">(COUNTIF('Random Magic Item'!F:F,$A363)+SUMIF('Random Magic Item'!$M:$M,$A363,'Random Magic Item'!R:R))/100</f>
        <v>0.3</v>
      </c>
      <c r="L363" s="39" t="n">
        <f aca="false">(COUNTIF('Random Magic Item'!G:G,$A363)+SUMIF('Random Magic Item'!$M:$M,$A363,'Random Magic Item'!S:S))/100</f>
        <v>0</v>
      </c>
      <c r="M363" s="39" t="n">
        <f aca="false">(COUNTIF('Random Magic Item'!H:H,$A363)+SUMIF('Random Magic Item'!$M:$M,$A363,'Random Magic Item'!T:T))/100</f>
        <v>0</v>
      </c>
      <c r="N363" s="39" t="n">
        <f aca="false">(COUNTIF('Random Magic Item'!I:I,$A363)+SUMIF('Random Magic Item'!$M:$M,$A363,'Random Magic Item'!U:U))/100</f>
        <v>0</v>
      </c>
      <c r="O363" s="39" t="n">
        <f aca="false">(COUNTIF('Random Magic Item'!J:J,$A363)+SUMIF('Random Magic Item'!$M:$M,$A363,'Random Magic Item'!V:V))/100</f>
        <v>0</v>
      </c>
      <c r="P363" s="40" t="n">
        <f aca="false">SIGN(SUM(G363:O363))</f>
        <v>1</v>
      </c>
      <c r="Q363" s="1" t="n">
        <v>200</v>
      </c>
      <c r="V363" s="1" t="n">
        <v>60</v>
      </c>
      <c r="W363" s="34" t="n">
        <v>245</v>
      </c>
      <c r="AC363" s="35"/>
      <c r="AD363" s="34"/>
    </row>
    <row r="364" customFormat="false" ht="15" hidden="false" customHeight="false" outlineLevel="0" collapsed="false">
      <c r="A364" s="0" t="s">
        <v>866</v>
      </c>
      <c r="C364" s="0" t="s">
        <v>845</v>
      </c>
      <c r="D364" s="1" t="s">
        <v>469</v>
      </c>
      <c r="E364" s="1" t="n">
        <v>0</v>
      </c>
      <c r="F364" s="1" t="n">
        <v>0</v>
      </c>
      <c r="G364" s="39" t="n">
        <f aca="false">(COUNTIF('Random Magic Item'!B:B,$A364)+SUMIF('Random Magic Item'!$M:$M,$A364,'Random Magic Item'!N:N))/100</f>
        <v>0</v>
      </c>
      <c r="H364" s="39" t="n">
        <f aca="false">(COUNTIF('Random Magic Item'!C:C,$A364)+SUMIF('Random Magic Item'!$M:$M,$A364,'Random Magic Item'!O:O))/100</f>
        <v>0</v>
      </c>
      <c r="I364" s="39" t="n">
        <f aca="false">(COUNTIF('Random Magic Item'!D:D,$A364)+SUMIF('Random Magic Item'!$M:$M,$A364,'Random Magic Item'!P:P))/100</f>
        <v>0</v>
      </c>
      <c r="J364" s="39" t="n">
        <f aca="false">(COUNTIF('Random Magic Item'!E:E,$A364)+SUMIF('Random Magic Item'!$M:$M,$A364,'Random Magic Item'!Q:Q))/100</f>
        <v>0</v>
      </c>
      <c r="K364" s="39" t="n">
        <f aca="false">(COUNTIF('Random Magic Item'!F:F,$A364)+SUMIF('Random Magic Item'!$M:$M,$A364,'Random Magic Item'!R:R))/100</f>
        <v>0.15</v>
      </c>
      <c r="L364" s="39" t="n">
        <f aca="false">(COUNTIF('Random Magic Item'!G:G,$A364)+SUMIF('Random Magic Item'!$M:$M,$A364,'Random Magic Item'!S:S))/100</f>
        <v>0</v>
      </c>
      <c r="M364" s="39" t="n">
        <f aca="false">(COUNTIF('Random Magic Item'!H:H,$A364)+SUMIF('Random Magic Item'!$M:$M,$A364,'Random Magic Item'!T:T))/100</f>
        <v>0</v>
      </c>
      <c r="N364" s="39" t="n">
        <f aca="false">(COUNTIF('Random Magic Item'!I:I,$A364)+SUMIF('Random Magic Item'!$M:$M,$A364,'Random Magic Item'!U:U))/100</f>
        <v>0</v>
      </c>
      <c r="O364" s="39" t="n">
        <f aca="false">(COUNTIF('Random Magic Item'!J:J,$A364)+SUMIF('Random Magic Item'!$M:$M,$A364,'Random Magic Item'!V:V))/100</f>
        <v>0</v>
      </c>
      <c r="P364" s="40" t="n">
        <f aca="false">SIGN(SUM(G364:O364))</f>
        <v>1</v>
      </c>
      <c r="Q364" s="1" t="n">
        <v>200</v>
      </c>
      <c r="V364" s="1" t="n">
        <v>60</v>
      </c>
      <c r="W364" s="34" t="n">
        <v>245</v>
      </c>
      <c r="Y364" s="1" t="n">
        <v>3</v>
      </c>
      <c r="AC364" s="35"/>
      <c r="AD364" s="34"/>
    </row>
    <row r="365" customFormat="false" ht="15" hidden="false" customHeight="false" outlineLevel="0" collapsed="false">
      <c r="A365" s="0" t="s">
        <v>867</v>
      </c>
      <c r="C365" s="0" t="s">
        <v>845</v>
      </c>
      <c r="D365" s="1" t="s">
        <v>755</v>
      </c>
      <c r="E365" s="1" t="n">
        <v>0</v>
      </c>
      <c r="F365" s="1" t="n">
        <v>0</v>
      </c>
      <c r="G365" s="39" t="n">
        <f aca="false">(COUNTIF('Random Magic Item'!B:B,$A365)+SUMIF('Random Magic Item'!$M:$M,$A365,'Random Magic Item'!N:N))/100</f>
        <v>0.1</v>
      </c>
      <c r="H365" s="39" t="n">
        <f aca="false">(COUNTIF('Random Magic Item'!C:C,$A365)+SUMIF('Random Magic Item'!$M:$M,$A365,'Random Magic Item'!O:O))/100</f>
        <v>0</v>
      </c>
      <c r="I365" s="39" t="n">
        <f aca="false">(COUNTIF('Random Magic Item'!D:D,$A365)+SUMIF('Random Magic Item'!$M:$M,$A365,'Random Magic Item'!P:P))/100</f>
        <v>0</v>
      </c>
      <c r="J365" s="39" t="n">
        <f aca="false">(COUNTIF('Random Magic Item'!E:E,$A365)+SUMIF('Random Magic Item'!$M:$M,$A365,'Random Magic Item'!Q:Q))/100</f>
        <v>0</v>
      </c>
      <c r="K365" s="39" t="n">
        <f aca="false">(COUNTIF('Random Magic Item'!F:F,$A365)+SUMIF('Random Magic Item'!$M:$M,$A365,'Random Magic Item'!R:R))/100</f>
        <v>0</v>
      </c>
      <c r="L365" s="39" t="n">
        <f aca="false">(COUNTIF('Random Magic Item'!G:G,$A365)+SUMIF('Random Magic Item'!$M:$M,$A365,'Random Magic Item'!S:S))/100</f>
        <v>0</v>
      </c>
      <c r="M365" s="39" t="n">
        <f aca="false">(COUNTIF('Random Magic Item'!H:H,$A365)+SUMIF('Random Magic Item'!$M:$M,$A365,'Random Magic Item'!T:T))/100</f>
        <v>0</v>
      </c>
      <c r="N365" s="39" t="n">
        <f aca="false">(COUNTIF('Random Magic Item'!I:I,$A365)+SUMIF('Random Magic Item'!$M:$M,$A365,'Random Magic Item'!U:U))/100</f>
        <v>0</v>
      </c>
      <c r="O365" s="39" t="n">
        <f aca="false">(COUNTIF('Random Magic Item'!J:J,$A365)+SUMIF('Random Magic Item'!$M:$M,$A365,'Random Magic Item'!V:V))/100</f>
        <v>0</v>
      </c>
      <c r="P365" s="40" t="n">
        <f aca="false">SIGN(SUM(G365:O365))</f>
        <v>1</v>
      </c>
      <c r="Q365" s="1" t="n">
        <v>200</v>
      </c>
      <c r="R365" s="1" t="n">
        <v>53</v>
      </c>
      <c r="V365" s="1" t="n">
        <v>60</v>
      </c>
      <c r="W365" s="34" t="n">
        <v>245</v>
      </c>
      <c r="X365" s="1" t="n">
        <v>2</v>
      </c>
      <c r="AC365" s="35"/>
      <c r="AD365" s="34"/>
    </row>
    <row r="366" customFormat="false" ht="15" hidden="false" customHeight="false" outlineLevel="0" collapsed="false">
      <c r="A366" s="0" t="s">
        <v>868</v>
      </c>
      <c r="C366" s="0" t="s">
        <v>466</v>
      </c>
      <c r="D366" s="1" t="s">
        <v>461</v>
      </c>
      <c r="E366" s="1" t="n">
        <v>1</v>
      </c>
      <c r="F366" s="1" t="n">
        <v>0</v>
      </c>
      <c r="G366" s="39" t="n">
        <f aca="false">(COUNTIF('Random Magic Item'!B:B,$A366)+SUMIF('Random Magic Item'!$M:$M,$A366,'Random Magic Item'!N:N))/100</f>
        <v>0</v>
      </c>
      <c r="H366" s="39" t="n">
        <f aca="false">(COUNTIF('Random Magic Item'!C:C,$A366)+SUMIF('Random Magic Item'!$M:$M,$A366,'Random Magic Item'!O:O))/100</f>
        <v>0</v>
      </c>
      <c r="I366" s="39" t="n">
        <f aca="false">(COUNTIF('Random Magic Item'!D:D,$A366)+SUMIF('Random Magic Item'!$M:$M,$A366,'Random Magic Item'!P:P))/100</f>
        <v>0</v>
      </c>
      <c r="J366" s="39" t="n">
        <f aca="false">(COUNTIF('Random Magic Item'!E:E,$A366)+SUMIF('Random Magic Item'!$M:$M,$A366,'Random Magic Item'!Q:Q))/100</f>
        <v>0</v>
      </c>
      <c r="K366" s="39" t="n">
        <f aca="false">(COUNTIF('Random Magic Item'!F:F,$A366)+SUMIF('Random Magic Item'!$M:$M,$A366,'Random Magic Item'!R:R))/100</f>
        <v>0</v>
      </c>
      <c r="L366" s="39" t="n">
        <f aca="false">(COUNTIF('Random Magic Item'!G:G,$A366)+SUMIF('Random Magic Item'!$M:$M,$A366,'Random Magic Item'!S:S))/100</f>
        <v>0</v>
      </c>
      <c r="M366" s="39" t="n">
        <f aca="false">(COUNTIF('Random Magic Item'!H:H,$A366)+SUMIF('Random Magic Item'!$M:$M,$A366,'Random Magic Item'!T:T))/100</f>
        <v>0</v>
      </c>
      <c r="N366" s="39" t="n">
        <f aca="false">(COUNTIF('Random Magic Item'!I:I,$A366)+SUMIF('Random Magic Item'!$M:$M,$A366,'Random Magic Item'!U:U))/100</f>
        <v>0.01</v>
      </c>
      <c r="O366" s="39" t="n">
        <f aca="false">(COUNTIF('Random Magic Item'!J:J,$A366)+SUMIF('Random Magic Item'!$M:$M,$A366,'Random Magic Item'!V:V))/100</f>
        <v>0</v>
      </c>
      <c r="P366" s="40" t="n">
        <f aca="false">SIGN(SUM(G366:O366))</f>
        <v>1</v>
      </c>
      <c r="Q366" s="1" t="n">
        <v>201</v>
      </c>
      <c r="W366" s="34" t="n">
        <v>246</v>
      </c>
      <c r="AC366" s="35"/>
      <c r="AD366" s="34"/>
    </row>
    <row r="367" customFormat="false" ht="15" hidden="false" customHeight="false" outlineLevel="0" collapsed="false">
      <c r="A367" s="0" t="s">
        <v>869</v>
      </c>
      <c r="C367" s="0" t="s">
        <v>455</v>
      </c>
      <c r="D367" s="1" t="s">
        <v>469</v>
      </c>
      <c r="E367" s="1" t="n">
        <v>0</v>
      </c>
      <c r="F367" s="1" t="n">
        <v>0</v>
      </c>
      <c r="G367" s="39" t="n">
        <f aca="false">(COUNTIF('Random Magic Item'!B:B,$A367)+SUMIF('Random Magic Item'!$M:$M,$A367,'Random Magic Item'!N:N))/100</f>
        <v>0</v>
      </c>
      <c r="H367" s="39" t="n">
        <f aca="false">(COUNTIF('Random Magic Item'!C:C,$A367)+SUMIF('Random Magic Item'!$M:$M,$A367,'Random Magic Item'!O:O))/100</f>
        <v>0</v>
      </c>
      <c r="I367" s="39" t="n">
        <f aca="false">(COUNTIF('Random Magic Item'!D:D,$A367)+SUMIF('Random Magic Item'!$M:$M,$A367,'Random Magic Item'!P:P))/100</f>
        <v>0</v>
      </c>
      <c r="J367" s="39" t="n">
        <f aca="false">(COUNTIF('Random Magic Item'!E:E,$A367)+SUMIF('Random Magic Item'!$M:$M,$A367,'Random Magic Item'!Q:Q))/100</f>
        <v>0</v>
      </c>
      <c r="K367" s="39" t="n">
        <f aca="false">(COUNTIF('Random Magic Item'!F:F,$A367)+SUMIF('Random Magic Item'!$M:$M,$A367,'Random Magic Item'!R:R))/100</f>
        <v>0</v>
      </c>
      <c r="L367" s="39" t="n">
        <f aca="false">(COUNTIF('Random Magic Item'!G:G,$A367)+SUMIF('Random Magic Item'!$M:$M,$A367,'Random Magic Item'!S:S))/100</f>
        <v>0</v>
      </c>
      <c r="M367" s="39" t="n">
        <f aca="false">(COUNTIF('Random Magic Item'!H:H,$A367)+SUMIF('Random Magic Item'!$M:$M,$A367,'Random Magic Item'!T:T))/100</f>
        <v>0</v>
      </c>
      <c r="N367" s="39" t="n">
        <f aca="false">(COUNTIF('Random Magic Item'!I:I,$A367)+SUMIF('Random Magic Item'!$M:$M,$A367,'Random Magic Item'!U:U))/100</f>
        <v>0</v>
      </c>
      <c r="O367" s="39" t="n">
        <f aca="false">(COUNTIF('Random Magic Item'!J:J,$A367)+SUMIF('Random Magic Item'!$M:$M,$A367,'Random Magic Item'!V:V))/100</f>
        <v>0.01</v>
      </c>
      <c r="P367" s="40" t="n">
        <f aca="false">SIGN(SUM(G367:O367))</f>
        <v>1</v>
      </c>
      <c r="Q367" s="1" t="n">
        <v>201</v>
      </c>
      <c r="W367" s="34" t="n">
        <v>246</v>
      </c>
      <c r="AC367" s="35"/>
      <c r="AD367" s="34"/>
    </row>
    <row r="368" customFormat="false" ht="15" hidden="false" customHeight="false" outlineLevel="0" collapsed="false">
      <c r="A368" s="0" t="s">
        <v>870</v>
      </c>
      <c r="C368" s="0" t="s">
        <v>871</v>
      </c>
      <c r="D368" s="1" t="s">
        <v>439</v>
      </c>
      <c r="E368" s="1" t="n">
        <v>1</v>
      </c>
      <c r="F368" s="1" t="n">
        <v>0</v>
      </c>
      <c r="G368" s="39" t="n">
        <f aca="false">(COUNTIF('Random Magic Item'!B:B,$A368)+SUMIF('Random Magic Item'!$M:$M,$A368,'Random Magic Item'!N:N))/100</f>
        <v>0</v>
      </c>
      <c r="H368" s="39" t="n">
        <f aca="false">(COUNTIF('Random Magic Item'!C:C,$A368)+SUMIF('Random Magic Item'!$M:$M,$A368,'Random Magic Item'!O:O))/100</f>
        <v>0</v>
      </c>
      <c r="I368" s="39" t="n">
        <f aca="false">(COUNTIF('Random Magic Item'!D:D,$A368)+SUMIF('Random Magic Item'!$M:$M,$A368,'Random Magic Item'!P:P))/100</f>
        <v>0</v>
      </c>
      <c r="J368" s="39" t="n">
        <f aca="false">(COUNTIF('Random Magic Item'!E:E,$A368)+SUMIF('Random Magic Item'!$M:$M,$A368,'Random Magic Item'!Q:Q))/100</f>
        <v>0</v>
      </c>
      <c r="K368" s="39" t="n">
        <f aca="false">(COUNTIF('Random Magic Item'!F:F,$A368)+SUMIF('Random Magic Item'!$M:$M,$A368,'Random Magic Item'!R:R))/100</f>
        <v>0</v>
      </c>
      <c r="L368" s="39" t="n">
        <f aca="false">(COUNTIF('Random Magic Item'!G:G,$A368)+SUMIF('Random Magic Item'!$M:$M,$A368,'Random Magic Item'!S:S))/100</f>
        <v>0</v>
      </c>
      <c r="M368" s="39" t="n">
        <f aca="false">(COUNTIF('Random Magic Item'!H:H,$A368)+SUMIF('Random Magic Item'!$M:$M,$A368,'Random Magic Item'!T:T))/100</f>
        <v>0</v>
      </c>
      <c r="N368" s="39" t="n">
        <f aca="false">(COUNTIF('Random Magic Item'!I:I,$A368)+SUMIF('Random Magic Item'!$M:$M,$A368,'Random Magic Item'!U:U))/100</f>
        <v>0</v>
      </c>
      <c r="O368" s="39" t="n">
        <f aca="false">(COUNTIF('Random Magic Item'!J:J,$A368)+SUMIF('Random Magic Item'!$M:$M,$A368,'Random Magic Item'!V:V))/100</f>
        <v>0</v>
      </c>
      <c r="P368" s="40" t="n">
        <f aca="false">SIGN(SUM(G368:O368))</f>
        <v>0</v>
      </c>
      <c r="R368" s="1" t="n">
        <v>53</v>
      </c>
      <c r="AC368" s="35"/>
      <c r="AD368" s="34"/>
    </row>
    <row r="369" customFormat="false" ht="15" hidden="false" customHeight="false" outlineLevel="0" collapsed="false">
      <c r="A369" s="0" t="s">
        <v>872</v>
      </c>
      <c r="C369" s="0" t="s">
        <v>871</v>
      </c>
      <c r="D369" s="1" t="s">
        <v>459</v>
      </c>
      <c r="E369" s="1" t="n">
        <v>1</v>
      </c>
      <c r="F369" s="1" t="n">
        <v>0</v>
      </c>
      <c r="G369" s="39" t="n">
        <f aca="false">(COUNTIF('Random Magic Item'!B:B,$A369)+SUMIF('Random Magic Item'!$M:$M,$A369,'Random Magic Item'!N:N))/100</f>
        <v>0</v>
      </c>
      <c r="H369" s="39" t="n">
        <f aca="false">(COUNTIF('Random Magic Item'!C:C,$A369)+SUMIF('Random Magic Item'!$M:$M,$A369,'Random Magic Item'!O:O))/100</f>
        <v>0</v>
      </c>
      <c r="I369" s="39" t="n">
        <f aca="false">(COUNTIF('Random Magic Item'!D:D,$A369)+SUMIF('Random Magic Item'!$M:$M,$A369,'Random Magic Item'!P:P))/100</f>
        <v>0</v>
      </c>
      <c r="J369" s="39" t="n">
        <f aca="false">(COUNTIF('Random Magic Item'!E:E,$A369)+SUMIF('Random Magic Item'!$M:$M,$A369,'Random Magic Item'!Q:Q))/100</f>
        <v>0</v>
      </c>
      <c r="K369" s="39" t="n">
        <f aca="false">(COUNTIF('Random Magic Item'!F:F,$A369)+SUMIF('Random Magic Item'!$M:$M,$A369,'Random Magic Item'!R:R))/100</f>
        <v>0</v>
      </c>
      <c r="L369" s="39" t="n">
        <f aca="false">(COUNTIF('Random Magic Item'!G:G,$A369)+SUMIF('Random Magic Item'!$M:$M,$A369,'Random Magic Item'!S:S))/100</f>
        <v>0</v>
      </c>
      <c r="M369" s="39" t="n">
        <f aca="false">(COUNTIF('Random Magic Item'!H:H,$A369)+SUMIF('Random Magic Item'!$M:$M,$A369,'Random Magic Item'!T:T))/100</f>
        <v>0.01</v>
      </c>
      <c r="N369" s="39" t="n">
        <f aca="false">(COUNTIF('Random Magic Item'!I:I,$A369)+SUMIF('Random Magic Item'!$M:$M,$A369,'Random Magic Item'!U:U))/100</f>
        <v>0</v>
      </c>
      <c r="O369" s="39" t="n">
        <f aca="false">(COUNTIF('Random Magic Item'!J:J,$A369)+SUMIF('Random Magic Item'!$M:$M,$A369,'Random Magic Item'!V:V))/100</f>
        <v>0</v>
      </c>
      <c r="P369" s="40" t="n">
        <f aca="false">SIGN(SUM(G369:O369))</f>
        <v>1</v>
      </c>
      <c r="Q369" s="1" t="n">
        <v>201</v>
      </c>
      <c r="W369" s="34" t="n">
        <v>246</v>
      </c>
      <c r="AC369" s="35"/>
      <c r="AD369" s="34"/>
    </row>
    <row r="370" customFormat="false" ht="15" hidden="false" customHeight="false" outlineLevel="0" collapsed="false">
      <c r="A370" s="0" t="s">
        <v>873</v>
      </c>
      <c r="C370" s="0" t="s">
        <v>871</v>
      </c>
      <c r="D370" s="1" t="s">
        <v>439</v>
      </c>
      <c r="E370" s="1" t="n">
        <v>1</v>
      </c>
      <c r="F370" s="1" t="n">
        <v>0</v>
      </c>
      <c r="G370" s="39" t="n">
        <f aca="false">(COUNTIF('Random Magic Item'!B:B,$A370)+SUMIF('Random Magic Item'!$M:$M,$A370,'Random Magic Item'!N:N))/100</f>
        <v>0</v>
      </c>
      <c r="H370" s="39" t="n">
        <f aca="false">(COUNTIF('Random Magic Item'!C:C,$A370)+SUMIF('Random Magic Item'!$M:$M,$A370,'Random Magic Item'!O:O))/100</f>
        <v>0</v>
      </c>
      <c r="I370" s="39" t="n">
        <f aca="false">(COUNTIF('Random Magic Item'!D:D,$A370)+SUMIF('Random Magic Item'!$M:$M,$A370,'Random Magic Item'!P:P))/100</f>
        <v>0</v>
      </c>
      <c r="J370" s="39" t="n">
        <f aca="false">(COUNTIF('Random Magic Item'!E:E,$A370)+SUMIF('Random Magic Item'!$M:$M,$A370,'Random Magic Item'!Q:Q))/100</f>
        <v>0</v>
      </c>
      <c r="K370" s="39" t="n">
        <f aca="false">(COUNTIF('Random Magic Item'!F:F,$A370)+SUMIF('Random Magic Item'!$M:$M,$A370,'Random Magic Item'!R:R))/100</f>
        <v>0</v>
      </c>
      <c r="L370" s="39" t="n">
        <f aca="false">(COUNTIF('Random Magic Item'!G:G,$A370)+SUMIF('Random Magic Item'!$M:$M,$A370,'Random Magic Item'!S:S))/100</f>
        <v>0</v>
      </c>
      <c r="M370" s="39" t="n">
        <f aca="false">(COUNTIF('Random Magic Item'!H:H,$A370)+SUMIF('Random Magic Item'!$M:$M,$A370,'Random Magic Item'!T:T))/100</f>
        <v>0</v>
      </c>
      <c r="N370" s="39" t="n">
        <f aca="false">(COUNTIF('Random Magic Item'!I:I,$A370)+SUMIF('Random Magic Item'!$M:$M,$A370,'Random Magic Item'!U:U))/100</f>
        <v>0</v>
      </c>
      <c r="O370" s="39" t="n">
        <f aca="false">(COUNTIF('Random Magic Item'!J:J,$A370)+SUMIF('Random Magic Item'!$M:$M,$A370,'Random Magic Item'!V:V))/100</f>
        <v>0</v>
      </c>
      <c r="P370" s="40" t="n">
        <f aca="false">SIGN(SUM(G370:O370))</f>
        <v>0</v>
      </c>
      <c r="R370" s="1" t="n">
        <v>53</v>
      </c>
      <c r="AC370" s="35"/>
      <c r="AD370" s="34"/>
    </row>
    <row r="371" customFormat="false" ht="15" hidden="false" customHeight="false" outlineLevel="0" collapsed="false">
      <c r="A371" s="0" t="s">
        <v>874</v>
      </c>
      <c r="C371" s="0" t="s">
        <v>871</v>
      </c>
      <c r="D371" s="1" t="s">
        <v>461</v>
      </c>
      <c r="E371" s="1" t="n">
        <v>1</v>
      </c>
      <c r="F371" s="1" t="n">
        <v>0</v>
      </c>
      <c r="G371" s="39" t="n">
        <f aca="false">(COUNTIF('Random Magic Item'!B:B,$A371)+SUMIF('Random Magic Item'!$M:$M,$A371,'Random Magic Item'!N:N))/100</f>
        <v>0</v>
      </c>
      <c r="H371" s="39" t="n">
        <f aca="false">(COUNTIF('Random Magic Item'!C:C,$A371)+SUMIF('Random Magic Item'!$M:$M,$A371,'Random Magic Item'!O:O))/100</f>
        <v>0</v>
      </c>
      <c r="I371" s="39" t="n">
        <f aca="false">(COUNTIF('Random Magic Item'!D:D,$A371)+SUMIF('Random Magic Item'!$M:$M,$A371,'Random Magic Item'!P:P))/100</f>
        <v>0</v>
      </c>
      <c r="J371" s="39" t="n">
        <f aca="false">(COUNTIF('Random Magic Item'!E:E,$A371)+SUMIF('Random Magic Item'!$M:$M,$A371,'Random Magic Item'!Q:Q))/100</f>
        <v>0</v>
      </c>
      <c r="K371" s="39" t="n">
        <f aca="false">(COUNTIF('Random Magic Item'!F:F,$A371)+SUMIF('Random Magic Item'!$M:$M,$A371,'Random Magic Item'!R:R))/100</f>
        <v>0</v>
      </c>
      <c r="L371" s="39" t="n">
        <f aca="false">(COUNTIF('Random Magic Item'!G:G,$A371)+SUMIF('Random Magic Item'!$M:$M,$A371,'Random Magic Item'!S:S))/100</f>
        <v>0</v>
      </c>
      <c r="M371" s="39" t="n">
        <f aca="false">(COUNTIF('Random Magic Item'!H:H,$A371)+SUMIF('Random Magic Item'!$M:$M,$A371,'Random Magic Item'!T:T))/100</f>
        <v>0</v>
      </c>
      <c r="N371" s="39" t="n">
        <f aca="false">(COUNTIF('Random Magic Item'!I:I,$A371)+SUMIF('Random Magic Item'!$M:$M,$A371,'Random Magic Item'!U:U))/100</f>
        <v>0.02</v>
      </c>
      <c r="O371" s="39" t="n">
        <f aca="false">(COUNTIF('Random Magic Item'!J:J,$A371)+SUMIF('Random Magic Item'!$M:$M,$A371,'Random Magic Item'!V:V))/100</f>
        <v>0</v>
      </c>
      <c r="P371" s="40" t="n">
        <f aca="false">SIGN(SUM(G371:O371))</f>
        <v>1</v>
      </c>
      <c r="Q371" s="1" t="n">
        <v>201</v>
      </c>
      <c r="W371" s="34" t="n">
        <v>246</v>
      </c>
      <c r="X371" s="1" t="n">
        <v>2</v>
      </c>
      <c r="Y371" s="1" t="n">
        <v>3</v>
      </c>
      <c r="AC371" s="35"/>
      <c r="AD371" s="34"/>
    </row>
    <row r="372" customFormat="false" ht="15" hidden="false" customHeight="false" outlineLevel="0" collapsed="false">
      <c r="A372" s="0" t="s">
        <v>875</v>
      </c>
      <c r="C372" s="0" t="s">
        <v>871</v>
      </c>
      <c r="D372" s="1" t="s">
        <v>461</v>
      </c>
      <c r="E372" s="1" t="n">
        <v>1</v>
      </c>
      <c r="F372" s="1" t="n">
        <v>0</v>
      </c>
      <c r="G372" s="39" t="n">
        <f aca="false">(COUNTIF('Random Magic Item'!B:B,$A372)+SUMIF('Random Magic Item'!$M:$M,$A372,'Random Magic Item'!N:N))/100</f>
        <v>0</v>
      </c>
      <c r="H372" s="39" t="n">
        <f aca="false">(COUNTIF('Random Magic Item'!C:C,$A372)+SUMIF('Random Magic Item'!$M:$M,$A372,'Random Magic Item'!O:O))/100</f>
        <v>0</v>
      </c>
      <c r="I372" s="39" t="n">
        <f aca="false">(COUNTIF('Random Magic Item'!D:D,$A372)+SUMIF('Random Magic Item'!$M:$M,$A372,'Random Magic Item'!P:P))/100</f>
        <v>0</v>
      </c>
      <c r="J372" s="39" t="n">
        <f aca="false">(COUNTIF('Random Magic Item'!E:E,$A372)+SUMIF('Random Magic Item'!$M:$M,$A372,'Random Magic Item'!Q:Q))/100</f>
        <v>0</v>
      </c>
      <c r="K372" s="39" t="n">
        <f aca="false">(COUNTIF('Random Magic Item'!F:F,$A372)+SUMIF('Random Magic Item'!$M:$M,$A372,'Random Magic Item'!R:R))/100</f>
        <v>0</v>
      </c>
      <c r="L372" s="39" t="n">
        <f aca="false">(COUNTIF('Random Magic Item'!G:G,$A372)+SUMIF('Random Magic Item'!$M:$M,$A372,'Random Magic Item'!S:S))/100</f>
        <v>0</v>
      </c>
      <c r="M372" s="39" t="n">
        <f aca="false">(COUNTIF('Random Magic Item'!H:H,$A372)+SUMIF('Random Magic Item'!$M:$M,$A372,'Random Magic Item'!T:T))/100</f>
        <v>0</v>
      </c>
      <c r="N372" s="39" t="n">
        <f aca="false">(COUNTIF('Random Magic Item'!I:I,$A372)+SUMIF('Random Magic Item'!$M:$M,$A372,'Random Magic Item'!U:U))/100</f>
        <v>0.02</v>
      </c>
      <c r="O372" s="39" t="n">
        <f aca="false">(COUNTIF('Random Magic Item'!J:J,$A372)+SUMIF('Random Magic Item'!$M:$M,$A372,'Random Magic Item'!V:V))/100</f>
        <v>0</v>
      </c>
      <c r="P372" s="40" t="n">
        <f aca="false">SIGN(SUM(G372:O372))</f>
        <v>1</v>
      </c>
      <c r="Q372" s="1" t="n">
        <v>202</v>
      </c>
      <c r="W372" s="34" t="n">
        <v>246</v>
      </c>
      <c r="AC372" s="35"/>
      <c r="AD372" s="34"/>
    </row>
    <row r="373" customFormat="false" ht="15" hidden="false" customHeight="false" outlineLevel="0" collapsed="false">
      <c r="A373" s="0" t="s">
        <v>876</v>
      </c>
      <c r="C373" s="0" t="s">
        <v>871</v>
      </c>
      <c r="D373" s="1" t="s">
        <v>461</v>
      </c>
      <c r="E373" s="1" t="n">
        <v>1</v>
      </c>
      <c r="F373" s="1" t="n">
        <v>0</v>
      </c>
      <c r="G373" s="39" t="n">
        <f aca="false">(COUNTIF('Random Magic Item'!B:B,$A373)+SUMIF('Random Magic Item'!$M:$M,$A373,'Random Magic Item'!N:N))/100</f>
        <v>0</v>
      </c>
      <c r="H373" s="39" t="n">
        <f aca="false">(COUNTIF('Random Magic Item'!C:C,$A373)+SUMIF('Random Magic Item'!$M:$M,$A373,'Random Magic Item'!O:O))/100</f>
        <v>0</v>
      </c>
      <c r="I373" s="39" t="n">
        <f aca="false">(COUNTIF('Random Magic Item'!D:D,$A373)+SUMIF('Random Magic Item'!$M:$M,$A373,'Random Magic Item'!P:P))/100</f>
        <v>0</v>
      </c>
      <c r="J373" s="39" t="n">
        <f aca="false">(COUNTIF('Random Magic Item'!E:E,$A373)+SUMIF('Random Magic Item'!$M:$M,$A373,'Random Magic Item'!Q:Q))/100</f>
        <v>0</v>
      </c>
      <c r="K373" s="39" t="n">
        <f aca="false">(COUNTIF('Random Magic Item'!F:F,$A373)+SUMIF('Random Magic Item'!$M:$M,$A373,'Random Magic Item'!R:R))/100</f>
        <v>0</v>
      </c>
      <c r="L373" s="39" t="n">
        <f aca="false">(COUNTIF('Random Magic Item'!G:G,$A373)+SUMIF('Random Magic Item'!$M:$M,$A373,'Random Magic Item'!S:S))/100</f>
        <v>0</v>
      </c>
      <c r="M373" s="39" t="n">
        <f aca="false">(COUNTIF('Random Magic Item'!H:H,$A373)+SUMIF('Random Magic Item'!$M:$M,$A373,'Random Magic Item'!T:T))/100</f>
        <v>0.01</v>
      </c>
      <c r="N373" s="39" t="n">
        <f aca="false">(COUNTIF('Random Magic Item'!I:I,$A373)+SUMIF('Random Magic Item'!$M:$M,$A373,'Random Magic Item'!U:U))/100</f>
        <v>0</v>
      </c>
      <c r="O373" s="39" t="n">
        <f aca="false">(COUNTIF('Random Magic Item'!J:J,$A373)+SUMIF('Random Magic Item'!$M:$M,$A373,'Random Magic Item'!V:V))/100</f>
        <v>0</v>
      </c>
      <c r="P373" s="40" t="n">
        <f aca="false">SIGN(SUM(G373:O373))</f>
        <v>1</v>
      </c>
      <c r="Q373" s="1" t="n">
        <v>202</v>
      </c>
      <c r="W373" s="34" t="n">
        <v>247</v>
      </c>
      <c r="AC373" s="35"/>
      <c r="AD373" s="34"/>
    </row>
    <row r="374" customFormat="false" ht="15" hidden="false" customHeight="false" outlineLevel="0" collapsed="false">
      <c r="A374" s="0" t="s">
        <v>877</v>
      </c>
      <c r="C374" s="0" t="s">
        <v>871</v>
      </c>
      <c r="D374" s="1" t="s">
        <v>461</v>
      </c>
      <c r="E374" s="1" t="n">
        <v>1</v>
      </c>
      <c r="F374" s="1" t="n">
        <v>0</v>
      </c>
      <c r="G374" s="39" t="n">
        <f aca="false">(COUNTIF('Random Magic Item'!B:B,$A374)+SUMIF('Random Magic Item'!$M:$M,$A374,'Random Magic Item'!N:N))/100</f>
        <v>0</v>
      </c>
      <c r="H374" s="39" t="n">
        <f aca="false">(COUNTIF('Random Magic Item'!C:C,$A374)+SUMIF('Random Magic Item'!$M:$M,$A374,'Random Magic Item'!O:O))/100</f>
        <v>0</v>
      </c>
      <c r="I374" s="39" t="n">
        <f aca="false">(COUNTIF('Random Magic Item'!D:D,$A374)+SUMIF('Random Magic Item'!$M:$M,$A374,'Random Magic Item'!P:P))/100</f>
        <v>0</v>
      </c>
      <c r="J374" s="39" t="n">
        <f aca="false">(COUNTIF('Random Magic Item'!E:E,$A374)+SUMIF('Random Magic Item'!$M:$M,$A374,'Random Magic Item'!Q:Q))/100</f>
        <v>0</v>
      </c>
      <c r="K374" s="39" t="n">
        <f aca="false">(COUNTIF('Random Magic Item'!F:F,$A374)+SUMIF('Random Magic Item'!$M:$M,$A374,'Random Magic Item'!R:R))/100</f>
        <v>0</v>
      </c>
      <c r="L374" s="39" t="n">
        <f aca="false">(COUNTIF('Random Magic Item'!G:G,$A374)+SUMIF('Random Magic Item'!$M:$M,$A374,'Random Magic Item'!S:S))/100</f>
        <v>0</v>
      </c>
      <c r="M374" s="39" t="n">
        <f aca="false">(COUNTIF('Random Magic Item'!H:H,$A374)+SUMIF('Random Magic Item'!$M:$M,$A374,'Random Magic Item'!T:T))/100</f>
        <v>0</v>
      </c>
      <c r="N374" s="39" t="n">
        <f aca="false">(COUNTIF('Random Magic Item'!I:I,$A374)+SUMIF('Random Magic Item'!$M:$M,$A374,'Random Magic Item'!U:U))/100</f>
        <v>0.02</v>
      </c>
      <c r="O374" s="39" t="n">
        <f aca="false">(COUNTIF('Random Magic Item'!J:J,$A374)+SUMIF('Random Magic Item'!$M:$M,$A374,'Random Magic Item'!V:V))/100</f>
        <v>0</v>
      </c>
      <c r="P374" s="40" t="n">
        <f aca="false">SIGN(SUM(G374:O374))</f>
        <v>1</v>
      </c>
      <c r="Q374" s="1" t="n">
        <v>202</v>
      </c>
      <c r="W374" s="34" t="n">
        <v>247</v>
      </c>
      <c r="AC374" s="35"/>
      <c r="AD374" s="34"/>
    </row>
    <row r="375" customFormat="false" ht="15" hidden="false" customHeight="false" outlineLevel="0" collapsed="false">
      <c r="A375" s="0" t="s">
        <v>878</v>
      </c>
      <c r="C375" s="0" t="s">
        <v>871</v>
      </c>
      <c r="D375" s="1" t="s">
        <v>461</v>
      </c>
      <c r="E375" s="1" t="n">
        <v>1</v>
      </c>
      <c r="F375" s="1" t="n">
        <v>0</v>
      </c>
      <c r="G375" s="39" t="n">
        <f aca="false">(COUNTIF('Random Magic Item'!B:B,$A375)+SUMIF('Random Magic Item'!$M:$M,$A375,'Random Magic Item'!N:N))/100</f>
        <v>0</v>
      </c>
      <c r="H375" s="39" t="n">
        <f aca="false">(COUNTIF('Random Magic Item'!C:C,$A375)+SUMIF('Random Magic Item'!$M:$M,$A375,'Random Magic Item'!O:O))/100</f>
        <v>0</v>
      </c>
      <c r="I375" s="39" t="n">
        <f aca="false">(COUNTIF('Random Magic Item'!D:D,$A375)+SUMIF('Random Magic Item'!$M:$M,$A375,'Random Magic Item'!P:P))/100</f>
        <v>0</v>
      </c>
      <c r="J375" s="39" t="n">
        <f aca="false">(COUNTIF('Random Magic Item'!E:E,$A375)+SUMIF('Random Magic Item'!$M:$M,$A375,'Random Magic Item'!Q:Q))/100</f>
        <v>0</v>
      </c>
      <c r="K375" s="39" t="n">
        <f aca="false">(COUNTIF('Random Magic Item'!F:F,$A375)+SUMIF('Random Magic Item'!$M:$M,$A375,'Random Magic Item'!R:R))/100</f>
        <v>0</v>
      </c>
      <c r="L375" s="39" t="n">
        <f aca="false">(COUNTIF('Random Magic Item'!G:G,$A375)+SUMIF('Random Magic Item'!$M:$M,$A375,'Random Magic Item'!S:S))/100</f>
        <v>0</v>
      </c>
      <c r="M375" s="39" t="n">
        <f aca="false">(COUNTIF('Random Magic Item'!H:H,$A375)+SUMIF('Random Magic Item'!$M:$M,$A375,'Random Magic Item'!T:T))/100</f>
        <v>0</v>
      </c>
      <c r="N375" s="39" t="n">
        <f aca="false">(COUNTIF('Random Magic Item'!I:I,$A375)+SUMIF('Random Magic Item'!$M:$M,$A375,'Random Magic Item'!U:U))/100</f>
        <v>0.02</v>
      </c>
      <c r="O375" s="39" t="n">
        <f aca="false">(COUNTIF('Random Magic Item'!J:J,$A375)+SUMIF('Random Magic Item'!$M:$M,$A375,'Random Magic Item'!V:V))/100</f>
        <v>0</v>
      </c>
      <c r="P375" s="40" t="n">
        <f aca="false">SIGN(SUM(G375:O375))</f>
        <v>1</v>
      </c>
      <c r="Q375" s="1" t="n">
        <v>203</v>
      </c>
      <c r="W375" s="34" t="n">
        <v>247</v>
      </c>
      <c r="AC375" s="35"/>
      <c r="AD375" s="34"/>
    </row>
    <row r="376" customFormat="false" ht="15" hidden="false" customHeight="false" outlineLevel="0" collapsed="false">
      <c r="A376" s="0" t="s">
        <v>879</v>
      </c>
      <c r="C376" s="0" t="s">
        <v>871</v>
      </c>
      <c r="D376" s="1" t="s">
        <v>459</v>
      </c>
      <c r="E376" s="1" t="n">
        <v>1</v>
      </c>
      <c r="F376" s="1" t="n">
        <v>0</v>
      </c>
      <c r="G376" s="39" t="n">
        <f aca="false">(COUNTIF('Random Magic Item'!B:B,$A376)+SUMIF('Random Magic Item'!$M:$M,$A376,'Random Magic Item'!N:N))/100</f>
        <v>0</v>
      </c>
      <c r="H376" s="39" t="n">
        <f aca="false">(COUNTIF('Random Magic Item'!C:C,$A376)+SUMIF('Random Magic Item'!$M:$M,$A376,'Random Magic Item'!O:O))/100</f>
        <v>0</v>
      </c>
      <c r="I376" s="39" t="n">
        <f aca="false">(COUNTIF('Random Magic Item'!D:D,$A376)+SUMIF('Random Magic Item'!$M:$M,$A376,'Random Magic Item'!P:P))/100</f>
        <v>0</v>
      </c>
      <c r="J376" s="39" t="n">
        <f aca="false">(COUNTIF('Random Magic Item'!E:E,$A376)+SUMIF('Random Magic Item'!$M:$M,$A376,'Random Magic Item'!Q:Q))/100</f>
        <v>0</v>
      </c>
      <c r="K376" s="39" t="n">
        <f aca="false">(COUNTIF('Random Magic Item'!F:F,$A376)+SUMIF('Random Magic Item'!$M:$M,$A376,'Random Magic Item'!R:R))/100</f>
        <v>0</v>
      </c>
      <c r="L376" s="39" t="n">
        <f aca="false">(COUNTIF('Random Magic Item'!G:G,$A376)+SUMIF('Random Magic Item'!$M:$M,$A376,'Random Magic Item'!S:S))/100</f>
        <v>0</v>
      </c>
      <c r="M376" s="39" t="n">
        <f aca="false">(COUNTIF('Random Magic Item'!H:H,$A376)+SUMIF('Random Magic Item'!$M:$M,$A376,'Random Magic Item'!T:T))/100</f>
        <v>0.01</v>
      </c>
      <c r="N376" s="39" t="n">
        <f aca="false">(COUNTIF('Random Magic Item'!I:I,$A376)+SUMIF('Random Magic Item'!$M:$M,$A376,'Random Magic Item'!U:U))/100</f>
        <v>0</v>
      </c>
      <c r="O376" s="39" t="n">
        <f aca="false">(COUNTIF('Random Magic Item'!J:J,$A376)+SUMIF('Random Magic Item'!$M:$M,$A376,'Random Magic Item'!V:V))/100</f>
        <v>0</v>
      </c>
      <c r="P376" s="40" t="n">
        <f aca="false">SIGN(SUM(G376:O376))</f>
        <v>1</v>
      </c>
      <c r="Q376" s="1" t="n">
        <v>203</v>
      </c>
      <c r="W376" s="34" t="n">
        <v>247</v>
      </c>
      <c r="AC376" s="35"/>
      <c r="AD376" s="34"/>
    </row>
    <row r="377" customFormat="false" ht="15" hidden="false" customHeight="false" outlineLevel="0" collapsed="false">
      <c r="A377" s="0" t="s">
        <v>880</v>
      </c>
      <c r="C377" s="0" t="s">
        <v>871</v>
      </c>
      <c r="D377" s="1" t="s">
        <v>439</v>
      </c>
      <c r="E377" s="1" t="n">
        <v>1</v>
      </c>
      <c r="F377" s="1" t="n">
        <v>0</v>
      </c>
      <c r="G377" s="39" t="n">
        <f aca="false">(COUNTIF('Random Magic Item'!B:B,$A377)+SUMIF('Random Magic Item'!$M:$M,$A377,'Random Magic Item'!N:N))/100</f>
        <v>0</v>
      </c>
      <c r="H377" s="39" t="n">
        <f aca="false">(COUNTIF('Random Magic Item'!C:C,$A377)+SUMIF('Random Magic Item'!$M:$M,$A377,'Random Magic Item'!O:O))/100</f>
        <v>0</v>
      </c>
      <c r="I377" s="39" t="n">
        <f aca="false">(COUNTIF('Random Magic Item'!D:D,$A377)+SUMIF('Random Magic Item'!$M:$M,$A377,'Random Magic Item'!P:P))/100</f>
        <v>0</v>
      </c>
      <c r="J377" s="39" t="n">
        <f aca="false">(COUNTIF('Random Magic Item'!E:E,$A377)+SUMIF('Random Magic Item'!$M:$M,$A377,'Random Magic Item'!Q:Q))/100</f>
        <v>0</v>
      </c>
      <c r="K377" s="39" t="n">
        <f aca="false">(COUNTIF('Random Magic Item'!F:F,$A377)+SUMIF('Random Magic Item'!$M:$M,$A377,'Random Magic Item'!R:R))/100</f>
        <v>0</v>
      </c>
      <c r="L377" s="39" t="n">
        <f aca="false">(COUNTIF('Random Magic Item'!G:G,$A377)+SUMIF('Random Magic Item'!$M:$M,$A377,'Random Magic Item'!S:S))/100</f>
        <v>0.02</v>
      </c>
      <c r="M377" s="39" t="n">
        <f aca="false">(COUNTIF('Random Magic Item'!H:H,$A377)+SUMIF('Random Magic Item'!$M:$M,$A377,'Random Magic Item'!T:T))/100</f>
        <v>0</v>
      </c>
      <c r="N377" s="39" t="n">
        <f aca="false">(COUNTIF('Random Magic Item'!I:I,$A377)+SUMIF('Random Magic Item'!$M:$M,$A377,'Random Magic Item'!U:U))/100</f>
        <v>0</v>
      </c>
      <c r="O377" s="39" t="n">
        <f aca="false">(COUNTIF('Random Magic Item'!J:J,$A377)+SUMIF('Random Magic Item'!$M:$M,$A377,'Random Magic Item'!V:V))/100</f>
        <v>0</v>
      </c>
      <c r="P377" s="40" t="n">
        <f aca="false">SIGN(SUM(G377:O377))</f>
        <v>1</v>
      </c>
      <c r="Q377" s="1" t="n">
        <v>203</v>
      </c>
      <c r="AC377" s="35"/>
      <c r="AD377" s="34"/>
    </row>
    <row r="378" customFormat="false" ht="15" hidden="false" customHeight="false" outlineLevel="0" collapsed="false">
      <c r="A378" s="0" t="s">
        <v>881</v>
      </c>
      <c r="C378" s="0" t="s">
        <v>871</v>
      </c>
      <c r="D378" s="1" t="s">
        <v>469</v>
      </c>
      <c r="E378" s="1" t="n">
        <v>1</v>
      </c>
      <c r="F378" s="1" t="n">
        <v>0</v>
      </c>
      <c r="G378" s="39" t="n">
        <f aca="false">(COUNTIF('Random Magic Item'!B:B,$A378)+SUMIF('Random Magic Item'!$M:$M,$A378,'Random Magic Item'!N:N))/100</f>
        <v>0</v>
      </c>
      <c r="H378" s="39" t="n">
        <f aca="false">(COUNTIF('Random Magic Item'!C:C,$A378)+SUMIF('Random Magic Item'!$M:$M,$A378,'Random Magic Item'!O:O))/100</f>
        <v>0</v>
      </c>
      <c r="I378" s="39" t="n">
        <f aca="false">(COUNTIF('Random Magic Item'!D:D,$A378)+SUMIF('Random Magic Item'!$M:$M,$A378,'Random Magic Item'!P:P))/100</f>
        <v>0</v>
      </c>
      <c r="J378" s="39" t="n">
        <f aca="false">(COUNTIF('Random Magic Item'!E:E,$A378)+SUMIF('Random Magic Item'!$M:$M,$A378,'Random Magic Item'!Q:Q))/100</f>
        <v>0</v>
      </c>
      <c r="K378" s="39" t="n">
        <f aca="false">(COUNTIF('Random Magic Item'!F:F,$A378)+SUMIF('Random Magic Item'!$M:$M,$A378,'Random Magic Item'!R:R))/100</f>
        <v>0</v>
      </c>
      <c r="L378" s="39" t="n">
        <f aca="false">(COUNTIF('Random Magic Item'!G:G,$A378)+SUMIF('Random Magic Item'!$M:$M,$A378,'Random Magic Item'!S:S))/100</f>
        <v>0</v>
      </c>
      <c r="M378" s="39" t="n">
        <f aca="false">(COUNTIF('Random Magic Item'!H:H,$A378)+SUMIF('Random Magic Item'!$M:$M,$A378,'Random Magic Item'!T:T))/100</f>
        <v>0</v>
      </c>
      <c r="N378" s="39" t="n">
        <f aca="false">(COUNTIF('Random Magic Item'!I:I,$A378)+SUMIF('Random Magic Item'!$M:$M,$A378,'Random Magic Item'!U:U))/100</f>
        <v>0</v>
      </c>
      <c r="O378" s="39" t="n">
        <f aca="false">(COUNTIF('Random Magic Item'!J:J,$A378)+SUMIF('Random Magic Item'!$M:$M,$A378,'Random Magic Item'!V:V))/100</f>
        <v>0.03</v>
      </c>
      <c r="P378" s="40" t="n">
        <f aca="false">SIGN(SUM(G378:O378))</f>
        <v>1</v>
      </c>
      <c r="Q378" s="1" t="n">
        <v>203</v>
      </c>
      <c r="W378" s="34" t="n">
        <v>248</v>
      </c>
      <c r="AC378" s="35"/>
      <c r="AD378" s="34"/>
    </row>
    <row r="379" customFormat="false" ht="15" hidden="false" customHeight="false" outlineLevel="0" collapsed="false">
      <c r="A379" s="0" t="s">
        <v>882</v>
      </c>
      <c r="C379" s="0" t="s">
        <v>871</v>
      </c>
      <c r="D379" s="1" t="s">
        <v>439</v>
      </c>
      <c r="E379" s="1" t="n">
        <v>1</v>
      </c>
      <c r="F379" s="1" t="n">
        <v>0</v>
      </c>
      <c r="G379" s="39" t="n">
        <f aca="false">(COUNTIF('Random Magic Item'!B:B,$A379)+SUMIF('Random Magic Item'!$M:$M,$A379,'Random Magic Item'!N:N))/100</f>
        <v>0</v>
      </c>
      <c r="H379" s="39" t="n">
        <f aca="false">(COUNTIF('Random Magic Item'!C:C,$A379)+SUMIF('Random Magic Item'!$M:$M,$A379,'Random Magic Item'!O:O))/100</f>
        <v>0</v>
      </c>
      <c r="I379" s="39" t="n">
        <f aca="false">(COUNTIF('Random Magic Item'!D:D,$A379)+SUMIF('Random Magic Item'!$M:$M,$A379,'Random Magic Item'!P:P))/100</f>
        <v>0</v>
      </c>
      <c r="J379" s="39" t="n">
        <f aca="false">(COUNTIF('Random Magic Item'!E:E,$A379)+SUMIF('Random Magic Item'!$M:$M,$A379,'Random Magic Item'!Q:Q))/100</f>
        <v>0</v>
      </c>
      <c r="K379" s="39" t="n">
        <f aca="false">(COUNTIF('Random Magic Item'!F:F,$A379)+SUMIF('Random Magic Item'!$M:$M,$A379,'Random Magic Item'!R:R))/100</f>
        <v>0</v>
      </c>
      <c r="L379" s="39" t="n">
        <f aca="false">(COUNTIF('Random Magic Item'!G:G,$A379)+SUMIF('Random Magic Item'!$M:$M,$A379,'Random Magic Item'!S:S))/100</f>
        <v>0.02</v>
      </c>
      <c r="M379" s="39" t="n">
        <f aca="false">(COUNTIF('Random Magic Item'!H:H,$A379)+SUMIF('Random Magic Item'!$M:$M,$A379,'Random Magic Item'!T:T))/100</f>
        <v>0</v>
      </c>
      <c r="N379" s="39" t="n">
        <f aca="false">(COUNTIF('Random Magic Item'!I:I,$A379)+SUMIF('Random Magic Item'!$M:$M,$A379,'Random Magic Item'!U:U))/100</f>
        <v>0</v>
      </c>
      <c r="O379" s="39" t="n">
        <f aca="false">(COUNTIF('Random Magic Item'!J:J,$A379)+SUMIF('Random Magic Item'!$M:$M,$A379,'Random Magic Item'!V:V))/100</f>
        <v>0</v>
      </c>
      <c r="P379" s="40" t="n">
        <f aca="false">SIGN(SUM(G379:O379))</f>
        <v>1</v>
      </c>
      <c r="Q379" s="1" t="n">
        <v>204</v>
      </c>
      <c r="W379" s="34" t="n">
        <v>248</v>
      </c>
      <c r="AC379" s="35"/>
      <c r="AD379" s="34"/>
    </row>
    <row r="380" customFormat="false" ht="15" hidden="false" customHeight="false" outlineLevel="0" collapsed="false">
      <c r="A380" s="0" t="s">
        <v>883</v>
      </c>
      <c r="C380" s="0" t="s">
        <v>871</v>
      </c>
      <c r="D380" s="1" t="s">
        <v>459</v>
      </c>
      <c r="E380" s="1" t="n">
        <v>1</v>
      </c>
      <c r="F380" s="1" t="n">
        <v>0</v>
      </c>
      <c r="G380" s="39" t="n">
        <f aca="false">(COUNTIF('Random Magic Item'!B:B,$A380)+SUMIF('Random Magic Item'!$M:$M,$A380,'Random Magic Item'!N:N))/100</f>
        <v>0</v>
      </c>
      <c r="H380" s="39" t="n">
        <f aca="false">(COUNTIF('Random Magic Item'!C:C,$A380)+SUMIF('Random Magic Item'!$M:$M,$A380,'Random Magic Item'!O:O))/100</f>
        <v>0</v>
      </c>
      <c r="I380" s="39" t="n">
        <f aca="false">(COUNTIF('Random Magic Item'!D:D,$A380)+SUMIF('Random Magic Item'!$M:$M,$A380,'Random Magic Item'!P:P))/100</f>
        <v>0</v>
      </c>
      <c r="J380" s="39" t="n">
        <f aca="false">(COUNTIF('Random Magic Item'!E:E,$A380)+SUMIF('Random Magic Item'!$M:$M,$A380,'Random Magic Item'!Q:Q))/100</f>
        <v>0</v>
      </c>
      <c r="K380" s="39" t="n">
        <f aca="false">(COUNTIF('Random Magic Item'!F:F,$A380)+SUMIF('Random Magic Item'!$M:$M,$A380,'Random Magic Item'!R:R))/100</f>
        <v>0</v>
      </c>
      <c r="L380" s="39" t="n">
        <f aca="false">(COUNTIF('Random Magic Item'!G:G,$A380)+SUMIF('Random Magic Item'!$M:$M,$A380,'Random Magic Item'!S:S))/100</f>
        <v>0</v>
      </c>
      <c r="M380" s="39" t="n">
        <f aca="false">(COUNTIF('Random Magic Item'!H:H,$A380)+SUMIF('Random Magic Item'!$M:$M,$A380,'Random Magic Item'!T:T))/100</f>
        <v>0.01</v>
      </c>
      <c r="N380" s="39" t="n">
        <f aca="false">(COUNTIF('Random Magic Item'!I:I,$A380)+SUMIF('Random Magic Item'!$M:$M,$A380,'Random Magic Item'!U:U))/100</f>
        <v>0</v>
      </c>
      <c r="O380" s="39" t="n">
        <f aca="false">(COUNTIF('Random Magic Item'!J:J,$A380)+SUMIF('Random Magic Item'!$M:$M,$A380,'Random Magic Item'!V:V))/100</f>
        <v>0</v>
      </c>
      <c r="P380" s="40" t="n">
        <f aca="false">SIGN(SUM(G380:O380))</f>
        <v>1</v>
      </c>
      <c r="Q380" s="1" t="n">
        <v>204</v>
      </c>
      <c r="W380" s="34" t="n">
        <v>248</v>
      </c>
      <c r="AC380" s="35"/>
      <c r="AD380" s="34"/>
    </row>
    <row r="381" customFormat="false" ht="15" hidden="false" customHeight="false" outlineLevel="0" collapsed="false">
      <c r="A381" s="0" t="s">
        <v>884</v>
      </c>
      <c r="C381" s="0" t="s">
        <v>871</v>
      </c>
      <c r="D381" s="1" t="s">
        <v>461</v>
      </c>
      <c r="E381" s="1" t="n">
        <v>1</v>
      </c>
      <c r="F381" s="1" t="n">
        <v>0</v>
      </c>
      <c r="G381" s="39" t="n">
        <f aca="false">(COUNTIF('Random Magic Item'!B:B,$A381)+SUMIF('Random Magic Item'!$M:$M,$A381,'Random Magic Item'!N:N))/100</f>
        <v>0</v>
      </c>
      <c r="H381" s="39" t="n">
        <f aca="false">(COUNTIF('Random Magic Item'!C:C,$A381)+SUMIF('Random Magic Item'!$M:$M,$A381,'Random Magic Item'!O:O))/100</f>
        <v>0</v>
      </c>
      <c r="I381" s="39" t="n">
        <f aca="false">(COUNTIF('Random Magic Item'!D:D,$A381)+SUMIF('Random Magic Item'!$M:$M,$A381,'Random Magic Item'!P:P))/100</f>
        <v>0</v>
      </c>
      <c r="J381" s="39" t="n">
        <f aca="false">(COUNTIF('Random Magic Item'!E:E,$A381)+SUMIF('Random Magic Item'!$M:$M,$A381,'Random Magic Item'!Q:Q))/100</f>
        <v>0</v>
      </c>
      <c r="K381" s="39" t="n">
        <f aca="false">(COUNTIF('Random Magic Item'!F:F,$A381)+SUMIF('Random Magic Item'!$M:$M,$A381,'Random Magic Item'!R:R))/100</f>
        <v>0</v>
      </c>
      <c r="L381" s="39" t="n">
        <f aca="false">(COUNTIF('Random Magic Item'!G:G,$A381)+SUMIF('Random Magic Item'!$M:$M,$A381,'Random Magic Item'!S:S))/100</f>
        <v>0</v>
      </c>
      <c r="M381" s="39" t="n">
        <f aca="false">(COUNTIF('Random Magic Item'!H:H,$A381)+SUMIF('Random Magic Item'!$M:$M,$A381,'Random Magic Item'!T:T))/100</f>
        <v>0</v>
      </c>
      <c r="N381" s="39" t="n">
        <f aca="false">(COUNTIF('Random Magic Item'!I:I,$A381)+SUMIF('Random Magic Item'!$M:$M,$A381,'Random Magic Item'!U:U))/100</f>
        <v>0.02</v>
      </c>
      <c r="O381" s="39" t="n">
        <f aca="false">(COUNTIF('Random Magic Item'!J:J,$A381)+SUMIF('Random Magic Item'!$M:$M,$A381,'Random Magic Item'!V:V))/100</f>
        <v>0</v>
      </c>
      <c r="P381" s="40" t="n">
        <f aca="false">SIGN(SUM(G381:O381))</f>
        <v>1</v>
      </c>
      <c r="Q381" s="1" t="n">
        <v>204</v>
      </c>
      <c r="W381" s="34" t="n">
        <v>249</v>
      </c>
      <c r="AC381" s="35"/>
      <c r="AD381" s="34"/>
    </row>
    <row r="382" customFormat="false" ht="15" hidden="false" customHeight="false" outlineLevel="0" collapsed="false">
      <c r="A382" s="0" t="s">
        <v>885</v>
      </c>
      <c r="C382" s="0" t="s">
        <v>871</v>
      </c>
      <c r="D382" s="1" t="s">
        <v>459</v>
      </c>
      <c r="E382" s="1" t="n">
        <v>0</v>
      </c>
      <c r="F382" s="1" t="n">
        <v>0</v>
      </c>
      <c r="G382" s="39" t="n">
        <f aca="false">(COUNTIF('Random Magic Item'!B:B,$A382)+SUMIF('Random Magic Item'!$M:$M,$A382,'Random Magic Item'!N:N))/100</f>
        <v>0</v>
      </c>
      <c r="H382" s="39" t="n">
        <f aca="false">(COUNTIF('Random Magic Item'!C:C,$A382)+SUMIF('Random Magic Item'!$M:$M,$A382,'Random Magic Item'!O:O))/100</f>
        <v>0</v>
      </c>
      <c r="I382" s="39" t="n">
        <f aca="false">(COUNTIF('Random Magic Item'!D:D,$A382)+SUMIF('Random Magic Item'!$M:$M,$A382,'Random Magic Item'!P:P))/100</f>
        <v>0</v>
      </c>
      <c r="J382" s="39" t="n">
        <f aca="false">(COUNTIF('Random Magic Item'!E:E,$A382)+SUMIF('Random Magic Item'!$M:$M,$A382,'Random Magic Item'!Q:Q))/100</f>
        <v>0</v>
      </c>
      <c r="K382" s="39" t="n">
        <f aca="false">(COUNTIF('Random Magic Item'!F:F,$A382)+SUMIF('Random Magic Item'!$M:$M,$A382,'Random Magic Item'!R:R))/100</f>
        <v>0</v>
      </c>
      <c r="L382" s="39" t="n">
        <f aca="false">(COUNTIF('Random Magic Item'!G:G,$A382)+SUMIF('Random Magic Item'!$M:$M,$A382,'Random Magic Item'!S:S))/100</f>
        <v>0</v>
      </c>
      <c r="M382" s="39" t="n">
        <f aca="false">(COUNTIF('Random Magic Item'!H:H,$A382)+SUMIF('Random Magic Item'!$M:$M,$A382,'Random Magic Item'!T:T))/100</f>
        <v>0.01</v>
      </c>
      <c r="N382" s="39" t="n">
        <f aca="false">(COUNTIF('Random Magic Item'!I:I,$A382)+SUMIF('Random Magic Item'!$M:$M,$A382,'Random Magic Item'!U:U))/100</f>
        <v>0</v>
      </c>
      <c r="O382" s="39" t="n">
        <f aca="false">(COUNTIF('Random Magic Item'!J:J,$A382)+SUMIF('Random Magic Item'!$M:$M,$A382,'Random Magic Item'!V:V))/100</f>
        <v>0</v>
      </c>
      <c r="P382" s="40" t="n">
        <f aca="false">SIGN(SUM(G382:O382))</f>
        <v>1</v>
      </c>
      <c r="Q382" s="1" t="n">
        <v>205</v>
      </c>
      <c r="W382" s="34" t="n">
        <v>249</v>
      </c>
      <c r="AC382" s="35"/>
      <c r="AD382" s="34"/>
    </row>
    <row r="383" customFormat="false" ht="15" hidden="false" customHeight="false" outlineLevel="0" collapsed="false">
      <c r="A383" s="0" t="s">
        <v>886</v>
      </c>
      <c r="C383" s="0" t="s">
        <v>455</v>
      </c>
      <c r="D383" s="1" t="s">
        <v>459</v>
      </c>
      <c r="E383" s="1" t="n">
        <v>0</v>
      </c>
      <c r="F383" s="1" t="n">
        <v>0</v>
      </c>
      <c r="G383" s="39" t="n">
        <f aca="false">(COUNTIF('Random Magic Item'!B:B,$A383)+SUMIF('Random Magic Item'!$M:$M,$A383,'Random Magic Item'!N:N))/100</f>
        <v>0</v>
      </c>
      <c r="H383" s="39" t="n">
        <f aca="false">(COUNTIF('Random Magic Item'!C:C,$A383)+SUMIF('Random Magic Item'!$M:$M,$A383,'Random Magic Item'!O:O))/100</f>
        <v>0</v>
      </c>
      <c r="I383" s="39" t="n">
        <f aca="false">(COUNTIF('Random Magic Item'!D:D,$A383)+SUMIF('Random Magic Item'!$M:$M,$A383,'Random Magic Item'!P:P))/100</f>
        <v>0</v>
      </c>
      <c r="J383" s="39" t="n">
        <f aca="false">(COUNTIF('Random Magic Item'!E:E,$A383)+SUMIF('Random Magic Item'!$M:$M,$A383,'Random Magic Item'!Q:Q))/100</f>
        <v>0</v>
      </c>
      <c r="K383" s="39" t="n">
        <f aca="false">(COUNTIF('Random Magic Item'!F:F,$A383)+SUMIF('Random Magic Item'!$M:$M,$A383,'Random Magic Item'!R:R))/100</f>
        <v>0</v>
      </c>
      <c r="L383" s="39" t="n">
        <f aca="false">(COUNTIF('Random Magic Item'!G:G,$A383)+SUMIF('Random Magic Item'!$M:$M,$A383,'Random Magic Item'!S:S))/100</f>
        <v>0</v>
      </c>
      <c r="M383" s="39" t="n">
        <f aca="false">(COUNTIF('Random Magic Item'!H:H,$A383)+SUMIF('Random Magic Item'!$M:$M,$A383,'Random Magic Item'!T:T))/100</f>
        <v>0.01</v>
      </c>
      <c r="N383" s="39" t="n">
        <f aca="false">(COUNTIF('Random Magic Item'!I:I,$A383)+SUMIF('Random Magic Item'!$M:$M,$A383,'Random Magic Item'!U:U))/100</f>
        <v>0</v>
      </c>
      <c r="O383" s="39" t="n">
        <f aca="false">(COUNTIF('Random Magic Item'!J:J,$A383)+SUMIF('Random Magic Item'!$M:$M,$A383,'Random Magic Item'!V:V))/100</f>
        <v>0</v>
      </c>
      <c r="P383" s="40" t="n">
        <f aca="false">SIGN(SUM(G383:O383))</f>
        <v>1</v>
      </c>
      <c r="Q383" s="1" t="n">
        <v>205</v>
      </c>
      <c r="W383" s="34" t="n">
        <v>249</v>
      </c>
      <c r="AC383" s="35"/>
      <c r="AD383" s="34"/>
    </row>
    <row r="384" customFormat="false" ht="15" hidden="false" customHeight="false" outlineLevel="0" collapsed="false">
      <c r="A384" s="0" t="s">
        <v>887</v>
      </c>
      <c r="C384" s="0" t="s">
        <v>455</v>
      </c>
      <c r="D384" s="1" t="s">
        <v>439</v>
      </c>
      <c r="E384" s="1" t="n">
        <v>1</v>
      </c>
      <c r="F384" s="1" t="n">
        <v>0</v>
      </c>
      <c r="G384" s="39" t="n">
        <f aca="false">(COUNTIF('Random Magic Item'!B:B,$A384)+SUMIF('Random Magic Item'!$M:$M,$A384,'Random Magic Item'!N:N))/100</f>
        <v>0</v>
      </c>
      <c r="H384" s="39" t="n">
        <f aca="false">(COUNTIF('Random Magic Item'!C:C,$A384)+SUMIF('Random Magic Item'!$M:$M,$A384,'Random Magic Item'!O:O))/100</f>
        <v>0</v>
      </c>
      <c r="I384" s="39" t="n">
        <f aca="false">(COUNTIF('Random Magic Item'!D:D,$A384)+SUMIF('Random Magic Item'!$M:$M,$A384,'Random Magic Item'!P:P))/100</f>
        <v>0</v>
      </c>
      <c r="J384" s="39" t="n">
        <f aca="false">(COUNTIF('Random Magic Item'!E:E,$A384)+SUMIF('Random Magic Item'!$M:$M,$A384,'Random Magic Item'!Q:Q))/100</f>
        <v>0</v>
      </c>
      <c r="K384" s="39" t="n">
        <f aca="false">(COUNTIF('Random Magic Item'!F:F,$A384)+SUMIF('Random Magic Item'!$M:$M,$A384,'Random Magic Item'!R:R))/100</f>
        <v>0</v>
      </c>
      <c r="L384" s="39" t="n">
        <f aca="false">(COUNTIF('Random Magic Item'!G:G,$A384)+SUMIF('Random Magic Item'!$M:$M,$A384,'Random Magic Item'!S:S))/100</f>
        <v>0</v>
      </c>
      <c r="M384" s="39" t="n">
        <f aca="false">(COUNTIF('Random Magic Item'!H:H,$A384)+SUMIF('Random Magic Item'!$M:$M,$A384,'Random Magic Item'!T:T))/100</f>
        <v>0</v>
      </c>
      <c r="N384" s="39" t="n">
        <f aca="false">(COUNTIF('Random Magic Item'!I:I,$A384)+SUMIF('Random Magic Item'!$M:$M,$A384,'Random Magic Item'!U:U))/100</f>
        <v>0</v>
      </c>
      <c r="O384" s="39" t="n">
        <f aca="false">(COUNTIF('Random Magic Item'!J:J,$A384)+SUMIF('Random Magic Item'!$M:$M,$A384,'Random Magic Item'!V:V))/100</f>
        <v>0</v>
      </c>
      <c r="P384" s="40" t="n">
        <f aca="false">SIGN(SUM(G384:O384))</f>
        <v>0</v>
      </c>
      <c r="Q384" s="1" t="n">
        <v>205</v>
      </c>
      <c r="W384" s="34" t="n">
        <v>249</v>
      </c>
      <c r="AA384" s="34" t="n">
        <v>4</v>
      </c>
      <c r="AC384" s="35"/>
      <c r="AD384" s="34"/>
    </row>
    <row r="385" customFormat="false" ht="15" hidden="false" customHeight="false" outlineLevel="0" collapsed="false">
      <c r="A385" s="0" t="s">
        <v>888</v>
      </c>
      <c r="C385" s="0" t="s">
        <v>44</v>
      </c>
      <c r="D385" s="1" t="s">
        <v>439</v>
      </c>
      <c r="E385" s="1" t="n">
        <v>0</v>
      </c>
      <c r="F385" s="1" t="n">
        <v>0</v>
      </c>
      <c r="G385" s="39" t="n">
        <f aca="false">(COUNTIF('Random Magic Item'!B:B,$A385)+SUMIF('Random Magic Item'!$M:$M,$A385,'Random Magic Item'!N:N))/100</f>
        <v>0</v>
      </c>
      <c r="H385" s="39" t="n">
        <f aca="false">(COUNTIF('Random Magic Item'!C:C,$A385)+SUMIF('Random Magic Item'!$M:$M,$A385,'Random Magic Item'!O:O))/100</f>
        <v>0</v>
      </c>
      <c r="I385" s="39" t="n">
        <f aca="false">(COUNTIF('Random Magic Item'!D:D,$A385)+SUMIF('Random Magic Item'!$M:$M,$A385,'Random Magic Item'!P:P))/100</f>
        <v>0</v>
      </c>
      <c r="J385" s="39" t="n">
        <f aca="false">(COUNTIF('Random Magic Item'!E:E,$A385)+SUMIF('Random Magic Item'!$M:$M,$A385,'Random Magic Item'!Q:Q))/100</f>
        <v>0</v>
      </c>
      <c r="K385" s="39" t="n">
        <f aca="false">(COUNTIF('Random Magic Item'!F:F,$A385)+SUMIF('Random Magic Item'!$M:$M,$A385,'Random Magic Item'!R:R))/100</f>
        <v>0</v>
      </c>
      <c r="L385" s="39" t="n">
        <f aca="false">(COUNTIF('Random Magic Item'!G:G,$A385)+SUMIF('Random Magic Item'!$M:$M,$A385,'Random Magic Item'!S:S))/100</f>
        <v>0</v>
      </c>
      <c r="M385" s="39" t="n">
        <f aca="false">(COUNTIF('Random Magic Item'!H:H,$A385)+SUMIF('Random Magic Item'!$M:$M,$A385,'Random Magic Item'!T:T))/100</f>
        <v>0</v>
      </c>
      <c r="N385" s="39" t="n">
        <f aca="false">(COUNTIF('Random Magic Item'!I:I,$A385)+SUMIF('Random Magic Item'!$M:$M,$A385,'Random Magic Item'!U:U))/100</f>
        <v>0</v>
      </c>
      <c r="O385" s="39" t="n">
        <f aca="false">(COUNTIF('Random Magic Item'!J:J,$A385)+SUMIF('Random Magic Item'!$M:$M,$A385,'Random Magic Item'!V:V))/100</f>
        <v>0</v>
      </c>
      <c r="P385" s="40" t="n">
        <f aca="false">SIGN(SUM(G385:O385))</f>
        <v>0</v>
      </c>
      <c r="U385" s="1" t="n">
        <v>223</v>
      </c>
      <c r="AC385" s="35"/>
      <c r="AD385" s="34"/>
    </row>
    <row r="386" customFormat="false" ht="15" hidden="false" customHeight="false" outlineLevel="0" collapsed="false">
      <c r="A386" s="0" t="s">
        <v>889</v>
      </c>
      <c r="C386" s="0" t="s">
        <v>591</v>
      </c>
      <c r="D386" s="1" t="s">
        <v>459</v>
      </c>
      <c r="E386" s="1" t="n">
        <v>1</v>
      </c>
      <c r="F386" s="1" t="n">
        <v>0</v>
      </c>
      <c r="G386" s="39" t="n">
        <f aca="false">(COUNTIF('Random Magic Item'!B:B,$A386)+SUMIF('Random Magic Item'!$M:$M,$A386,'Random Magic Item'!N:N))/100</f>
        <v>0</v>
      </c>
      <c r="H386" s="39" t="n">
        <f aca="false">(COUNTIF('Random Magic Item'!C:C,$A386)+SUMIF('Random Magic Item'!$M:$M,$A386,'Random Magic Item'!O:O))/100</f>
        <v>0</v>
      </c>
      <c r="I386" s="39" t="n">
        <f aca="false">(COUNTIF('Random Magic Item'!D:D,$A386)+SUMIF('Random Magic Item'!$M:$M,$A386,'Random Magic Item'!P:P))/100</f>
        <v>0</v>
      </c>
      <c r="J386" s="39" t="n">
        <f aca="false">(COUNTIF('Random Magic Item'!E:E,$A386)+SUMIF('Random Magic Item'!$M:$M,$A386,'Random Magic Item'!Q:Q))/100</f>
        <v>0</v>
      </c>
      <c r="K386" s="39" t="n">
        <f aca="false">(COUNTIF('Random Magic Item'!F:F,$A386)+SUMIF('Random Magic Item'!$M:$M,$A386,'Random Magic Item'!R:R))/100</f>
        <v>0</v>
      </c>
      <c r="L386" s="39" t="n">
        <f aca="false">(COUNTIF('Random Magic Item'!G:G,$A386)+SUMIF('Random Magic Item'!$M:$M,$A386,'Random Magic Item'!S:S))/100</f>
        <v>0</v>
      </c>
      <c r="M386" s="39" t="n">
        <f aca="false">(COUNTIF('Random Magic Item'!H:H,$A386)+SUMIF('Random Magic Item'!$M:$M,$A386,'Random Magic Item'!T:T))/100</f>
        <v>0.01</v>
      </c>
      <c r="N386" s="39" t="n">
        <f aca="false">(COUNTIF('Random Magic Item'!I:I,$A386)+SUMIF('Random Magic Item'!$M:$M,$A386,'Random Magic Item'!U:U))/100</f>
        <v>0</v>
      </c>
      <c r="O386" s="39" t="n">
        <f aca="false">(COUNTIF('Random Magic Item'!J:J,$A386)+SUMIF('Random Magic Item'!$M:$M,$A386,'Random Magic Item'!V:V))/100</f>
        <v>0</v>
      </c>
      <c r="P386" s="40" t="n">
        <f aca="false">SIGN(SUM(G386:O386))</f>
        <v>1</v>
      </c>
      <c r="Q386" s="1" t="n">
        <v>205</v>
      </c>
      <c r="W386" s="34" t="n">
        <v>249</v>
      </c>
      <c r="AC386" s="35"/>
      <c r="AD386" s="34"/>
    </row>
    <row r="387" customFormat="false" ht="15" hidden="false" customHeight="false" outlineLevel="0" collapsed="false">
      <c r="A387" s="0" t="s">
        <v>890</v>
      </c>
      <c r="C387" s="0" t="s">
        <v>591</v>
      </c>
      <c r="D387" s="1" t="s">
        <v>469</v>
      </c>
      <c r="E387" s="1" t="n">
        <v>1</v>
      </c>
      <c r="F387" s="1" t="n">
        <v>0</v>
      </c>
      <c r="G387" s="39" t="n">
        <f aca="false">(COUNTIF('Random Magic Item'!B:B,$A387)+SUMIF('Random Magic Item'!$M:$M,$A387,'Random Magic Item'!N:N))/100</f>
        <v>0</v>
      </c>
      <c r="H387" s="39" t="n">
        <f aca="false">(COUNTIF('Random Magic Item'!C:C,$A387)+SUMIF('Random Magic Item'!$M:$M,$A387,'Random Magic Item'!O:O))/100</f>
        <v>0</v>
      </c>
      <c r="I387" s="39" t="n">
        <f aca="false">(COUNTIF('Random Magic Item'!D:D,$A387)+SUMIF('Random Magic Item'!$M:$M,$A387,'Random Magic Item'!P:P))/100</f>
        <v>0</v>
      </c>
      <c r="J387" s="39" t="n">
        <f aca="false">(COUNTIF('Random Magic Item'!E:E,$A387)+SUMIF('Random Magic Item'!$M:$M,$A387,'Random Magic Item'!Q:Q))/100</f>
        <v>0</v>
      </c>
      <c r="K387" s="39" t="n">
        <f aca="false">(COUNTIF('Random Magic Item'!F:F,$A387)+SUMIF('Random Magic Item'!$M:$M,$A387,'Random Magic Item'!R:R))/100</f>
        <v>0</v>
      </c>
      <c r="L387" s="39" t="n">
        <f aca="false">(COUNTIF('Random Magic Item'!G:G,$A387)+SUMIF('Random Magic Item'!$M:$M,$A387,'Random Magic Item'!S:S))/100</f>
        <v>0</v>
      </c>
      <c r="M387" s="39" t="n">
        <f aca="false">(COUNTIF('Random Magic Item'!H:H,$A387)+SUMIF('Random Magic Item'!$M:$M,$A387,'Random Magic Item'!T:T))/100</f>
        <v>0</v>
      </c>
      <c r="N387" s="39" t="n">
        <f aca="false">(COUNTIF('Random Magic Item'!I:I,$A387)+SUMIF('Random Magic Item'!$M:$M,$A387,'Random Magic Item'!U:U))/100</f>
        <v>0</v>
      </c>
      <c r="O387" s="39" t="n">
        <f aca="false">(COUNTIF('Random Magic Item'!J:J,$A387)+SUMIF('Random Magic Item'!$M:$M,$A387,'Random Magic Item'!V:V))/100</f>
        <v>0.05</v>
      </c>
      <c r="P387" s="40" t="n">
        <f aca="false">SIGN(SUM(G387:O387))</f>
        <v>1</v>
      </c>
      <c r="Q387" s="1" t="n">
        <v>206</v>
      </c>
      <c r="AC387" s="35"/>
      <c r="AD387" s="34"/>
    </row>
    <row r="388" customFormat="false" ht="15" hidden="false" customHeight="false" outlineLevel="0" collapsed="false">
      <c r="A388" s="0" t="s">
        <v>891</v>
      </c>
      <c r="C388" s="0" t="s">
        <v>591</v>
      </c>
      <c r="D388" s="1" t="s">
        <v>529</v>
      </c>
      <c r="E388" s="1" t="n">
        <v>1</v>
      </c>
      <c r="F388" s="1" t="n">
        <v>0</v>
      </c>
      <c r="G388" s="39" t="n">
        <f aca="false">(COUNTIF('Random Magic Item'!B:B,$A388)+SUMIF('Random Magic Item'!$M:$M,$A388,'Random Magic Item'!N:N))/100</f>
        <v>0</v>
      </c>
      <c r="H388" s="39" t="n">
        <f aca="false">(COUNTIF('Random Magic Item'!C:C,$A388)+SUMIF('Random Magic Item'!$M:$M,$A388,'Random Magic Item'!O:O))/100</f>
        <v>0</v>
      </c>
      <c r="I388" s="39" t="n">
        <f aca="false">(COUNTIF('Random Magic Item'!D:D,$A388)+SUMIF('Random Magic Item'!$M:$M,$A388,'Random Magic Item'!P:P))/100</f>
        <v>0</v>
      </c>
      <c r="J388" s="39" t="n">
        <f aca="false">(COUNTIF('Random Magic Item'!E:E,$A388)+SUMIF('Random Magic Item'!$M:$M,$A388,'Random Magic Item'!Q:Q))/100</f>
        <v>0</v>
      </c>
      <c r="K388" s="39" t="n">
        <f aca="false">(COUNTIF('Random Magic Item'!F:F,$A388)+SUMIF('Random Magic Item'!$M:$M,$A388,'Random Magic Item'!R:R))/100</f>
        <v>0</v>
      </c>
      <c r="L388" s="39" t="n">
        <f aca="false">(COUNTIF('Random Magic Item'!G:G,$A388)+SUMIF('Random Magic Item'!$M:$M,$A388,'Random Magic Item'!S:S))/100</f>
        <v>0</v>
      </c>
      <c r="M388" s="39" t="n">
        <f aca="false">(COUNTIF('Random Magic Item'!H:H,$A388)+SUMIF('Random Magic Item'!$M:$M,$A388,'Random Magic Item'!T:T))/100</f>
        <v>0</v>
      </c>
      <c r="N388" s="39" t="n">
        <f aca="false">(COUNTIF('Random Magic Item'!I:I,$A388)+SUMIF('Random Magic Item'!$M:$M,$A388,'Random Magic Item'!U:U))/100</f>
        <v>0</v>
      </c>
      <c r="O388" s="39" t="n">
        <f aca="false">(COUNTIF('Random Magic Item'!J:J,$A388)+SUMIF('Random Magic Item'!$M:$M,$A388,'Random Magic Item'!V:V))/100</f>
        <v>0</v>
      </c>
      <c r="P388" s="40" t="n">
        <f aca="false">SIGN(SUM(G388:O388))</f>
        <v>0</v>
      </c>
      <c r="Q388" s="1" t="n">
        <v>226</v>
      </c>
      <c r="AC388" s="35"/>
      <c r="AD388" s="34"/>
    </row>
    <row r="389" customFormat="false" ht="15" hidden="false" customHeight="false" outlineLevel="0" collapsed="false">
      <c r="A389" s="0" t="s">
        <v>892</v>
      </c>
      <c r="C389" s="0" t="s">
        <v>589</v>
      </c>
      <c r="D389" s="1" t="s">
        <v>459</v>
      </c>
      <c r="E389" s="1" t="n">
        <v>1</v>
      </c>
      <c r="F389" s="1" t="n">
        <v>0</v>
      </c>
      <c r="G389" s="39" t="n">
        <f aca="false">(COUNTIF('Random Magic Item'!B:B,$A389)+SUMIF('Random Magic Item'!$M:$M,$A389,'Random Magic Item'!N:N))/100</f>
        <v>0</v>
      </c>
      <c r="H389" s="39" t="n">
        <f aca="false">(COUNTIF('Random Magic Item'!C:C,$A389)+SUMIF('Random Magic Item'!$M:$M,$A389,'Random Magic Item'!O:O))/100</f>
        <v>0</v>
      </c>
      <c r="I389" s="39" t="n">
        <f aca="false">(COUNTIF('Random Magic Item'!D:D,$A389)+SUMIF('Random Magic Item'!$M:$M,$A389,'Random Magic Item'!P:P))/100</f>
        <v>0</v>
      </c>
      <c r="J389" s="39" t="n">
        <f aca="false">(COUNTIF('Random Magic Item'!E:E,$A389)+SUMIF('Random Magic Item'!$M:$M,$A389,'Random Magic Item'!Q:Q))/100</f>
        <v>0</v>
      </c>
      <c r="K389" s="39" t="n">
        <f aca="false">(COUNTIF('Random Magic Item'!F:F,$A389)+SUMIF('Random Magic Item'!$M:$M,$A389,'Random Magic Item'!R:R))/100</f>
        <v>0</v>
      </c>
      <c r="L389" s="39" t="n">
        <f aca="false">(COUNTIF('Random Magic Item'!G:G,$A389)+SUMIF('Random Magic Item'!$M:$M,$A389,'Random Magic Item'!S:S))/100</f>
        <v>0</v>
      </c>
      <c r="M389" s="39" t="n">
        <f aca="false">(COUNTIF('Random Magic Item'!H:H,$A389)+SUMIF('Random Magic Item'!$M:$M,$A389,'Random Magic Item'!T:T))/100</f>
        <v>0.01</v>
      </c>
      <c r="N389" s="39" t="n">
        <f aca="false">(COUNTIF('Random Magic Item'!I:I,$A389)+SUMIF('Random Magic Item'!$M:$M,$A389,'Random Magic Item'!U:U))/100</f>
        <v>0</v>
      </c>
      <c r="O389" s="39" t="n">
        <f aca="false">(COUNTIF('Random Magic Item'!J:J,$A389)+SUMIF('Random Magic Item'!$M:$M,$A389,'Random Magic Item'!V:V))/100</f>
        <v>0</v>
      </c>
      <c r="P389" s="40" t="n">
        <f aca="false">SIGN(SUM(G389:O389))</f>
        <v>1</v>
      </c>
      <c r="Q389" s="1" t="n">
        <v>206</v>
      </c>
      <c r="W389" s="34" t="n">
        <v>249</v>
      </c>
      <c r="AC389" s="35"/>
      <c r="AD389" s="34"/>
    </row>
    <row r="390" customFormat="false" ht="15" hidden="false" customHeight="false" outlineLevel="0" collapsed="false">
      <c r="A390" s="0" t="s">
        <v>893</v>
      </c>
      <c r="C390" s="0" t="s">
        <v>894</v>
      </c>
      <c r="D390" s="1" t="s">
        <v>461</v>
      </c>
      <c r="E390" s="1" t="n">
        <v>1</v>
      </c>
      <c r="F390" s="1" t="n">
        <v>0</v>
      </c>
      <c r="G390" s="39" t="n">
        <f aca="false">(COUNTIF('Random Magic Item'!B:B,$A390)+SUMIF('Random Magic Item'!$M:$M,$A390,'Random Magic Item'!N:N))/100</f>
        <v>0</v>
      </c>
      <c r="H390" s="39" t="n">
        <f aca="false">(COUNTIF('Random Magic Item'!C:C,$A390)+SUMIF('Random Magic Item'!$M:$M,$A390,'Random Magic Item'!O:O))/100</f>
        <v>0</v>
      </c>
      <c r="I390" s="39" t="n">
        <f aca="false">(COUNTIF('Random Magic Item'!D:D,$A390)+SUMIF('Random Magic Item'!$M:$M,$A390,'Random Magic Item'!P:P))/100</f>
        <v>0</v>
      </c>
      <c r="J390" s="39" t="n">
        <f aca="false">(COUNTIF('Random Magic Item'!E:E,$A390)+SUMIF('Random Magic Item'!$M:$M,$A390,'Random Magic Item'!Q:Q))/100</f>
        <v>0</v>
      </c>
      <c r="K390" s="39" t="n">
        <f aca="false">(COUNTIF('Random Magic Item'!F:F,$A390)+SUMIF('Random Magic Item'!$M:$M,$A390,'Random Magic Item'!R:R))/100</f>
        <v>0</v>
      </c>
      <c r="L390" s="39" t="n">
        <f aca="false">(COUNTIF('Random Magic Item'!G:G,$A390)+SUMIF('Random Magic Item'!$M:$M,$A390,'Random Magic Item'!S:S))/100</f>
        <v>0</v>
      </c>
      <c r="M390" s="39" t="n">
        <f aca="false">(COUNTIF('Random Magic Item'!H:H,$A390)+SUMIF('Random Magic Item'!$M:$M,$A390,'Random Magic Item'!T:T))/100</f>
        <v>0</v>
      </c>
      <c r="N390" s="39" t="n">
        <f aca="false">(COUNTIF('Random Magic Item'!I:I,$A390)+SUMIF('Random Magic Item'!$M:$M,$A390,'Random Magic Item'!U:U))/100</f>
        <v>0.02</v>
      </c>
      <c r="O390" s="39" t="n">
        <f aca="false">(COUNTIF('Random Magic Item'!J:J,$A390)+SUMIF('Random Magic Item'!$M:$M,$A390,'Random Magic Item'!V:V))/100</f>
        <v>0</v>
      </c>
      <c r="P390" s="40" t="n">
        <f aca="false">SIGN(SUM(G390:O390))</f>
        <v>1</v>
      </c>
      <c r="Q390" s="1" t="n">
        <v>206</v>
      </c>
      <c r="W390" s="34" t="n">
        <v>250</v>
      </c>
      <c r="AC390" s="35"/>
      <c r="AD390" s="34"/>
    </row>
    <row r="391" customFormat="false" ht="15" hidden="false" customHeight="false" outlineLevel="0" collapsed="false">
      <c r="A391" s="0" t="s">
        <v>895</v>
      </c>
      <c r="C391" s="0" t="s">
        <v>589</v>
      </c>
      <c r="D391" s="1" t="s">
        <v>439</v>
      </c>
      <c r="E391" s="1" t="n">
        <v>1</v>
      </c>
      <c r="F391" s="1" t="n">
        <v>1</v>
      </c>
      <c r="G391" s="39" t="n">
        <f aca="false">(COUNTIF('Random Magic Item'!B:B,$A391)+SUMIF('Random Magic Item'!$M:$M,$A391,'Random Magic Item'!N:N))/100</f>
        <v>0</v>
      </c>
      <c r="H391" s="39" t="n">
        <f aca="false">(COUNTIF('Random Magic Item'!C:C,$A391)+SUMIF('Random Magic Item'!$M:$M,$A391,'Random Magic Item'!O:O))/100</f>
        <v>0</v>
      </c>
      <c r="I391" s="39" t="n">
        <f aca="false">(COUNTIF('Random Magic Item'!D:D,$A391)+SUMIF('Random Magic Item'!$M:$M,$A391,'Random Magic Item'!P:P))/100</f>
        <v>0</v>
      </c>
      <c r="J391" s="39" t="n">
        <f aca="false">(COUNTIF('Random Magic Item'!E:E,$A391)+SUMIF('Random Magic Item'!$M:$M,$A391,'Random Magic Item'!Q:Q))/100</f>
        <v>0</v>
      </c>
      <c r="K391" s="39" t="n">
        <f aca="false">(COUNTIF('Random Magic Item'!F:F,$A391)+SUMIF('Random Magic Item'!$M:$M,$A391,'Random Magic Item'!R:R))/100</f>
        <v>0</v>
      </c>
      <c r="L391" s="39" t="n">
        <f aca="false">(COUNTIF('Random Magic Item'!G:G,$A391)+SUMIF('Random Magic Item'!$M:$M,$A391,'Random Magic Item'!S:S))/100</f>
        <v>0.02</v>
      </c>
      <c r="M391" s="39" t="n">
        <f aca="false">(COUNTIF('Random Magic Item'!H:H,$A391)+SUMIF('Random Magic Item'!$M:$M,$A391,'Random Magic Item'!T:T))/100</f>
        <v>0</v>
      </c>
      <c r="N391" s="39" t="n">
        <f aca="false">(COUNTIF('Random Magic Item'!I:I,$A391)+SUMIF('Random Magic Item'!$M:$M,$A391,'Random Magic Item'!U:U))/100</f>
        <v>0</v>
      </c>
      <c r="O391" s="39" t="n">
        <f aca="false">(COUNTIF('Random Magic Item'!J:J,$A391)+SUMIF('Random Magic Item'!$M:$M,$A391,'Random Magic Item'!V:V))/100</f>
        <v>0</v>
      </c>
      <c r="P391" s="40" t="n">
        <f aca="false">SIGN(SUM(G391:O391))</f>
        <v>1</v>
      </c>
      <c r="Q391" s="1" t="n">
        <v>206</v>
      </c>
      <c r="AC391" s="35"/>
      <c r="AD391" s="34"/>
    </row>
    <row r="392" customFormat="false" ht="15" hidden="false" customHeight="false" outlineLevel="0" collapsed="false">
      <c r="A392" s="0" t="s">
        <v>896</v>
      </c>
      <c r="C392" s="0" t="s">
        <v>589</v>
      </c>
      <c r="D392" s="1" t="s">
        <v>459</v>
      </c>
      <c r="E392" s="1" t="n">
        <v>1</v>
      </c>
      <c r="F392" s="1" t="n">
        <v>0</v>
      </c>
      <c r="G392" s="39" t="n">
        <f aca="false">(COUNTIF('Random Magic Item'!B:B,$A392)+SUMIF('Random Magic Item'!$M:$M,$A392,'Random Magic Item'!N:N))/100</f>
        <v>0</v>
      </c>
      <c r="H392" s="39" t="n">
        <f aca="false">(COUNTIF('Random Magic Item'!C:C,$A392)+SUMIF('Random Magic Item'!$M:$M,$A392,'Random Magic Item'!O:O))/100</f>
        <v>0</v>
      </c>
      <c r="I392" s="39" t="n">
        <f aca="false">(COUNTIF('Random Magic Item'!D:D,$A392)+SUMIF('Random Magic Item'!$M:$M,$A392,'Random Magic Item'!P:P))/100</f>
        <v>0</v>
      </c>
      <c r="J392" s="39" t="n">
        <f aca="false">(COUNTIF('Random Magic Item'!E:E,$A392)+SUMIF('Random Magic Item'!$M:$M,$A392,'Random Magic Item'!Q:Q))/100</f>
        <v>0</v>
      </c>
      <c r="K392" s="39" t="n">
        <f aca="false">(COUNTIF('Random Magic Item'!F:F,$A392)+SUMIF('Random Magic Item'!$M:$M,$A392,'Random Magic Item'!R:R))/100</f>
        <v>0</v>
      </c>
      <c r="L392" s="39" t="n">
        <f aca="false">(COUNTIF('Random Magic Item'!G:G,$A392)+SUMIF('Random Magic Item'!$M:$M,$A392,'Random Magic Item'!S:S))/100</f>
        <v>0</v>
      </c>
      <c r="M392" s="39" t="n">
        <f aca="false">(COUNTIF('Random Magic Item'!H:H,$A392)+SUMIF('Random Magic Item'!$M:$M,$A392,'Random Magic Item'!T:T))/100</f>
        <v>0.01</v>
      </c>
      <c r="N392" s="39" t="n">
        <f aca="false">(COUNTIF('Random Magic Item'!I:I,$A392)+SUMIF('Random Magic Item'!$M:$M,$A392,'Random Magic Item'!U:U))/100</f>
        <v>0</v>
      </c>
      <c r="O392" s="39" t="n">
        <f aca="false">(COUNTIF('Random Magic Item'!J:J,$A392)+SUMIF('Random Magic Item'!$M:$M,$A392,'Random Magic Item'!V:V))/100</f>
        <v>0</v>
      </c>
      <c r="P392" s="40" t="n">
        <f aca="false">SIGN(SUM(G392:O392))</f>
        <v>1</v>
      </c>
      <c r="Q392" s="1" t="n">
        <v>207</v>
      </c>
      <c r="W392" s="34" t="n">
        <v>250</v>
      </c>
      <c r="AC392" s="35"/>
      <c r="AD392" s="34"/>
    </row>
    <row r="393" customFormat="false" ht="15" hidden="false" customHeight="false" outlineLevel="0" collapsed="false">
      <c r="A393" s="0" t="s">
        <v>897</v>
      </c>
      <c r="C393" s="0" t="s">
        <v>455</v>
      </c>
      <c r="D393" s="1" t="s">
        <v>469</v>
      </c>
      <c r="E393" s="1" t="n">
        <v>1</v>
      </c>
      <c r="F393" s="1" t="n">
        <v>0</v>
      </c>
      <c r="G393" s="39" t="n">
        <f aca="false">(COUNTIF('Random Magic Item'!B:B,$A393)+SUMIF('Random Magic Item'!$M:$M,$A393,'Random Magic Item'!N:N))/100</f>
        <v>0</v>
      </c>
      <c r="H393" s="39" t="n">
        <f aca="false">(COUNTIF('Random Magic Item'!C:C,$A393)+SUMIF('Random Magic Item'!$M:$M,$A393,'Random Magic Item'!O:O))/100</f>
        <v>0</v>
      </c>
      <c r="I393" s="39" t="n">
        <f aca="false">(COUNTIF('Random Magic Item'!D:D,$A393)+SUMIF('Random Magic Item'!$M:$M,$A393,'Random Magic Item'!P:P))/100</f>
        <v>0</v>
      </c>
      <c r="J393" s="39" t="n">
        <f aca="false">(COUNTIF('Random Magic Item'!E:E,$A393)+SUMIF('Random Magic Item'!$M:$M,$A393,'Random Magic Item'!Q:Q))/100</f>
        <v>0</v>
      </c>
      <c r="K393" s="39" t="n">
        <f aca="false">(COUNTIF('Random Magic Item'!F:F,$A393)+SUMIF('Random Magic Item'!$M:$M,$A393,'Random Magic Item'!R:R))/100</f>
        <v>0</v>
      </c>
      <c r="L393" s="39" t="n">
        <f aca="false">(COUNTIF('Random Magic Item'!G:G,$A393)+SUMIF('Random Magic Item'!$M:$M,$A393,'Random Magic Item'!S:S))/100</f>
        <v>0</v>
      </c>
      <c r="M393" s="39" t="n">
        <f aca="false">(COUNTIF('Random Magic Item'!H:H,$A393)+SUMIF('Random Magic Item'!$M:$M,$A393,'Random Magic Item'!T:T))/100</f>
        <v>0</v>
      </c>
      <c r="N393" s="39" t="n">
        <f aca="false">(COUNTIF('Random Magic Item'!I:I,$A393)+SUMIF('Random Magic Item'!$M:$M,$A393,'Random Magic Item'!U:U))/100</f>
        <v>0</v>
      </c>
      <c r="O393" s="39" t="n">
        <f aca="false">(COUNTIF('Random Magic Item'!J:J,$A393)+SUMIF('Random Magic Item'!$M:$M,$A393,'Random Magic Item'!V:V))/100</f>
        <v>0.01</v>
      </c>
      <c r="P393" s="40" t="n">
        <f aca="false">SIGN(SUM(G393:O393))</f>
        <v>1</v>
      </c>
      <c r="Q393" s="1" t="n">
        <v>207</v>
      </c>
      <c r="W393" s="34" t="n">
        <v>250</v>
      </c>
      <c r="AC393" s="35"/>
      <c r="AD393" s="34"/>
    </row>
    <row r="394" customFormat="false" ht="15" hidden="false" customHeight="false" outlineLevel="0" collapsed="false">
      <c r="A394" s="0" t="s">
        <v>898</v>
      </c>
      <c r="C394" s="0" t="s">
        <v>455</v>
      </c>
      <c r="D394" s="1" t="s">
        <v>469</v>
      </c>
      <c r="E394" s="1" t="n">
        <v>1</v>
      </c>
      <c r="F394" s="1" t="n">
        <v>0</v>
      </c>
      <c r="G394" s="39" t="n">
        <f aca="false">(COUNTIF('Random Magic Item'!B:B,$A394)+SUMIF('Random Magic Item'!$M:$M,$A394,'Random Magic Item'!N:N))/100</f>
        <v>0</v>
      </c>
      <c r="H394" s="39" t="n">
        <f aca="false">(COUNTIF('Random Magic Item'!C:C,$A394)+SUMIF('Random Magic Item'!$M:$M,$A394,'Random Magic Item'!O:O))/100</f>
        <v>0</v>
      </c>
      <c r="I394" s="39" t="n">
        <f aca="false">(COUNTIF('Random Magic Item'!D:D,$A394)+SUMIF('Random Magic Item'!$M:$M,$A394,'Random Magic Item'!P:P))/100</f>
        <v>0</v>
      </c>
      <c r="J394" s="39" t="n">
        <f aca="false">(COUNTIF('Random Magic Item'!E:E,$A394)+SUMIF('Random Magic Item'!$M:$M,$A394,'Random Magic Item'!Q:Q))/100</f>
        <v>0</v>
      </c>
      <c r="K394" s="39" t="n">
        <f aca="false">(COUNTIF('Random Magic Item'!F:F,$A394)+SUMIF('Random Magic Item'!$M:$M,$A394,'Random Magic Item'!R:R))/100</f>
        <v>0</v>
      </c>
      <c r="L394" s="39" t="n">
        <f aca="false">(COUNTIF('Random Magic Item'!G:G,$A394)+SUMIF('Random Magic Item'!$M:$M,$A394,'Random Magic Item'!S:S))/100</f>
        <v>0</v>
      </c>
      <c r="M394" s="39" t="n">
        <f aca="false">(COUNTIF('Random Magic Item'!H:H,$A394)+SUMIF('Random Magic Item'!$M:$M,$A394,'Random Magic Item'!T:T))/100</f>
        <v>0</v>
      </c>
      <c r="N394" s="39" t="n">
        <f aca="false">(COUNTIF('Random Magic Item'!I:I,$A394)+SUMIF('Random Magic Item'!$M:$M,$A394,'Random Magic Item'!U:U))/100</f>
        <v>0</v>
      </c>
      <c r="O394" s="39" t="n">
        <f aca="false">(COUNTIF('Random Magic Item'!J:J,$A394)+SUMIF('Random Magic Item'!$M:$M,$A394,'Random Magic Item'!V:V))/100</f>
        <v>0.01</v>
      </c>
      <c r="P394" s="40" t="n">
        <f aca="false">SIGN(SUM(G394:O394))</f>
        <v>1</v>
      </c>
      <c r="Q394" s="1" t="n">
        <v>207</v>
      </c>
      <c r="W394" s="34" t="n">
        <v>250</v>
      </c>
      <c r="AC394" s="35"/>
      <c r="AD394" s="34"/>
    </row>
    <row r="395" customFormat="false" ht="15" hidden="false" customHeight="false" outlineLevel="0" collapsed="false">
      <c r="A395" s="0" t="s">
        <v>899</v>
      </c>
      <c r="C395" s="0" t="s">
        <v>455</v>
      </c>
      <c r="D395" s="1" t="s">
        <v>469</v>
      </c>
      <c r="E395" s="1" t="n">
        <v>1</v>
      </c>
      <c r="F395" s="1" t="n">
        <v>0</v>
      </c>
      <c r="G395" s="39" t="n">
        <f aca="false">(COUNTIF('Random Magic Item'!B:B,$A395)+SUMIF('Random Magic Item'!$M:$M,$A395,'Random Magic Item'!N:N))/100</f>
        <v>0</v>
      </c>
      <c r="H395" s="39" t="n">
        <f aca="false">(COUNTIF('Random Magic Item'!C:C,$A395)+SUMIF('Random Magic Item'!$M:$M,$A395,'Random Magic Item'!O:O))/100</f>
        <v>0</v>
      </c>
      <c r="I395" s="39" t="n">
        <f aca="false">(COUNTIF('Random Magic Item'!D:D,$A395)+SUMIF('Random Magic Item'!$M:$M,$A395,'Random Magic Item'!P:P))/100</f>
        <v>0</v>
      </c>
      <c r="J395" s="39" t="n">
        <f aca="false">(COUNTIF('Random Magic Item'!E:E,$A395)+SUMIF('Random Magic Item'!$M:$M,$A395,'Random Magic Item'!Q:Q))/100</f>
        <v>0</v>
      </c>
      <c r="K395" s="39" t="n">
        <f aca="false">(COUNTIF('Random Magic Item'!F:F,$A395)+SUMIF('Random Magic Item'!$M:$M,$A395,'Random Magic Item'!R:R))/100</f>
        <v>0</v>
      </c>
      <c r="L395" s="39" t="n">
        <f aca="false">(COUNTIF('Random Magic Item'!G:G,$A395)+SUMIF('Random Magic Item'!$M:$M,$A395,'Random Magic Item'!S:S))/100</f>
        <v>0</v>
      </c>
      <c r="M395" s="39" t="n">
        <f aca="false">(COUNTIF('Random Magic Item'!H:H,$A395)+SUMIF('Random Magic Item'!$M:$M,$A395,'Random Magic Item'!T:T))/100</f>
        <v>0</v>
      </c>
      <c r="N395" s="39" t="n">
        <f aca="false">(COUNTIF('Random Magic Item'!I:I,$A395)+SUMIF('Random Magic Item'!$M:$M,$A395,'Random Magic Item'!U:U))/100</f>
        <v>0</v>
      </c>
      <c r="O395" s="39" t="n">
        <f aca="false">(COUNTIF('Random Magic Item'!J:J,$A395)+SUMIF('Random Magic Item'!$M:$M,$A395,'Random Magic Item'!V:V))/100</f>
        <v>0.01</v>
      </c>
      <c r="P395" s="40" t="n">
        <f aca="false">SIGN(SUM(G395:O395))</f>
        <v>1</v>
      </c>
      <c r="Q395" s="1" t="n">
        <v>207</v>
      </c>
      <c r="W395" s="34" t="n">
        <v>250</v>
      </c>
      <c r="AC395" s="35"/>
      <c r="AD395" s="34"/>
    </row>
    <row r="396" customFormat="false" ht="15" hidden="false" customHeight="false" outlineLevel="0" collapsed="false">
      <c r="A396" s="0" t="s">
        <v>900</v>
      </c>
      <c r="C396" s="0" t="s">
        <v>668</v>
      </c>
      <c r="D396" s="1" t="s">
        <v>459</v>
      </c>
      <c r="E396" s="1" t="n">
        <v>1</v>
      </c>
      <c r="F396" s="1" t="n">
        <v>0</v>
      </c>
      <c r="G396" s="39" t="n">
        <f aca="false">(COUNTIF('Random Magic Item'!B:B,$A396)+SUMIF('Random Magic Item'!$M:$M,$A396,'Random Magic Item'!N:N))/100</f>
        <v>0</v>
      </c>
      <c r="H396" s="39" t="n">
        <f aca="false">(COUNTIF('Random Magic Item'!C:C,$A396)+SUMIF('Random Magic Item'!$M:$M,$A396,'Random Magic Item'!O:O))/100</f>
        <v>0</v>
      </c>
      <c r="I396" s="39" t="n">
        <f aca="false">(COUNTIF('Random Magic Item'!D:D,$A396)+SUMIF('Random Magic Item'!$M:$M,$A396,'Random Magic Item'!P:P))/100</f>
        <v>0</v>
      </c>
      <c r="J396" s="39" t="n">
        <f aca="false">(COUNTIF('Random Magic Item'!E:E,$A396)+SUMIF('Random Magic Item'!$M:$M,$A396,'Random Magic Item'!Q:Q))/100</f>
        <v>0</v>
      </c>
      <c r="K396" s="39" t="n">
        <f aca="false">(COUNTIF('Random Magic Item'!F:F,$A396)+SUMIF('Random Magic Item'!$M:$M,$A396,'Random Magic Item'!R:R))/100</f>
        <v>0</v>
      </c>
      <c r="L396" s="39" t="n">
        <f aca="false">(COUNTIF('Random Magic Item'!G:G,$A396)+SUMIF('Random Magic Item'!$M:$M,$A396,'Random Magic Item'!S:S))/100</f>
        <v>0</v>
      </c>
      <c r="M396" s="39" t="n">
        <f aca="false">(COUNTIF('Random Magic Item'!H:H,$A396)+SUMIF('Random Magic Item'!$M:$M,$A396,'Random Magic Item'!T:T))/100</f>
        <v>0.01</v>
      </c>
      <c r="N396" s="39" t="n">
        <f aca="false">(COUNTIF('Random Magic Item'!I:I,$A396)+SUMIF('Random Magic Item'!$M:$M,$A396,'Random Magic Item'!U:U))/100</f>
        <v>0</v>
      </c>
      <c r="O396" s="39" t="n">
        <f aca="false">(COUNTIF('Random Magic Item'!J:J,$A396)+SUMIF('Random Magic Item'!$M:$M,$A396,'Random Magic Item'!V:V))/100</f>
        <v>0</v>
      </c>
      <c r="P396" s="40" t="n">
        <f aca="false">SIGN(SUM(G396:O396))</f>
        <v>1</v>
      </c>
      <c r="Q396" s="1" t="n">
        <v>208</v>
      </c>
      <c r="AA396" s="34" t="n">
        <v>4</v>
      </c>
      <c r="AC396" s="35"/>
      <c r="AD396" s="34"/>
    </row>
    <row r="397" customFormat="false" ht="15" hidden="false" customHeight="false" outlineLevel="0" collapsed="false">
      <c r="A397" s="0" t="s">
        <v>901</v>
      </c>
      <c r="C397" s="0" t="s">
        <v>587</v>
      </c>
      <c r="D397" s="1" t="s">
        <v>469</v>
      </c>
      <c r="E397" s="1" t="n">
        <v>1</v>
      </c>
      <c r="F397" s="1" t="n">
        <v>0</v>
      </c>
      <c r="G397" s="39" t="n">
        <f aca="false">(COUNTIF('Random Magic Item'!B:B,$A397)+SUMIF('Random Magic Item'!$M:$M,$A397,'Random Magic Item'!N:N))/100</f>
        <v>0</v>
      </c>
      <c r="H397" s="39" t="n">
        <f aca="false">(COUNTIF('Random Magic Item'!C:C,$A397)+SUMIF('Random Magic Item'!$M:$M,$A397,'Random Magic Item'!O:O))/100</f>
        <v>0</v>
      </c>
      <c r="I397" s="39" t="n">
        <f aca="false">(COUNTIF('Random Magic Item'!D:D,$A397)+SUMIF('Random Magic Item'!$M:$M,$A397,'Random Magic Item'!P:P))/100</f>
        <v>0</v>
      </c>
      <c r="J397" s="39" t="n">
        <f aca="false">(COUNTIF('Random Magic Item'!E:E,$A397)+SUMIF('Random Magic Item'!$M:$M,$A397,'Random Magic Item'!Q:Q))/100</f>
        <v>0</v>
      </c>
      <c r="K397" s="39" t="n">
        <f aca="false">(COUNTIF('Random Magic Item'!F:F,$A397)+SUMIF('Random Magic Item'!$M:$M,$A397,'Random Magic Item'!R:R))/100</f>
        <v>0</v>
      </c>
      <c r="L397" s="39" t="n">
        <f aca="false">(COUNTIF('Random Magic Item'!G:G,$A397)+SUMIF('Random Magic Item'!$M:$M,$A397,'Random Magic Item'!S:S))/100</f>
        <v>0</v>
      </c>
      <c r="M397" s="39" t="n">
        <f aca="false">(COUNTIF('Random Magic Item'!H:H,$A397)+SUMIF('Random Magic Item'!$M:$M,$A397,'Random Magic Item'!T:T))/100</f>
        <v>0</v>
      </c>
      <c r="N397" s="39" t="n">
        <f aca="false">(COUNTIF('Random Magic Item'!I:I,$A397)+SUMIF('Random Magic Item'!$M:$M,$A397,'Random Magic Item'!U:U))/100</f>
        <v>0</v>
      </c>
      <c r="O397" s="39" t="n">
        <f aca="false">(COUNTIF('Random Magic Item'!J:J,$A397)+SUMIF('Random Magic Item'!$M:$M,$A397,'Random Magic Item'!V:V))/100</f>
        <v>0</v>
      </c>
      <c r="P397" s="40" t="n">
        <f aca="false">SIGN(SUM(G397:O397))</f>
        <v>0</v>
      </c>
      <c r="U397" s="1" t="n">
        <v>225</v>
      </c>
      <c r="AC397" s="35"/>
      <c r="AD397" s="34"/>
    </row>
    <row r="398" customFormat="false" ht="15" hidden="false" customHeight="false" outlineLevel="0" collapsed="false">
      <c r="A398" s="0" t="s">
        <v>902</v>
      </c>
      <c r="C398" s="0" t="s">
        <v>455</v>
      </c>
      <c r="D398" s="1" t="s">
        <v>461</v>
      </c>
      <c r="E398" s="1" t="n">
        <v>0</v>
      </c>
      <c r="F398" s="1" t="n">
        <v>0</v>
      </c>
      <c r="G398" s="39" t="n">
        <f aca="false">(COUNTIF('Random Magic Item'!B:B,$A398)+SUMIF('Random Magic Item'!$M:$M,$A398,'Random Magic Item'!N:N))/100</f>
        <v>0</v>
      </c>
      <c r="H398" s="39" t="n">
        <f aca="false">(COUNTIF('Random Magic Item'!C:C,$A398)+SUMIF('Random Magic Item'!$M:$M,$A398,'Random Magic Item'!O:O))/100</f>
        <v>0</v>
      </c>
      <c r="I398" s="39" t="n">
        <f aca="false">(COUNTIF('Random Magic Item'!D:D,$A398)+SUMIF('Random Magic Item'!$M:$M,$A398,'Random Magic Item'!P:P))/100</f>
        <v>0</v>
      </c>
      <c r="J398" s="39" t="n">
        <f aca="false">(COUNTIF('Random Magic Item'!E:E,$A398)+SUMIF('Random Magic Item'!$M:$M,$A398,'Random Magic Item'!Q:Q))/100</f>
        <v>0</v>
      </c>
      <c r="K398" s="39" t="n">
        <f aca="false">(COUNTIF('Random Magic Item'!F:F,$A398)+SUMIF('Random Magic Item'!$M:$M,$A398,'Random Magic Item'!R:R))/100</f>
        <v>0</v>
      </c>
      <c r="L398" s="39" t="n">
        <f aca="false">(COUNTIF('Random Magic Item'!G:G,$A398)+SUMIF('Random Magic Item'!$M:$M,$A398,'Random Magic Item'!S:S))/100</f>
        <v>0</v>
      </c>
      <c r="M398" s="39" t="n">
        <f aca="false">(COUNTIF('Random Magic Item'!H:H,$A398)+SUMIF('Random Magic Item'!$M:$M,$A398,'Random Magic Item'!T:T))/100</f>
        <v>0</v>
      </c>
      <c r="N398" s="39" t="n">
        <f aca="false">(COUNTIF('Random Magic Item'!I:I,$A398)+SUMIF('Random Magic Item'!$M:$M,$A398,'Random Magic Item'!U:U))/100</f>
        <v>0.01</v>
      </c>
      <c r="O398" s="39" t="n">
        <f aca="false">(COUNTIF('Random Magic Item'!J:J,$A398)+SUMIF('Random Magic Item'!$M:$M,$A398,'Random Magic Item'!V:V))/100</f>
        <v>0</v>
      </c>
      <c r="P398" s="40" t="n">
        <f aca="false">SIGN(SUM(G398:O398))</f>
        <v>1</v>
      </c>
      <c r="Q398" s="1" t="n">
        <v>208</v>
      </c>
      <c r="W398" s="34" t="n">
        <v>250</v>
      </c>
      <c r="AC398" s="35"/>
      <c r="AD398" s="34"/>
    </row>
    <row r="399" customFormat="false" ht="15" hidden="false" customHeight="false" outlineLevel="0" collapsed="false">
      <c r="A399" s="0" t="s">
        <v>903</v>
      </c>
      <c r="C399" s="0" t="s">
        <v>455</v>
      </c>
      <c r="D399" s="1" t="s">
        <v>461</v>
      </c>
      <c r="E399" s="1" t="n">
        <v>0</v>
      </c>
      <c r="F399" s="1" t="n">
        <v>0</v>
      </c>
      <c r="G399" s="39" t="n">
        <f aca="false">(COUNTIF('Random Magic Item'!B:B,$A399)+SUMIF('Random Magic Item'!$M:$M,$A399,'Random Magic Item'!N:N))/100</f>
        <v>0</v>
      </c>
      <c r="H399" s="39" t="n">
        <f aca="false">(COUNTIF('Random Magic Item'!C:C,$A399)+SUMIF('Random Magic Item'!$M:$M,$A399,'Random Magic Item'!O:O))/100</f>
        <v>0</v>
      </c>
      <c r="I399" s="39" t="n">
        <f aca="false">(COUNTIF('Random Magic Item'!D:D,$A399)+SUMIF('Random Magic Item'!$M:$M,$A399,'Random Magic Item'!P:P))/100</f>
        <v>0</v>
      </c>
      <c r="J399" s="39" t="n">
        <f aca="false">(COUNTIF('Random Magic Item'!E:E,$A399)+SUMIF('Random Magic Item'!$M:$M,$A399,'Random Magic Item'!Q:Q))/100</f>
        <v>0</v>
      </c>
      <c r="K399" s="39" t="n">
        <f aca="false">(COUNTIF('Random Magic Item'!F:F,$A399)+SUMIF('Random Magic Item'!$M:$M,$A399,'Random Magic Item'!R:R))/100</f>
        <v>0</v>
      </c>
      <c r="L399" s="39" t="n">
        <f aca="false">(COUNTIF('Random Magic Item'!G:G,$A399)+SUMIF('Random Magic Item'!$M:$M,$A399,'Random Magic Item'!S:S))/100</f>
        <v>0</v>
      </c>
      <c r="M399" s="39" t="n">
        <f aca="false">(COUNTIF('Random Magic Item'!H:H,$A399)+SUMIF('Random Magic Item'!$M:$M,$A399,'Random Magic Item'!T:T))/100</f>
        <v>0</v>
      </c>
      <c r="N399" s="39" t="n">
        <f aca="false">(COUNTIF('Random Magic Item'!I:I,$A399)+SUMIF('Random Magic Item'!$M:$M,$A399,'Random Magic Item'!U:U))/100</f>
        <v>0.01</v>
      </c>
      <c r="O399" s="39" t="n">
        <f aca="false">(COUNTIF('Random Magic Item'!J:J,$A399)+SUMIF('Random Magic Item'!$M:$M,$A399,'Random Magic Item'!V:V))/100</f>
        <v>0</v>
      </c>
      <c r="P399" s="40" t="n">
        <f aca="false">SIGN(SUM(G399:O399))</f>
        <v>1</v>
      </c>
      <c r="Q399" s="1" t="n">
        <v>208</v>
      </c>
      <c r="W399" s="34" t="n">
        <v>251</v>
      </c>
      <c r="AC399" s="35"/>
      <c r="AD399" s="34"/>
    </row>
    <row r="400" customFormat="false" ht="15" hidden="false" customHeight="false" outlineLevel="0" collapsed="false">
      <c r="A400" s="0" t="s">
        <v>904</v>
      </c>
      <c r="C400" s="0" t="s">
        <v>455</v>
      </c>
      <c r="D400" s="1" t="s">
        <v>469</v>
      </c>
      <c r="E400" s="1" t="n">
        <v>1</v>
      </c>
      <c r="F400" s="1" t="n">
        <v>0</v>
      </c>
      <c r="G400" s="39" t="n">
        <f aca="false">(COUNTIF('Random Magic Item'!B:B,$A400)+SUMIF('Random Magic Item'!$M:$M,$A400,'Random Magic Item'!N:N))/100</f>
        <v>0</v>
      </c>
      <c r="H400" s="39" t="n">
        <f aca="false">(COUNTIF('Random Magic Item'!C:C,$A400)+SUMIF('Random Magic Item'!$M:$M,$A400,'Random Magic Item'!O:O))/100</f>
        <v>0</v>
      </c>
      <c r="I400" s="39" t="n">
        <f aca="false">(COUNTIF('Random Magic Item'!D:D,$A400)+SUMIF('Random Magic Item'!$M:$M,$A400,'Random Magic Item'!P:P))/100</f>
        <v>0</v>
      </c>
      <c r="J400" s="39" t="n">
        <f aca="false">(COUNTIF('Random Magic Item'!E:E,$A400)+SUMIF('Random Magic Item'!$M:$M,$A400,'Random Magic Item'!Q:Q))/100</f>
        <v>0</v>
      </c>
      <c r="K400" s="39" t="n">
        <f aca="false">(COUNTIF('Random Magic Item'!F:F,$A400)+SUMIF('Random Magic Item'!$M:$M,$A400,'Random Magic Item'!R:R))/100</f>
        <v>0</v>
      </c>
      <c r="L400" s="39" t="n">
        <f aca="false">(COUNTIF('Random Magic Item'!G:G,$A400)+SUMIF('Random Magic Item'!$M:$M,$A400,'Random Magic Item'!S:S))/100</f>
        <v>0</v>
      </c>
      <c r="M400" s="39" t="n">
        <f aca="false">(COUNTIF('Random Magic Item'!H:H,$A400)+SUMIF('Random Magic Item'!$M:$M,$A400,'Random Magic Item'!T:T))/100</f>
        <v>0</v>
      </c>
      <c r="N400" s="39" t="n">
        <f aca="false">(COUNTIF('Random Magic Item'!I:I,$A400)+SUMIF('Random Magic Item'!$M:$M,$A400,'Random Magic Item'!U:U))/100</f>
        <v>0</v>
      </c>
      <c r="O400" s="39" t="n">
        <f aca="false">(COUNTIF('Random Magic Item'!J:J,$A400)+SUMIF('Random Magic Item'!$M:$M,$A400,'Random Magic Item'!V:V))/100</f>
        <v>0.01</v>
      </c>
      <c r="P400" s="40" t="n">
        <f aca="false">SIGN(SUM(G400:O400))</f>
        <v>1</v>
      </c>
      <c r="Q400" s="1" t="n">
        <v>208</v>
      </c>
      <c r="AC400" s="35"/>
      <c r="AD400" s="34"/>
    </row>
    <row r="401" customFormat="false" ht="15" hidden="false" customHeight="false" outlineLevel="0" collapsed="false">
      <c r="A401" s="0" t="s">
        <v>905</v>
      </c>
      <c r="C401" s="0" t="s">
        <v>455</v>
      </c>
      <c r="D401" s="1" t="s">
        <v>461</v>
      </c>
      <c r="E401" s="1" t="n">
        <v>0</v>
      </c>
      <c r="F401" s="1" t="n">
        <v>0</v>
      </c>
      <c r="G401" s="39" t="n">
        <f aca="false">(COUNTIF('Random Magic Item'!B:B,$A401)+SUMIF('Random Magic Item'!$M:$M,$A401,'Random Magic Item'!N:N))/100</f>
        <v>0</v>
      </c>
      <c r="H401" s="39" t="n">
        <f aca="false">(COUNTIF('Random Magic Item'!C:C,$A401)+SUMIF('Random Magic Item'!$M:$M,$A401,'Random Magic Item'!O:O))/100</f>
        <v>0</v>
      </c>
      <c r="I401" s="39" t="n">
        <f aca="false">(COUNTIF('Random Magic Item'!D:D,$A401)+SUMIF('Random Magic Item'!$M:$M,$A401,'Random Magic Item'!P:P))/100</f>
        <v>0</v>
      </c>
      <c r="J401" s="39" t="n">
        <f aca="false">(COUNTIF('Random Magic Item'!E:E,$A401)+SUMIF('Random Magic Item'!$M:$M,$A401,'Random Magic Item'!Q:Q))/100</f>
        <v>0</v>
      </c>
      <c r="K401" s="39" t="n">
        <f aca="false">(COUNTIF('Random Magic Item'!F:F,$A401)+SUMIF('Random Magic Item'!$M:$M,$A401,'Random Magic Item'!R:R))/100</f>
        <v>0</v>
      </c>
      <c r="L401" s="39" t="n">
        <f aca="false">(COUNTIF('Random Magic Item'!G:G,$A401)+SUMIF('Random Magic Item'!$M:$M,$A401,'Random Magic Item'!S:S))/100</f>
        <v>0</v>
      </c>
      <c r="M401" s="39" t="n">
        <f aca="false">(COUNTIF('Random Magic Item'!H:H,$A401)+SUMIF('Random Magic Item'!$M:$M,$A401,'Random Magic Item'!T:T))/100</f>
        <v>0</v>
      </c>
      <c r="N401" s="39" t="n">
        <f aca="false">(COUNTIF('Random Magic Item'!I:I,$A401)+SUMIF('Random Magic Item'!$M:$M,$A401,'Random Magic Item'!U:U))/100</f>
        <v>0.01</v>
      </c>
      <c r="O401" s="39" t="n">
        <f aca="false">(COUNTIF('Random Magic Item'!J:J,$A401)+SUMIF('Random Magic Item'!$M:$M,$A401,'Random Magic Item'!V:V))/100</f>
        <v>0</v>
      </c>
      <c r="P401" s="40" t="n">
        <f aca="false">SIGN(SUM(G401:O401))</f>
        <v>1</v>
      </c>
      <c r="Q401" s="1" t="n">
        <v>209</v>
      </c>
      <c r="W401" s="34" t="n">
        <v>251</v>
      </c>
      <c r="AC401" s="35"/>
      <c r="AD401" s="34"/>
    </row>
    <row r="402" customFormat="false" ht="15" hidden="false" customHeight="false" outlineLevel="0" collapsed="false">
      <c r="A402" s="0" t="s">
        <v>906</v>
      </c>
      <c r="C402" s="0" t="s">
        <v>605</v>
      </c>
      <c r="D402" s="1" t="s">
        <v>439</v>
      </c>
      <c r="E402" s="1" t="n">
        <v>1</v>
      </c>
      <c r="F402" s="1" t="n">
        <v>0</v>
      </c>
      <c r="G402" s="39" t="n">
        <f aca="false">(COUNTIF('Random Magic Item'!B:B,$A402)+SUMIF('Random Magic Item'!$M:$M,$A402,'Random Magic Item'!N:N))/100</f>
        <v>0</v>
      </c>
      <c r="H402" s="39" t="n">
        <f aca="false">(COUNTIF('Random Magic Item'!C:C,$A402)+SUMIF('Random Magic Item'!$M:$M,$A402,'Random Magic Item'!O:O))/100</f>
        <v>0</v>
      </c>
      <c r="I402" s="39" t="n">
        <f aca="false">(COUNTIF('Random Magic Item'!D:D,$A402)+SUMIF('Random Magic Item'!$M:$M,$A402,'Random Magic Item'!P:P))/100</f>
        <v>0</v>
      </c>
      <c r="J402" s="39" t="n">
        <f aca="false">(COUNTIF('Random Magic Item'!E:E,$A402)+SUMIF('Random Magic Item'!$M:$M,$A402,'Random Magic Item'!Q:Q))/100</f>
        <v>0</v>
      </c>
      <c r="K402" s="39" t="n">
        <f aca="false">(COUNTIF('Random Magic Item'!F:F,$A402)+SUMIF('Random Magic Item'!$M:$M,$A402,'Random Magic Item'!R:R))/100</f>
        <v>0</v>
      </c>
      <c r="L402" s="39" t="n">
        <f aca="false">(COUNTIF('Random Magic Item'!G:G,$A402)+SUMIF('Random Magic Item'!$M:$M,$A402,'Random Magic Item'!S:S))/100</f>
        <v>0.02</v>
      </c>
      <c r="M402" s="39" t="n">
        <f aca="false">(COUNTIF('Random Magic Item'!H:H,$A402)+SUMIF('Random Magic Item'!$M:$M,$A402,'Random Magic Item'!T:T))/100</f>
        <v>0</v>
      </c>
      <c r="N402" s="39" t="n">
        <f aca="false">(COUNTIF('Random Magic Item'!I:I,$A402)+SUMIF('Random Magic Item'!$M:$M,$A402,'Random Magic Item'!U:U))/100</f>
        <v>0</v>
      </c>
      <c r="O402" s="39" t="n">
        <f aca="false">(COUNTIF('Random Magic Item'!J:J,$A402)+SUMIF('Random Magic Item'!$M:$M,$A402,'Random Magic Item'!V:V))/100</f>
        <v>0</v>
      </c>
      <c r="P402" s="40" t="n">
        <f aca="false">SIGN(SUM(G402:O402))</f>
        <v>1</v>
      </c>
      <c r="Q402" s="1" t="n">
        <v>209</v>
      </c>
      <c r="W402" s="34" t="n">
        <v>251</v>
      </c>
      <c r="AA402" s="34" t="n">
        <v>5</v>
      </c>
      <c r="AC402" s="35"/>
      <c r="AD402" s="34"/>
    </row>
    <row r="403" customFormat="false" ht="15" hidden="false" customHeight="false" outlineLevel="0" collapsed="false">
      <c r="A403" s="0" t="s">
        <v>907</v>
      </c>
      <c r="C403" s="0" t="s">
        <v>455</v>
      </c>
      <c r="D403" s="1" t="s">
        <v>469</v>
      </c>
      <c r="E403" s="1" t="n">
        <v>0</v>
      </c>
      <c r="F403" s="1" t="n">
        <v>0</v>
      </c>
      <c r="G403" s="39" t="n">
        <f aca="false">(COUNTIF('Random Magic Item'!B:B,$A403)+SUMIF('Random Magic Item'!$M:$M,$A403,'Random Magic Item'!N:N))/100</f>
        <v>0</v>
      </c>
      <c r="H403" s="39" t="n">
        <f aca="false">(COUNTIF('Random Magic Item'!C:C,$A403)+SUMIF('Random Magic Item'!$M:$M,$A403,'Random Magic Item'!O:O))/100</f>
        <v>0</v>
      </c>
      <c r="I403" s="39" t="n">
        <f aca="false">(COUNTIF('Random Magic Item'!D:D,$A403)+SUMIF('Random Magic Item'!$M:$M,$A403,'Random Magic Item'!P:P))/100</f>
        <v>0</v>
      </c>
      <c r="J403" s="39" t="n">
        <f aca="false">(COUNTIF('Random Magic Item'!E:E,$A403)+SUMIF('Random Magic Item'!$M:$M,$A403,'Random Magic Item'!Q:Q))/100</f>
        <v>0</v>
      </c>
      <c r="K403" s="39" t="n">
        <f aca="false">(COUNTIF('Random Magic Item'!F:F,$A403)+SUMIF('Random Magic Item'!$M:$M,$A403,'Random Magic Item'!R:R))/100</f>
        <v>0.08</v>
      </c>
      <c r="L403" s="39" t="n">
        <f aca="false">(COUNTIF('Random Magic Item'!G:G,$A403)+SUMIF('Random Magic Item'!$M:$M,$A403,'Random Magic Item'!S:S))/100</f>
        <v>0</v>
      </c>
      <c r="M403" s="39" t="n">
        <f aca="false">(COUNTIF('Random Magic Item'!H:H,$A403)+SUMIF('Random Magic Item'!$M:$M,$A403,'Random Magic Item'!T:T))/100</f>
        <v>0</v>
      </c>
      <c r="N403" s="39" t="n">
        <f aca="false">(COUNTIF('Random Magic Item'!I:I,$A403)+SUMIF('Random Magic Item'!$M:$M,$A403,'Random Magic Item'!U:U))/100</f>
        <v>0</v>
      </c>
      <c r="O403" s="39" t="n">
        <f aca="false">(COUNTIF('Random Magic Item'!J:J,$A403)+SUMIF('Random Magic Item'!$M:$M,$A403,'Random Magic Item'!V:V))/100</f>
        <v>0</v>
      </c>
      <c r="P403" s="40" t="n">
        <f aca="false">SIGN(SUM(G403:O403))</f>
        <v>1</v>
      </c>
      <c r="Q403" s="1" t="n">
        <v>209</v>
      </c>
      <c r="W403" s="34" t="n">
        <v>251</v>
      </c>
      <c r="AC403" s="35"/>
      <c r="AD403" s="34"/>
    </row>
    <row r="404" customFormat="false" ht="15" hidden="false" customHeight="false" outlineLevel="0" collapsed="false">
      <c r="A404" s="0" t="s">
        <v>908</v>
      </c>
      <c r="C404" s="0" t="s">
        <v>909</v>
      </c>
      <c r="D404" s="1" t="s">
        <v>459</v>
      </c>
      <c r="E404" s="1" t="n">
        <v>0</v>
      </c>
      <c r="F404" s="1" t="n">
        <v>0</v>
      </c>
      <c r="G404" s="39" t="n">
        <f aca="false">(COUNTIF('Random Magic Item'!B:B,$A404)+SUMIF('Random Magic Item'!$M:$M,$A404,'Random Magic Item'!N:N))/100</f>
        <v>0</v>
      </c>
      <c r="H404" s="39" t="n">
        <f aca="false">(COUNTIF('Random Magic Item'!C:C,$A404)+SUMIF('Random Magic Item'!$M:$M,$A404,'Random Magic Item'!O:O))/100</f>
        <v>0</v>
      </c>
      <c r="I404" s="39" t="n">
        <f aca="false">(COUNTIF('Random Magic Item'!D:D,$A404)+SUMIF('Random Magic Item'!$M:$M,$A404,'Random Magic Item'!P:P))/100</f>
        <v>0</v>
      </c>
      <c r="J404" s="39" t="n">
        <f aca="false">(COUNTIF('Random Magic Item'!E:E,$A404)+SUMIF('Random Magic Item'!$M:$M,$A404,'Random Magic Item'!Q:Q))/100</f>
        <v>0</v>
      </c>
      <c r="K404" s="39" t="n">
        <f aca="false">(COUNTIF('Random Magic Item'!F:F,$A404)+SUMIF('Random Magic Item'!$M:$M,$A404,'Random Magic Item'!R:R))/100</f>
        <v>0</v>
      </c>
      <c r="L404" s="39" t="n">
        <f aca="false">(COUNTIF('Random Magic Item'!G:G,$A404)+SUMIF('Random Magic Item'!$M:$M,$A404,'Random Magic Item'!S:S))/100</f>
        <v>0</v>
      </c>
      <c r="M404" s="39" t="n">
        <f aca="false">(COUNTIF('Random Magic Item'!H:H,$A404)+SUMIF('Random Magic Item'!$M:$M,$A404,'Random Magic Item'!T:T))/100</f>
        <v>0.01</v>
      </c>
      <c r="N404" s="39" t="n">
        <f aca="false">(COUNTIF('Random Magic Item'!I:I,$A404)+SUMIF('Random Magic Item'!$M:$M,$A404,'Random Magic Item'!U:U))/100</f>
        <v>0</v>
      </c>
      <c r="O404" s="39" t="n">
        <f aca="false">(COUNTIF('Random Magic Item'!J:J,$A404)+SUMIF('Random Magic Item'!$M:$M,$A404,'Random Magic Item'!V:V))/100</f>
        <v>0</v>
      </c>
      <c r="P404" s="40" t="n">
        <f aca="false">SIGN(SUM(G404:O404))</f>
        <v>1</v>
      </c>
      <c r="Q404" s="1" t="n">
        <v>209</v>
      </c>
      <c r="W404" s="34" t="n">
        <v>251</v>
      </c>
      <c r="AC404" s="35"/>
      <c r="AD404" s="34"/>
    </row>
    <row r="405" customFormat="false" ht="15" hidden="false" customHeight="false" outlineLevel="0" collapsed="false">
      <c r="A405" s="0" t="s">
        <v>910</v>
      </c>
      <c r="C405" s="0" t="s">
        <v>894</v>
      </c>
      <c r="D405" s="1" t="s">
        <v>469</v>
      </c>
      <c r="E405" s="1" t="n">
        <v>1</v>
      </c>
      <c r="F405" s="1" t="n">
        <v>0</v>
      </c>
      <c r="G405" s="39" t="n">
        <f aca="false">(COUNTIF('Random Magic Item'!B:B,$A405)+SUMIF('Random Magic Item'!$M:$M,$A405,'Random Magic Item'!N:N))/100</f>
        <v>0</v>
      </c>
      <c r="H405" s="39" t="n">
        <f aca="false">(COUNTIF('Random Magic Item'!C:C,$A405)+SUMIF('Random Magic Item'!$M:$M,$A405,'Random Magic Item'!O:O))/100</f>
        <v>0</v>
      </c>
      <c r="I405" s="39" t="n">
        <f aca="false">(COUNTIF('Random Magic Item'!D:D,$A405)+SUMIF('Random Magic Item'!$M:$M,$A405,'Random Magic Item'!P:P))/100</f>
        <v>0</v>
      </c>
      <c r="J405" s="39" t="n">
        <f aca="false">(COUNTIF('Random Magic Item'!E:E,$A405)+SUMIF('Random Magic Item'!$M:$M,$A405,'Random Magic Item'!Q:Q))/100</f>
        <v>0</v>
      </c>
      <c r="K405" s="39" t="n">
        <f aca="false">(COUNTIF('Random Magic Item'!F:F,$A405)+SUMIF('Random Magic Item'!$M:$M,$A405,'Random Magic Item'!R:R))/100</f>
        <v>0</v>
      </c>
      <c r="L405" s="39" t="n">
        <f aca="false">(COUNTIF('Random Magic Item'!G:G,$A405)+SUMIF('Random Magic Item'!$M:$M,$A405,'Random Magic Item'!S:S))/100</f>
        <v>0</v>
      </c>
      <c r="M405" s="39" t="n">
        <f aca="false">(COUNTIF('Random Magic Item'!H:H,$A405)+SUMIF('Random Magic Item'!$M:$M,$A405,'Random Magic Item'!T:T))/100</f>
        <v>0</v>
      </c>
      <c r="N405" s="39" t="n">
        <f aca="false">(COUNTIF('Random Magic Item'!I:I,$A405)+SUMIF('Random Magic Item'!$M:$M,$A405,'Random Magic Item'!U:U))/100</f>
        <v>0</v>
      </c>
      <c r="O405" s="39" t="n">
        <f aca="false">(COUNTIF('Random Magic Item'!J:J,$A405)+SUMIF('Random Magic Item'!$M:$M,$A405,'Random Magic Item'!V:V))/100</f>
        <v>0.03</v>
      </c>
      <c r="P405" s="40" t="n">
        <f aca="false">SIGN(SUM(G405:O405))</f>
        <v>1</v>
      </c>
      <c r="Q405" s="1" t="n">
        <v>209</v>
      </c>
      <c r="W405" s="34" t="n">
        <v>251</v>
      </c>
      <c r="AC405" s="35"/>
      <c r="AD405" s="34"/>
    </row>
    <row r="406" customFormat="false" ht="15" hidden="false" customHeight="false" outlineLevel="0" collapsed="false">
      <c r="A406" s="0" t="s">
        <v>911</v>
      </c>
      <c r="C406" s="0" t="s">
        <v>912</v>
      </c>
      <c r="D406" s="1" t="s">
        <v>459</v>
      </c>
      <c r="E406" s="1" t="n">
        <v>1</v>
      </c>
      <c r="F406" s="1" t="n">
        <v>0</v>
      </c>
      <c r="G406" s="39" t="n">
        <f aca="false">(COUNTIF('Random Magic Item'!B:B,$A406)+SUMIF('Random Magic Item'!$M:$M,$A406,'Random Magic Item'!N:N))/100</f>
        <v>0</v>
      </c>
      <c r="H406" s="39" t="n">
        <f aca="false">(COUNTIF('Random Magic Item'!C:C,$A406)+SUMIF('Random Magic Item'!$M:$M,$A406,'Random Magic Item'!O:O))/100</f>
        <v>0</v>
      </c>
      <c r="I406" s="39" t="n">
        <f aca="false">(COUNTIF('Random Magic Item'!D:D,$A406)+SUMIF('Random Magic Item'!$M:$M,$A406,'Random Magic Item'!P:P))/100</f>
        <v>0</v>
      </c>
      <c r="J406" s="39" t="n">
        <f aca="false">(COUNTIF('Random Magic Item'!E:E,$A406)+SUMIF('Random Magic Item'!$M:$M,$A406,'Random Magic Item'!Q:Q))/100</f>
        <v>0</v>
      </c>
      <c r="K406" s="39" t="n">
        <f aca="false">(COUNTIF('Random Magic Item'!F:F,$A406)+SUMIF('Random Magic Item'!$M:$M,$A406,'Random Magic Item'!R:R))/100</f>
        <v>0</v>
      </c>
      <c r="L406" s="39" t="n">
        <f aca="false">(COUNTIF('Random Magic Item'!G:G,$A406)+SUMIF('Random Magic Item'!$M:$M,$A406,'Random Magic Item'!S:S))/100</f>
        <v>0</v>
      </c>
      <c r="M406" s="39" t="n">
        <f aca="false">(COUNTIF('Random Magic Item'!H:H,$A406)+SUMIF('Random Magic Item'!$M:$M,$A406,'Random Magic Item'!T:T))/100</f>
        <v>0.01</v>
      </c>
      <c r="N406" s="39" t="n">
        <f aca="false">(COUNTIF('Random Magic Item'!I:I,$A406)+SUMIF('Random Magic Item'!$M:$M,$A406,'Random Magic Item'!U:U))/100</f>
        <v>0</v>
      </c>
      <c r="O406" s="39" t="n">
        <f aca="false">(COUNTIF('Random Magic Item'!J:J,$A406)+SUMIF('Random Magic Item'!$M:$M,$A406,'Random Magic Item'!V:V))/100</f>
        <v>0</v>
      </c>
      <c r="P406" s="40" t="n">
        <f aca="false">SIGN(SUM(G406:O406))</f>
        <v>1</v>
      </c>
      <c r="Q406" s="1" t="n">
        <v>209</v>
      </c>
      <c r="W406" s="34" t="n">
        <v>251</v>
      </c>
      <c r="AC406" s="35"/>
      <c r="AD406" s="34"/>
    </row>
    <row r="407" customFormat="false" ht="15" hidden="false" customHeight="false" outlineLevel="0" collapsed="false">
      <c r="A407" s="0" t="s">
        <v>913</v>
      </c>
      <c r="C407" s="0" t="s">
        <v>912</v>
      </c>
      <c r="D407" s="1" t="s">
        <v>459</v>
      </c>
      <c r="E407" s="1" t="n">
        <v>1</v>
      </c>
      <c r="F407" s="1" t="n">
        <v>0</v>
      </c>
      <c r="G407" s="39" t="n">
        <f aca="false">(COUNTIF('Random Magic Item'!B:B,$A407)+SUMIF('Random Magic Item'!$M:$M,$A407,'Random Magic Item'!N:N))/100</f>
        <v>0</v>
      </c>
      <c r="H407" s="39" t="n">
        <f aca="false">(COUNTIF('Random Magic Item'!C:C,$A407)+SUMIF('Random Magic Item'!$M:$M,$A407,'Random Magic Item'!O:O))/100</f>
        <v>0</v>
      </c>
      <c r="I407" s="39" t="n">
        <f aca="false">(COUNTIF('Random Magic Item'!D:D,$A407)+SUMIF('Random Magic Item'!$M:$M,$A407,'Random Magic Item'!P:P))/100</f>
        <v>0</v>
      </c>
      <c r="J407" s="39" t="n">
        <f aca="false">(COUNTIF('Random Magic Item'!E:E,$A407)+SUMIF('Random Magic Item'!$M:$M,$A407,'Random Magic Item'!Q:Q))/100</f>
        <v>0</v>
      </c>
      <c r="K407" s="39" t="n">
        <f aca="false">(COUNTIF('Random Magic Item'!F:F,$A407)+SUMIF('Random Magic Item'!$M:$M,$A407,'Random Magic Item'!R:R))/100</f>
        <v>0</v>
      </c>
      <c r="L407" s="39" t="n">
        <f aca="false">(COUNTIF('Random Magic Item'!G:G,$A407)+SUMIF('Random Magic Item'!$M:$M,$A407,'Random Magic Item'!S:S))/100</f>
        <v>0</v>
      </c>
      <c r="M407" s="39" t="n">
        <f aca="false">(COUNTIF('Random Magic Item'!H:H,$A407)+SUMIF('Random Magic Item'!$M:$M,$A407,'Random Magic Item'!T:T))/100</f>
        <v>0.01</v>
      </c>
      <c r="N407" s="39" t="n">
        <f aca="false">(COUNTIF('Random Magic Item'!I:I,$A407)+SUMIF('Random Magic Item'!$M:$M,$A407,'Random Magic Item'!U:U))/100</f>
        <v>0</v>
      </c>
      <c r="O407" s="39" t="n">
        <f aca="false">(COUNTIF('Random Magic Item'!J:J,$A407)+SUMIF('Random Magic Item'!$M:$M,$A407,'Random Magic Item'!V:V))/100</f>
        <v>0</v>
      </c>
      <c r="P407" s="40" t="n">
        <f aca="false">SIGN(SUM(G407:O407))</f>
        <v>1</v>
      </c>
      <c r="Q407" s="1" t="n">
        <v>210</v>
      </c>
      <c r="W407" s="34" t="n">
        <v>251</v>
      </c>
      <c r="AC407" s="35"/>
      <c r="AD407" s="34"/>
    </row>
    <row r="408" customFormat="false" ht="15" hidden="false" customHeight="false" outlineLevel="0" collapsed="false">
      <c r="A408" s="0" t="s">
        <v>914</v>
      </c>
      <c r="C408" s="0" t="s">
        <v>912</v>
      </c>
      <c r="D408" s="1" t="s">
        <v>459</v>
      </c>
      <c r="E408" s="1" t="n">
        <v>1</v>
      </c>
      <c r="F408" s="1" t="n">
        <v>0</v>
      </c>
      <c r="G408" s="39" t="n">
        <f aca="false">(COUNTIF('Random Magic Item'!B:B,$A408)+SUMIF('Random Magic Item'!$M:$M,$A408,'Random Magic Item'!N:N))/100</f>
        <v>0</v>
      </c>
      <c r="H408" s="39" t="n">
        <f aca="false">(COUNTIF('Random Magic Item'!C:C,$A408)+SUMIF('Random Magic Item'!$M:$M,$A408,'Random Magic Item'!O:O))/100</f>
        <v>0</v>
      </c>
      <c r="I408" s="39" t="n">
        <f aca="false">(COUNTIF('Random Magic Item'!D:D,$A408)+SUMIF('Random Magic Item'!$M:$M,$A408,'Random Magic Item'!P:P))/100</f>
        <v>0</v>
      </c>
      <c r="J408" s="39" t="n">
        <f aca="false">(COUNTIF('Random Magic Item'!E:E,$A408)+SUMIF('Random Magic Item'!$M:$M,$A408,'Random Magic Item'!Q:Q))/100</f>
        <v>0</v>
      </c>
      <c r="K408" s="39" t="n">
        <f aca="false">(COUNTIF('Random Magic Item'!F:F,$A408)+SUMIF('Random Magic Item'!$M:$M,$A408,'Random Magic Item'!R:R))/100</f>
        <v>0</v>
      </c>
      <c r="L408" s="39" t="n">
        <f aca="false">(COUNTIF('Random Magic Item'!G:G,$A408)+SUMIF('Random Magic Item'!$M:$M,$A408,'Random Magic Item'!S:S))/100</f>
        <v>0</v>
      </c>
      <c r="M408" s="39" t="n">
        <f aca="false">(COUNTIF('Random Magic Item'!H:H,$A408)+SUMIF('Random Magic Item'!$M:$M,$A408,'Random Magic Item'!T:T))/100</f>
        <v>0.01</v>
      </c>
      <c r="N408" s="39" t="n">
        <f aca="false">(COUNTIF('Random Magic Item'!I:I,$A408)+SUMIF('Random Magic Item'!$M:$M,$A408,'Random Magic Item'!U:U))/100</f>
        <v>0</v>
      </c>
      <c r="O408" s="39" t="n">
        <f aca="false">(COUNTIF('Random Magic Item'!J:J,$A408)+SUMIF('Random Magic Item'!$M:$M,$A408,'Random Magic Item'!V:V))/100</f>
        <v>0</v>
      </c>
      <c r="P408" s="40" t="n">
        <f aca="false">SIGN(SUM(G408:O408))</f>
        <v>1</v>
      </c>
      <c r="Q408" s="1" t="n">
        <v>210</v>
      </c>
      <c r="W408" s="34" t="n">
        <v>252</v>
      </c>
      <c r="Y408" s="1" t="n">
        <v>3</v>
      </c>
      <c r="AA408" s="34" t="n">
        <v>5</v>
      </c>
      <c r="AC408" s="35"/>
      <c r="AD408" s="34"/>
    </row>
    <row r="409" customFormat="false" ht="15" hidden="false" customHeight="false" outlineLevel="0" collapsed="false">
      <c r="A409" s="0" t="s">
        <v>915</v>
      </c>
      <c r="C409" s="0" t="s">
        <v>912</v>
      </c>
      <c r="D409" s="1" t="s">
        <v>459</v>
      </c>
      <c r="E409" s="1" t="n">
        <v>1</v>
      </c>
      <c r="F409" s="1" t="n">
        <v>0</v>
      </c>
      <c r="G409" s="39" t="n">
        <f aca="false">(COUNTIF('Random Magic Item'!B:B,$A409)+SUMIF('Random Magic Item'!$M:$M,$A409,'Random Magic Item'!N:N))/100</f>
        <v>0</v>
      </c>
      <c r="H409" s="39" t="n">
        <f aca="false">(COUNTIF('Random Magic Item'!C:C,$A409)+SUMIF('Random Magic Item'!$M:$M,$A409,'Random Magic Item'!O:O))/100</f>
        <v>0</v>
      </c>
      <c r="I409" s="39" t="n">
        <f aca="false">(COUNTIF('Random Magic Item'!D:D,$A409)+SUMIF('Random Magic Item'!$M:$M,$A409,'Random Magic Item'!P:P))/100</f>
        <v>0</v>
      </c>
      <c r="J409" s="39" t="n">
        <f aca="false">(COUNTIF('Random Magic Item'!E:E,$A409)+SUMIF('Random Magic Item'!$M:$M,$A409,'Random Magic Item'!Q:Q))/100</f>
        <v>0</v>
      </c>
      <c r="K409" s="39" t="n">
        <f aca="false">(COUNTIF('Random Magic Item'!F:F,$A409)+SUMIF('Random Magic Item'!$M:$M,$A409,'Random Magic Item'!R:R))/100</f>
        <v>0</v>
      </c>
      <c r="L409" s="39" t="n">
        <f aca="false">(COUNTIF('Random Magic Item'!G:G,$A409)+SUMIF('Random Magic Item'!$M:$M,$A409,'Random Magic Item'!S:S))/100</f>
        <v>0</v>
      </c>
      <c r="M409" s="39" t="n">
        <f aca="false">(COUNTIF('Random Magic Item'!H:H,$A409)+SUMIF('Random Magic Item'!$M:$M,$A409,'Random Magic Item'!T:T))/100</f>
        <v>0.01</v>
      </c>
      <c r="N409" s="39" t="n">
        <f aca="false">(COUNTIF('Random Magic Item'!I:I,$A409)+SUMIF('Random Magic Item'!$M:$M,$A409,'Random Magic Item'!U:U))/100</f>
        <v>0</v>
      </c>
      <c r="O409" s="39" t="n">
        <f aca="false">(COUNTIF('Random Magic Item'!J:J,$A409)+SUMIF('Random Magic Item'!$M:$M,$A409,'Random Magic Item'!V:V))/100</f>
        <v>0</v>
      </c>
      <c r="P409" s="40" t="n">
        <f aca="false">SIGN(SUM(G409:O409))</f>
        <v>1</v>
      </c>
      <c r="Q409" s="1" t="n">
        <v>210</v>
      </c>
      <c r="W409" s="34" t="n">
        <v>252</v>
      </c>
      <c r="AC409" s="35"/>
      <c r="AD409" s="34"/>
    </row>
    <row r="410" customFormat="false" ht="15" hidden="false" customHeight="false" outlineLevel="0" collapsed="false">
      <c r="A410" s="0" t="s">
        <v>916</v>
      </c>
      <c r="C410" s="0" t="s">
        <v>912</v>
      </c>
      <c r="D410" s="1" t="s">
        <v>459</v>
      </c>
      <c r="E410" s="1" t="n">
        <v>1</v>
      </c>
      <c r="F410" s="1" t="n">
        <v>0</v>
      </c>
      <c r="G410" s="39" t="n">
        <f aca="false">(COUNTIF('Random Magic Item'!B:B,$A410)+SUMIF('Random Magic Item'!$M:$M,$A410,'Random Magic Item'!N:N))/100</f>
        <v>0</v>
      </c>
      <c r="H410" s="39" t="n">
        <f aca="false">(COUNTIF('Random Magic Item'!C:C,$A410)+SUMIF('Random Magic Item'!$M:$M,$A410,'Random Magic Item'!O:O))/100</f>
        <v>0</v>
      </c>
      <c r="I410" s="39" t="n">
        <f aca="false">(COUNTIF('Random Magic Item'!D:D,$A410)+SUMIF('Random Magic Item'!$M:$M,$A410,'Random Magic Item'!P:P))/100</f>
        <v>0</v>
      </c>
      <c r="J410" s="39" t="n">
        <f aca="false">(COUNTIF('Random Magic Item'!E:E,$A410)+SUMIF('Random Magic Item'!$M:$M,$A410,'Random Magic Item'!Q:Q))/100</f>
        <v>0</v>
      </c>
      <c r="K410" s="39" t="n">
        <f aca="false">(COUNTIF('Random Magic Item'!F:F,$A410)+SUMIF('Random Magic Item'!$M:$M,$A410,'Random Magic Item'!R:R))/100</f>
        <v>0</v>
      </c>
      <c r="L410" s="39" t="n">
        <f aca="false">(COUNTIF('Random Magic Item'!G:G,$A410)+SUMIF('Random Magic Item'!$M:$M,$A410,'Random Magic Item'!S:S))/100</f>
        <v>0</v>
      </c>
      <c r="M410" s="39" t="n">
        <f aca="false">(COUNTIF('Random Magic Item'!H:H,$A410)+SUMIF('Random Magic Item'!$M:$M,$A410,'Random Magic Item'!T:T))/100</f>
        <v>0.01</v>
      </c>
      <c r="N410" s="39" t="n">
        <f aca="false">(COUNTIF('Random Magic Item'!I:I,$A410)+SUMIF('Random Magic Item'!$M:$M,$A410,'Random Magic Item'!U:U))/100</f>
        <v>0</v>
      </c>
      <c r="O410" s="39" t="n">
        <f aca="false">(COUNTIF('Random Magic Item'!J:J,$A410)+SUMIF('Random Magic Item'!$M:$M,$A410,'Random Magic Item'!V:V))/100</f>
        <v>0</v>
      </c>
      <c r="P410" s="40" t="n">
        <f aca="false">SIGN(SUM(G410:O410))</f>
        <v>1</v>
      </c>
      <c r="Q410" s="1" t="n">
        <v>211</v>
      </c>
      <c r="W410" s="34" t="n">
        <v>252</v>
      </c>
      <c r="AC410" s="35"/>
      <c r="AD410" s="34"/>
    </row>
    <row r="411" customFormat="false" ht="15" hidden="false" customHeight="false" outlineLevel="0" collapsed="false">
      <c r="A411" s="0" t="s">
        <v>917</v>
      </c>
      <c r="C411" s="0" t="s">
        <v>912</v>
      </c>
      <c r="D411" s="1" t="s">
        <v>439</v>
      </c>
      <c r="E411" s="1" t="n">
        <v>0</v>
      </c>
      <c r="F411" s="1" t="n">
        <v>0</v>
      </c>
      <c r="G411" s="39" t="n">
        <f aca="false">(COUNTIF('Random Magic Item'!B:B,$A411)+SUMIF('Random Magic Item'!$M:$M,$A411,'Random Magic Item'!N:N))/100</f>
        <v>0</v>
      </c>
      <c r="H411" s="39" t="n">
        <f aca="false">(COUNTIF('Random Magic Item'!C:C,$A411)+SUMIF('Random Magic Item'!$M:$M,$A411,'Random Magic Item'!O:O))/100</f>
        <v>0.01</v>
      </c>
      <c r="I411" s="39" t="n">
        <f aca="false">(COUNTIF('Random Magic Item'!D:D,$A411)+SUMIF('Random Magic Item'!$M:$M,$A411,'Random Magic Item'!P:P))/100</f>
        <v>0</v>
      </c>
      <c r="J411" s="39" t="n">
        <f aca="false">(COUNTIF('Random Magic Item'!E:E,$A411)+SUMIF('Random Magic Item'!$M:$M,$A411,'Random Magic Item'!Q:Q))/100</f>
        <v>0</v>
      </c>
      <c r="K411" s="39" t="n">
        <f aca="false">(COUNTIF('Random Magic Item'!F:F,$A411)+SUMIF('Random Magic Item'!$M:$M,$A411,'Random Magic Item'!R:R))/100</f>
        <v>0</v>
      </c>
      <c r="L411" s="39" t="n">
        <f aca="false">(COUNTIF('Random Magic Item'!G:G,$A411)+SUMIF('Random Magic Item'!$M:$M,$A411,'Random Magic Item'!S:S))/100</f>
        <v>0</v>
      </c>
      <c r="M411" s="39" t="n">
        <f aca="false">(COUNTIF('Random Magic Item'!H:H,$A411)+SUMIF('Random Magic Item'!$M:$M,$A411,'Random Magic Item'!T:T))/100</f>
        <v>0</v>
      </c>
      <c r="N411" s="39" t="n">
        <f aca="false">(COUNTIF('Random Magic Item'!I:I,$A411)+SUMIF('Random Magic Item'!$M:$M,$A411,'Random Magic Item'!U:U))/100</f>
        <v>0</v>
      </c>
      <c r="O411" s="39" t="n">
        <f aca="false">(COUNTIF('Random Magic Item'!J:J,$A411)+SUMIF('Random Magic Item'!$M:$M,$A411,'Random Magic Item'!V:V))/100</f>
        <v>0</v>
      </c>
      <c r="P411" s="40" t="n">
        <f aca="false">SIGN(SUM(G411:O411))</f>
        <v>1</v>
      </c>
      <c r="Q411" s="1" t="n">
        <v>211</v>
      </c>
      <c r="V411" s="1" t="n">
        <v>60</v>
      </c>
      <c r="W411" s="34" t="n">
        <v>252</v>
      </c>
      <c r="AC411" s="35"/>
      <c r="AD411" s="34"/>
    </row>
    <row r="412" customFormat="false" ht="15" hidden="false" customHeight="false" outlineLevel="0" collapsed="false">
      <c r="A412" s="0" t="s">
        <v>918</v>
      </c>
      <c r="C412" s="0" t="s">
        <v>912</v>
      </c>
      <c r="D412" s="1" t="s">
        <v>439</v>
      </c>
      <c r="E412" s="1" t="n">
        <v>0</v>
      </c>
      <c r="F412" s="1" t="n">
        <v>0</v>
      </c>
      <c r="G412" s="39" t="n">
        <f aca="false">(COUNTIF('Random Magic Item'!B:B,$A412)+SUMIF('Random Magic Item'!$M:$M,$A412,'Random Magic Item'!N:N))/100</f>
        <v>0</v>
      </c>
      <c r="H412" s="39" t="n">
        <f aca="false">(COUNTIF('Random Magic Item'!C:C,$A412)+SUMIF('Random Magic Item'!$M:$M,$A412,'Random Magic Item'!O:O))/100</f>
        <v>0</v>
      </c>
      <c r="I412" s="39" t="n">
        <f aca="false">(COUNTIF('Random Magic Item'!D:D,$A412)+SUMIF('Random Magic Item'!$M:$M,$A412,'Random Magic Item'!P:P))/100</f>
        <v>0</v>
      </c>
      <c r="J412" s="39" t="n">
        <f aca="false">(COUNTIF('Random Magic Item'!E:E,$A412)+SUMIF('Random Magic Item'!$M:$M,$A412,'Random Magic Item'!Q:Q))/100</f>
        <v>0</v>
      </c>
      <c r="K412" s="39" t="n">
        <f aca="false">(COUNTIF('Random Magic Item'!F:F,$A412)+SUMIF('Random Magic Item'!$M:$M,$A412,'Random Magic Item'!R:R))/100</f>
        <v>0</v>
      </c>
      <c r="L412" s="39" t="n">
        <f aca="false">(COUNTIF('Random Magic Item'!G:G,$A412)+SUMIF('Random Magic Item'!$M:$M,$A412,'Random Magic Item'!S:S))/100</f>
        <v>0.02</v>
      </c>
      <c r="M412" s="39" t="n">
        <f aca="false">(COUNTIF('Random Magic Item'!H:H,$A412)+SUMIF('Random Magic Item'!$M:$M,$A412,'Random Magic Item'!T:T))/100</f>
        <v>0</v>
      </c>
      <c r="N412" s="39" t="n">
        <f aca="false">(COUNTIF('Random Magic Item'!I:I,$A412)+SUMIF('Random Magic Item'!$M:$M,$A412,'Random Magic Item'!U:U))/100</f>
        <v>0</v>
      </c>
      <c r="O412" s="39" t="n">
        <f aca="false">(COUNTIF('Random Magic Item'!J:J,$A412)+SUMIF('Random Magic Item'!$M:$M,$A412,'Random Magic Item'!V:V))/100</f>
        <v>0</v>
      </c>
      <c r="P412" s="40" t="n">
        <f aca="false">SIGN(SUM(G412:O412))</f>
        <v>1</v>
      </c>
      <c r="Q412" s="1" t="n">
        <v>211</v>
      </c>
      <c r="R412" s="1" t="n">
        <v>53</v>
      </c>
      <c r="V412" s="1" t="n">
        <v>60</v>
      </c>
      <c r="W412" s="34" t="n">
        <v>252</v>
      </c>
      <c r="AC412" s="35"/>
      <c r="AD412" s="34"/>
    </row>
    <row r="413" customFormat="false" ht="15" hidden="false" customHeight="false" outlineLevel="0" collapsed="false">
      <c r="A413" s="0" t="s">
        <v>919</v>
      </c>
      <c r="C413" s="0" t="s">
        <v>912</v>
      </c>
      <c r="D413" s="1" t="s">
        <v>529</v>
      </c>
      <c r="E413" s="1" t="n">
        <v>1</v>
      </c>
      <c r="F413" s="1" t="n">
        <v>0</v>
      </c>
      <c r="G413" s="39" t="n">
        <f aca="false">(COUNTIF('Random Magic Item'!B:B,$A413)+SUMIF('Random Magic Item'!$M:$M,$A413,'Random Magic Item'!N:N))/100</f>
        <v>0</v>
      </c>
      <c r="H413" s="39" t="n">
        <f aca="false">(COUNTIF('Random Magic Item'!C:C,$A413)+SUMIF('Random Magic Item'!$M:$M,$A413,'Random Magic Item'!O:O))/100</f>
        <v>0</v>
      </c>
      <c r="I413" s="39" t="n">
        <f aca="false">(COUNTIF('Random Magic Item'!D:D,$A413)+SUMIF('Random Magic Item'!$M:$M,$A413,'Random Magic Item'!P:P))/100</f>
        <v>0</v>
      </c>
      <c r="J413" s="39" t="n">
        <f aca="false">(COUNTIF('Random Magic Item'!E:E,$A413)+SUMIF('Random Magic Item'!$M:$M,$A413,'Random Magic Item'!Q:Q))/100</f>
        <v>0</v>
      </c>
      <c r="K413" s="39" t="n">
        <f aca="false">(COUNTIF('Random Magic Item'!F:F,$A413)+SUMIF('Random Magic Item'!$M:$M,$A413,'Random Magic Item'!R:R))/100</f>
        <v>0</v>
      </c>
      <c r="L413" s="39" t="n">
        <f aca="false">(COUNTIF('Random Magic Item'!G:G,$A413)+SUMIF('Random Magic Item'!$M:$M,$A413,'Random Magic Item'!S:S))/100</f>
        <v>0</v>
      </c>
      <c r="M413" s="39" t="n">
        <f aca="false">(COUNTIF('Random Magic Item'!H:H,$A413)+SUMIF('Random Magic Item'!$M:$M,$A413,'Random Magic Item'!T:T))/100</f>
        <v>0</v>
      </c>
      <c r="N413" s="39" t="n">
        <f aca="false">(COUNTIF('Random Magic Item'!I:I,$A413)+SUMIF('Random Magic Item'!$M:$M,$A413,'Random Magic Item'!U:U))/100</f>
        <v>0</v>
      </c>
      <c r="O413" s="39" t="n">
        <f aca="false">(COUNTIF('Random Magic Item'!J:J,$A413)+SUMIF('Random Magic Item'!$M:$M,$A413,'Random Magic Item'!V:V))/100</f>
        <v>0</v>
      </c>
      <c r="P413" s="40" t="n">
        <f aca="false">SIGN(SUM(G413:O413))</f>
        <v>0</v>
      </c>
      <c r="Q413" s="1" t="n">
        <v>227</v>
      </c>
      <c r="AC413" s="35"/>
      <c r="AD413" s="34"/>
    </row>
    <row r="414" customFormat="false" ht="15" hidden="false" customHeight="false" outlineLevel="0" collapsed="false">
      <c r="A414" s="0" t="s">
        <v>920</v>
      </c>
      <c r="C414" s="0" t="s">
        <v>912</v>
      </c>
      <c r="D414" s="1" t="s">
        <v>459</v>
      </c>
      <c r="E414" s="1" t="n">
        <v>1</v>
      </c>
      <c r="F414" s="1" t="n">
        <v>0</v>
      </c>
      <c r="G414" s="39" t="n">
        <f aca="false">(COUNTIF('Random Magic Item'!B:B,$A414)+SUMIF('Random Magic Item'!$M:$M,$A414,'Random Magic Item'!N:N))/100</f>
        <v>0</v>
      </c>
      <c r="H414" s="39" t="n">
        <f aca="false">(COUNTIF('Random Magic Item'!C:C,$A414)+SUMIF('Random Magic Item'!$M:$M,$A414,'Random Magic Item'!O:O))/100</f>
        <v>0</v>
      </c>
      <c r="I414" s="39" t="n">
        <f aca="false">(COUNTIF('Random Magic Item'!D:D,$A414)+SUMIF('Random Magic Item'!$M:$M,$A414,'Random Magic Item'!P:P))/100</f>
        <v>0</v>
      </c>
      <c r="J414" s="39" t="n">
        <f aca="false">(COUNTIF('Random Magic Item'!E:E,$A414)+SUMIF('Random Magic Item'!$M:$M,$A414,'Random Magic Item'!Q:Q))/100</f>
        <v>0</v>
      </c>
      <c r="K414" s="39" t="n">
        <f aca="false">(COUNTIF('Random Magic Item'!F:F,$A414)+SUMIF('Random Magic Item'!$M:$M,$A414,'Random Magic Item'!R:R))/100</f>
        <v>0</v>
      </c>
      <c r="L414" s="39" t="n">
        <f aca="false">(COUNTIF('Random Magic Item'!G:G,$A414)+SUMIF('Random Magic Item'!$M:$M,$A414,'Random Magic Item'!S:S))/100</f>
        <v>0</v>
      </c>
      <c r="M414" s="39" t="n">
        <f aca="false">(COUNTIF('Random Magic Item'!H:H,$A414)+SUMIF('Random Magic Item'!$M:$M,$A414,'Random Magic Item'!T:T))/100</f>
        <v>0.01</v>
      </c>
      <c r="N414" s="39" t="n">
        <f aca="false">(COUNTIF('Random Magic Item'!I:I,$A414)+SUMIF('Random Magic Item'!$M:$M,$A414,'Random Magic Item'!U:U))/100</f>
        <v>0</v>
      </c>
      <c r="O414" s="39" t="n">
        <f aca="false">(COUNTIF('Random Magic Item'!J:J,$A414)+SUMIF('Random Magic Item'!$M:$M,$A414,'Random Magic Item'!V:V))/100</f>
        <v>0</v>
      </c>
      <c r="P414" s="40" t="n">
        <f aca="false">SIGN(SUM(G414:O414))</f>
        <v>1</v>
      </c>
      <c r="Q414" s="1" t="n">
        <v>211</v>
      </c>
      <c r="W414" s="34" t="n">
        <v>252</v>
      </c>
      <c r="AC414" s="35"/>
      <c r="AD414" s="34"/>
    </row>
    <row r="415" customFormat="false" ht="15" hidden="false" customHeight="false" outlineLevel="0" collapsed="false">
      <c r="A415" s="0" t="s">
        <v>921</v>
      </c>
      <c r="C415" s="0" t="s">
        <v>912</v>
      </c>
      <c r="D415" s="1" t="s">
        <v>461</v>
      </c>
      <c r="E415" s="1" t="n">
        <v>1</v>
      </c>
      <c r="F415" s="1" t="n">
        <v>0</v>
      </c>
      <c r="G415" s="39" t="n">
        <f aca="false">(COUNTIF('Random Magic Item'!B:B,$A415)+SUMIF('Random Magic Item'!$M:$M,$A415,'Random Magic Item'!N:N))/100</f>
        <v>0</v>
      </c>
      <c r="H415" s="39" t="n">
        <f aca="false">(COUNTIF('Random Magic Item'!C:C,$A415)+SUMIF('Random Magic Item'!$M:$M,$A415,'Random Magic Item'!O:O))/100</f>
        <v>0</v>
      </c>
      <c r="I415" s="39" t="n">
        <f aca="false">(COUNTIF('Random Magic Item'!D:D,$A415)+SUMIF('Random Magic Item'!$M:$M,$A415,'Random Magic Item'!P:P))/100</f>
        <v>0</v>
      </c>
      <c r="J415" s="39" t="n">
        <f aca="false">(COUNTIF('Random Magic Item'!E:E,$A415)+SUMIF('Random Magic Item'!$M:$M,$A415,'Random Magic Item'!Q:Q))/100</f>
        <v>0</v>
      </c>
      <c r="K415" s="39" t="n">
        <f aca="false">(COUNTIF('Random Magic Item'!F:F,$A415)+SUMIF('Random Magic Item'!$M:$M,$A415,'Random Magic Item'!R:R))/100</f>
        <v>0</v>
      </c>
      <c r="L415" s="39" t="n">
        <f aca="false">(COUNTIF('Random Magic Item'!G:G,$A415)+SUMIF('Random Magic Item'!$M:$M,$A415,'Random Magic Item'!S:S))/100</f>
        <v>0</v>
      </c>
      <c r="M415" s="39" t="n">
        <f aca="false">(COUNTIF('Random Magic Item'!H:H,$A415)+SUMIF('Random Magic Item'!$M:$M,$A415,'Random Magic Item'!T:T))/100</f>
        <v>0</v>
      </c>
      <c r="N415" s="39" t="n">
        <f aca="false">(COUNTIF('Random Magic Item'!I:I,$A415)+SUMIF('Random Magic Item'!$M:$M,$A415,'Random Magic Item'!U:U))/100</f>
        <v>0.02</v>
      </c>
      <c r="O415" s="39" t="n">
        <f aca="false">(COUNTIF('Random Magic Item'!J:J,$A415)+SUMIF('Random Magic Item'!$M:$M,$A415,'Random Magic Item'!V:V))/100</f>
        <v>0</v>
      </c>
      <c r="P415" s="40" t="n">
        <f aca="false">SIGN(SUM(G415:O415))</f>
        <v>1</v>
      </c>
      <c r="Q415" s="1" t="n">
        <v>211</v>
      </c>
      <c r="W415" s="34" t="n">
        <v>252</v>
      </c>
      <c r="AC415" s="35"/>
      <c r="AD415" s="34"/>
    </row>
    <row r="416" customFormat="false" ht="15" hidden="false" customHeight="false" outlineLevel="0" collapsed="false">
      <c r="A416" s="0" t="s">
        <v>922</v>
      </c>
      <c r="C416" s="0" t="s">
        <v>912</v>
      </c>
      <c r="D416" s="1" t="s">
        <v>439</v>
      </c>
      <c r="E416" s="1" t="n">
        <v>0</v>
      </c>
      <c r="F416" s="1" t="n">
        <v>0</v>
      </c>
      <c r="G416" s="39" t="n">
        <f aca="false">(COUNTIF('Random Magic Item'!B:B,$A416)+SUMIF('Random Magic Item'!$M:$M,$A416,'Random Magic Item'!N:N))/100</f>
        <v>0</v>
      </c>
      <c r="H416" s="39" t="n">
        <f aca="false">(COUNTIF('Random Magic Item'!C:C,$A416)+SUMIF('Random Magic Item'!$M:$M,$A416,'Random Magic Item'!O:O))/100</f>
        <v>0.01</v>
      </c>
      <c r="I416" s="39" t="n">
        <f aca="false">(COUNTIF('Random Magic Item'!D:D,$A416)+SUMIF('Random Magic Item'!$M:$M,$A416,'Random Magic Item'!P:P))/100</f>
        <v>0</v>
      </c>
      <c r="J416" s="39" t="n">
        <f aca="false">(COUNTIF('Random Magic Item'!E:E,$A416)+SUMIF('Random Magic Item'!$M:$M,$A416,'Random Magic Item'!Q:Q))/100</f>
        <v>0</v>
      </c>
      <c r="K416" s="39" t="n">
        <f aca="false">(COUNTIF('Random Magic Item'!F:F,$A416)+SUMIF('Random Magic Item'!$M:$M,$A416,'Random Magic Item'!R:R))/100</f>
        <v>0</v>
      </c>
      <c r="L416" s="39" t="n">
        <f aca="false">(COUNTIF('Random Magic Item'!G:G,$A416)+SUMIF('Random Magic Item'!$M:$M,$A416,'Random Magic Item'!S:S))/100</f>
        <v>0</v>
      </c>
      <c r="M416" s="39" t="n">
        <f aca="false">(COUNTIF('Random Magic Item'!H:H,$A416)+SUMIF('Random Magic Item'!$M:$M,$A416,'Random Magic Item'!T:T))/100</f>
        <v>0</v>
      </c>
      <c r="N416" s="39" t="n">
        <f aca="false">(COUNTIF('Random Magic Item'!I:I,$A416)+SUMIF('Random Magic Item'!$M:$M,$A416,'Random Magic Item'!U:U))/100</f>
        <v>0</v>
      </c>
      <c r="O416" s="39" t="n">
        <f aca="false">(COUNTIF('Random Magic Item'!J:J,$A416)+SUMIF('Random Magic Item'!$M:$M,$A416,'Random Magic Item'!V:V))/100</f>
        <v>0</v>
      </c>
      <c r="P416" s="40" t="n">
        <f aca="false">SIGN(SUM(G416:O416))</f>
        <v>1</v>
      </c>
      <c r="Q416" s="1" t="n">
        <v>211</v>
      </c>
      <c r="W416" s="34" t="n">
        <v>252</v>
      </c>
      <c r="AC416" s="35"/>
      <c r="AD416" s="34"/>
    </row>
    <row r="417" customFormat="false" ht="15" hidden="false" customHeight="false" outlineLevel="0" collapsed="false">
      <c r="A417" s="0" t="s">
        <v>923</v>
      </c>
      <c r="C417" s="0" t="s">
        <v>912</v>
      </c>
      <c r="D417" s="1" t="s">
        <v>439</v>
      </c>
      <c r="E417" s="1" t="n">
        <v>1</v>
      </c>
      <c r="F417" s="1" t="n">
        <v>0</v>
      </c>
      <c r="G417" s="39" t="n">
        <f aca="false">(COUNTIF('Random Magic Item'!B:B,$A417)+SUMIF('Random Magic Item'!$M:$M,$A417,'Random Magic Item'!N:N))/100</f>
        <v>0</v>
      </c>
      <c r="H417" s="39" t="n">
        <f aca="false">(COUNTIF('Random Magic Item'!C:C,$A417)+SUMIF('Random Magic Item'!$M:$M,$A417,'Random Magic Item'!O:O))/100</f>
        <v>0</v>
      </c>
      <c r="I417" s="39" t="n">
        <f aca="false">(COUNTIF('Random Magic Item'!D:D,$A417)+SUMIF('Random Magic Item'!$M:$M,$A417,'Random Magic Item'!P:P))/100</f>
        <v>0</v>
      </c>
      <c r="J417" s="39" t="n">
        <f aca="false">(COUNTIF('Random Magic Item'!E:E,$A417)+SUMIF('Random Magic Item'!$M:$M,$A417,'Random Magic Item'!Q:Q))/100</f>
        <v>0</v>
      </c>
      <c r="K417" s="39" t="n">
        <f aca="false">(COUNTIF('Random Magic Item'!F:F,$A417)+SUMIF('Random Magic Item'!$M:$M,$A417,'Random Magic Item'!R:R))/100</f>
        <v>0</v>
      </c>
      <c r="L417" s="39" t="n">
        <f aca="false">(COUNTIF('Random Magic Item'!G:G,$A417)+SUMIF('Random Magic Item'!$M:$M,$A417,'Random Magic Item'!S:S))/100</f>
        <v>0.02</v>
      </c>
      <c r="M417" s="39" t="n">
        <f aca="false">(COUNTIF('Random Magic Item'!H:H,$A417)+SUMIF('Random Magic Item'!$M:$M,$A417,'Random Magic Item'!T:T))/100</f>
        <v>0</v>
      </c>
      <c r="N417" s="39" t="n">
        <f aca="false">(COUNTIF('Random Magic Item'!I:I,$A417)+SUMIF('Random Magic Item'!$M:$M,$A417,'Random Magic Item'!U:U))/100</f>
        <v>0</v>
      </c>
      <c r="O417" s="39" t="n">
        <f aca="false">(COUNTIF('Random Magic Item'!J:J,$A417)+SUMIF('Random Magic Item'!$M:$M,$A417,'Random Magic Item'!V:V))/100</f>
        <v>0</v>
      </c>
      <c r="P417" s="40" t="n">
        <f aca="false">SIGN(SUM(G417:O417))</f>
        <v>1</v>
      </c>
      <c r="Q417" s="1" t="n">
        <v>212</v>
      </c>
      <c r="W417" s="34" t="n">
        <v>253</v>
      </c>
      <c r="AA417" s="34" t="n">
        <v>5</v>
      </c>
      <c r="AC417" s="35"/>
      <c r="AD417" s="34"/>
    </row>
    <row r="418" customFormat="false" ht="15" hidden="false" customHeight="false" outlineLevel="0" collapsed="false">
      <c r="A418" s="0" t="s">
        <v>924</v>
      </c>
      <c r="C418" s="0" t="s">
        <v>912</v>
      </c>
      <c r="D418" s="1" t="s">
        <v>459</v>
      </c>
      <c r="E418" s="1" t="n">
        <v>1</v>
      </c>
      <c r="F418" s="1" t="n">
        <v>0</v>
      </c>
      <c r="G418" s="39" t="n">
        <f aca="false">(COUNTIF('Random Magic Item'!B:B,$A418)+SUMIF('Random Magic Item'!$M:$M,$A418,'Random Magic Item'!N:N))/100</f>
        <v>0</v>
      </c>
      <c r="H418" s="39" t="n">
        <f aca="false">(COUNTIF('Random Magic Item'!C:C,$A418)+SUMIF('Random Magic Item'!$M:$M,$A418,'Random Magic Item'!O:O))/100</f>
        <v>0</v>
      </c>
      <c r="I418" s="39" t="n">
        <f aca="false">(COUNTIF('Random Magic Item'!D:D,$A418)+SUMIF('Random Magic Item'!$M:$M,$A418,'Random Magic Item'!P:P))/100</f>
        <v>0</v>
      </c>
      <c r="J418" s="39" t="n">
        <f aca="false">(COUNTIF('Random Magic Item'!E:E,$A418)+SUMIF('Random Magic Item'!$M:$M,$A418,'Random Magic Item'!Q:Q))/100</f>
        <v>0</v>
      </c>
      <c r="K418" s="39" t="n">
        <f aca="false">(COUNTIF('Random Magic Item'!F:F,$A418)+SUMIF('Random Magic Item'!$M:$M,$A418,'Random Magic Item'!R:R))/100</f>
        <v>0</v>
      </c>
      <c r="L418" s="39" t="n">
        <f aca="false">(COUNTIF('Random Magic Item'!G:G,$A418)+SUMIF('Random Magic Item'!$M:$M,$A418,'Random Magic Item'!S:S))/100</f>
        <v>0</v>
      </c>
      <c r="M418" s="39" t="n">
        <f aca="false">(COUNTIF('Random Magic Item'!H:H,$A418)+SUMIF('Random Magic Item'!$M:$M,$A418,'Random Magic Item'!T:T))/100</f>
        <v>0.01</v>
      </c>
      <c r="N418" s="39" t="n">
        <f aca="false">(COUNTIF('Random Magic Item'!I:I,$A418)+SUMIF('Random Magic Item'!$M:$M,$A418,'Random Magic Item'!U:U))/100</f>
        <v>0</v>
      </c>
      <c r="O418" s="39" t="n">
        <f aca="false">(COUNTIF('Random Magic Item'!J:J,$A418)+SUMIF('Random Magic Item'!$M:$M,$A418,'Random Magic Item'!V:V))/100</f>
        <v>0</v>
      </c>
      <c r="P418" s="40" t="n">
        <f aca="false">SIGN(SUM(G418:O418))</f>
        <v>1</v>
      </c>
      <c r="Q418" s="1" t="n">
        <v>212</v>
      </c>
      <c r="W418" s="34" t="n">
        <v>253</v>
      </c>
      <c r="AA418" s="34" t="n">
        <v>5</v>
      </c>
      <c r="AC418" s="35"/>
      <c r="AD418" s="34"/>
    </row>
    <row r="419" customFormat="false" ht="15" hidden="false" customHeight="false" outlineLevel="0" collapsed="false">
      <c r="A419" s="0" t="s">
        <v>925</v>
      </c>
      <c r="C419" s="0" t="s">
        <v>912</v>
      </c>
      <c r="D419" s="1" t="s">
        <v>461</v>
      </c>
      <c r="E419" s="1" t="n">
        <v>1</v>
      </c>
      <c r="F419" s="1" t="n">
        <v>0</v>
      </c>
      <c r="G419" s="39" t="n">
        <f aca="false">(COUNTIF('Random Magic Item'!B:B,$A419)+SUMIF('Random Magic Item'!$M:$M,$A419,'Random Magic Item'!N:N))/100</f>
        <v>0</v>
      </c>
      <c r="H419" s="39" t="n">
        <f aca="false">(COUNTIF('Random Magic Item'!C:C,$A419)+SUMIF('Random Magic Item'!$M:$M,$A419,'Random Magic Item'!O:O))/100</f>
        <v>0</v>
      </c>
      <c r="I419" s="39" t="n">
        <f aca="false">(COUNTIF('Random Magic Item'!D:D,$A419)+SUMIF('Random Magic Item'!$M:$M,$A419,'Random Magic Item'!P:P))/100</f>
        <v>0</v>
      </c>
      <c r="J419" s="39" t="n">
        <f aca="false">(COUNTIF('Random Magic Item'!E:E,$A419)+SUMIF('Random Magic Item'!$M:$M,$A419,'Random Magic Item'!Q:Q))/100</f>
        <v>0</v>
      </c>
      <c r="K419" s="39" t="n">
        <f aca="false">(COUNTIF('Random Magic Item'!F:F,$A419)+SUMIF('Random Magic Item'!$M:$M,$A419,'Random Magic Item'!R:R))/100</f>
        <v>0</v>
      </c>
      <c r="L419" s="39" t="n">
        <f aca="false">(COUNTIF('Random Magic Item'!G:G,$A419)+SUMIF('Random Magic Item'!$M:$M,$A419,'Random Magic Item'!S:S))/100</f>
        <v>0</v>
      </c>
      <c r="M419" s="39" t="n">
        <f aca="false">(COUNTIF('Random Magic Item'!H:H,$A419)+SUMIF('Random Magic Item'!$M:$M,$A419,'Random Magic Item'!T:T))/100</f>
        <v>0</v>
      </c>
      <c r="N419" s="39" t="n">
        <f aca="false">(COUNTIF('Random Magic Item'!I:I,$A419)+SUMIF('Random Magic Item'!$M:$M,$A419,'Random Magic Item'!U:U))/100</f>
        <v>0.02</v>
      </c>
      <c r="O419" s="39" t="n">
        <f aca="false">(COUNTIF('Random Magic Item'!J:J,$A419)+SUMIF('Random Magic Item'!$M:$M,$A419,'Random Magic Item'!V:V))/100</f>
        <v>0</v>
      </c>
      <c r="P419" s="40" t="n">
        <f aca="false">SIGN(SUM(G419:O419))</f>
        <v>1</v>
      </c>
      <c r="Q419" s="1" t="n">
        <v>212</v>
      </c>
      <c r="W419" s="34" t="n">
        <v>253</v>
      </c>
      <c r="AA419" s="34" t="n">
        <v>5</v>
      </c>
      <c r="AC419" s="35"/>
      <c r="AD419" s="34"/>
    </row>
    <row r="420" customFormat="false" ht="15" hidden="false" customHeight="false" outlineLevel="0" collapsed="false">
      <c r="A420" s="0" t="s">
        <v>926</v>
      </c>
      <c r="C420" s="0" t="s">
        <v>912</v>
      </c>
      <c r="D420" s="1" t="s">
        <v>459</v>
      </c>
      <c r="E420" s="1" t="n">
        <v>1</v>
      </c>
      <c r="F420" s="1" t="n">
        <v>0</v>
      </c>
      <c r="G420" s="39" t="n">
        <f aca="false">(COUNTIF('Random Magic Item'!B:B,$A420)+SUMIF('Random Magic Item'!$M:$M,$A420,'Random Magic Item'!N:N))/100</f>
        <v>0</v>
      </c>
      <c r="H420" s="39" t="n">
        <f aca="false">(COUNTIF('Random Magic Item'!C:C,$A420)+SUMIF('Random Magic Item'!$M:$M,$A420,'Random Magic Item'!O:O))/100</f>
        <v>0</v>
      </c>
      <c r="I420" s="39" t="n">
        <f aca="false">(COUNTIF('Random Magic Item'!D:D,$A420)+SUMIF('Random Magic Item'!$M:$M,$A420,'Random Magic Item'!P:P))/100</f>
        <v>0</v>
      </c>
      <c r="J420" s="39" t="n">
        <f aca="false">(COUNTIF('Random Magic Item'!E:E,$A420)+SUMIF('Random Magic Item'!$M:$M,$A420,'Random Magic Item'!Q:Q))/100</f>
        <v>0</v>
      </c>
      <c r="K420" s="39" t="n">
        <f aca="false">(COUNTIF('Random Magic Item'!F:F,$A420)+SUMIF('Random Magic Item'!$M:$M,$A420,'Random Magic Item'!R:R))/100</f>
        <v>0</v>
      </c>
      <c r="L420" s="39" t="n">
        <f aca="false">(COUNTIF('Random Magic Item'!G:G,$A420)+SUMIF('Random Magic Item'!$M:$M,$A420,'Random Magic Item'!S:S))/100</f>
        <v>0</v>
      </c>
      <c r="M420" s="39" t="n">
        <f aca="false">(COUNTIF('Random Magic Item'!H:H,$A420)+SUMIF('Random Magic Item'!$M:$M,$A420,'Random Magic Item'!T:T))/100</f>
        <v>0</v>
      </c>
      <c r="N420" s="39" t="n">
        <f aca="false">(COUNTIF('Random Magic Item'!I:I,$A420)+SUMIF('Random Magic Item'!$M:$M,$A420,'Random Magic Item'!U:U))/100</f>
        <v>0</v>
      </c>
      <c r="O420" s="39" t="n">
        <f aca="false">(COUNTIF('Random Magic Item'!J:J,$A420)+SUMIF('Random Magic Item'!$M:$M,$A420,'Random Magic Item'!V:V))/100</f>
        <v>0</v>
      </c>
      <c r="P420" s="40" t="n">
        <f aca="false">SIGN(SUM(G420:O420))</f>
        <v>0</v>
      </c>
      <c r="AD420" s="34" t="n">
        <v>58</v>
      </c>
    </row>
    <row r="421" customFormat="false" ht="15" hidden="false" customHeight="false" outlineLevel="0" collapsed="false">
      <c r="A421" s="0" t="s">
        <v>927</v>
      </c>
      <c r="C421" s="0" t="s">
        <v>912</v>
      </c>
      <c r="D421" s="1" t="s">
        <v>439</v>
      </c>
      <c r="E421" s="1" t="n">
        <v>1</v>
      </c>
      <c r="F421" s="1" t="n">
        <v>0</v>
      </c>
      <c r="G421" s="39" t="n">
        <f aca="false">(COUNTIF('Random Magic Item'!B:B,$A421)+SUMIF('Random Magic Item'!$M:$M,$A421,'Random Magic Item'!N:N))/100</f>
        <v>0</v>
      </c>
      <c r="H421" s="39" t="n">
        <f aca="false">(COUNTIF('Random Magic Item'!C:C,$A421)+SUMIF('Random Magic Item'!$M:$M,$A421,'Random Magic Item'!O:O))/100</f>
        <v>0</v>
      </c>
      <c r="I421" s="39" t="n">
        <f aca="false">(COUNTIF('Random Magic Item'!D:D,$A421)+SUMIF('Random Magic Item'!$M:$M,$A421,'Random Magic Item'!P:P))/100</f>
        <v>0</v>
      </c>
      <c r="J421" s="39" t="n">
        <f aca="false">(COUNTIF('Random Magic Item'!E:E,$A421)+SUMIF('Random Magic Item'!$M:$M,$A421,'Random Magic Item'!Q:Q))/100</f>
        <v>0</v>
      </c>
      <c r="K421" s="39" t="n">
        <f aca="false">(COUNTIF('Random Magic Item'!F:F,$A421)+SUMIF('Random Magic Item'!$M:$M,$A421,'Random Magic Item'!R:R))/100</f>
        <v>0</v>
      </c>
      <c r="L421" s="39" t="n">
        <f aca="false">(COUNTIF('Random Magic Item'!G:G,$A421)+SUMIF('Random Magic Item'!$M:$M,$A421,'Random Magic Item'!S:S))/100</f>
        <v>0.02</v>
      </c>
      <c r="M421" s="39" t="n">
        <f aca="false">(COUNTIF('Random Magic Item'!H:H,$A421)+SUMIF('Random Magic Item'!$M:$M,$A421,'Random Magic Item'!T:T))/100</f>
        <v>0</v>
      </c>
      <c r="N421" s="39" t="n">
        <f aca="false">(COUNTIF('Random Magic Item'!I:I,$A421)+SUMIF('Random Magic Item'!$M:$M,$A421,'Random Magic Item'!U:U))/100</f>
        <v>0</v>
      </c>
      <c r="O421" s="39" t="n">
        <f aca="false">(COUNTIF('Random Magic Item'!J:J,$A421)+SUMIF('Random Magic Item'!$M:$M,$A421,'Random Magic Item'!V:V))/100</f>
        <v>0</v>
      </c>
      <c r="P421" s="40" t="n">
        <f aca="false">SIGN(SUM(G421:O421))</f>
        <v>1</v>
      </c>
      <c r="Q421" s="1" t="n">
        <v>212</v>
      </c>
      <c r="W421" s="34" t="n">
        <v>253</v>
      </c>
      <c r="AC421" s="35"/>
      <c r="AD421" s="34"/>
    </row>
    <row r="422" customFormat="false" ht="15" hidden="false" customHeight="false" outlineLevel="0" collapsed="false">
      <c r="A422" s="0" t="s">
        <v>928</v>
      </c>
      <c r="C422" s="0" t="s">
        <v>912</v>
      </c>
      <c r="D422" s="1" t="s">
        <v>459</v>
      </c>
      <c r="E422" s="1" t="n">
        <v>1</v>
      </c>
      <c r="F422" s="1" t="n">
        <v>0</v>
      </c>
      <c r="G422" s="39" t="n">
        <f aca="false">(COUNTIF('Random Magic Item'!B:B,$A422)+SUMIF('Random Magic Item'!$M:$M,$A422,'Random Magic Item'!N:N))/100</f>
        <v>0</v>
      </c>
      <c r="H422" s="39" t="n">
        <f aca="false">(COUNTIF('Random Magic Item'!C:C,$A422)+SUMIF('Random Magic Item'!$M:$M,$A422,'Random Magic Item'!O:O))/100</f>
        <v>0</v>
      </c>
      <c r="I422" s="39" t="n">
        <f aca="false">(COUNTIF('Random Magic Item'!D:D,$A422)+SUMIF('Random Magic Item'!$M:$M,$A422,'Random Magic Item'!P:P))/100</f>
        <v>0</v>
      </c>
      <c r="J422" s="39" t="n">
        <f aca="false">(COUNTIF('Random Magic Item'!E:E,$A422)+SUMIF('Random Magic Item'!$M:$M,$A422,'Random Magic Item'!Q:Q))/100</f>
        <v>0</v>
      </c>
      <c r="K422" s="39" t="n">
        <f aca="false">(COUNTIF('Random Magic Item'!F:F,$A422)+SUMIF('Random Magic Item'!$M:$M,$A422,'Random Magic Item'!R:R))/100</f>
        <v>0</v>
      </c>
      <c r="L422" s="39" t="n">
        <f aca="false">(COUNTIF('Random Magic Item'!G:G,$A422)+SUMIF('Random Magic Item'!$M:$M,$A422,'Random Magic Item'!S:S))/100</f>
        <v>0</v>
      </c>
      <c r="M422" s="39" t="n">
        <f aca="false">(COUNTIF('Random Magic Item'!H:H,$A422)+SUMIF('Random Magic Item'!$M:$M,$A422,'Random Magic Item'!T:T))/100</f>
        <v>0</v>
      </c>
      <c r="N422" s="39" t="n">
        <f aca="false">(COUNTIF('Random Magic Item'!I:I,$A422)+SUMIF('Random Magic Item'!$M:$M,$A422,'Random Magic Item'!U:U))/100</f>
        <v>0</v>
      </c>
      <c r="O422" s="39" t="n">
        <f aca="false">(COUNTIF('Random Magic Item'!J:J,$A422)+SUMIF('Random Magic Item'!$M:$M,$A422,'Random Magic Item'!V:V))/100</f>
        <v>0</v>
      </c>
      <c r="P422" s="40" t="n">
        <f aca="false">SIGN(SUM(G422:O422))</f>
        <v>0</v>
      </c>
      <c r="S422" s="1" t="n">
        <v>94</v>
      </c>
      <c r="AC422" s="35"/>
      <c r="AD422" s="34"/>
    </row>
    <row r="423" customFormat="false" ht="15" hidden="false" customHeight="false" outlineLevel="0" collapsed="false">
      <c r="A423" s="0" t="s">
        <v>929</v>
      </c>
      <c r="C423" s="0" t="s">
        <v>912</v>
      </c>
      <c r="D423" s="1" t="s">
        <v>459</v>
      </c>
      <c r="E423" s="1" t="n">
        <v>1</v>
      </c>
      <c r="F423" s="1" t="n">
        <v>0</v>
      </c>
      <c r="G423" s="39" t="n">
        <f aca="false">(COUNTIF('Random Magic Item'!B:B,$A423)+SUMIF('Random Magic Item'!$M:$M,$A423,'Random Magic Item'!N:N))/100</f>
        <v>0</v>
      </c>
      <c r="H423" s="39" t="n">
        <f aca="false">(COUNTIF('Random Magic Item'!C:C,$A423)+SUMIF('Random Magic Item'!$M:$M,$A423,'Random Magic Item'!O:O))/100</f>
        <v>0</v>
      </c>
      <c r="I423" s="39" t="n">
        <f aca="false">(COUNTIF('Random Magic Item'!D:D,$A423)+SUMIF('Random Magic Item'!$M:$M,$A423,'Random Magic Item'!P:P))/100</f>
        <v>0</v>
      </c>
      <c r="J423" s="39" t="n">
        <f aca="false">(COUNTIF('Random Magic Item'!E:E,$A423)+SUMIF('Random Magic Item'!$M:$M,$A423,'Random Magic Item'!Q:Q))/100</f>
        <v>0</v>
      </c>
      <c r="K423" s="39" t="n">
        <f aca="false">(COUNTIF('Random Magic Item'!F:F,$A423)+SUMIF('Random Magic Item'!$M:$M,$A423,'Random Magic Item'!R:R))/100</f>
        <v>0</v>
      </c>
      <c r="L423" s="39" t="n">
        <f aca="false">(COUNTIF('Random Magic Item'!G:G,$A423)+SUMIF('Random Magic Item'!$M:$M,$A423,'Random Magic Item'!S:S))/100</f>
        <v>0</v>
      </c>
      <c r="M423" s="39" t="n">
        <f aca="false">(COUNTIF('Random Magic Item'!H:H,$A423)+SUMIF('Random Magic Item'!$M:$M,$A423,'Random Magic Item'!T:T))/100</f>
        <v>0.01</v>
      </c>
      <c r="N423" s="39" t="n">
        <f aca="false">(COUNTIF('Random Magic Item'!I:I,$A423)+SUMIF('Random Magic Item'!$M:$M,$A423,'Random Magic Item'!U:U))/100</f>
        <v>0</v>
      </c>
      <c r="O423" s="39" t="n">
        <f aca="false">(COUNTIF('Random Magic Item'!J:J,$A423)+SUMIF('Random Magic Item'!$M:$M,$A423,'Random Magic Item'!V:V))/100</f>
        <v>0</v>
      </c>
      <c r="P423" s="40" t="n">
        <f aca="false">SIGN(SUM(G423:O423))</f>
        <v>1</v>
      </c>
      <c r="Q423" s="1" t="n">
        <v>212</v>
      </c>
      <c r="W423" s="34" t="n">
        <v>253</v>
      </c>
      <c r="AC423" s="35"/>
      <c r="AD423" s="34"/>
    </row>
    <row r="424" customFormat="false" ht="15" hidden="false" customHeight="false" outlineLevel="0" collapsed="false">
      <c r="A424" s="0" t="s">
        <v>930</v>
      </c>
      <c r="C424" s="0" t="s">
        <v>605</v>
      </c>
      <c r="D424" s="1" t="s">
        <v>469</v>
      </c>
      <c r="E424" s="1" t="n">
        <v>1</v>
      </c>
      <c r="F424" s="1" t="n">
        <v>0</v>
      </c>
      <c r="G424" s="39" t="n">
        <f aca="false">(COUNTIF('Random Magic Item'!B:B,$A424)+SUMIF('Random Magic Item'!$M:$M,$A424,'Random Magic Item'!N:N))/100</f>
        <v>0</v>
      </c>
      <c r="H424" s="39" t="n">
        <f aca="false">(COUNTIF('Random Magic Item'!C:C,$A424)+SUMIF('Random Magic Item'!$M:$M,$A424,'Random Magic Item'!O:O))/100</f>
        <v>0</v>
      </c>
      <c r="I424" s="39" t="n">
        <f aca="false">(COUNTIF('Random Magic Item'!D:D,$A424)+SUMIF('Random Magic Item'!$M:$M,$A424,'Random Magic Item'!P:P))/100</f>
        <v>0</v>
      </c>
      <c r="J424" s="39" t="n">
        <f aca="false">(COUNTIF('Random Magic Item'!E:E,$A424)+SUMIF('Random Magic Item'!$M:$M,$A424,'Random Magic Item'!Q:Q))/100</f>
        <v>0</v>
      </c>
      <c r="K424" s="39" t="n">
        <f aca="false">(COUNTIF('Random Magic Item'!F:F,$A424)+SUMIF('Random Magic Item'!$M:$M,$A424,'Random Magic Item'!R:R))/100</f>
        <v>0</v>
      </c>
      <c r="L424" s="39" t="n">
        <f aca="false">(COUNTIF('Random Magic Item'!G:G,$A424)+SUMIF('Random Magic Item'!$M:$M,$A424,'Random Magic Item'!S:S))/100</f>
        <v>0</v>
      </c>
      <c r="M424" s="39" t="n">
        <f aca="false">(COUNTIF('Random Magic Item'!H:H,$A424)+SUMIF('Random Magic Item'!$M:$M,$A424,'Random Magic Item'!T:T))/100</f>
        <v>0</v>
      </c>
      <c r="N424" s="39" t="n">
        <f aca="false">(COUNTIF('Random Magic Item'!I:I,$A424)+SUMIF('Random Magic Item'!$M:$M,$A424,'Random Magic Item'!U:U))/100</f>
        <v>0</v>
      </c>
      <c r="O424" s="39" t="n">
        <f aca="false">(COUNTIF('Random Magic Item'!J:J,$A424)+SUMIF('Random Magic Item'!$M:$M,$A424,'Random Magic Item'!V:V))/100</f>
        <v>0</v>
      </c>
      <c r="P424" s="40" t="n">
        <f aca="false">SIGN(SUM(G424:O424))</f>
        <v>0</v>
      </c>
      <c r="Q424" s="1" t="n">
        <v>218</v>
      </c>
      <c r="AC424" s="35"/>
      <c r="AD424" s="34"/>
    </row>
    <row r="425" customFormat="false" ht="15" hidden="false" customHeight="false" outlineLevel="0" collapsed="false">
      <c r="A425" s="0" t="s">
        <v>931</v>
      </c>
      <c r="C425" s="0" t="s">
        <v>909</v>
      </c>
      <c r="D425" s="1" t="s">
        <v>439</v>
      </c>
      <c r="E425" s="1" t="n">
        <v>1</v>
      </c>
      <c r="F425" s="1" t="n">
        <v>0</v>
      </c>
      <c r="G425" s="39" t="n">
        <f aca="false">(COUNTIF('Random Magic Item'!B:B,$A425)+SUMIF('Random Magic Item'!$M:$M,$A425,'Random Magic Item'!N:N))/100</f>
        <v>0</v>
      </c>
      <c r="H425" s="39" t="n">
        <f aca="false">(COUNTIF('Random Magic Item'!C:C,$A425)+SUMIF('Random Magic Item'!$M:$M,$A425,'Random Magic Item'!O:O))/100</f>
        <v>0</v>
      </c>
      <c r="I425" s="39" t="n">
        <f aca="false">(COUNTIF('Random Magic Item'!D:D,$A425)+SUMIF('Random Magic Item'!$M:$M,$A425,'Random Magic Item'!P:P))/100</f>
        <v>0</v>
      </c>
      <c r="J425" s="39" t="n">
        <f aca="false">(COUNTIF('Random Magic Item'!E:E,$A425)+SUMIF('Random Magic Item'!$M:$M,$A425,'Random Magic Item'!Q:Q))/100</f>
        <v>0</v>
      </c>
      <c r="K425" s="39" t="n">
        <f aca="false">(COUNTIF('Random Magic Item'!F:F,$A425)+SUMIF('Random Magic Item'!$M:$M,$A425,'Random Magic Item'!R:R))/100</f>
        <v>0</v>
      </c>
      <c r="L425" s="39" t="n">
        <f aca="false">(COUNTIF('Random Magic Item'!G:G,$A425)+SUMIF('Random Magic Item'!$M:$M,$A425,'Random Magic Item'!S:S))/100</f>
        <v>0.02</v>
      </c>
      <c r="M425" s="39" t="n">
        <f aca="false">(COUNTIF('Random Magic Item'!H:H,$A425)+SUMIF('Random Magic Item'!$M:$M,$A425,'Random Magic Item'!T:T))/100</f>
        <v>0</v>
      </c>
      <c r="N425" s="39" t="n">
        <f aca="false">(COUNTIF('Random Magic Item'!I:I,$A425)+SUMIF('Random Magic Item'!$M:$M,$A425,'Random Magic Item'!U:U))/100</f>
        <v>0</v>
      </c>
      <c r="O425" s="39" t="n">
        <f aca="false">(COUNTIF('Random Magic Item'!J:J,$A425)+SUMIF('Random Magic Item'!$M:$M,$A425,'Random Magic Item'!V:V))/100</f>
        <v>0</v>
      </c>
      <c r="P425" s="40" t="n">
        <f aca="false">SIGN(SUM(G425:O425))</f>
        <v>1</v>
      </c>
      <c r="Q425" s="1" t="n">
        <v>213</v>
      </c>
      <c r="AC425" s="35"/>
      <c r="AD425" s="34"/>
    </row>
    <row r="426" customFormat="false" ht="15" hidden="false" customHeight="false" outlineLevel="0" collapsed="false">
      <c r="A426" s="0" t="s">
        <v>932</v>
      </c>
      <c r="C426" s="0" t="s">
        <v>909</v>
      </c>
      <c r="D426" s="1" t="s">
        <v>439</v>
      </c>
      <c r="E426" s="1" t="n">
        <v>0</v>
      </c>
      <c r="F426" s="1" t="n">
        <v>0</v>
      </c>
      <c r="G426" s="39" t="n">
        <f aca="false">(COUNTIF('Random Magic Item'!B:B,$A426)+SUMIF('Random Magic Item'!$M:$M,$A426,'Random Magic Item'!N:N))/100</f>
        <v>0</v>
      </c>
      <c r="H426" s="39" t="n">
        <f aca="false">(COUNTIF('Random Magic Item'!C:C,$A426)+SUMIF('Random Magic Item'!$M:$M,$A426,'Random Magic Item'!O:O))/100</f>
        <v>0</v>
      </c>
      <c r="I426" s="39" t="n">
        <f aca="false">(COUNTIF('Random Magic Item'!D:D,$A426)+SUMIF('Random Magic Item'!$M:$M,$A426,'Random Magic Item'!P:P))/100</f>
        <v>0</v>
      </c>
      <c r="J426" s="39" t="n">
        <f aca="false">(COUNTIF('Random Magic Item'!E:E,$A426)+SUMIF('Random Magic Item'!$M:$M,$A426,'Random Magic Item'!Q:Q))/100</f>
        <v>0</v>
      </c>
      <c r="K426" s="39" t="n">
        <f aca="false">(COUNTIF('Random Magic Item'!F:F,$A426)+SUMIF('Random Magic Item'!$M:$M,$A426,'Random Magic Item'!R:R))/100</f>
        <v>0</v>
      </c>
      <c r="L426" s="39" t="n">
        <f aca="false">(COUNTIF('Random Magic Item'!G:G,$A426)+SUMIF('Random Magic Item'!$M:$M,$A426,'Random Magic Item'!S:S))/100</f>
        <v>0.15</v>
      </c>
      <c r="M426" s="39" t="n">
        <f aca="false">(COUNTIF('Random Magic Item'!H:H,$A426)+SUMIF('Random Magic Item'!$M:$M,$A426,'Random Magic Item'!T:T))/100</f>
        <v>0</v>
      </c>
      <c r="N426" s="39" t="n">
        <f aca="false">(COUNTIF('Random Magic Item'!I:I,$A426)+SUMIF('Random Magic Item'!$M:$M,$A426,'Random Magic Item'!U:U))/100</f>
        <v>0</v>
      </c>
      <c r="O426" s="39" t="n">
        <f aca="false">(COUNTIF('Random Magic Item'!J:J,$A426)+SUMIF('Random Magic Item'!$M:$M,$A426,'Random Magic Item'!V:V))/100</f>
        <v>0</v>
      </c>
      <c r="P426" s="40" t="n">
        <f aca="false">SIGN(SUM(G426:O426))</f>
        <v>1</v>
      </c>
      <c r="Q426" s="1" t="n">
        <v>213</v>
      </c>
      <c r="R426" s="1" t="n">
        <v>52</v>
      </c>
      <c r="V426" s="1" t="n">
        <v>60</v>
      </c>
      <c r="W426" s="34" t="n">
        <v>254</v>
      </c>
      <c r="X426" s="1" t="n">
        <v>2</v>
      </c>
      <c r="Y426" s="1" t="n">
        <v>2</v>
      </c>
      <c r="Z426" s="35" t="s">
        <v>933</v>
      </c>
      <c r="AC426" s="35"/>
      <c r="AD426" s="34"/>
    </row>
    <row r="427" customFormat="false" ht="15" hidden="false" customHeight="false" outlineLevel="0" collapsed="false">
      <c r="A427" s="0" t="s">
        <v>934</v>
      </c>
      <c r="C427" s="0" t="s">
        <v>909</v>
      </c>
      <c r="D427" s="1" t="s">
        <v>459</v>
      </c>
      <c r="E427" s="1" t="n">
        <v>0</v>
      </c>
      <c r="F427" s="1" t="n">
        <v>0</v>
      </c>
      <c r="G427" s="39" t="n">
        <f aca="false">(COUNTIF('Random Magic Item'!B:B,$A427)+SUMIF('Random Magic Item'!$M:$M,$A427,'Random Magic Item'!N:N))/100</f>
        <v>0</v>
      </c>
      <c r="H427" s="39" t="n">
        <f aca="false">(COUNTIF('Random Magic Item'!C:C,$A427)+SUMIF('Random Magic Item'!$M:$M,$A427,'Random Magic Item'!O:O))/100</f>
        <v>0</v>
      </c>
      <c r="I427" s="39" t="n">
        <f aca="false">(COUNTIF('Random Magic Item'!D:D,$A427)+SUMIF('Random Magic Item'!$M:$M,$A427,'Random Magic Item'!P:P))/100</f>
        <v>0</v>
      </c>
      <c r="J427" s="39" t="n">
        <f aca="false">(COUNTIF('Random Magic Item'!E:E,$A427)+SUMIF('Random Magic Item'!$M:$M,$A427,'Random Magic Item'!Q:Q))/100</f>
        <v>0</v>
      </c>
      <c r="K427" s="39" t="n">
        <f aca="false">(COUNTIF('Random Magic Item'!F:F,$A427)+SUMIF('Random Magic Item'!$M:$M,$A427,'Random Magic Item'!R:R))/100</f>
        <v>0</v>
      </c>
      <c r="L427" s="39" t="n">
        <f aca="false">(COUNTIF('Random Magic Item'!G:G,$A427)+SUMIF('Random Magic Item'!$M:$M,$A427,'Random Magic Item'!S:S))/100</f>
        <v>0</v>
      </c>
      <c r="M427" s="39" t="n">
        <f aca="false">(COUNTIF('Random Magic Item'!H:H,$A427)+SUMIF('Random Magic Item'!$M:$M,$A427,'Random Magic Item'!T:T))/100</f>
        <v>0.11</v>
      </c>
      <c r="N427" s="39" t="n">
        <f aca="false">(COUNTIF('Random Magic Item'!I:I,$A427)+SUMIF('Random Magic Item'!$M:$M,$A427,'Random Magic Item'!U:U))/100</f>
        <v>0</v>
      </c>
      <c r="O427" s="39" t="n">
        <f aca="false">(COUNTIF('Random Magic Item'!J:J,$A427)+SUMIF('Random Magic Item'!$M:$M,$A427,'Random Magic Item'!V:V))/100</f>
        <v>0</v>
      </c>
      <c r="P427" s="40" t="n">
        <f aca="false">SIGN(SUM(G427:O427))</f>
        <v>1</v>
      </c>
      <c r="Q427" s="1" t="n">
        <v>213</v>
      </c>
      <c r="V427" s="1" t="n">
        <v>60</v>
      </c>
      <c r="W427" s="34" t="n">
        <v>254</v>
      </c>
      <c r="AC427" s="35"/>
      <c r="AD427" s="34"/>
    </row>
    <row r="428" customFormat="false" ht="15" hidden="false" customHeight="false" outlineLevel="0" collapsed="false">
      <c r="A428" s="0" t="s">
        <v>935</v>
      </c>
      <c r="C428" s="0" t="s">
        <v>909</v>
      </c>
      <c r="D428" s="1" t="s">
        <v>461</v>
      </c>
      <c r="E428" s="1" t="n">
        <v>0</v>
      </c>
      <c r="F428" s="1" t="n">
        <v>0</v>
      </c>
      <c r="G428" s="39" t="n">
        <f aca="false">(COUNTIF('Random Magic Item'!B:B,$A428)+SUMIF('Random Magic Item'!$M:$M,$A428,'Random Magic Item'!N:N))/100</f>
        <v>0</v>
      </c>
      <c r="H428" s="39" t="n">
        <f aca="false">(COUNTIF('Random Magic Item'!C:C,$A428)+SUMIF('Random Magic Item'!$M:$M,$A428,'Random Magic Item'!O:O))/100</f>
        <v>0</v>
      </c>
      <c r="I428" s="39" t="n">
        <f aca="false">(COUNTIF('Random Magic Item'!D:D,$A428)+SUMIF('Random Magic Item'!$M:$M,$A428,'Random Magic Item'!P:P))/100</f>
        <v>0</v>
      </c>
      <c r="J428" s="39" t="n">
        <f aca="false">(COUNTIF('Random Magic Item'!E:E,$A428)+SUMIF('Random Magic Item'!$M:$M,$A428,'Random Magic Item'!Q:Q))/100</f>
        <v>0</v>
      </c>
      <c r="K428" s="39" t="n">
        <f aca="false">(COUNTIF('Random Magic Item'!F:F,$A428)+SUMIF('Random Magic Item'!$M:$M,$A428,'Random Magic Item'!R:R))/100</f>
        <v>0</v>
      </c>
      <c r="L428" s="39" t="n">
        <f aca="false">(COUNTIF('Random Magic Item'!G:G,$A428)+SUMIF('Random Magic Item'!$M:$M,$A428,'Random Magic Item'!S:S))/100</f>
        <v>0</v>
      </c>
      <c r="M428" s="39" t="n">
        <f aca="false">(COUNTIF('Random Magic Item'!H:H,$A428)+SUMIF('Random Magic Item'!$M:$M,$A428,'Random Magic Item'!T:T))/100</f>
        <v>0</v>
      </c>
      <c r="N428" s="39" t="n">
        <f aca="false">(COUNTIF('Random Magic Item'!I:I,$A428)+SUMIF('Random Magic Item'!$M:$M,$A428,'Random Magic Item'!U:U))/100</f>
        <v>0.1</v>
      </c>
      <c r="O428" s="39" t="n">
        <f aca="false">(COUNTIF('Random Magic Item'!J:J,$A428)+SUMIF('Random Magic Item'!$M:$M,$A428,'Random Magic Item'!V:V))/100</f>
        <v>0</v>
      </c>
      <c r="P428" s="40" t="n">
        <f aca="false">SIGN(SUM(G428:O428))</f>
        <v>1</v>
      </c>
      <c r="Q428" s="1" t="n">
        <v>213</v>
      </c>
      <c r="V428" s="1" t="n">
        <v>60</v>
      </c>
      <c r="W428" s="34" t="n">
        <v>254</v>
      </c>
      <c r="AC428" s="35"/>
      <c r="AD428" s="34"/>
    </row>
    <row r="429" customFormat="false" ht="15" hidden="false" customHeight="false" outlineLevel="0" collapsed="false">
      <c r="A429" s="0" t="s">
        <v>936</v>
      </c>
      <c r="C429" s="0" t="s">
        <v>455</v>
      </c>
      <c r="D429" s="1" t="s">
        <v>459</v>
      </c>
      <c r="E429" s="1" t="n">
        <v>1</v>
      </c>
      <c r="F429" s="1" t="n">
        <v>0</v>
      </c>
      <c r="G429" s="39" t="n">
        <f aca="false">(COUNTIF('Random Magic Item'!B:B,$A429)+SUMIF('Random Magic Item'!$M:$M,$A429,'Random Magic Item'!N:N))/100</f>
        <v>0</v>
      </c>
      <c r="H429" s="39" t="n">
        <f aca="false">(COUNTIF('Random Magic Item'!C:C,$A429)+SUMIF('Random Magic Item'!$M:$M,$A429,'Random Magic Item'!O:O))/100</f>
        <v>0</v>
      </c>
      <c r="I429" s="39" t="n">
        <f aca="false">(COUNTIF('Random Magic Item'!D:D,$A429)+SUMIF('Random Magic Item'!$M:$M,$A429,'Random Magic Item'!P:P))/100</f>
        <v>0</v>
      </c>
      <c r="J429" s="39" t="n">
        <f aca="false">(COUNTIF('Random Magic Item'!E:E,$A429)+SUMIF('Random Magic Item'!$M:$M,$A429,'Random Magic Item'!Q:Q))/100</f>
        <v>0</v>
      </c>
      <c r="K429" s="39" t="n">
        <f aca="false">(COUNTIF('Random Magic Item'!F:F,$A429)+SUMIF('Random Magic Item'!$M:$M,$A429,'Random Magic Item'!R:R))/100</f>
        <v>0</v>
      </c>
      <c r="L429" s="39" t="n">
        <f aca="false">(COUNTIF('Random Magic Item'!G:G,$A429)+SUMIF('Random Magic Item'!$M:$M,$A429,'Random Magic Item'!S:S))/100</f>
        <v>0</v>
      </c>
      <c r="M429" s="39" t="n">
        <f aca="false">(COUNTIF('Random Magic Item'!H:H,$A429)+SUMIF('Random Magic Item'!$M:$M,$A429,'Random Magic Item'!T:T))/100</f>
        <v>0</v>
      </c>
      <c r="N429" s="39" t="n">
        <f aca="false">(COUNTIF('Random Magic Item'!I:I,$A429)+SUMIF('Random Magic Item'!$M:$M,$A429,'Random Magic Item'!U:U))/100</f>
        <v>0</v>
      </c>
      <c r="O429" s="39" t="n">
        <f aca="false">(COUNTIF('Random Magic Item'!J:J,$A429)+SUMIF('Random Magic Item'!$M:$M,$A429,'Random Magic Item'!V:V))/100</f>
        <v>0</v>
      </c>
      <c r="P429" s="40" t="n">
        <f aca="false">SIGN(SUM(G429:O429))</f>
        <v>0</v>
      </c>
      <c r="U429" s="1" t="n">
        <v>223</v>
      </c>
      <c r="AC429" s="35"/>
      <c r="AD429" s="34"/>
    </row>
    <row r="430" customFormat="false" ht="15" hidden="false" customHeight="false" outlineLevel="0" collapsed="false">
      <c r="A430" s="0" t="s">
        <v>937</v>
      </c>
      <c r="C430" s="0" t="s">
        <v>455</v>
      </c>
      <c r="D430" s="1" t="s">
        <v>469</v>
      </c>
      <c r="E430" s="1" t="n">
        <v>0</v>
      </c>
      <c r="F430" s="1" t="n">
        <v>0</v>
      </c>
      <c r="G430" s="39" t="n">
        <f aca="false">(COUNTIF('Random Magic Item'!B:B,$A430)+SUMIF('Random Magic Item'!$M:$M,$A430,'Random Magic Item'!N:N))/100</f>
        <v>0</v>
      </c>
      <c r="H430" s="39" t="n">
        <f aca="false">(COUNTIF('Random Magic Item'!C:C,$A430)+SUMIF('Random Magic Item'!$M:$M,$A430,'Random Magic Item'!O:O))/100</f>
        <v>0</v>
      </c>
      <c r="I430" s="39" t="n">
        <f aca="false">(COUNTIF('Random Magic Item'!D:D,$A430)+SUMIF('Random Magic Item'!$M:$M,$A430,'Random Magic Item'!P:P))/100</f>
        <v>0</v>
      </c>
      <c r="J430" s="39" t="n">
        <f aca="false">(COUNTIF('Random Magic Item'!E:E,$A430)+SUMIF('Random Magic Item'!$M:$M,$A430,'Random Magic Item'!Q:Q))/100</f>
        <v>0</v>
      </c>
      <c r="K430" s="39" t="n">
        <f aca="false">(COUNTIF('Random Magic Item'!F:F,$A430)+SUMIF('Random Magic Item'!$M:$M,$A430,'Random Magic Item'!R:R))/100</f>
        <v>0</v>
      </c>
      <c r="L430" s="39" t="n">
        <f aca="false">(COUNTIF('Random Magic Item'!G:G,$A430)+SUMIF('Random Magic Item'!$M:$M,$A430,'Random Magic Item'!S:S))/100</f>
        <v>0</v>
      </c>
      <c r="M430" s="39" t="n">
        <f aca="false">(COUNTIF('Random Magic Item'!H:H,$A430)+SUMIF('Random Magic Item'!$M:$M,$A430,'Random Magic Item'!T:T))/100</f>
        <v>0</v>
      </c>
      <c r="N430" s="39" t="n">
        <f aca="false">(COUNTIF('Random Magic Item'!I:I,$A430)+SUMIF('Random Magic Item'!$M:$M,$A430,'Random Magic Item'!U:U))/100</f>
        <v>0</v>
      </c>
      <c r="O430" s="39" t="n">
        <f aca="false">(COUNTIF('Random Magic Item'!J:J,$A430)+SUMIF('Random Magic Item'!$M:$M,$A430,'Random Magic Item'!V:V))/100</f>
        <v>0.02</v>
      </c>
      <c r="P430" s="40" t="n">
        <f aca="false">SIGN(SUM(G430:O430))</f>
        <v>1</v>
      </c>
      <c r="Q430" s="1" t="n">
        <v>213</v>
      </c>
      <c r="W430" s="34" t="n">
        <v>254</v>
      </c>
      <c r="AC430" s="35"/>
      <c r="AD430" s="34"/>
    </row>
    <row r="431" customFormat="false" ht="15" hidden="false" customHeight="false" outlineLevel="0" collapsed="false">
      <c r="A431" s="0" t="s">
        <v>938</v>
      </c>
      <c r="C431" s="0" t="s">
        <v>611</v>
      </c>
      <c r="D431" s="1" t="s">
        <v>469</v>
      </c>
      <c r="E431" s="1" t="n">
        <v>1</v>
      </c>
      <c r="F431" s="1" t="n">
        <v>0</v>
      </c>
      <c r="G431" s="39" t="n">
        <f aca="false">(COUNTIF('Random Magic Item'!B:B,$A431)+SUMIF('Random Magic Item'!$M:$M,$A431,'Random Magic Item'!N:N))/100</f>
        <v>0</v>
      </c>
      <c r="H431" s="39" t="n">
        <f aca="false">(COUNTIF('Random Magic Item'!C:C,$A431)+SUMIF('Random Magic Item'!$M:$M,$A431,'Random Magic Item'!O:O))/100</f>
        <v>0</v>
      </c>
      <c r="I431" s="39" t="n">
        <f aca="false">(COUNTIF('Random Magic Item'!D:D,$A431)+SUMIF('Random Magic Item'!$M:$M,$A431,'Random Magic Item'!P:P))/100</f>
        <v>0</v>
      </c>
      <c r="J431" s="39" t="n">
        <f aca="false">(COUNTIF('Random Magic Item'!E:E,$A431)+SUMIF('Random Magic Item'!$M:$M,$A431,'Random Magic Item'!Q:Q))/100</f>
        <v>0</v>
      </c>
      <c r="K431" s="39" t="n">
        <f aca="false">(COUNTIF('Random Magic Item'!F:F,$A431)+SUMIF('Random Magic Item'!$M:$M,$A431,'Random Magic Item'!R:R))/100</f>
        <v>0</v>
      </c>
      <c r="L431" s="39" t="n">
        <f aca="false">(COUNTIF('Random Magic Item'!G:G,$A431)+SUMIF('Random Magic Item'!$M:$M,$A431,'Random Magic Item'!S:S))/100</f>
        <v>0</v>
      </c>
      <c r="M431" s="39" t="n">
        <f aca="false">(COUNTIF('Random Magic Item'!H:H,$A431)+SUMIF('Random Magic Item'!$M:$M,$A431,'Random Magic Item'!T:T))/100</f>
        <v>0</v>
      </c>
      <c r="N431" s="39" t="n">
        <f aca="false">(COUNTIF('Random Magic Item'!I:I,$A431)+SUMIF('Random Magic Item'!$M:$M,$A431,'Random Magic Item'!U:U))/100</f>
        <v>0</v>
      </c>
      <c r="O431" s="39" t="n">
        <f aca="false">(COUNTIF('Random Magic Item'!J:J,$A431)+SUMIF('Random Magic Item'!$M:$M,$A431,'Random Magic Item'!V:V))/100</f>
        <v>0</v>
      </c>
      <c r="P431" s="40" t="n">
        <f aca="false">SIGN(SUM(G431:O431))</f>
        <v>0</v>
      </c>
      <c r="Q431" s="1" t="n">
        <v>218</v>
      </c>
      <c r="AC431" s="35"/>
      <c r="AD431" s="34"/>
    </row>
    <row r="432" customFormat="false" ht="15" hidden="false" customHeight="false" outlineLevel="0" collapsed="false">
      <c r="A432" s="0" t="s">
        <v>939</v>
      </c>
      <c r="C432" s="0" t="s">
        <v>455</v>
      </c>
      <c r="D432" s="1" t="s">
        <v>469</v>
      </c>
      <c r="E432" s="1" t="n">
        <v>1</v>
      </c>
      <c r="F432" s="1" t="n">
        <v>0</v>
      </c>
      <c r="G432" s="39" t="n">
        <f aca="false">(COUNTIF('Random Magic Item'!B:B,$A432)+SUMIF('Random Magic Item'!$M:$M,$A432,'Random Magic Item'!N:N))/100</f>
        <v>0</v>
      </c>
      <c r="H432" s="39" t="n">
        <f aca="false">(COUNTIF('Random Magic Item'!C:C,$A432)+SUMIF('Random Magic Item'!$M:$M,$A432,'Random Magic Item'!O:O))/100</f>
        <v>0</v>
      </c>
      <c r="I432" s="39" t="n">
        <f aca="false">(COUNTIF('Random Magic Item'!D:D,$A432)+SUMIF('Random Magic Item'!$M:$M,$A432,'Random Magic Item'!P:P))/100</f>
        <v>0</v>
      </c>
      <c r="J432" s="39" t="n">
        <f aca="false">(COUNTIF('Random Magic Item'!E:E,$A432)+SUMIF('Random Magic Item'!$M:$M,$A432,'Random Magic Item'!Q:Q))/100</f>
        <v>0</v>
      </c>
      <c r="K432" s="39" t="n">
        <f aca="false">(COUNTIF('Random Magic Item'!F:F,$A432)+SUMIF('Random Magic Item'!$M:$M,$A432,'Random Magic Item'!R:R))/100</f>
        <v>0</v>
      </c>
      <c r="L432" s="39" t="n">
        <f aca="false">(COUNTIF('Random Magic Item'!G:G,$A432)+SUMIF('Random Magic Item'!$M:$M,$A432,'Random Magic Item'!S:S))/100</f>
        <v>0</v>
      </c>
      <c r="M432" s="39" t="n">
        <f aca="false">(COUNTIF('Random Magic Item'!H:H,$A432)+SUMIF('Random Magic Item'!$M:$M,$A432,'Random Magic Item'!T:T))/100</f>
        <v>0</v>
      </c>
      <c r="N432" s="39" t="n">
        <f aca="false">(COUNTIF('Random Magic Item'!I:I,$A432)+SUMIF('Random Magic Item'!$M:$M,$A432,'Random Magic Item'!U:U))/100</f>
        <v>0</v>
      </c>
      <c r="O432" s="39" t="n">
        <f aca="false">(COUNTIF('Random Magic Item'!J:J,$A432)+SUMIF('Random Magic Item'!$M:$M,$A432,'Random Magic Item'!V:V))/100</f>
        <v>0</v>
      </c>
      <c r="P432" s="40" t="n">
        <f aca="false">SIGN(SUM(G432:O432))</f>
        <v>0</v>
      </c>
      <c r="Y432" s="1" t="n">
        <v>4</v>
      </c>
      <c r="AC432" s="35"/>
      <c r="AD432" s="34"/>
    </row>
    <row r="433" customFormat="false" ht="15" hidden="false" customHeight="false" outlineLevel="0" collapsed="false">
      <c r="A433" s="0" t="s">
        <v>940</v>
      </c>
      <c r="C433" s="0" t="s">
        <v>455</v>
      </c>
      <c r="D433" s="1" t="s">
        <v>439</v>
      </c>
      <c r="E433" s="1" t="n">
        <v>0</v>
      </c>
      <c r="F433" s="1" t="n">
        <v>0</v>
      </c>
      <c r="G433" s="39" t="n">
        <f aca="false">(COUNTIF('Random Magic Item'!B:B,$A433)+SUMIF('Random Magic Item'!$M:$M,$A433,'Random Magic Item'!N:N))/100</f>
        <v>0</v>
      </c>
      <c r="H433" s="39" t="n">
        <f aca="false">(COUNTIF('Random Magic Item'!C:C,$A433)+SUMIF('Random Magic Item'!$M:$M,$A433,'Random Magic Item'!O:O))/100</f>
        <v>0</v>
      </c>
      <c r="I433" s="39" t="n">
        <f aca="false">(COUNTIF('Random Magic Item'!D:D,$A433)+SUMIF('Random Magic Item'!$M:$M,$A433,'Random Magic Item'!P:P))/100</f>
        <v>0</v>
      </c>
      <c r="J433" s="39" t="n">
        <f aca="false">(COUNTIF('Random Magic Item'!E:E,$A433)+SUMIF('Random Magic Item'!$M:$M,$A433,'Random Magic Item'!Q:Q))/100</f>
        <v>0</v>
      </c>
      <c r="K433" s="39" t="n">
        <f aca="false">(COUNTIF('Random Magic Item'!F:F,$A433)+SUMIF('Random Magic Item'!$M:$M,$A433,'Random Magic Item'!R:R))/100</f>
        <v>0</v>
      </c>
      <c r="L433" s="39" t="n">
        <f aca="false">(COUNTIF('Random Magic Item'!G:G,$A433)+SUMIF('Random Magic Item'!$M:$M,$A433,'Random Magic Item'!S:S))/100</f>
        <v>0.01</v>
      </c>
      <c r="M433" s="39" t="n">
        <f aca="false">(COUNTIF('Random Magic Item'!H:H,$A433)+SUMIF('Random Magic Item'!$M:$M,$A433,'Random Magic Item'!T:T))/100</f>
        <v>0</v>
      </c>
      <c r="N433" s="39" t="n">
        <f aca="false">(COUNTIF('Random Magic Item'!I:I,$A433)+SUMIF('Random Magic Item'!$M:$M,$A433,'Random Magic Item'!U:U))/100</f>
        <v>0</v>
      </c>
      <c r="O433" s="39" t="n">
        <f aca="false">(COUNTIF('Random Magic Item'!J:J,$A433)+SUMIF('Random Magic Item'!$M:$M,$A433,'Random Magic Item'!V:V))/100</f>
        <v>0</v>
      </c>
      <c r="P433" s="40" t="n">
        <f aca="false">SIGN(SUM(G433:O433))</f>
        <v>1</v>
      </c>
      <c r="Q433" s="1" t="n">
        <v>213</v>
      </c>
      <c r="W433" s="34" t="n">
        <v>254</v>
      </c>
      <c r="AC433" s="35"/>
      <c r="AD433" s="34"/>
    </row>
    <row r="434" customFormat="false" ht="15" hidden="false" customHeight="false" outlineLevel="0" collapsed="false">
      <c r="A434" s="0" t="s">
        <v>941</v>
      </c>
      <c r="C434" s="0" t="s">
        <v>942</v>
      </c>
      <c r="D434" s="1" t="s">
        <v>469</v>
      </c>
      <c r="E434" s="1" t="n">
        <v>1</v>
      </c>
      <c r="F434" s="1" t="n">
        <v>0</v>
      </c>
      <c r="G434" s="39" t="n">
        <f aca="false">(COUNTIF('Random Magic Item'!B:B,$A434)+SUMIF('Random Magic Item'!$M:$M,$A434,'Random Magic Item'!N:N))/100</f>
        <v>0</v>
      </c>
      <c r="H434" s="39" t="n">
        <f aca="false">(COUNTIF('Random Magic Item'!C:C,$A434)+SUMIF('Random Magic Item'!$M:$M,$A434,'Random Magic Item'!O:O))/100</f>
        <v>0</v>
      </c>
      <c r="I434" s="39" t="n">
        <f aca="false">(COUNTIF('Random Magic Item'!D:D,$A434)+SUMIF('Random Magic Item'!$M:$M,$A434,'Random Magic Item'!P:P))/100</f>
        <v>0</v>
      </c>
      <c r="J434" s="39" t="n">
        <f aca="false">(COUNTIF('Random Magic Item'!E:E,$A434)+SUMIF('Random Magic Item'!$M:$M,$A434,'Random Magic Item'!Q:Q))/100</f>
        <v>0</v>
      </c>
      <c r="K434" s="39" t="n">
        <f aca="false">(COUNTIF('Random Magic Item'!F:F,$A434)+SUMIF('Random Magic Item'!$M:$M,$A434,'Random Magic Item'!R:R))/100</f>
        <v>0</v>
      </c>
      <c r="L434" s="39" t="n">
        <f aca="false">(COUNTIF('Random Magic Item'!G:G,$A434)+SUMIF('Random Magic Item'!$M:$M,$A434,'Random Magic Item'!S:S))/100</f>
        <v>0</v>
      </c>
      <c r="M434" s="39" t="n">
        <f aca="false">(COUNTIF('Random Magic Item'!H:H,$A434)+SUMIF('Random Magic Item'!$M:$M,$A434,'Random Magic Item'!T:T))/100</f>
        <v>0</v>
      </c>
      <c r="N434" s="39" t="n">
        <f aca="false">(COUNTIF('Random Magic Item'!I:I,$A434)+SUMIF('Random Magic Item'!$M:$M,$A434,'Random Magic Item'!U:U))/100</f>
        <v>0</v>
      </c>
      <c r="O434" s="39" t="n">
        <f aca="false">(COUNTIF('Random Magic Item'!J:J,$A434)+SUMIF('Random Magic Item'!$M:$M,$A434,'Random Magic Item'!V:V))/100</f>
        <v>0</v>
      </c>
      <c r="P434" s="40" t="n">
        <f aca="false">SIGN(SUM(G434:O434))</f>
        <v>0</v>
      </c>
      <c r="U434" s="1" t="n">
        <v>225</v>
      </c>
      <c r="AC434" s="35"/>
      <c r="AD434" s="34"/>
    </row>
    <row r="435" customFormat="false" ht="15" hidden="false" customHeight="false" outlineLevel="0" collapsed="false">
      <c r="A435" s="0" t="s">
        <v>943</v>
      </c>
      <c r="C435" s="0" t="s">
        <v>455</v>
      </c>
      <c r="D435" s="1" t="s">
        <v>439</v>
      </c>
      <c r="E435" s="1" t="n">
        <v>1</v>
      </c>
      <c r="F435" s="1" t="n">
        <v>0</v>
      </c>
      <c r="G435" s="39" t="n">
        <f aca="false">(COUNTIF('Random Magic Item'!B:B,$A435)+SUMIF('Random Magic Item'!$M:$M,$A435,'Random Magic Item'!N:N))/100</f>
        <v>0</v>
      </c>
      <c r="H435" s="39" t="n">
        <f aca="false">(COUNTIF('Random Magic Item'!C:C,$A435)+SUMIF('Random Magic Item'!$M:$M,$A435,'Random Magic Item'!O:O))/100</f>
        <v>0</v>
      </c>
      <c r="I435" s="39" t="n">
        <f aca="false">(COUNTIF('Random Magic Item'!D:D,$A435)+SUMIF('Random Magic Item'!$M:$M,$A435,'Random Magic Item'!P:P))/100</f>
        <v>0</v>
      </c>
      <c r="J435" s="39" t="n">
        <f aca="false">(COUNTIF('Random Magic Item'!E:E,$A435)+SUMIF('Random Magic Item'!$M:$M,$A435,'Random Magic Item'!Q:Q))/100</f>
        <v>0</v>
      </c>
      <c r="K435" s="39" t="n">
        <f aca="false">(COUNTIF('Random Magic Item'!F:F,$A435)+SUMIF('Random Magic Item'!$M:$M,$A435,'Random Magic Item'!R:R))/100</f>
        <v>0</v>
      </c>
      <c r="L435" s="39" t="n">
        <f aca="false">(COUNTIF('Random Magic Item'!G:G,$A435)+SUMIF('Random Magic Item'!$M:$M,$A435,'Random Magic Item'!S:S))/100</f>
        <v>0.01</v>
      </c>
      <c r="M435" s="39" t="n">
        <f aca="false">(COUNTIF('Random Magic Item'!H:H,$A435)+SUMIF('Random Magic Item'!$M:$M,$A435,'Random Magic Item'!T:T))/100</f>
        <v>0</v>
      </c>
      <c r="N435" s="39" t="n">
        <f aca="false">(COUNTIF('Random Magic Item'!I:I,$A435)+SUMIF('Random Magic Item'!$M:$M,$A435,'Random Magic Item'!U:U))/100</f>
        <v>0</v>
      </c>
      <c r="O435" s="39" t="n">
        <f aca="false">(COUNTIF('Random Magic Item'!J:J,$A435)+SUMIF('Random Magic Item'!$M:$M,$A435,'Random Magic Item'!V:V))/100</f>
        <v>0</v>
      </c>
      <c r="P435" s="40" t="n">
        <f aca="false">SIGN(SUM(G435:O435))</f>
        <v>1</v>
      </c>
      <c r="Q435" s="1" t="n">
        <v>214</v>
      </c>
      <c r="W435" s="34" t="n">
        <v>254</v>
      </c>
      <c r="AC435" s="35" t="s">
        <v>761</v>
      </c>
      <c r="AD435" s="34"/>
    </row>
    <row r="436" customFormat="false" ht="15" hidden="false" customHeight="false" outlineLevel="0" collapsed="false">
      <c r="A436" s="0" t="s">
        <v>944</v>
      </c>
      <c r="C436" s="0" t="s">
        <v>455</v>
      </c>
      <c r="D436" s="1" t="s">
        <v>459</v>
      </c>
      <c r="E436" s="1" t="n">
        <v>1</v>
      </c>
      <c r="F436" s="1" t="n">
        <v>0</v>
      </c>
      <c r="G436" s="39" t="n">
        <f aca="false">(COUNTIF('Random Magic Item'!B:B,$A436)+SUMIF('Random Magic Item'!$M:$M,$A436,'Random Magic Item'!N:N))/100</f>
        <v>0</v>
      </c>
      <c r="H436" s="39" t="n">
        <f aca="false">(COUNTIF('Random Magic Item'!C:C,$A436)+SUMIF('Random Magic Item'!$M:$M,$A436,'Random Magic Item'!O:O))/100</f>
        <v>0</v>
      </c>
      <c r="I436" s="39" t="n">
        <f aca="false">(COUNTIF('Random Magic Item'!D:D,$A436)+SUMIF('Random Magic Item'!$M:$M,$A436,'Random Magic Item'!P:P))/100</f>
        <v>0</v>
      </c>
      <c r="J436" s="39" t="n">
        <f aca="false">(COUNTIF('Random Magic Item'!E:E,$A436)+SUMIF('Random Magic Item'!$M:$M,$A436,'Random Magic Item'!Q:Q))/100</f>
        <v>0</v>
      </c>
      <c r="K436" s="39" t="n">
        <f aca="false">(COUNTIF('Random Magic Item'!F:F,$A436)+SUMIF('Random Magic Item'!$M:$M,$A436,'Random Magic Item'!R:R))/100</f>
        <v>0</v>
      </c>
      <c r="L436" s="39" t="n">
        <f aca="false">(COUNTIF('Random Magic Item'!G:G,$A436)+SUMIF('Random Magic Item'!$M:$M,$A436,'Random Magic Item'!S:S))/100</f>
        <v>0</v>
      </c>
      <c r="M436" s="39" t="n">
        <f aca="false">(COUNTIF('Random Magic Item'!H:H,$A436)+SUMIF('Random Magic Item'!$M:$M,$A436,'Random Magic Item'!T:T))/100</f>
        <v>0.01</v>
      </c>
      <c r="N436" s="39" t="n">
        <f aca="false">(COUNTIF('Random Magic Item'!I:I,$A436)+SUMIF('Random Magic Item'!$M:$M,$A436,'Random Magic Item'!U:U))/100</f>
        <v>0</v>
      </c>
      <c r="O436" s="39" t="n">
        <f aca="false">(COUNTIF('Random Magic Item'!J:J,$A436)+SUMIF('Random Magic Item'!$M:$M,$A436,'Random Magic Item'!V:V))/100</f>
        <v>0</v>
      </c>
      <c r="P436" s="40" t="n">
        <f aca="false">SIGN(SUM(G436:O436))</f>
        <v>1</v>
      </c>
      <c r="Q436" s="1" t="n">
        <v>214</v>
      </c>
      <c r="W436" s="34" t="n">
        <v>254</v>
      </c>
      <c r="AC436" s="35"/>
      <c r="AD436" s="34"/>
    </row>
    <row r="437" customFormat="false" ht="15" hidden="false" customHeight="false" outlineLevel="0" collapsed="false">
      <c r="A437" s="0" t="s">
        <v>945</v>
      </c>
      <c r="C437" s="0" t="s">
        <v>455</v>
      </c>
      <c r="D437" s="1" t="s">
        <v>439</v>
      </c>
      <c r="E437" s="1" t="n">
        <v>1</v>
      </c>
      <c r="F437" s="1" t="n">
        <v>0</v>
      </c>
      <c r="G437" s="39" t="n">
        <f aca="false">(COUNTIF('Random Magic Item'!B:B,$A437)+SUMIF('Random Magic Item'!$M:$M,$A437,'Random Magic Item'!N:N))/100</f>
        <v>0</v>
      </c>
      <c r="H437" s="39" t="n">
        <f aca="false">(COUNTIF('Random Magic Item'!C:C,$A437)+SUMIF('Random Magic Item'!$M:$M,$A437,'Random Magic Item'!O:O))/100</f>
        <v>0</v>
      </c>
      <c r="I437" s="39" t="n">
        <f aca="false">(COUNTIF('Random Magic Item'!D:D,$A437)+SUMIF('Random Magic Item'!$M:$M,$A437,'Random Magic Item'!P:P))/100</f>
        <v>0</v>
      </c>
      <c r="J437" s="39" t="n">
        <f aca="false">(COUNTIF('Random Magic Item'!E:E,$A437)+SUMIF('Random Magic Item'!$M:$M,$A437,'Random Magic Item'!Q:Q))/100</f>
        <v>0</v>
      </c>
      <c r="K437" s="39" t="n">
        <f aca="false">(COUNTIF('Random Magic Item'!F:F,$A437)+SUMIF('Random Magic Item'!$M:$M,$A437,'Random Magic Item'!R:R))/100</f>
        <v>0</v>
      </c>
      <c r="L437" s="39" t="n">
        <f aca="false">(COUNTIF('Random Magic Item'!G:G,$A437)+SUMIF('Random Magic Item'!$M:$M,$A437,'Random Magic Item'!S:S))/100</f>
        <v>0</v>
      </c>
      <c r="M437" s="39" t="n">
        <f aca="false">(COUNTIF('Random Magic Item'!H:H,$A437)+SUMIF('Random Magic Item'!$M:$M,$A437,'Random Magic Item'!T:T))/100</f>
        <v>0</v>
      </c>
      <c r="N437" s="39" t="n">
        <f aca="false">(COUNTIF('Random Magic Item'!I:I,$A437)+SUMIF('Random Magic Item'!$M:$M,$A437,'Random Magic Item'!U:U))/100</f>
        <v>0</v>
      </c>
      <c r="O437" s="39" t="n">
        <f aca="false">(COUNTIF('Random Magic Item'!J:J,$A437)+SUMIF('Random Magic Item'!$M:$M,$A437,'Random Magic Item'!V:V))/100</f>
        <v>0</v>
      </c>
      <c r="P437" s="40" t="n">
        <f aca="false">SIGN(SUM(G437:O437))</f>
        <v>0</v>
      </c>
      <c r="U437" s="1" t="n">
        <v>223</v>
      </c>
      <c r="AB437" s="1" t="n">
        <v>49</v>
      </c>
      <c r="AC437" s="35" t="s">
        <v>946</v>
      </c>
      <c r="AD437" s="34"/>
    </row>
  </sheetData>
  <autoFilter ref="A2:AE437"/>
  <mergeCells count="5">
    <mergeCell ref="A1:B1"/>
    <mergeCell ref="C1:F1"/>
    <mergeCell ref="G1:P1"/>
    <mergeCell ref="Q1:U1"/>
    <mergeCell ref="V1:AE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1.14"/>
    <col collapsed="false" customWidth="true" hidden="false" outlineLevel="0" max="2" min="2" style="1" width="12.85"/>
    <col collapsed="false" customWidth="true" hidden="false" outlineLevel="0" max="3" min="3" style="1" width="9.71"/>
    <col collapsed="false" customWidth="true" hidden="false" outlineLevel="0" max="4" min="4" style="1" width="10"/>
    <col collapsed="false" customWidth="true" hidden="false" outlineLevel="0" max="5" min="5" style="1" width="17.57"/>
    <col collapsed="false" customWidth="true" hidden="false" outlineLevel="0" max="6" min="6" style="1" width="9.57"/>
    <col collapsed="false" customWidth="true" hidden="false" outlineLevel="0" max="7" min="7" style="1" width="14.71"/>
    <col collapsed="false" customWidth="true" hidden="false" outlineLevel="0" max="8" min="8" style="1" width="10.14"/>
    <col collapsed="false" customWidth="true" hidden="false" outlineLevel="0" max="9" min="9" style="1" width="15"/>
    <col collapsed="false" customWidth="true" hidden="false" outlineLevel="0" max="10" min="10" style="1" width="10.71"/>
    <col collapsed="false" customWidth="true" hidden="false" outlineLevel="0" max="1025" min="11" style="0" width="8.53"/>
  </cols>
  <sheetData>
    <row r="1" s="6" customFormat="true" ht="15" hidden="false" customHeight="false" outlineLevel="0" collapsed="false">
      <c r="A1" s="27" t="s">
        <v>414</v>
      </c>
      <c r="B1" s="3" t="s">
        <v>947</v>
      </c>
      <c r="C1" s="3"/>
      <c r="D1" s="2" t="s">
        <v>948</v>
      </c>
      <c r="E1" s="2"/>
      <c r="F1" s="2"/>
      <c r="G1" s="15" t="s">
        <v>949</v>
      </c>
      <c r="H1" s="15"/>
      <c r="I1" s="5" t="s">
        <v>950</v>
      </c>
      <c r="J1" s="5"/>
    </row>
    <row r="2" customFormat="false" ht="15" hidden="false" customHeight="false" outlineLevel="0" collapsed="false">
      <c r="A2" s="27" t="s">
        <v>416</v>
      </c>
      <c r="B2" s="27" t="s">
        <v>951</v>
      </c>
      <c r="C2" s="27" t="s">
        <v>952</v>
      </c>
      <c r="D2" s="27" t="s">
        <v>953</v>
      </c>
      <c r="E2" s="27" t="s">
        <v>954</v>
      </c>
      <c r="F2" s="27" t="s">
        <v>955</v>
      </c>
      <c r="G2" s="27" t="s">
        <v>956</v>
      </c>
      <c r="H2" s="27" t="s">
        <v>957</v>
      </c>
      <c r="I2" s="27" t="s">
        <v>958</v>
      </c>
      <c r="J2" s="27" t="s">
        <v>959</v>
      </c>
    </row>
    <row r="3" customFormat="false" ht="15" hidden="false" customHeight="false" outlineLevel="0" collapsed="false">
      <c r="A3" s="1" t="s">
        <v>755</v>
      </c>
      <c r="B3" s="42" t="n">
        <v>100</v>
      </c>
      <c r="C3" s="1" t="n">
        <v>3</v>
      </c>
      <c r="D3" s="42" t="n">
        <v>100</v>
      </c>
      <c r="E3" s="1" t="s">
        <v>62</v>
      </c>
      <c r="F3" s="43" t="n">
        <v>10</v>
      </c>
      <c r="G3" s="44" t="n">
        <v>1</v>
      </c>
      <c r="H3" s="45" t="n">
        <v>50</v>
      </c>
      <c r="I3" s="1" t="n">
        <v>1</v>
      </c>
      <c r="J3" s="43" t="n">
        <v>0</v>
      </c>
    </row>
    <row r="4" customFormat="false" ht="15" hidden="false" customHeight="false" outlineLevel="0" collapsed="false">
      <c r="A4" s="1" t="s">
        <v>439</v>
      </c>
      <c r="B4" s="42" t="n">
        <v>500</v>
      </c>
      <c r="C4" s="1" t="n">
        <v>3</v>
      </c>
      <c r="D4" s="42" t="n">
        <v>500</v>
      </c>
      <c r="E4" s="1" t="s">
        <v>69</v>
      </c>
      <c r="F4" s="43" t="n">
        <v>0</v>
      </c>
      <c r="G4" s="44" t="n">
        <v>1</v>
      </c>
      <c r="H4" s="45" t="n">
        <v>101</v>
      </c>
      <c r="I4" s="1" t="n">
        <v>3</v>
      </c>
      <c r="J4" s="43" t="n">
        <v>1</v>
      </c>
    </row>
    <row r="5" customFormat="false" ht="15" hidden="false" customHeight="false" outlineLevel="0" collapsed="false">
      <c r="A5" s="1" t="s">
        <v>459</v>
      </c>
      <c r="B5" s="42" t="n">
        <v>5000</v>
      </c>
      <c r="C5" s="1" t="n">
        <v>6</v>
      </c>
      <c r="D5" s="42" t="n">
        <v>5000</v>
      </c>
      <c r="E5" s="1" t="s">
        <v>67</v>
      </c>
      <c r="F5" s="43" t="n">
        <v>-10</v>
      </c>
      <c r="G5" s="44" t="n">
        <v>5</v>
      </c>
      <c r="H5" s="45" t="n">
        <v>501</v>
      </c>
      <c r="I5" s="1" t="n">
        <v>6</v>
      </c>
      <c r="J5" s="43" t="n">
        <v>2</v>
      </c>
    </row>
    <row r="6" customFormat="false" ht="15" hidden="false" customHeight="false" outlineLevel="0" collapsed="false">
      <c r="A6" s="1" t="s">
        <v>461</v>
      </c>
      <c r="B6" s="42" t="n">
        <v>50000</v>
      </c>
      <c r="C6" s="1" t="n">
        <v>11</v>
      </c>
      <c r="D6" s="42" t="n">
        <v>50000</v>
      </c>
      <c r="E6" s="1" t="s">
        <v>85</v>
      </c>
      <c r="F6" s="43" t="n">
        <v>-20</v>
      </c>
      <c r="G6" s="44" t="n">
        <v>11</v>
      </c>
      <c r="H6" s="45" t="n">
        <v>5001</v>
      </c>
      <c r="I6" s="1" t="n">
        <v>8</v>
      </c>
      <c r="J6" s="43" t="n">
        <v>3</v>
      </c>
    </row>
    <row r="7" customFormat="false" ht="15" hidden="false" customHeight="false" outlineLevel="0" collapsed="false">
      <c r="A7" s="1" t="s">
        <v>469</v>
      </c>
      <c r="B7" s="42" t="n">
        <v>500000</v>
      </c>
      <c r="C7" s="1" t="n">
        <v>17</v>
      </c>
      <c r="G7" s="44" t="n">
        <v>17</v>
      </c>
      <c r="H7" s="45" t="n">
        <v>50001</v>
      </c>
      <c r="I7" s="1" t="n">
        <v>9</v>
      </c>
      <c r="J7" s="43" t="n">
        <v>4</v>
      </c>
    </row>
  </sheetData>
  <mergeCells count="4">
    <mergeCell ref="B1:C1"/>
    <mergeCell ref="D1:F1"/>
    <mergeCell ref="G1:H1"/>
    <mergeCell ref="I1:J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S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2" outlineLevelCol="1"/>
  <cols>
    <col collapsed="false" customWidth="true" hidden="false" outlineLevel="0" max="2" min="1" style="0" width="9.14"/>
    <col collapsed="false" customWidth="true" hidden="false" outlineLevel="0" max="6" min="3" style="0" width="8.53"/>
    <col collapsed="false" customWidth="true" hidden="false" outlineLevel="0" max="7" min="7" style="0" width="21.43"/>
    <col collapsed="false" customWidth="true" hidden="false" outlineLevel="0" max="8" min="8" style="0" width="42.85"/>
    <col collapsed="false" customWidth="true" hidden="true" outlineLevel="1" max="18" min="9" style="0" width="9.14"/>
    <col collapsed="false" customWidth="true" hidden="false" outlineLevel="0" max="19" min="19" style="0" width="42.85"/>
    <col collapsed="false" customWidth="true" hidden="false" outlineLevel="0" max="1025" min="20" style="0" width="8.53"/>
  </cols>
  <sheetData>
    <row r="1" customFormat="false" ht="20.25" hidden="false" customHeight="false" outlineLevel="0" collapsed="false">
      <c r="A1" s="46" t="s">
        <v>960</v>
      </c>
      <c r="B1" s="46"/>
      <c r="C1" s="46"/>
      <c r="D1" s="46"/>
    </row>
    <row r="2" customFormat="false" ht="15.75" hidden="false" customHeight="false" outlineLevel="0" collapsed="false">
      <c r="A2" s="0" t="s">
        <v>961</v>
      </c>
    </row>
    <row r="3" customFormat="false" ht="15" hidden="false" customHeight="false" outlineLevel="0" collapsed="false">
      <c r="A3" s="0" t="s">
        <v>962</v>
      </c>
    </row>
    <row r="5" customFormat="false" ht="15" hidden="false" customHeight="false" outlineLevel="0" collapsed="false">
      <c r="A5" s="0" t="s">
        <v>963</v>
      </c>
      <c r="B5" s="47" t="s">
        <v>964</v>
      </c>
      <c r="C5" s="1"/>
    </row>
    <row r="6" customFormat="false" ht="15" hidden="false" customHeight="false" outlineLevel="0" collapsed="false">
      <c r="A6" s="0" t="s">
        <v>965</v>
      </c>
      <c r="B6" s="48" t="n">
        <f aca="false">FALSE()</f>
        <v>0</v>
      </c>
    </row>
    <row r="7" customFormat="false" ht="15" hidden="false" customHeight="false" outlineLevel="0" collapsed="false">
      <c r="A7" s="49" t="s">
        <v>966</v>
      </c>
      <c r="B7" s="50" t="n">
        <f aca="false">SUM(39:39)</f>
        <v>10</v>
      </c>
      <c r="C7" s="0" t="s">
        <v>967</v>
      </c>
    </row>
    <row r="9" customFormat="false" ht="15" hidden="false" customHeight="false" outlineLevel="0" collapsed="false">
      <c r="B9" s="27" t="s">
        <v>968</v>
      </c>
      <c r="C9" s="27" t="s">
        <v>969</v>
      </c>
      <c r="D9" s="27" t="s">
        <v>970</v>
      </c>
      <c r="E9" s="27" t="s">
        <v>967</v>
      </c>
      <c r="F9" s="27" t="s">
        <v>971</v>
      </c>
      <c r="G9" s="27" t="s">
        <v>972</v>
      </c>
      <c r="H9" s="27" t="s">
        <v>973</v>
      </c>
      <c r="J9" s="27" t="s">
        <v>419</v>
      </c>
      <c r="K9" s="27" t="s">
        <v>420</v>
      </c>
      <c r="L9" s="27" t="s">
        <v>421</v>
      </c>
      <c r="M9" s="27" t="s">
        <v>422</v>
      </c>
      <c r="N9" s="27" t="s">
        <v>423</v>
      </c>
      <c r="O9" s="27" t="s">
        <v>424</v>
      </c>
      <c r="P9" s="27" t="s">
        <v>425</v>
      </c>
      <c r="Q9" s="27" t="s">
        <v>426</v>
      </c>
      <c r="R9" s="27" t="s">
        <v>427</v>
      </c>
      <c r="S9" s="27" t="s">
        <v>411</v>
      </c>
    </row>
    <row r="10" customFormat="false" ht="15" hidden="true" customHeight="false" outlineLevel="1" collapsed="false">
      <c r="A10" s="51" t="str">
        <f aca="false">"Treasure_"&amp;VALUE(LEFT(B5,2))</f>
        <v>Treasure_0</v>
      </c>
      <c r="B10" s="0" t="n">
        <v>4</v>
      </c>
      <c r="C10" s="0" t="n">
        <v>5</v>
      </c>
      <c r="D10" s="0" t="n">
        <v>6</v>
      </c>
      <c r="E10" s="0" t="n">
        <v>7</v>
      </c>
      <c r="F10" s="0" t="n">
        <v>8</v>
      </c>
      <c r="G10" s="0" t="n">
        <v>4</v>
      </c>
      <c r="H10" s="0" t="n">
        <v>5</v>
      </c>
      <c r="I10" s="51" t="str">
        <f aca="false">SUBSTITUTE(A10,"Treasure","Hoard")</f>
        <v>Hoard_0</v>
      </c>
      <c r="J10" s="0" t="n">
        <v>6</v>
      </c>
      <c r="K10" s="0" t="n">
        <v>7</v>
      </c>
      <c r="L10" s="0" t="n">
        <v>8</v>
      </c>
      <c r="M10" s="0" t="n">
        <v>9</v>
      </c>
      <c r="N10" s="0" t="n">
        <v>10</v>
      </c>
      <c r="O10" s="0" t="n">
        <v>11</v>
      </c>
      <c r="P10" s="0" t="n">
        <v>12</v>
      </c>
      <c r="Q10" s="0" t="n">
        <v>13</v>
      </c>
      <c r="R10" s="0" t="n">
        <v>14</v>
      </c>
    </row>
    <row r="11" customFormat="false" ht="15.75" hidden="true" customHeight="false" outlineLevel="1" collapsed="false">
      <c r="A11" s="51" t="n">
        <f aca="false">IF(B6,"Hoard",RANDBETWEEN(1,100))</f>
        <v>96</v>
      </c>
      <c r="B11" s="52" t="n">
        <f aca="true">VLOOKUP($A11,INDIRECT($A10),B10)</f>
        <v>0</v>
      </c>
      <c r="C11" s="52" t="n">
        <f aca="true">VLOOKUP($A11,INDIRECT($A10),C10)</f>
        <v>0</v>
      </c>
      <c r="D11" s="52" t="n">
        <f aca="true">VLOOKUP($A11,INDIRECT($A10),D10)</f>
        <v>0</v>
      </c>
      <c r="E11" s="52" t="n">
        <f aca="true">VLOOKUP($A11,INDIRECT($A10),E10)</f>
        <v>0</v>
      </c>
      <c r="F11" s="52" t="str">
        <f aca="true">VLOOKUP($A11,INDIRECT($A10),F10)</f>
        <v>1d6</v>
      </c>
      <c r="G11" s="52" t="n">
        <f aca="true">IF($I11=0,0,VLOOKUP($I11,INDIRECT($I10),G10))</f>
        <v>0</v>
      </c>
      <c r="H11" s="52" t="n">
        <f aca="true">IF($I11=0,0,VLOOKUP($I11,INDIRECT($I10),H10))</f>
        <v>0</v>
      </c>
      <c r="I11" s="51" t="n">
        <f aca="false">IF(B6,RANDBETWEEN(1,100),0)</f>
        <v>0</v>
      </c>
      <c r="J11" s="52" t="n">
        <f aca="true">IF($I11=0,0,VLOOKUP($I11,INDIRECT($I10),J10))</f>
        <v>0</v>
      </c>
      <c r="K11" s="52" t="n">
        <f aca="true">IF($I11=0,0,VLOOKUP($I11,INDIRECT($I10),K10))</f>
        <v>0</v>
      </c>
      <c r="L11" s="52" t="n">
        <f aca="true">IF($I11=0,0,VLOOKUP($I11,INDIRECT($I10),L10))</f>
        <v>0</v>
      </c>
      <c r="M11" s="52" t="n">
        <f aca="true">IF($I11=0,0,VLOOKUP($I11,INDIRECT($I10),M10))</f>
        <v>0</v>
      </c>
      <c r="N11" s="52" t="n">
        <f aca="true">IF($I11=0,0,VLOOKUP($I11,INDIRECT($I10),N10))</f>
        <v>0</v>
      </c>
      <c r="O11" s="52" t="n">
        <f aca="true">IF($I11=0,0,VLOOKUP($I11,INDIRECT($I10),O10))</f>
        <v>0</v>
      </c>
      <c r="P11" s="52" t="n">
        <f aca="true">IF($I11=0,0,VLOOKUP($I11,INDIRECT($I10),P10))</f>
        <v>0</v>
      </c>
      <c r="Q11" s="52" t="n">
        <f aca="true">IF($I11=0,0,VLOOKUP($I11,INDIRECT($I10),Q10))</f>
        <v>0</v>
      </c>
      <c r="R11" s="52" t="n">
        <f aca="true">IF($I11=0,0,VLOOKUP($I11,INDIRECT($I10),R10))</f>
        <v>0</v>
      </c>
    </row>
    <row r="12" customFormat="false" ht="15.75" hidden="true" customHeight="false" outlineLevel="1" collapsed="false">
      <c r="A12" s="0" t="s">
        <v>974</v>
      </c>
      <c r="B12" s="51" t="n">
        <f aca="false">IFERROR(FIND($A12,B$11),0)</f>
        <v>0</v>
      </c>
      <c r="C12" s="51" t="n">
        <f aca="false">IFERROR(FIND($A12,C$11),0)</f>
        <v>0</v>
      </c>
      <c r="D12" s="51" t="n">
        <f aca="false">IFERROR(FIND($A12,D$11),0)</f>
        <v>0</v>
      </c>
      <c r="E12" s="51" t="n">
        <f aca="false">IFERROR(FIND($A12,E$11),0)</f>
        <v>0</v>
      </c>
      <c r="F12" s="51" t="n">
        <f aca="false">IFERROR(FIND($A12,F$11),0)</f>
        <v>2</v>
      </c>
      <c r="G12" s="51" t="n">
        <f aca="false">IFERROR(FIND($A12,G$11),0)</f>
        <v>0</v>
      </c>
      <c r="H12" s="51" t="n">
        <f aca="false">IFERROR(FIND($A12,H$11),0)</f>
        <v>0</v>
      </c>
      <c r="I12" s="0" t="s">
        <v>974</v>
      </c>
      <c r="J12" s="51" t="n">
        <f aca="false">IFERROR(FIND($A12,J$11),0)</f>
        <v>0</v>
      </c>
      <c r="K12" s="51" t="n">
        <f aca="false">IFERROR(FIND($A12,K$11),0)</f>
        <v>0</v>
      </c>
      <c r="L12" s="51" t="n">
        <f aca="false">IFERROR(FIND($A12,L$11),0)</f>
        <v>0</v>
      </c>
      <c r="M12" s="51" t="n">
        <f aca="false">IFERROR(FIND($A12,M$11),0)</f>
        <v>0</v>
      </c>
      <c r="N12" s="51" t="n">
        <f aca="false">IFERROR(FIND($A12,N$11),0)</f>
        <v>0</v>
      </c>
      <c r="O12" s="51" t="n">
        <f aca="false">IFERROR(FIND($A12,O$11),0)</f>
        <v>0</v>
      </c>
      <c r="P12" s="51" t="n">
        <f aca="false">IFERROR(FIND($A12,P$11),0)</f>
        <v>0</v>
      </c>
      <c r="Q12" s="51" t="n">
        <f aca="false">IFERROR(FIND($A12,Q$11),0)</f>
        <v>0</v>
      </c>
      <c r="R12" s="51" t="n">
        <f aca="false">IFERROR(FIND($A12,R$11),0)</f>
        <v>0</v>
      </c>
    </row>
    <row r="13" customFormat="false" ht="15" hidden="true" customHeight="false" outlineLevel="1" collapsed="false">
      <c r="A13" s="0" t="s">
        <v>975</v>
      </c>
      <c r="B13" s="51" t="n">
        <f aca="false">IFERROR(FIND($A13,B$11),0)</f>
        <v>0</v>
      </c>
      <c r="C13" s="51" t="n">
        <f aca="false">IFERROR(FIND($A13,C$11),0)</f>
        <v>0</v>
      </c>
      <c r="D13" s="51" t="n">
        <f aca="false">IFERROR(FIND($A13,D$11),0)</f>
        <v>0</v>
      </c>
      <c r="E13" s="51" t="n">
        <f aca="false">IFERROR(FIND($A13,E$11),0)</f>
        <v>0</v>
      </c>
      <c r="F13" s="51" t="n">
        <f aca="false">IFERROR(FIND($A13,F$11),0)</f>
        <v>0</v>
      </c>
      <c r="G13" s="51" t="n">
        <f aca="false">IFERROR(FIND($A13,G$11),0)</f>
        <v>0</v>
      </c>
      <c r="H13" s="51" t="n">
        <f aca="false">IFERROR(FIND($A13,H$11),0)</f>
        <v>0</v>
      </c>
      <c r="I13" s="0" t="s">
        <v>975</v>
      </c>
      <c r="J13" s="51" t="n">
        <f aca="false">IFERROR(FIND($A13,J$11),0)</f>
        <v>0</v>
      </c>
      <c r="K13" s="51" t="n">
        <f aca="false">IFERROR(FIND($A13,K$11),0)</f>
        <v>0</v>
      </c>
      <c r="L13" s="51" t="n">
        <f aca="false">IFERROR(FIND($A13,L$11),0)</f>
        <v>0</v>
      </c>
      <c r="M13" s="51" t="n">
        <f aca="false">IFERROR(FIND($A13,M$11),0)</f>
        <v>0</v>
      </c>
      <c r="N13" s="51" t="n">
        <f aca="false">IFERROR(FIND($A13,N$11),0)</f>
        <v>0</v>
      </c>
      <c r="O13" s="51" t="n">
        <f aca="false">IFERROR(FIND($A13,O$11),0)</f>
        <v>0</v>
      </c>
      <c r="P13" s="51" t="n">
        <f aca="false">IFERROR(FIND($A13,P$11),0)</f>
        <v>0</v>
      </c>
      <c r="Q13" s="51" t="n">
        <f aca="false">IFERROR(FIND($A13,Q$11),0)</f>
        <v>0</v>
      </c>
      <c r="R13" s="51" t="n">
        <f aca="false">IFERROR(FIND($A13,R$11),0)</f>
        <v>0</v>
      </c>
    </row>
    <row r="14" customFormat="false" ht="15" hidden="true" customHeight="false" outlineLevel="1" collapsed="false">
      <c r="A14" s="0" t="s">
        <v>976</v>
      </c>
      <c r="B14" s="53" t="n">
        <f aca="false">IF(B12=0,0,VALUE(LEFT(B11,B12-1)))</f>
        <v>0</v>
      </c>
      <c r="C14" s="53" t="n">
        <f aca="false">IF(C12=0,0,VALUE(LEFT(C11,C12-1)))</f>
        <v>0</v>
      </c>
      <c r="D14" s="53" t="n">
        <f aca="false">IF(D12=0,0,VALUE(LEFT(D11,D12-1)))</f>
        <v>0</v>
      </c>
      <c r="E14" s="53" t="n">
        <f aca="false">IF(E12=0,0,VALUE(LEFT(E11,E12-1)))</f>
        <v>0</v>
      </c>
      <c r="F14" s="53" t="n">
        <f aca="false">IF(F12=0,0,VALUE(LEFT(F11,F12-1)))</f>
        <v>1</v>
      </c>
      <c r="G14" s="53" t="n">
        <f aca="false">IF(G12=0,0,VALUE(LEFT(G11,G12-1)))</f>
        <v>0</v>
      </c>
      <c r="H14" s="53" t="n">
        <f aca="false">IF(H12=0,0,VALUE(LEFT(H11,H12-1)))</f>
        <v>0</v>
      </c>
      <c r="I14" s="0" t="s">
        <v>976</v>
      </c>
      <c r="J14" s="53" t="n">
        <f aca="false">IF(J12=0,0,VALUE(LEFT(J11,J12-1)))</f>
        <v>0</v>
      </c>
      <c r="K14" s="53" t="n">
        <f aca="false">IF(K12=0,0,VALUE(LEFT(K11,K12-1)))</f>
        <v>0</v>
      </c>
      <c r="L14" s="53" t="n">
        <f aca="false">IF(L12=0,0,VALUE(LEFT(L11,L12-1)))</f>
        <v>0</v>
      </c>
      <c r="M14" s="53" t="n">
        <f aca="false">IF(M12=0,0,VALUE(LEFT(M11,M12-1)))</f>
        <v>0</v>
      </c>
      <c r="N14" s="53" t="n">
        <f aca="false">IF(N12=0,0,VALUE(LEFT(N11,N12-1)))</f>
        <v>0</v>
      </c>
      <c r="O14" s="53" t="n">
        <f aca="false">IF(O12=0,0,VALUE(LEFT(O11,O12-1)))</f>
        <v>0</v>
      </c>
      <c r="P14" s="53" t="n">
        <f aca="false">IF(P12=0,0,VALUE(LEFT(P11,P12-1)))</f>
        <v>0</v>
      </c>
      <c r="Q14" s="53" t="n">
        <f aca="false">IF(Q12=0,0,VALUE(LEFT(Q11,Q12-1)))</f>
        <v>0</v>
      </c>
      <c r="R14" s="53" t="n">
        <f aca="false">IF(R12=0,0,VALUE(LEFT(R11,R12-1)))</f>
        <v>0</v>
      </c>
    </row>
    <row r="15" customFormat="false" ht="15" hidden="true" customHeight="false" outlineLevel="1" collapsed="false">
      <c r="A15" s="0" t="s">
        <v>977</v>
      </c>
      <c r="B15" s="53" t="n">
        <f aca="false">IF(B12=0,1,MAX(1,VALUE(MID(B11,B12+1,IF(B13=0,LEN(B11)-B12,B13-B12-1)))))</f>
        <v>1</v>
      </c>
      <c r="C15" s="53" t="n">
        <f aca="false">IF(C12=0,1,MAX(1,VALUE(MID(C11,C12+1,IF(C13=0,LEN(C11)-C12,C13-C12-1)))))</f>
        <v>1</v>
      </c>
      <c r="D15" s="53" t="n">
        <f aca="false">IF(D12=0,1,MAX(1,VALUE(MID(D11,D12+1,IF(D13=0,LEN(D11)-D12,D13-D12-1)))))</f>
        <v>1</v>
      </c>
      <c r="E15" s="53" t="n">
        <f aca="false">IF(E12=0,1,MAX(1,VALUE(MID(E11,E12+1,IF(E13=0,LEN(E11)-E12,E13-E12-1)))))</f>
        <v>1</v>
      </c>
      <c r="F15" s="53" t="n">
        <f aca="false">IF(F12=0,1,MAX(1,VALUE(MID(F11,F12+1,IF(F13=0,LEN(F11)-F12,F13-F12-1)))))</f>
        <v>6</v>
      </c>
      <c r="G15" s="53" t="n">
        <f aca="false">IF(G12=0,1,MAX(1,VALUE(MID(G11,G12+1,IF(G13=0,LEN(G11)-G12,G13-G12-1)))))</f>
        <v>1</v>
      </c>
      <c r="H15" s="53" t="n">
        <f aca="false">IF(H12=0,1,MAX(1,VALUE(MID(H11,H12+1,IF(H13=0,LEN(H11)-H12,H13-H12-1)))))</f>
        <v>1</v>
      </c>
      <c r="I15" s="0" t="s">
        <v>977</v>
      </c>
      <c r="J15" s="53" t="n">
        <f aca="false">IF(J12=0,1,MAX(1,VALUE(MID(J11,J12+1,IF(J13=0,LEN(J11)-J12,J13-J12-1)))))</f>
        <v>1</v>
      </c>
      <c r="K15" s="53" t="n">
        <f aca="false">IF(K12=0,1,MAX(1,VALUE(MID(K11,K12+1,IF(K13=0,LEN(K11)-K12,K13-K12-1)))))</f>
        <v>1</v>
      </c>
      <c r="L15" s="53" t="n">
        <f aca="false">IF(L12=0,1,MAX(1,VALUE(MID(L11,L12+1,IF(L13=0,LEN(L11)-L12,L13-L12-1)))))</f>
        <v>1</v>
      </c>
      <c r="M15" s="53" t="n">
        <f aca="false">IF(M12=0,1,MAX(1,VALUE(MID(M11,M12+1,IF(M13=0,LEN(M11)-M12,M13-M12-1)))))</f>
        <v>1</v>
      </c>
      <c r="N15" s="53" t="n">
        <f aca="false">IF(N12=0,1,MAX(1,VALUE(MID(N11,N12+1,IF(N13=0,LEN(N11)-N12,N13-N12-1)))))</f>
        <v>1</v>
      </c>
      <c r="O15" s="53" t="n">
        <f aca="false">IF(O12=0,1,MAX(1,VALUE(MID(O11,O12+1,IF(O13=0,LEN(O11)-O12,O13-O12-1)))))</f>
        <v>1</v>
      </c>
      <c r="P15" s="53" t="n">
        <f aca="false">IF(P12=0,1,MAX(1,VALUE(MID(P11,P12+1,IF(P13=0,LEN(P11)-P12,P13-P12-1)))))</f>
        <v>1</v>
      </c>
      <c r="Q15" s="53" t="n">
        <f aca="false">IF(Q12=0,1,MAX(1,VALUE(MID(Q11,Q12+1,IF(Q13=0,LEN(Q11)-Q12,Q13-Q12-1)))))</f>
        <v>1</v>
      </c>
      <c r="R15" s="53" t="n">
        <f aca="false">IF(R12=0,1,MAX(1,VALUE(MID(R11,R12+1,IF(R13=0,LEN(R11)-R12,R13-R12-1)))))</f>
        <v>1</v>
      </c>
    </row>
    <row r="16" customFormat="false" ht="15" hidden="true" customHeight="false" outlineLevel="1" collapsed="false">
      <c r="A16" s="0" t="s">
        <v>978</v>
      </c>
      <c r="B16" s="53" t="n">
        <f aca="false">IF(B13=0,1,VALUE(RIGHT(B11,LEN(B11)-B13)))</f>
        <v>1</v>
      </c>
      <c r="C16" s="53" t="n">
        <f aca="false">IF(C13=0,1,VALUE(RIGHT(C11,LEN(C11)-C13)))</f>
        <v>1</v>
      </c>
      <c r="D16" s="53" t="n">
        <f aca="false">IF(D13=0,1,VALUE(RIGHT(D11,LEN(D11)-D13)))</f>
        <v>1</v>
      </c>
      <c r="E16" s="53" t="n">
        <f aca="false">IF(E13=0,1,VALUE(RIGHT(E11,LEN(E11)-E13)))</f>
        <v>1</v>
      </c>
      <c r="F16" s="53" t="n">
        <f aca="false">IF(F13=0,1,VALUE(RIGHT(F11,LEN(F11)-F13)))</f>
        <v>1</v>
      </c>
      <c r="G16" s="53" t="n">
        <f aca="false">IF(G13=0,1,VALUE(RIGHT(G11,LEN(G11)-G13)))</f>
        <v>1</v>
      </c>
      <c r="H16" s="53" t="n">
        <f aca="false">IF(H13=0,1,VALUE(RIGHT(H11,LEN(H11)-H13)))</f>
        <v>1</v>
      </c>
      <c r="J16" s="0" t="n">
        <v>2</v>
      </c>
      <c r="K16" s="0" t="n">
        <v>3</v>
      </c>
      <c r="L16" s="0" t="n">
        <v>4</v>
      </c>
      <c r="M16" s="0" t="n">
        <v>5</v>
      </c>
      <c r="N16" s="0" t="n">
        <v>6</v>
      </c>
      <c r="O16" s="0" t="n">
        <v>7</v>
      </c>
      <c r="P16" s="0" t="n">
        <v>8</v>
      </c>
      <c r="Q16" s="0" t="n">
        <v>9</v>
      </c>
      <c r="R16" s="0" t="n">
        <v>10</v>
      </c>
    </row>
    <row r="17" customFormat="false" ht="15.75" hidden="true" customHeight="false" outlineLevel="2" collapsed="false">
      <c r="A17" s="0" t="n">
        <v>1</v>
      </c>
      <c r="B17" s="51" t="n">
        <f aca="false">RANDBETWEEN(1,B$15)</f>
        <v>1</v>
      </c>
      <c r="C17" s="51" t="n">
        <f aca="false">RANDBETWEEN(1,C$15)</f>
        <v>1</v>
      </c>
      <c r="D17" s="51" t="n">
        <f aca="false">RANDBETWEEN(1,D$15)</f>
        <v>1</v>
      </c>
      <c r="E17" s="51" t="n">
        <f aca="false">RANDBETWEEN(1,E$15)</f>
        <v>1</v>
      </c>
      <c r="F17" s="51" t="n">
        <f aca="false">RANDBETWEEN(1,F$15)</f>
        <v>1</v>
      </c>
      <c r="G17" s="51" t="n">
        <f aca="false">RANDBETWEEN(1,G$15)</f>
        <v>1</v>
      </c>
      <c r="H17" s="51" t="n">
        <f aca="false">RANDBETWEEN(1,H$15)</f>
        <v>1</v>
      </c>
      <c r="I17" s="0" t="n">
        <v>1</v>
      </c>
      <c r="J17" s="52" t="str">
        <f aca="false">VLOOKUP(RANDBETWEEN(1,100),Magic,J$16)</f>
        <v>Potion of greater healing</v>
      </c>
      <c r="K17" s="52" t="str">
        <f aca="false">VLOOKUP(RANDBETWEEN(1,100),Magic,K$16)</f>
        <v>Potion of fire breath</v>
      </c>
      <c r="L17" s="52" t="str">
        <f aca="false">VLOOKUP(RANDBETWEEN(1,100),Magic,L$16)</f>
        <v>Potion of diminution</v>
      </c>
      <c r="M17" s="52" t="str">
        <f aca="false">VLOOKUP(RANDBETWEEN(1,100),Magic,M$16)</f>
        <v>Potion of supreme healing</v>
      </c>
      <c r="N17" s="52" t="str">
        <f aca="false">VLOOKUP(RANDBETWEEN(1,100),Magic,N$16)</f>
        <v>Potion of storm giant strength</v>
      </c>
      <c r="O17" s="52" t="str">
        <f aca="false">VLOOKUP(RANDBETWEEN(1,100),Magic,O$16)</f>
        <v>Deck of illusions</v>
      </c>
      <c r="P17" s="52" t="str">
        <f aca="false">VLOOKUP(RANDBETWEEN(1,100),Magic,P$16)</f>
        <v>Necklace of prayer beads</v>
      </c>
      <c r="Q17" s="52" t="str">
        <f aca="false">VLOOKUP(RANDBETWEEN(1,100),Magic,Q$16)</f>
        <v>Rod of absorption</v>
      </c>
      <c r="R17" s="52" t="str">
        <f aca="false">VLOOKUP(RANDBETWEEN(1,100),Magic,R$16)</f>
        <v>Robe of the archmagi</v>
      </c>
    </row>
    <row r="18" customFormat="false" ht="16.5" hidden="true" customHeight="false" outlineLevel="2" collapsed="false">
      <c r="A18" s="0" t="n">
        <v>2</v>
      </c>
      <c r="B18" s="51" t="n">
        <f aca="false">RANDBETWEEN(1,B$15)</f>
        <v>1</v>
      </c>
      <c r="C18" s="51" t="n">
        <f aca="false">RANDBETWEEN(1,C$15)</f>
        <v>1</v>
      </c>
      <c r="D18" s="51" t="n">
        <f aca="false">RANDBETWEEN(1,D$15)</f>
        <v>1</v>
      </c>
      <c r="E18" s="51" t="n">
        <f aca="false">RANDBETWEEN(1,E$15)</f>
        <v>1</v>
      </c>
      <c r="F18" s="51" t="n">
        <f aca="false">RANDBETWEEN(1,F$15)</f>
        <v>3</v>
      </c>
      <c r="G18" s="51" t="n">
        <f aca="false">RANDBETWEEN(1,G$15)</f>
        <v>1</v>
      </c>
      <c r="H18" s="51" t="n">
        <f aca="false">RANDBETWEEN(1,H$15)</f>
        <v>1</v>
      </c>
      <c r="I18" s="0" t="n">
        <v>2</v>
      </c>
      <c r="J18" s="52" t="str">
        <f aca="false">VLOOKUP(RANDBETWEEN(1,100),Magic,J$16)</f>
        <v>Spell scroll (2nd level)</v>
      </c>
      <c r="K18" s="52" t="str">
        <f aca="false">VLOOKUP(RANDBETWEEN(1,100),Magic,K$16)</f>
        <v>Potion of growth</v>
      </c>
      <c r="L18" s="52" t="str">
        <f aca="false">VLOOKUP(RANDBETWEEN(1,100),Magic,L$16)</f>
        <v>Potion of stone giant strength</v>
      </c>
      <c r="M18" s="52" t="str">
        <f aca="false">VLOOKUP(RANDBETWEEN(1,100),Magic,M$16)</f>
        <v>Ammunition, +3</v>
      </c>
      <c r="N18" s="52" t="str">
        <f aca="false">VLOOKUP(RANDBETWEEN(1,100),Magic,N$16)</f>
        <v>Potion of storm giant strength</v>
      </c>
      <c r="O18" s="52" t="str">
        <f aca="false">VLOOKUP(RANDBETWEEN(1,100),Magic,O$16)</f>
        <v>Wand of the war mage, +1</v>
      </c>
      <c r="P18" s="52" t="str">
        <f aca="false">VLOOKUP(RANDBETWEEN(1,100),Magic,P$16)</f>
        <v>Censer of commanding air elementals</v>
      </c>
      <c r="Q18" s="52" t="str">
        <f aca="false">VLOOKUP(RANDBETWEEN(1,100),Magic,Q$16)</f>
        <v>Staff of striking</v>
      </c>
      <c r="R18" s="52" t="str">
        <f aca="false">VLOOKUP(RANDBETWEEN(1,100),Magic,R$16)</f>
        <v>Hammer of thunderbolts</v>
      </c>
    </row>
    <row r="19" customFormat="false" ht="16.5" hidden="true" customHeight="false" outlineLevel="2" collapsed="false">
      <c r="A19" s="0" t="n">
        <v>3</v>
      </c>
      <c r="B19" s="51" t="n">
        <f aca="false">RANDBETWEEN(1,B$15)</f>
        <v>1</v>
      </c>
      <c r="C19" s="51" t="n">
        <f aca="false">RANDBETWEEN(1,C$15)</f>
        <v>1</v>
      </c>
      <c r="D19" s="51" t="n">
        <f aca="false">RANDBETWEEN(1,D$15)</f>
        <v>1</v>
      </c>
      <c r="E19" s="51" t="n">
        <f aca="false">RANDBETWEEN(1,E$15)</f>
        <v>1</v>
      </c>
      <c r="F19" s="51" t="n">
        <f aca="false">RANDBETWEEN(1,F$15)</f>
        <v>1</v>
      </c>
      <c r="G19" s="51" t="n">
        <f aca="false">RANDBETWEEN(1,G$15)</f>
        <v>1</v>
      </c>
      <c r="H19" s="51" t="n">
        <f aca="false">RANDBETWEEN(1,H$15)</f>
        <v>1</v>
      </c>
      <c r="I19" s="0" t="n">
        <v>3</v>
      </c>
      <c r="J19" s="52" t="str">
        <f aca="false">VLOOKUP(RANDBETWEEN(1,100),Magic,J$16)</f>
        <v>Potion of healing</v>
      </c>
      <c r="K19" s="52" t="str">
        <f aca="false">VLOOKUP(RANDBETWEEN(1,100),Magic,K$16)</f>
        <v>Potion of growth</v>
      </c>
      <c r="L19" s="52" t="str">
        <f aca="false">VLOOKUP(RANDBETWEEN(1,100),Magic,L$16)</f>
        <v>Scroll of protection</v>
      </c>
      <c r="M19" s="52" t="str">
        <f aca="false">VLOOKUP(RANDBETWEEN(1,100),Magic,M$16)</f>
        <v>Spell scroll (7th level)</v>
      </c>
      <c r="N19" s="52" t="str">
        <f aca="false">VLOOKUP(RANDBETWEEN(1,100),Magic,N$16)</f>
        <v>Spell scroll (9th level)</v>
      </c>
      <c r="O19" s="52" t="str">
        <f aca="false">VLOOKUP(RANDBETWEEN(1,100),Magic,O$16)</f>
        <v>Wand of web</v>
      </c>
      <c r="P19" s="52" t="str">
        <f aca="false">VLOOKUP(RANDBETWEEN(1,100),Magic,P$16)</f>
        <v>Weapon, +2</v>
      </c>
      <c r="Q19" s="52" t="str">
        <f aca="false">VLOOKUP(RANDBETWEEN(1,100),Magic,Q$16)</f>
        <v>Sword of sharpness</v>
      </c>
      <c r="R19" s="52" t="str">
        <f aca="false">VLOOKUP(RANDBETWEEN(1,100),Magic,R$16)</f>
        <v>Armor of resistance (plate)</v>
      </c>
    </row>
    <row r="20" customFormat="false" ht="16.5" hidden="true" customHeight="false" outlineLevel="2" collapsed="false">
      <c r="A20" s="0" t="n">
        <v>4</v>
      </c>
      <c r="B20" s="51" t="n">
        <f aca="false">RANDBETWEEN(1,B$15)</f>
        <v>1</v>
      </c>
      <c r="C20" s="51" t="n">
        <f aca="false">RANDBETWEEN(1,C$15)</f>
        <v>1</v>
      </c>
      <c r="D20" s="51" t="n">
        <f aca="false">RANDBETWEEN(1,D$15)</f>
        <v>1</v>
      </c>
      <c r="E20" s="51" t="n">
        <f aca="false">RANDBETWEEN(1,E$15)</f>
        <v>1</v>
      </c>
      <c r="F20" s="51" t="n">
        <f aca="false">RANDBETWEEN(1,F$15)</f>
        <v>1</v>
      </c>
      <c r="I20" s="0" t="n">
        <v>4</v>
      </c>
      <c r="J20" s="52" t="str">
        <f aca="false">VLOOKUP(RANDBETWEEN(1,100),Magic,J$16)</f>
        <v>Potion of healing</v>
      </c>
      <c r="K20" s="52" t="str">
        <f aca="false">VLOOKUP(RANDBETWEEN(1,100),Magic,K$16)</f>
        <v>Potion of hill giant strength</v>
      </c>
      <c r="L20" s="52" t="str">
        <f aca="false">VLOOKUP(RANDBETWEEN(1,100),Magic,L$16)</f>
        <v>Ammunition, +2</v>
      </c>
      <c r="M20" s="52" t="str">
        <f aca="false">VLOOKUP(RANDBETWEEN(1,100),Magic,M$16)</f>
        <v>Horseshoes of a zephyr</v>
      </c>
      <c r="N20" s="52" t="str">
        <f aca="false">VLOOKUP(RANDBETWEEN(1,100),Magic,N$16)</f>
        <v>Potion of storm giant strength</v>
      </c>
      <c r="O20" s="52" t="str">
        <f aca="false">VLOOKUP(RANDBETWEEN(1,100),Magic,O$16)</f>
        <v>Boots of elvenkind</v>
      </c>
      <c r="P20" s="52" t="str">
        <f aca="false">VLOOKUP(RANDBETWEEN(1,100),Magic,P$16)</f>
        <v>Staff of the woodlands</v>
      </c>
      <c r="Q20" s="52" t="str">
        <f aca="false">VLOOKUP(RANDBETWEEN(1,100),Magic,Q$16)</f>
        <v>Ioun stone (absorption)</v>
      </c>
      <c r="R20" s="52" t="str">
        <f aca="false">VLOOKUP(RANDBETWEEN(1,100),Magic,R$16)</f>
        <v>Hammer of thunderbolts</v>
      </c>
    </row>
    <row r="21" customFormat="false" ht="16.5" hidden="true" customHeight="false" outlineLevel="2" collapsed="false">
      <c r="A21" s="0" t="n">
        <v>5</v>
      </c>
      <c r="B21" s="51" t="n">
        <f aca="false">RANDBETWEEN(1,B$15)</f>
        <v>1</v>
      </c>
      <c r="C21" s="51" t="n">
        <f aca="false">RANDBETWEEN(1,C$15)</f>
        <v>1</v>
      </c>
      <c r="D21" s="51" t="n">
        <f aca="false">RANDBETWEEN(1,D$15)</f>
        <v>1</v>
      </c>
      <c r="E21" s="51" t="n">
        <f aca="false">RANDBETWEEN(1,E$15)</f>
        <v>1</v>
      </c>
      <c r="F21" s="51" t="n">
        <f aca="false">RANDBETWEEN(1,F$15)</f>
        <v>3</v>
      </c>
      <c r="I21" s="0" t="n">
        <v>5</v>
      </c>
      <c r="J21" s="52" t="str">
        <f aca="false">VLOOKUP(RANDBETWEEN(1,100),Magic,J$16)</f>
        <v>Potion of healing</v>
      </c>
      <c r="K21" s="52" t="str">
        <f aca="false">VLOOKUP(RANDBETWEEN(1,100),Magic,K$16)</f>
        <v>Potion of resistance</v>
      </c>
      <c r="L21" s="52" t="str">
        <f aca="false">VLOOKUP(RANDBETWEEN(1,100),Magic,L$16)</f>
        <v>Potion of stone giant strength</v>
      </c>
      <c r="M21" s="52" t="str">
        <f aca="false">VLOOKUP(RANDBETWEEN(1,100),Magic,M$16)</f>
        <v>Spell scroll (7th level)</v>
      </c>
      <c r="N21" s="52" t="str">
        <f aca="false">VLOOKUP(RANDBETWEEN(1,100),Magic,N$16)</f>
        <v>Universal solvent</v>
      </c>
      <c r="O21" s="52" t="str">
        <f aca="false">VLOOKUP(RANDBETWEEN(1,100),Magic,O$16)</f>
        <v>Staff of the python</v>
      </c>
      <c r="P21" s="52" t="str">
        <f aca="false">VLOOKUP(RANDBETWEEN(1,100),Magic,P$16)</f>
        <v>Bowl of commanding water elementals</v>
      </c>
      <c r="Q21" s="52" t="str">
        <f aca="false">VLOOKUP(RANDBETWEEN(1,100),Magic,Q$16)</f>
        <v>Weapon, +3</v>
      </c>
      <c r="R21" s="52" t="str">
        <f aca="false">VLOOKUP(RANDBETWEEN(1,100),Magic,R$16)</f>
        <v>Armor of resistance (plate)</v>
      </c>
    </row>
    <row r="22" customFormat="false" ht="16.5" hidden="true" customHeight="false" outlineLevel="2" collapsed="false">
      <c r="A22" s="0" t="n">
        <v>6</v>
      </c>
      <c r="B22" s="51" t="n">
        <f aca="false">RANDBETWEEN(1,B$15)</f>
        <v>1</v>
      </c>
      <c r="C22" s="51" t="n">
        <f aca="false">RANDBETWEEN(1,C$15)</f>
        <v>1</v>
      </c>
      <c r="D22" s="51" t="n">
        <f aca="false">RANDBETWEEN(1,D$15)</f>
        <v>1</v>
      </c>
      <c r="E22" s="51" t="n">
        <f aca="false">RANDBETWEEN(1,E$15)</f>
        <v>1</v>
      </c>
      <c r="F22" s="51" t="n">
        <f aca="false">RANDBETWEEN(1,F$15)</f>
        <v>4</v>
      </c>
      <c r="I22" s="0" t="n">
        <v>6</v>
      </c>
      <c r="J22" s="52" t="str">
        <f aca="false">VLOOKUP(RANDBETWEEN(1,100),Magic,J$16)</f>
        <v>Potion of healing</v>
      </c>
      <c r="K22" s="52" t="str">
        <f aca="false">VLOOKUP(RANDBETWEEN(1,100),Magic,K$16)</f>
        <v>Oil of slipperiness</v>
      </c>
      <c r="L22" s="52" t="str">
        <f aca="false">VLOOKUP(RANDBETWEEN(1,100),Magic,L$16)</f>
        <v>Ammunition, +2</v>
      </c>
      <c r="M22" s="52" t="str">
        <f aca="false">VLOOKUP(RANDBETWEEN(1,100),Magic,M$16)</f>
        <v>Spell scroll (6th level)</v>
      </c>
      <c r="N22" s="52" t="str">
        <f aca="false">VLOOKUP(RANDBETWEEN(1,100),Magic,N$16)</f>
        <v>Potion of storm giant strength</v>
      </c>
      <c r="O22" s="52" t="str">
        <f aca="false">VLOOKUP(RANDBETWEEN(1,100),Magic,O$16)</f>
        <v>Instrument of the bards (Mac-Fuirmidh cittern)</v>
      </c>
      <c r="P22" s="52" t="str">
        <f aca="false">VLOOKUP(RANDBETWEEN(1,100),Magic,P$16)</f>
        <v>Weapon, +2</v>
      </c>
      <c r="Q22" s="52" t="str">
        <f aca="false">VLOOKUP(RANDBETWEEN(1,100),Magic,Q$16)</f>
        <v>Cloak of arachnida</v>
      </c>
      <c r="R22" s="52" t="str">
        <f aca="false">VLOOKUP(RANDBETWEEN(1,100),Magic,R$16)</f>
        <v>Luck blade</v>
      </c>
    </row>
    <row r="23" customFormat="false" ht="16.5" hidden="true" customHeight="false" outlineLevel="2" collapsed="false">
      <c r="A23" s="0" t="n">
        <v>7</v>
      </c>
      <c r="B23" s="51" t="n">
        <f aca="false">RANDBETWEEN(1,B$15)</f>
        <v>1</v>
      </c>
      <c r="C23" s="51" t="n">
        <f aca="false">RANDBETWEEN(1,C$15)</f>
        <v>1</v>
      </c>
      <c r="D23" s="51" t="n">
        <f aca="false">RANDBETWEEN(1,D$15)</f>
        <v>1</v>
      </c>
      <c r="E23" s="51" t="n">
        <f aca="false">RANDBETWEEN(1,E$15)</f>
        <v>1</v>
      </c>
      <c r="F23" s="51" t="n">
        <f aca="false">RANDBETWEEN(1,F$15)</f>
        <v>2</v>
      </c>
      <c r="I23" s="0" t="n">
        <v>7</v>
      </c>
      <c r="J23" s="52" t="str">
        <f aca="false">VLOOKUP(RANDBETWEEN(1,100),Magic,J$16)</f>
        <v>Spell scroll (1st level)</v>
      </c>
      <c r="K23" s="52" t="str">
        <f aca="false">VLOOKUP(RANDBETWEEN(1,100),Magic,K$16)</f>
        <v>Spell scroll (3rd level)</v>
      </c>
      <c r="L23" s="52" t="str">
        <f aca="false">VLOOKUP(RANDBETWEEN(1,100),Magic,L$16)</f>
        <v>Potion of frost giant strength</v>
      </c>
      <c r="M23" s="52" t="str">
        <f aca="false">VLOOKUP(RANDBETWEEN(1,100),Magic,M$16)</f>
        <v>Spell scroll (7th level)</v>
      </c>
      <c r="N23" s="52" t="str">
        <f aca="false">VLOOKUP(RANDBETWEEN(1,100),Magic,N$16)</f>
        <v>Spell scroll (8th level)</v>
      </c>
      <c r="O23" s="52" t="str">
        <f aca="false">VLOOKUP(RANDBETWEEN(1,100),Magic,O$16)</f>
        <v>Cloak of elvenkind</v>
      </c>
      <c r="P23" s="52" t="str">
        <f aca="false">VLOOKUP(RANDBETWEEN(1,100),Magic,P$16)</f>
        <v>Cloak of the bat</v>
      </c>
      <c r="Q23" s="52" t="str">
        <f aca="false">VLOOKUP(RANDBETWEEN(1,100),Magic,Q$16)</f>
        <v>Armor, +2 chain shirt</v>
      </c>
      <c r="R23" s="52" t="str">
        <f aca="false">VLOOKUP(RANDBETWEEN(1,100),Magic,R$16)</f>
        <v>Vorpal sword</v>
      </c>
    </row>
    <row r="24" customFormat="false" ht="16.5" hidden="true" customHeight="false" outlineLevel="2" collapsed="false">
      <c r="A24" s="0" t="n">
        <v>8</v>
      </c>
      <c r="B24" s="51" t="n">
        <f aca="false">RANDBETWEEN(1,B$15)</f>
        <v>1</v>
      </c>
      <c r="C24" s="51" t="n">
        <f aca="false">RANDBETWEEN(1,C$15)</f>
        <v>1</v>
      </c>
      <c r="D24" s="51" t="n">
        <f aca="false">RANDBETWEEN(1,D$15)</f>
        <v>1</v>
      </c>
      <c r="E24" s="51" t="n">
        <f aca="false">RANDBETWEEN(1,E$15)</f>
        <v>1</v>
      </c>
      <c r="F24" s="51" t="n">
        <f aca="false">RANDBETWEEN(1,F$15)</f>
        <v>6</v>
      </c>
      <c r="I24" s="0" t="n">
        <v>8</v>
      </c>
      <c r="J24" s="52" t="str">
        <f aca="false">VLOOKUP(RANDBETWEEN(1,100),Magic,J$16)</f>
        <v>Spell scroll (1st level)</v>
      </c>
      <c r="K24" s="52" t="str">
        <f aca="false">VLOOKUP(RANDBETWEEN(1,100),Magic,K$16)</f>
        <v>Potion of water breathing</v>
      </c>
      <c r="L24" s="52" t="str">
        <f aca="false">VLOOKUP(RANDBETWEEN(1,100),Magic,L$16)</f>
        <v>Ammunition, +2</v>
      </c>
      <c r="M24" s="52" t="str">
        <f aca="false">VLOOKUP(RANDBETWEEN(1,100),Magic,M$16)</f>
        <v>Potion of speed</v>
      </c>
      <c r="N24" s="52" t="str">
        <f aca="false">VLOOKUP(RANDBETWEEN(1,100),Magic,N$16)</f>
        <v>Spell scroll (8th level)</v>
      </c>
      <c r="O24" s="52" t="str">
        <f aca="false">VLOOKUP(RANDBETWEEN(1,100),Magic,O$16)</f>
        <v>Boots of striding and springing</v>
      </c>
      <c r="P24" s="52" t="str">
        <f aca="false">VLOOKUP(RANDBETWEEN(1,100),Magic,P$16)</f>
        <v>Armor of resistance (chain shirt)</v>
      </c>
      <c r="Q24" s="52" t="str">
        <f aca="false">VLOOKUP(RANDBETWEEN(1,100),Magic,Q$16)</f>
        <v>Rod of the pact keeper, +3</v>
      </c>
      <c r="R24" s="52" t="str">
        <f aca="false">VLOOKUP(RANDBETWEEN(1,100),Magic,R$16)</f>
        <v>Ring of invisibility</v>
      </c>
    </row>
    <row r="25" customFormat="false" ht="16.5" hidden="true" customHeight="false" outlineLevel="2" collapsed="false">
      <c r="A25" s="0" t="n">
        <v>9</v>
      </c>
      <c r="B25" s="51" t="n">
        <f aca="false">RANDBETWEEN(1,B$15)</f>
        <v>1</v>
      </c>
      <c r="C25" s="51" t="n">
        <f aca="false">RANDBETWEEN(1,C$15)</f>
        <v>1</v>
      </c>
      <c r="D25" s="51" t="n">
        <f aca="false">RANDBETWEEN(1,D$15)</f>
        <v>1</v>
      </c>
      <c r="E25" s="51" t="n">
        <f aca="false">RANDBETWEEN(1,E$15)</f>
        <v>1</v>
      </c>
      <c r="F25" s="51" t="n">
        <f aca="false">RANDBETWEEN(1,F$15)</f>
        <v>3</v>
      </c>
      <c r="I25" s="0" t="n">
        <v>9</v>
      </c>
      <c r="J25" s="52" t="str">
        <f aca="false">VLOOKUP(RANDBETWEEN(1,100),Magic,J$16)</f>
        <v>Potion of healing</v>
      </c>
      <c r="K25" s="52" t="str">
        <f aca="false">VLOOKUP(RANDBETWEEN(1,100),Magic,K$16)</f>
        <v>Ammunition, +1</v>
      </c>
      <c r="L25" s="52" t="str">
        <f aca="false">VLOOKUP(RANDBETWEEN(1,100),Magic,L$16)</f>
        <v>Potion of superior healing</v>
      </c>
      <c r="M25" s="52" t="str">
        <f aca="false">VLOOKUP(RANDBETWEEN(1,100),Magic,M$16)</f>
        <v>Potion of longevity</v>
      </c>
      <c r="N25" s="52" t="str">
        <f aca="false">VLOOKUP(RANDBETWEEN(1,100),Magic,N$16)</f>
        <v>Arrow of slaying</v>
      </c>
      <c r="O25" s="52" t="str">
        <f aca="false">VLOOKUP(RANDBETWEEN(1,100),Magic,O$16)</f>
        <v>Amulet of proof against detection and location</v>
      </c>
      <c r="P25" s="52" t="str">
        <f aca="false">VLOOKUP(RANDBETWEEN(1,100),Magic,P$16)</f>
        <v>Wand of lightning bolts</v>
      </c>
      <c r="Q25" s="52" t="str">
        <f aca="false">VLOOKUP(RANDBETWEEN(1,100),Magic,Q$16)</f>
        <v>Horn of Valhalla (bronze)</v>
      </c>
      <c r="R25" s="52" t="str">
        <f aca="false">VLOOKUP(RANDBETWEEN(1,100),Magic,R$16)</f>
        <v>Sword of answering</v>
      </c>
    </row>
    <row r="26" customFormat="false" ht="16.5" hidden="true" customHeight="false" outlineLevel="2" collapsed="false">
      <c r="A26" s="0" t="n">
        <v>10</v>
      </c>
      <c r="B26" s="51" t="n">
        <f aca="false">RANDBETWEEN(1,B$15)</f>
        <v>1</v>
      </c>
      <c r="C26" s="51" t="n">
        <f aca="false">RANDBETWEEN(1,C$15)</f>
        <v>1</v>
      </c>
      <c r="D26" s="51" t="n">
        <f aca="false">RANDBETWEEN(1,D$15)</f>
        <v>1</v>
      </c>
      <c r="E26" s="51" t="n">
        <f aca="false">RANDBETWEEN(1,E$15)</f>
        <v>1</v>
      </c>
      <c r="F26" s="51" t="n">
        <f aca="false">RANDBETWEEN(1,F$15)</f>
        <v>3</v>
      </c>
      <c r="I26" s="0" t="n">
        <v>10</v>
      </c>
      <c r="J26" s="52" t="str">
        <f aca="false">VLOOKUP(RANDBETWEEN(1,100),Magic,J$16)</f>
        <v>Potion of climbing</v>
      </c>
      <c r="K26" s="52" t="str">
        <f aca="false">VLOOKUP(RANDBETWEEN(1,100),Magic,K$16)</f>
        <v>Elemental gem</v>
      </c>
      <c r="L26" s="52" t="str">
        <f aca="false">VLOOKUP(RANDBETWEEN(1,100),Magic,L$16)</f>
        <v>Spell scroll (4th level)</v>
      </c>
      <c r="M26" s="52" t="str">
        <f aca="false">VLOOKUP(RANDBETWEEN(1,100),Magic,M$16)</f>
        <v>Spell scroll (8th level)</v>
      </c>
      <c r="N26" s="52" t="str">
        <f aca="false">VLOOKUP(RANDBETWEEN(1,100),Magic,N$16)</f>
        <v>Universal solvent</v>
      </c>
      <c r="O26" s="52" t="str">
        <f aca="false">VLOOKUP(RANDBETWEEN(1,100),Magic,O$16)</f>
        <v>Wand of web</v>
      </c>
      <c r="P26" s="52" t="str">
        <f aca="false">VLOOKUP(RANDBETWEEN(1,100),Magic,P$16)</f>
        <v>Figurine of wondrous power (roll d8)</v>
      </c>
      <c r="Q26" s="52" t="str">
        <f aca="false">VLOOKUP(RANDBETWEEN(1,100),Magic,Q$16)</f>
        <v>Ioun stone (leadership)</v>
      </c>
      <c r="R26" s="52" t="str">
        <f aca="false">VLOOKUP(RANDBETWEEN(1,100),Magic,R$16)</f>
        <v>Holy avenger</v>
      </c>
    </row>
    <row r="27" customFormat="false" ht="15.75" hidden="true" customHeight="false" outlineLevel="2" collapsed="false">
      <c r="A27" s="0" t="n">
        <v>11</v>
      </c>
      <c r="B27" s="51" t="n">
        <f aca="false">RANDBETWEEN(1,B$15)</f>
        <v>1</v>
      </c>
      <c r="C27" s="51" t="n">
        <f aca="false">RANDBETWEEN(1,C$15)</f>
        <v>1</v>
      </c>
      <c r="D27" s="51" t="n">
        <f aca="false">RANDBETWEEN(1,D$15)</f>
        <v>1</v>
      </c>
      <c r="E27" s="51" t="n">
        <f aca="false">RANDBETWEEN(1,E$15)</f>
        <v>1</v>
      </c>
      <c r="F27" s="51" t="n">
        <f aca="false">RANDBETWEEN(1,F$15)</f>
        <v>4</v>
      </c>
      <c r="I27" s="0" t="n">
        <v>1</v>
      </c>
      <c r="J27" s="51" t="str">
        <f aca="false">IF(ISERR(FIND("(roll d",J17)),"",RANDBETWEEN(1,VALUE(SUBSTITUTE(RIGHT(J17,LEN(J17)-FIND("(roll d",J17)-6),")",""))))</f>
        <v/>
      </c>
      <c r="K27" s="51" t="str">
        <f aca="false">IF(ISERR(FIND("(roll d",K17)),"",RANDBETWEEN(1,VALUE(SUBSTITUTE(RIGHT(K17,LEN(K17)-FIND("(roll d",K17)-6),")",""))))</f>
        <v/>
      </c>
      <c r="L27" s="51" t="str">
        <f aca="false">IF(ISERR(FIND("(roll d",L17)),"",RANDBETWEEN(1,VALUE(SUBSTITUTE(RIGHT(L17,LEN(L17)-FIND("(roll d",L17)-6),")",""))))</f>
        <v/>
      </c>
      <c r="M27" s="51" t="str">
        <f aca="false">IF(ISERR(FIND("(roll d",M17)),"",RANDBETWEEN(1,VALUE(SUBSTITUTE(RIGHT(M17,LEN(M17)-FIND("(roll d",M17)-6),")",""))))</f>
        <v/>
      </c>
      <c r="N27" s="51" t="str">
        <f aca="false">IF(ISERR(FIND("(roll d",N17)),"",RANDBETWEEN(1,VALUE(SUBSTITUTE(RIGHT(N17,LEN(N17)-FIND("(roll d",N17)-6),")",""))))</f>
        <v/>
      </c>
      <c r="O27" s="51" t="str">
        <f aca="false">IF(ISERR(FIND("(roll d",O17)),"",RANDBETWEEN(1,VALUE(SUBSTITUTE(RIGHT(O17,LEN(O17)-FIND("(roll d",O17)-6),")",""))))</f>
        <v/>
      </c>
      <c r="P27" s="51" t="str">
        <f aca="false">IF(ISERR(FIND("(roll d",P17)),"",RANDBETWEEN(1,VALUE(SUBSTITUTE(RIGHT(P17,LEN(P17)-FIND("(roll d",P17)-6),")",""))))</f>
        <v/>
      </c>
      <c r="Q27" s="51" t="str">
        <f aca="false">IF(ISERR(FIND("(roll d",Q17)),"",RANDBETWEEN(1,VALUE(SUBSTITUTE(RIGHT(Q17,LEN(Q17)-FIND("(roll d",Q17)-6),")",""))))</f>
        <v/>
      </c>
      <c r="R27" s="51" t="str">
        <f aca="false">IF(ISERR(FIND("(roll d",R17)),"",RANDBETWEEN(1,VALUE(SUBSTITUTE(RIGHT(R17,LEN(R17)-FIND("(roll d",R17)-6),")",""))))</f>
        <v/>
      </c>
    </row>
    <row r="28" customFormat="false" ht="15" hidden="true" customHeight="false" outlineLevel="2" collapsed="false">
      <c r="A28" s="0" t="n">
        <v>12</v>
      </c>
      <c r="B28" s="51" t="n">
        <f aca="false">RANDBETWEEN(1,B$15)</f>
        <v>1</v>
      </c>
      <c r="C28" s="51" t="n">
        <f aca="false">RANDBETWEEN(1,C$15)</f>
        <v>1</v>
      </c>
      <c r="D28" s="51" t="n">
        <f aca="false">RANDBETWEEN(1,D$15)</f>
        <v>1</v>
      </c>
      <c r="E28" s="51" t="n">
        <f aca="false">RANDBETWEEN(1,E$15)</f>
        <v>1</v>
      </c>
      <c r="F28" s="51" t="n">
        <f aca="false">RANDBETWEEN(1,F$15)</f>
        <v>3</v>
      </c>
      <c r="I28" s="0" t="n">
        <v>2</v>
      </c>
      <c r="J28" s="51" t="str">
        <f aca="false">IF(ISERR(FIND("(roll d",J18)),"",RANDBETWEEN(1,VALUE(SUBSTITUTE(RIGHT(J18,LEN(J18)-FIND("(roll d",J18)-6),")",""))))</f>
        <v/>
      </c>
      <c r="K28" s="51" t="str">
        <f aca="false">IF(ISERR(FIND("(roll d",K18)),"",RANDBETWEEN(1,VALUE(SUBSTITUTE(RIGHT(K18,LEN(K18)-FIND("(roll d",K18)-6),")",""))))</f>
        <v/>
      </c>
      <c r="L28" s="51" t="str">
        <f aca="false">IF(ISERR(FIND("(roll d",L18)),"",RANDBETWEEN(1,VALUE(SUBSTITUTE(RIGHT(L18,LEN(L18)-FIND("(roll d",L18)-6),")",""))))</f>
        <v/>
      </c>
      <c r="M28" s="51" t="str">
        <f aca="false">IF(ISERR(FIND("(roll d",M18)),"",RANDBETWEEN(1,VALUE(SUBSTITUTE(RIGHT(M18,LEN(M18)-FIND("(roll d",M18)-6),")",""))))</f>
        <v/>
      </c>
      <c r="N28" s="51" t="str">
        <f aca="false">IF(ISERR(FIND("(roll d",N18)),"",RANDBETWEEN(1,VALUE(SUBSTITUTE(RIGHT(N18,LEN(N18)-FIND("(roll d",N18)-6),")",""))))</f>
        <v/>
      </c>
      <c r="O28" s="51" t="str">
        <f aca="false">IF(ISERR(FIND("(roll d",O18)),"",RANDBETWEEN(1,VALUE(SUBSTITUTE(RIGHT(O18,LEN(O18)-FIND("(roll d",O18)-6),")",""))))</f>
        <v/>
      </c>
      <c r="P28" s="51" t="str">
        <f aca="false">IF(ISERR(FIND("(roll d",P18)),"",RANDBETWEEN(1,VALUE(SUBSTITUTE(RIGHT(P18,LEN(P18)-FIND("(roll d",P18)-6),")",""))))</f>
        <v/>
      </c>
      <c r="Q28" s="51" t="str">
        <f aca="false">IF(ISERR(FIND("(roll d",Q18)),"",RANDBETWEEN(1,VALUE(SUBSTITUTE(RIGHT(Q18,LEN(Q18)-FIND("(roll d",Q18)-6),")",""))))</f>
        <v/>
      </c>
      <c r="R28" s="51" t="str">
        <f aca="false">IF(ISERR(FIND("(roll d",R18)),"",RANDBETWEEN(1,VALUE(SUBSTITUTE(RIGHT(R18,LEN(R18)-FIND("(roll d",R18)-6),")",""))))</f>
        <v/>
      </c>
    </row>
    <row r="29" customFormat="false" ht="15" hidden="true" customHeight="false" outlineLevel="2" collapsed="false">
      <c r="A29" s="0" t="n">
        <v>13</v>
      </c>
      <c r="B29" s="51" t="n">
        <f aca="false">RANDBETWEEN(1,B$15)</f>
        <v>1</v>
      </c>
      <c r="C29" s="51" t="n">
        <f aca="false">RANDBETWEEN(1,C$15)</f>
        <v>1</v>
      </c>
      <c r="D29" s="51" t="n">
        <f aca="false">RANDBETWEEN(1,D$15)</f>
        <v>1</v>
      </c>
      <c r="E29" s="51" t="n">
        <f aca="false">RANDBETWEEN(1,E$15)</f>
        <v>1</v>
      </c>
      <c r="F29" s="51" t="n">
        <f aca="false">RANDBETWEEN(1,F$15)</f>
        <v>5</v>
      </c>
      <c r="I29" s="0" t="n">
        <v>3</v>
      </c>
      <c r="J29" s="51" t="str">
        <f aca="false">IF(ISERR(FIND("(roll d",J19)),"",RANDBETWEEN(1,VALUE(SUBSTITUTE(RIGHT(J19,LEN(J19)-FIND("(roll d",J19)-6),")",""))))</f>
        <v/>
      </c>
      <c r="K29" s="51" t="str">
        <f aca="false">IF(ISERR(FIND("(roll d",K19)),"",RANDBETWEEN(1,VALUE(SUBSTITUTE(RIGHT(K19,LEN(K19)-FIND("(roll d",K19)-6),")",""))))</f>
        <v/>
      </c>
      <c r="L29" s="51" t="str">
        <f aca="false">IF(ISERR(FIND("(roll d",L19)),"",RANDBETWEEN(1,VALUE(SUBSTITUTE(RIGHT(L19,LEN(L19)-FIND("(roll d",L19)-6),")",""))))</f>
        <v/>
      </c>
      <c r="M29" s="51" t="str">
        <f aca="false">IF(ISERR(FIND("(roll d",M19)),"",RANDBETWEEN(1,VALUE(SUBSTITUTE(RIGHT(M19,LEN(M19)-FIND("(roll d",M19)-6),")",""))))</f>
        <v/>
      </c>
      <c r="N29" s="51" t="str">
        <f aca="false">IF(ISERR(FIND("(roll d",N19)),"",RANDBETWEEN(1,VALUE(SUBSTITUTE(RIGHT(N19,LEN(N19)-FIND("(roll d",N19)-6),")",""))))</f>
        <v/>
      </c>
      <c r="O29" s="51" t="str">
        <f aca="false">IF(ISERR(FIND("(roll d",O19)),"",RANDBETWEEN(1,VALUE(SUBSTITUTE(RIGHT(O19,LEN(O19)-FIND("(roll d",O19)-6),")",""))))</f>
        <v/>
      </c>
      <c r="P29" s="51" t="str">
        <f aca="false">IF(ISERR(FIND("(roll d",P19)),"",RANDBETWEEN(1,VALUE(SUBSTITUTE(RIGHT(P19,LEN(P19)-FIND("(roll d",P19)-6),")",""))))</f>
        <v/>
      </c>
      <c r="Q29" s="51" t="str">
        <f aca="false">IF(ISERR(FIND("(roll d",Q19)),"",RANDBETWEEN(1,VALUE(SUBSTITUTE(RIGHT(Q19,LEN(Q19)-FIND("(roll d",Q19)-6),")",""))))</f>
        <v/>
      </c>
      <c r="R29" s="51" t="str">
        <f aca="false">IF(ISERR(FIND("(roll d",R19)),"",RANDBETWEEN(1,VALUE(SUBSTITUTE(RIGHT(R19,LEN(R19)-FIND("(roll d",R19)-6),")",""))))</f>
        <v/>
      </c>
    </row>
    <row r="30" customFormat="false" ht="15" hidden="true" customHeight="false" outlineLevel="2" collapsed="false">
      <c r="A30" s="0" t="n">
        <v>14</v>
      </c>
      <c r="B30" s="51" t="n">
        <f aca="false">RANDBETWEEN(1,B$15)</f>
        <v>1</v>
      </c>
      <c r="C30" s="51" t="n">
        <f aca="false">RANDBETWEEN(1,C$15)</f>
        <v>1</v>
      </c>
      <c r="D30" s="51" t="n">
        <f aca="false">RANDBETWEEN(1,D$15)</f>
        <v>1</v>
      </c>
      <c r="E30" s="51" t="n">
        <f aca="false">RANDBETWEEN(1,E$15)</f>
        <v>1</v>
      </c>
      <c r="F30" s="51" t="n">
        <f aca="false">RANDBETWEEN(1,F$15)</f>
        <v>1</v>
      </c>
      <c r="I30" s="0" t="n">
        <v>4</v>
      </c>
      <c r="J30" s="51" t="str">
        <f aca="false">IF(ISERR(FIND("(roll d",J20)),"",RANDBETWEEN(1,VALUE(SUBSTITUTE(RIGHT(J20,LEN(J20)-FIND("(roll d",J20)-6),")",""))))</f>
        <v/>
      </c>
      <c r="K30" s="51" t="str">
        <f aca="false">IF(ISERR(FIND("(roll d",K20)),"",RANDBETWEEN(1,VALUE(SUBSTITUTE(RIGHT(K20,LEN(K20)-FIND("(roll d",K20)-6),")",""))))</f>
        <v/>
      </c>
      <c r="L30" s="51" t="str">
        <f aca="false">IF(ISERR(FIND("(roll d",L20)),"",RANDBETWEEN(1,VALUE(SUBSTITUTE(RIGHT(L20,LEN(L20)-FIND("(roll d",L20)-6),")",""))))</f>
        <v/>
      </c>
      <c r="M30" s="51" t="str">
        <f aca="false">IF(ISERR(FIND("(roll d",M20)),"",RANDBETWEEN(1,VALUE(SUBSTITUTE(RIGHT(M20,LEN(M20)-FIND("(roll d",M20)-6),")",""))))</f>
        <v/>
      </c>
      <c r="N30" s="51" t="str">
        <f aca="false">IF(ISERR(FIND("(roll d",N20)),"",RANDBETWEEN(1,VALUE(SUBSTITUTE(RIGHT(N20,LEN(N20)-FIND("(roll d",N20)-6),")",""))))</f>
        <v/>
      </c>
      <c r="O30" s="51" t="str">
        <f aca="false">IF(ISERR(FIND("(roll d",O20)),"",RANDBETWEEN(1,VALUE(SUBSTITUTE(RIGHT(O20,LEN(O20)-FIND("(roll d",O20)-6),")",""))))</f>
        <v/>
      </c>
      <c r="P30" s="51" t="str">
        <f aca="false">IF(ISERR(FIND("(roll d",P20)),"",RANDBETWEEN(1,VALUE(SUBSTITUTE(RIGHT(P20,LEN(P20)-FIND("(roll d",P20)-6),")",""))))</f>
        <v/>
      </c>
      <c r="Q30" s="51" t="str">
        <f aca="false">IF(ISERR(FIND("(roll d",Q20)),"",RANDBETWEEN(1,VALUE(SUBSTITUTE(RIGHT(Q20,LEN(Q20)-FIND("(roll d",Q20)-6),")",""))))</f>
        <v/>
      </c>
      <c r="R30" s="51" t="str">
        <f aca="false">IF(ISERR(FIND("(roll d",R20)),"",RANDBETWEEN(1,VALUE(SUBSTITUTE(RIGHT(R20,LEN(R20)-FIND("(roll d",R20)-6),")",""))))</f>
        <v/>
      </c>
    </row>
    <row r="31" customFormat="false" ht="15" hidden="true" customHeight="false" outlineLevel="2" collapsed="false">
      <c r="A31" s="0" t="n">
        <v>15</v>
      </c>
      <c r="B31" s="51" t="n">
        <f aca="false">RANDBETWEEN(1,B$15)</f>
        <v>1</v>
      </c>
      <c r="C31" s="51" t="n">
        <f aca="false">RANDBETWEEN(1,C$15)</f>
        <v>1</v>
      </c>
      <c r="D31" s="51" t="n">
        <f aca="false">RANDBETWEEN(1,D$15)</f>
        <v>1</v>
      </c>
      <c r="E31" s="51" t="n">
        <f aca="false">RANDBETWEEN(1,E$15)</f>
        <v>1</v>
      </c>
      <c r="F31" s="51" t="n">
        <f aca="false">RANDBETWEEN(1,F$15)</f>
        <v>6</v>
      </c>
      <c r="I31" s="0" t="n">
        <v>5</v>
      </c>
      <c r="J31" s="51" t="str">
        <f aca="false">IF(ISERR(FIND("(roll d",J21)),"",RANDBETWEEN(1,VALUE(SUBSTITUTE(RIGHT(J21,LEN(J21)-FIND("(roll d",J21)-6),")",""))))</f>
        <v/>
      </c>
      <c r="K31" s="51" t="str">
        <f aca="false">IF(ISERR(FIND("(roll d",K21)),"",RANDBETWEEN(1,VALUE(SUBSTITUTE(RIGHT(K21,LEN(K21)-FIND("(roll d",K21)-6),")",""))))</f>
        <v/>
      </c>
      <c r="L31" s="51" t="str">
        <f aca="false">IF(ISERR(FIND("(roll d",L21)),"",RANDBETWEEN(1,VALUE(SUBSTITUTE(RIGHT(L21,LEN(L21)-FIND("(roll d",L21)-6),")",""))))</f>
        <v/>
      </c>
      <c r="M31" s="51" t="str">
        <f aca="false">IF(ISERR(FIND("(roll d",M21)),"",RANDBETWEEN(1,VALUE(SUBSTITUTE(RIGHT(M21,LEN(M21)-FIND("(roll d",M21)-6),")",""))))</f>
        <v/>
      </c>
      <c r="N31" s="51" t="str">
        <f aca="false">IF(ISERR(FIND("(roll d",N21)),"",RANDBETWEEN(1,VALUE(SUBSTITUTE(RIGHT(N21,LEN(N21)-FIND("(roll d",N21)-6),")",""))))</f>
        <v/>
      </c>
      <c r="O31" s="51" t="str">
        <f aca="false">IF(ISERR(FIND("(roll d",O21)),"",RANDBETWEEN(1,VALUE(SUBSTITUTE(RIGHT(O21,LEN(O21)-FIND("(roll d",O21)-6),")",""))))</f>
        <v/>
      </c>
      <c r="P31" s="51" t="str">
        <f aca="false">IF(ISERR(FIND("(roll d",P21)),"",RANDBETWEEN(1,VALUE(SUBSTITUTE(RIGHT(P21,LEN(P21)-FIND("(roll d",P21)-6),")",""))))</f>
        <v/>
      </c>
      <c r="Q31" s="51" t="str">
        <f aca="false">IF(ISERR(FIND("(roll d",Q21)),"",RANDBETWEEN(1,VALUE(SUBSTITUTE(RIGHT(Q21,LEN(Q21)-FIND("(roll d",Q21)-6),")",""))))</f>
        <v/>
      </c>
      <c r="R31" s="51" t="str">
        <f aca="false">IF(ISERR(FIND("(roll d",R21)),"",RANDBETWEEN(1,VALUE(SUBSTITUTE(RIGHT(R21,LEN(R21)-FIND("(roll d",R21)-6),")",""))))</f>
        <v/>
      </c>
    </row>
    <row r="32" customFormat="false" ht="15" hidden="true" customHeight="false" outlineLevel="2" collapsed="false">
      <c r="A32" s="0" t="n">
        <v>16</v>
      </c>
      <c r="B32" s="51" t="n">
        <f aca="false">RANDBETWEEN(1,B$15)</f>
        <v>1</v>
      </c>
      <c r="C32" s="51" t="n">
        <f aca="false">RANDBETWEEN(1,C$15)</f>
        <v>1</v>
      </c>
      <c r="D32" s="51" t="n">
        <f aca="false">RANDBETWEEN(1,D$15)</f>
        <v>1</v>
      </c>
      <c r="E32" s="51" t="n">
        <f aca="false">RANDBETWEEN(1,E$15)</f>
        <v>1</v>
      </c>
      <c r="F32" s="51" t="n">
        <f aca="false">RANDBETWEEN(1,F$15)</f>
        <v>2</v>
      </c>
      <c r="I32" s="0" t="n">
        <v>6</v>
      </c>
      <c r="J32" s="51" t="str">
        <f aca="false">IF(ISERR(FIND("(roll d",J22)),"",RANDBETWEEN(1,VALUE(SUBSTITUTE(RIGHT(J22,LEN(J22)-FIND("(roll d",J22)-6),")",""))))</f>
        <v/>
      </c>
      <c r="K32" s="51" t="str">
        <f aca="false">IF(ISERR(FIND("(roll d",K22)),"",RANDBETWEEN(1,VALUE(SUBSTITUTE(RIGHT(K22,LEN(K22)-FIND("(roll d",K22)-6),")",""))))</f>
        <v/>
      </c>
      <c r="L32" s="51" t="str">
        <f aca="false">IF(ISERR(FIND("(roll d",L22)),"",RANDBETWEEN(1,VALUE(SUBSTITUTE(RIGHT(L22,LEN(L22)-FIND("(roll d",L22)-6),")",""))))</f>
        <v/>
      </c>
      <c r="M32" s="51" t="str">
        <f aca="false">IF(ISERR(FIND("(roll d",M22)),"",RANDBETWEEN(1,VALUE(SUBSTITUTE(RIGHT(M22,LEN(M22)-FIND("(roll d",M22)-6),")",""))))</f>
        <v/>
      </c>
      <c r="N32" s="51" t="str">
        <f aca="false">IF(ISERR(FIND("(roll d",N22)),"",RANDBETWEEN(1,VALUE(SUBSTITUTE(RIGHT(N22,LEN(N22)-FIND("(roll d",N22)-6),")",""))))</f>
        <v/>
      </c>
      <c r="O32" s="51" t="str">
        <f aca="false">IF(ISERR(FIND("(roll d",O22)),"",RANDBETWEEN(1,VALUE(SUBSTITUTE(RIGHT(O22,LEN(O22)-FIND("(roll d",O22)-6),")",""))))</f>
        <v/>
      </c>
      <c r="P32" s="51" t="str">
        <f aca="false">IF(ISERR(FIND("(roll d",P22)),"",RANDBETWEEN(1,VALUE(SUBSTITUTE(RIGHT(P22,LEN(P22)-FIND("(roll d",P22)-6),")",""))))</f>
        <v/>
      </c>
      <c r="Q32" s="51" t="str">
        <f aca="false">IF(ISERR(FIND("(roll d",Q22)),"",RANDBETWEEN(1,VALUE(SUBSTITUTE(RIGHT(Q22,LEN(Q22)-FIND("(roll d",Q22)-6),")",""))))</f>
        <v/>
      </c>
      <c r="R32" s="51" t="str">
        <f aca="false">IF(ISERR(FIND("(roll d",R22)),"",RANDBETWEEN(1,VALUE(SUBSTITUTE(RIGHT(R22,LEN(R22)-FIND("(roll d",R22)-6),")",""))))</f>
        <v/>
      </c>
    </row>
    <row r="33" customFormat="false" ht="15" hidden="true" customHeight="false" outlineLevel="2" collapsed="false">
      <c r="A33" s="0" t="n">
        <v>17</v>
      </c>
      <c r="B33" s="51" t="n">
        <f aca="false">RANDBETWEEN(1,B$15)</f>
        <v>1</v>
      </c>
      <c r="C33" s="51" t="n">
        <f aca="false">RANDBETWEEN(1,C$15)</f>
        <v>1</v>
      </c>
      <c r="D33" s="51" t="n">
        <f aca="false">RANDBETWEEN(1,D$15)</f>
        <v>1</v>
      </c>
      <c r="E33" s="51" t="n">
        <f aca="false">RANDBETWEEN(1,E$15)</f>
        <v>1</v>
      </c>
      <c r="F33" s="51" t="n">
        <f aca="false">RANDBETWEEN(1,F$15)</f>
        <v>1</v>
      </c>
      <c r="I33" s="0" t="n">
        <v>7</v>
      </c>
      <c r="J33" s="51" t="str">
        <f aca="false">IF(ISERR(FIND("(roll d",J23)),"",RANDBETWEEN(1,VALUE(SUBSTITUTE(RIGHT(J23,LEN(J23)-FIND("(roll d",J23)-6),")",""))))</f>
        <v/>
      </c>
      <c r="K33" s="51" t="str">
        <f aca="false">IF(ISERR(FIND("(roll d",K23)),"",RANDBETWEEN(1,VALUE(SUBSTITUTE(RIGHT(K23,LEN(K23)-FIND("(roll d",K23)-6),")",""))))</f>
        <v/>
      </c>
      <c r="L33" s="51" t="str">
        <f aca="false">IF(ISERR(FIND("(roll d",L23)),"",RANDBETWEEN(1,VALUE(SUBSTITUTE(RIGHT(L23,LEN(L23)-FIND("(roll d",L23)-6),")",""))))</f>
        <v/>
      </c>
      <c r="M33" s="51" t="str">
        <f aca="false">IF(ISERR(FIND("(roll d",M23)),"",RANDBETWEEN(1,VALUE(SUBSTITUTE(RIGHT(M23,LEN(M23)-FIND("(roll d",M23)-6),")",""))))</f>
        <v/>
      </c>
      <c r="N33" s="51" t="str">
        <f aca="false">IF(ISERR(FIND("(roll d",N23)),"",RANDBETWEEN(1,VALUE(SUBSTITUTE(RIGHT(N23,LEN(N23)-FIND("(roll d",N23)-6),")",""))))</f>
        <v/>
      </c>
      <c r="O33" s="51" t="str">
        <f aca="false">IF(ISERR(FIND("(roll d",O23)),"",RANDBETWEEN(1,VALUE(SUBSTITUTE(RIGHT(O23,LEN(O23)-FIND("(roll d",O23)-6),")",""))))</f>
        <v/>
      </c>
      <c r="P33" s="51" t="str">
        <f aca="false">IF(ISERR(FIND("(roll d",P23)),"",RANDBETWEEN(1,VALUE(SUBSTITUTE(RIGHT(P23,LEN(P23)-FIND("(roll d",P23)-6),")",""))))</f>
        <v/>
      </c>
      <c r="Q33" s="51" t="str">
        <f aca="false">IF(ISERR(FIND("(roll d",Q23)),"",RANDBETWEEN(1,VALUE(SUBSTITUTE(RIGHT(Q23,LEN(Q23)-FIND("(roll d",Q23)-6),")",""))))</f>
        <v/>
      </c>
      <c r="R33" s="51" t="str">
        <f aca="false">IF(ISERR(FIND("(roll d",R23)),"",RANDBETWEEN(1,VALUE(SUBSTITUTE(RIGHT(R23,LEN(R23)-FIND("(roll d",R23)-6),")",""))))</f>
        <v/>
      </c>
    </row>
    <row r="34" customFormat="false" ht="15" hidden="true" customHeight="false" outlineLevel="2" collapsed="false">
      <c r="A34" s="0" t="n">
        <v>18</v>
      </c>
      <c r="B34" s="51" t="n">
        <f aca="false">RANDBETWEEN(1,B$15)</f>
        <v>1</v>
      </c>
      <c r="C34" s="51" t="n">
        <f aca="false">RANDBETWEEN(1,C$15)</f>
        <v>1</v>
      </c>
      <c r="D34" s="51" t="n">
        <f aca="false">RANDBETWEEN(1,D$15)</f>
        <v>1</v>
      </c>
      <c r="E34" s="51" t="n">
        <f aca="false">RANDBETWEEN(1,E$15)</f>
        <v>1</v>
      </c>
      <c r="F34" s="51" t="n">
        <f aca="false">RANDBETWEEN(1,F$15)</f>
        <v>5</v>
      </c>
      <c r="I34" s="0" t="n">
        <v>8</v>
      </c>
      <c r="J34" s="51" t="str">
        <f aca="false">IF(ISERR(FIND("(roll d",J24)),"",RANDBETWEEN(1,VALUE(SUBSTITUTE(RIGHT(J24,LEN(J24)-FIND("(roll d",J24)-6),")",""))))</f>
        <v/>
      </c>
      <c r="K34" s="51" t="str">
        <f aca="false">IF(ISERR(FIND("(roll d",K24)),"",RANDBETWEEN(1,VALUE(SUBSTITUTE(RIGHT(K24,LEN(K24)-FIND("(roll d",K24)-6),")",""))))</f>
        <v/>
      </c>
      <c r="L34" s="51" t="str">
        <f aca="false">IF(ISERR(FIND("(roll d",L24)),"",RANDBETWEEN(1,VALUE(SUBSTITUTE(RIGHT(L24,LEN(L24)-FIND("(roll d",L24)-6),")",""))))</f>
        <v/>
      </c>
      <c r="M34" s="51" t="str">
        <f aca="false">IF(ISERR(FIND("(roll d",M24)),"",RANDBETWEEN(1,VALUE(SUBSTITUTE(RIGHT(M24,LEN(M24)-FIND("(roll d",M24)-6),")",""))))</f>
        <v/>
      </c>
      <c r="N34" s="51" t="str">
        <f aca="false">IF(ISERR(FIND("(roll d",N24)),"",RANDBETWEEN(1,VALUE(SUBSTITUTE(RIGHT(N24,LEN(N24)-FIND("(roll d",N24)-6),")",""))))</f>
        <v/>
      </c>
      <c r="O34" s="51" t="str">
        <f aca="false">IF(ISERR(FIND("(roll d",O24)),"",RANDBETWEEN(1,VALUE(SUBSTITUTE(RIGHT(O24,LEN(O24)-FIND("(roll d",O24)-6),")",""))))</f>
        <v/>
      </c>
      <c r="P34" s="51" t="str">
        <f aca="false">IF(ISERR(FIND("(roll d",P24)),"",RANDBETWEEN(1,VALUE(SUBSTITUTE(RIGHT(P24,LEN(P24)-FIND("(roll d",P24)-6),")",""))))</f>
        <v/>
      </c>
      <c r="Q34" s="51" t="str">
        <f aca="false">IF(ISERR(FIND("(roll d",Q24)),"",RANDBETWEEN(1,VALUE(SUBSTITUTE(RIGHT(Q24,LEN(Q24)-FIND("(roll d",Q24)-6),")",""))))</f>
        <v/>
      </c>
      <c r="R34" s="51" t="str">
        <f aca="false">IF(ISERR(FIND("(roll d",R24)),"",RANDBETWEEN(1,VALUE(SUBSTITUTE(RIGHT(R24,LEN(R24)-FIND("(roll d",R24)-6),")",""))))</f>
        <v/>
      </c>
    </row>
    <row r="35" customFormat="false" ht="15" hidden="true" customHeight="false" outlineLevel="2" collapsed="false">
      <c r="A35" s="0" t="n">
        <v>19</v>
      </c>
      <c r="B35" s="51" t="n">
        <f aca="false">RANDBETWEEN(1,B$15)</f>
        <v>1</v>
      </c>
      <c r="C35" s="51" t="n">
        <f aca="false">RANDBETWEEN(1,C$15)</f>
        <v>1</v>
      </c>
      <c r="D35" s="51" t="n">
        <f aca="false">RANDBETWEEN(1,D$15)</f>
        <v>1</v>
      </c>
      <c r="E35" s="51" t="n">
        <f aca="false">RANDBETWEEN(1,E$15)</f>
        <v>1</v>
      </c>
      <c r="F35" s="51" t="n">
        <f aca="false">RANDBETWEEN(1,F$15)</f>
        <v>2</v>
      </c>
      <c r="I35" s="0" t="n">
        <v>9</v>
      </c>
      <c r="J35" s="51" t="str">
        <f aca="false">IF(ISERR(FIND("(roll d",J25)),"",RANDBETWEEN(1,VALUE(SUBSTITUTE(RIGHT(J25,LEN(J25)-FIND("(roll d",J25)-6),")",""))))</f>
        <v/>
      </c>
      <c r="K35" s="51" t="str">
        <f aca="false">IF(ISERR(FIND("(roll d",K25)),"",RANDBETWEEN(1,VALUE(SUBSTITUTE(RIGHT(K25,LEN(K25)-FIND("(roll d",K25)-6),")",""))))</f>
        <v/>
      </c>
      <c r="L35" s="51" t="str">
        <f aca="false">IF(ISERR(FIND("(roll d",L25)),"",RANDBETWEEN(1,VALUE(SUBSTITUTE(RIGHT(L25,LEN(L25)-FIND("(roll d",L25)-6),")",""))))</f>
        <v/>
      </c>
      <c r="M35" s="51" t="str">
        <f aca="false">IF(ISERR(FIND("(roll d",M25)),"",RANDBETWEEN(1,VALUE(SUBSTITUTE(RIGHT(M25,LEN(M25)-FIND("(roll d",M25)-6),")",""))))</f>
        <v/>
      </c>
      <c r="N35" s="51" t="str">
        <f aca="false">IF(ISERR(FIND("(roll d",N25)),"",RANDBETWEEN(1,VALUE(SUBSTITUTE(RIGHT(N25,LEN(N25)-FIND("(roll d",N25)-6),")",""))))</f>
        <v/>
      </c>
      <c r="O35" s="51" t="str">
        <f aca="false">IF(ISERR(FIND("(roll d",O25)),"",RANDBETWEEN(1,VALUE(SUBSTITUTE(RIGHT(O25,LEN(O25)-FIND("(roll d",O25)-6),")",""))))</f>
        <v/>
      </c>
      <c r="P35" s="51" t="str">
        <f aca="false">IF(ISERR(FIND("(roll d",P25)),"",RANDBETWEEN(1,VALUE(SUBSTITUTE(RIGHT(P25,LEN(P25)-FIND("(roll d",P25)-6),")",""))))</f>
        <v/>
      </c>
      <c r="Q35" s="51" t="str">
        <f aca="false">IF(ISERR(FIND("(roll d",Q25)),"",RANDBETWEEN(1,VALUE(SUBSTITUTE(RIGHT(Q25,LEN(Q25)-FIND("(roll d",Q25)-6),")",""))))</f>
        <v/>
      </c>
      <c r="R35" s="51" t="str">
        <f aca="false">IF(ISERR(FIND("(roll d",R25)),"",RANDBETWEEN(1,VALUE(SUBSTITUTE(RIGHT(R25,LEN(R25)-FIND("(roll d",R25)-6),")",""))))</f>
        <v/>
      </c>
    </row>
    <row r="36" customFormat="false" ht="15" hidden="true" customHeight="false" outlineLevel="2" collapsed="false">
      <c r="A36" s="0" t="n">
        <v>20</v>
      </c>
      <c r="B36" s="51" t="n">
        <f aca="false">RANDBETWEEN(1,B$15)</f>
        <v>1</v>
      </c>
      <c r="C36" s="51" t="n">
        <f aca="false">RANDBETWEEN(1,C$15)</f>
        <v>1</v>
      </c>
      <c r="D36" s="51" t="n">
        <f aca="false">RANDBETWEEN(1,D$15)</f>
        <v>1</v>
      </c>
      <c r="E36" s="51" t="n">
        <f aca="false">RANDBETWEEN(1,E$15)</f>
        <v>1</v>
      </c>
      <c r="F36" s="51" t="n">
        <f aca="false">RANDBETWEEN(1,F$15)</f>
        <v>6</v>
      </c>
      <c r="G36" s="51" t="str">
        <f aca="false">"Gems_"&amp;G16</f>
        <v>Gems_1</v>
      </c>
      <c r="H36" s="51" t="str">
        <f aca="false">"Art_"&amp;H16</f>
        <v>Art_1</v>
      </c>
      <c r="I36" s="0" t="n">
        <v>10</v>
      </c>
      <c r="J36" s="51" t="str">
        <f aca="false">IF(ISERR(FIND("(roll d",J26)),"",RANDBETWEEN(1,VALUE(SUBSTITUTE(RIGHT(J26,LEN(J26)-FIND("(roll d",J26)-6),")",""))))</f>
        <v/>
      </c>
      <c r="K36" s="51" t="str">
        <f aca="false">IF(ISERR(FIND("(roll d",K26)),"",RANDBETWEEN(1,VALUE(SUBSTITUTE(RIGHT(K26,LEN(K26)-FIND("(roll d",K26)-6),")",""))))</f>
        <v/>
      </c>
      <c r="L36" s="51" t="str">
        <f aca="false">IF(ISERR(FIND("(roll d",L26)),"",RANDBETWEEN(1,VALUE(SUBSTITUTE(RIGHT(L26,LEN(L26)-FIND("(roll d",L26)-6),")",""))))</f>
        <v/>
      </c>
      <c r="M36" s="51" t="str">
        <f aca="false">IF(ISERR(FIND("(roll d",M26)),"",RANDBETWEEN(1,VALUE(SUBSTITUTE(RIGHT(M26,LEN(M26)-FIND("(roll d",M26)-6),")",""))))</f>
        <v/>
      </c>
      <c r="N36" s="51" t="str">
        <f aca="false">IF(ISERR(FIND("(roll d",N26)),"",RANDBETWEEN(1,VALUE(SUBSTITUTE(RIGHT(N26,LEN(N26)-FIND("(roll d",N26)-6),")",""))))</f>
        <v/>
      </c>
      <c r="O36" s="51" t="str">
        <f aca="false">IF(ISERR(FIND("(roll d",O26)),"",RANDBETWEEN(1,VALUE(SUBSTITUTE(RIGHT(O26,LEN(O26)-FIND("(roll d",O26)-6),")",""))))</f>
        <v/>
      </c>
      <c r="P36" s="51" t="n">
        <f aca="false">IF(ISERR(FIND("(roll d",P26)),"",RANDBETWEEN(1,VALUE(SUBSTITUTE(RIGHT(P26,LEN(P26)-FIND("(roll d",P26)-6),")",""))))</f>
        <v>6</v>
      </c>
      <c r="Q36" s="51" t="str">
        <f aca="false">IF(ISERR(FIND("(roll d",Q26)),"",RANDBETWEEN(1,VALUE(SUBSTITUTE(RIGHT(Q26,LEN(Q26)-FIND("(roll d",Q26)-6),")",""))))</f>
        <v/>
      </c>
      <c r="R36" s="51" t="str">
        <f aca="false">IF(ISERR(FIND("(roll d",R26)),"",RANDBETWEEN(1,VALUE(SUBSTITUTE(RIGHT(R26,LEN(R26)-FIND("(roll d",R26)-6),")",""))))</f>
        <v/>
      </c>
    </row>
    <row r="37" customFormat="false" ht="15" hidden="false" customHeight="false" outlineLevel="0" collapsed="false">
      <c r="A37" s="0" t="s">
        <v>979</v>
      </c>
      <c r="B37" s="0" t="n">
        <f aca="false">SUMIF($A17:$A36,"&lt;="&amp;B14,B17:B36)*B16</f>
        <v>0</v>
      </c>
      <c r="C37" s="0" t="n">
        <f aca="false">SUMIF($A17:$A36,"&lt;="&amp;C14,C17:C36)*C16</f>
        <v>0</v>
      </c>
      <c r="D37" s="0" t="n">
        <f aca="false">SUMIF($A17:$A36,"&lt;="&amp;D14,D17:D36)*D16</f>
        <v>0</v>
      </c>
      <c r="E37" s="0" t="n">
        <f aca="false">SUMIF($A17:$A36,"&lt;="&amp;E14,E17:E36)*E16</f>
        <v>0</v>
      </c>
      <c r="F37" s="0" t="n">
        <f aca="false">SUMIF($A17:$A36,"&lt;="&amp;F14,F17:F36)*F16</f>
        <v>1</v>
      </c>
      <c r="G37" s="0" t="n">
        <f aca="false">SUMIF($A17:$A19,"&lt;="&amp;G14,G17:G19)</f>
        <v>0</v>
      </c>
      <c r="H37" s="0" t="n">
        <f aca="false">SUMIF($A17:$A19,"&lt;="&amp;H14,H17:H19)</f>
        <v>0</v>
      </c>
      <c r="J37" s="0" t="n">
        <f aca="false">IF(J14=0,0,RANDBETWEEN(1,J15))</f>
        <v>0</v>
      </c>
      <c r="K37" s="0" t="n">
        <f aca="false">IF(K14=0,0,RANDBETWEEN(1,K15))</f>
        <v>0</v>
      </c>
      <c r="L37" s="0" t="n">
        <f aca="false">IF(L14=0,0,RANDBETWEEN(1,L15))</f>
        <v>0</v>
      </c>
      <c r="M37" s="0" t="n">
        <f aca="false">IF(M14=0,0,RANDBETWEEN(1,M15))</f>
        <v>0</v>
      </c>
      <c r="N37" s="0" t="n">
        <f aca="false">IF(N14=0,0,RANDBETWEEN(1,N15))</f>
        <v>0</v>
      </c>
      <c r="O37" s="0" t="n">
        <f aca="false">IF(O14=0,0,RANDBETWEEN(1,O15))</f>
        <v>0</v>
      </c>
      <c r="P37" s="0" t="n">
        <f aca="false">IF(P14=0,0,RANDBETWEEN(1,P15))</f>
        <v>0</v>
      </c>
      <c r="Q37" s="0" t="n">
        <f aca="false">IF(Q14=0,0,RANDBETWEEN(1,Q15))</f>
        <v>0</v>
      </c>
      <c r="R37" s="0" t="n">
        <f aca="false">IF(R14=0,0,RANDBETWEEN(1,R15))</f>
        <v>0</v>
      </c>
      <c r="S37" s="0" t="n">
        <f aca="false">SUM(J37:R37)</f>
        <v>0</v>
      </c>
    </row>
    <row r="38" customFormat="false" ht="15" hidden="false" customHeight="false" outlineLevel="0" collapsed="false">
      <c r="A38" s="0" t="s">
        <v>957</v>
      </c>
      <c r="B38" s="0" t="n">
        <v>0.01</v>
      </c>
      <c r="C38" s="0" t="n">
        <v>0.1</v>
      </c>
      <c r="D38" s="0" t="n">
        <v>0.5</v>
      </c>
      <c r="E38" s="0" t="n">
        <v>1</v>
      </c>
      <c r="F38" s="0" t="n">
        <v>10</v>
      </c>
      <c r="G38" s="0" t="n">
        <f aca="false">IF(G37=0,0,G16)</f>
        <v>0</v>
      </c>
      <c r="H38" s="0" t="n">
        <f aca="false">IF(H37=0,0,H16)</f>
        <v>0</v>
      </c>
    </row>
    <row r="39" customFormat="false" ht="15" hidden="false" customHeight="false" outlineLevel="0" collapsed="false">
      <c r="A39" s="0" t="s">
        <v>967</v>
      </c>
      <c r="B39" s="0" t="n">
        <f aca="false">B37*B38</f>
        <v>0</v>
      </c>
      <c r="C39" s="0" t="n">
        <f aca="false">C37*C38</f>
        <v>0</v>
      </c>
      <c r="D39" s="0" t="n">
        <f aca="false">D37*D38</f>
        <v>0</v>
      </c>
      <c r="E39" s="0" t="n">
        <f aca="false">E37*E38</f>
        <v>0</v>
      </c>
      <c r="F39" s="0" t="n">
        <f aca="false">F37*F38</f>
        <v>10</v>
      </c>
      <c r="G39" s="0" t="n">
        <f aca="false">G37*G38</f>
        <v>0</v>
      </c>
      <c r="H39" s="0" t="n">
        <f aca="false">H37*H38</f>
        <v>0</v>
      </c>
    </row>
    <row r="40" customFormat="false" ht="15" hidden="false" customHeight="false" outlineLevel="0" collapsed="false">
      <c r="B40" s="1" t="s">
        <v>377</v>
      </c>
      <c r="C40" s="1" t="s">
        <v>388</v>
      </c>
      <c r="D40" s="1" t="s">
        <v>980</v>
      </c>
      <c r="E40" s="1" t="s">
        <v>381</v>
      </c>
      <c r="F40" s="1" t="s">
        <v>384</v>
      </c>
    </row>
    <row r="41" customFormat="false" ht="15" hidden="false" customHeight="false" outlineLevel="0" collapsed="false">
      <c r="G41" s="0" t="str">
        <f aca="true">IF($I41&gt;G$37,"",VLOOKUP(RANDBETWEEN(1,MAX(INDIRECT(G$36))),INDIRECT(G$36),2))</f>
        <v/>
      </c>
      <c r="H41" s="0" t="str">
        <f aca="true">IF($I41&gt;H$37,"",VLOOKUP(RANDBETWEEN(1,MAX(INDIRECT(H$36))),INDIRECT(H$36),2))</f>
        <v/>
      </c>
      <c r="I41" s="0" t="n">
        <v>1</v>
      </c>
      <c r="J41" s="0" t="s">
        <v>419</v>
      </c>
      <c r="K41" s="0" t="n">
        <v>1</v>
      </c>
      <c r="L41" s="51" t="n">
        <f aca="false">MATCH(J41,$J$9:$R$9,0)</f>
        <v>1</v>
      </c>
      <c r="M41" s="51" t="str">
        <f aca="false">INDEX($J$17:$R$26,K41,L41)</f>
        <v>Potion of healing</v>
      </c>
      <c r="N41" s="51" t="str">
        <f aca="false">INDEX($J$27:$R$36,K41,L41)</f>
        <v/>
      </c>
      <c r="O41" s="51" t="str">
        <f aca="false">IF(N41="",M41,INDEX(Magic_additional,MATCH(M41,Magic_additional,0)+N41))</f>
        <v>Potion of healing</v>
      </c>
      <c r="P41" s="51" t="n">
        <f aca="false">INDEX($J$37:$R$37,1,L41)</f>
        <v>0</v>
      </c>
      <c r="Q41" s="51" t="n">
        <f aca="false">IF(K41&gt;P41,0,1)</f>
        <v>0</v>
      </c>
      <c r="R41" s="53" t="str">
        <f aca="false">IF(Q41=0,"",O41)</f>
        <v/>
      </c>
      <c r="S41" s="0" t="str">
        <f aca="false">IFERROR(VLOOKUP(I41,$Q$41:$R$130,2,0),"")</f>
        <v/>
      </c>
    </row>
    <row r="42" customFormat="false" ht="15" hidden="false" customHeight="false" outlineLevel="0" collapsed="false">
      <c r="G42" s="0" t="str">
        <f aca="true">IF($I42&gt;G$37,"",VLOOKUP(RANDBETWEEN(1,MAX(INDIRECT(G$36))),INDIRECT(G$36),2))</f>
        <v/>
      </c>
      <c r="H42" s="0" t="str">
        <f aca="true">IF($I42&gt;H$37,"",VLOOKUP(RANDBETWEEN(1,MAX(INDIRECT(H$36))),INDIRECT(H$36),2))</f>
        <v/>
      </c>
      <c r="I42" s="0" t="n">
        <v>2</v>
      </c>
      <c r="J42" s="0" t="s">
        <v>419</v>
      </c>
      <c r="K42" s="0" t="n">
        <v>2</v>
      </c>
      <c r="L42" s="51" t="n">
        <f aca="false">MATCH(J42,$J$9:$R$9,0)</f>
        <v>1</v>
      </c>
      <c r="M42" s="51" t="str">
        <f aca="false">INDEX($J$17:$R$26,K42,L42)</f>
        <v>Spell scroll (2nd level)</v>
      </c>
      <c r="N42" s="51" t="str">
        <f aca="false">INDEX($J$27:$R$36,K42,L42)</f>
        <v/>
      </c>
      <c r="O42" s="51" t="str">
        <f aca="false">IF(N42="",M42,INDEX(Magic_additional,MATCH(M42,Magic_additional,0)+N42))</f>
        <v>Spell scroll (2nd level)</v>
      </c>
      <c r="P42" s="51" t="n">
        <f aca="false">INDEX($J$37:$R$37,1,L42)</f>
        <v>0</v>
      </c>
      <c r="Q42" s="51" t="n">
        <f aca="false">IF(K42&gt;P42,0,MAX(Q$41:Q41)+1)</f>
        <v>0</v>
      </c>
      <c r="R42" s="53" t="str">
        <f aca="false">IF(Q42=0,"",O42)</f>
        <v/>
      </c>
      <c r="S42" s="0" t="str">
        <f aca="false">IFERROR(VLOOKUP(I42,$Q$41:$R$130,2,0),"")</f>
        <v/>
      </c>
    </row>
    <row r="43" customFormat="false" ht="15" hidden="false" customHeight="false" outlineLevel="0" collapsed="false">
      <c r="G43" s="0" t="str">
        <f aca="true">IF($I43&gt;G$37,"",VLOOKUP(RANDBETWEEN(1,MAX(INDIRECT(G$36))),INDIRECT(G$36),2))</f>
        <v/>
      </c>
      <c r="H43" s="0" t="str">
        <f aca="true">IF($I43&gt;H$37,"",VLOOKUP(RANDBETWEEN(1,MAX(INDIRECT(H$36))),INDIRECT(H$36),2))</f>
        <v/>
      </c>
      <c r="I43" s="0" t="n">
        <v>3</v>
      </c>
      <c r="J43" s="0" t="s">
        <v>419</v>
      </c>
      <c r="K43" s="0" t="n">
        <v>3</v>
      </c>
      <c r="L43" s="51" t="n">
        <f aca="false">MATCH(J43,$J$9:$R$9,0)</f>
        <v>1</v>
      </c>
      <c r="M43" s="51" t="str">
        <f aca="false">INDEX($J$17:$R$26,K43,L43)</f>
        <v>Potion of healing</v>
      </c>
      <c r="N43" s="51" t="str">
        <f aca="false">INDEX($J$27:$R$36,K43,L43)</f>
        <v/>
      </c>
      <c r="O43" s="51" t="str">
        <f aca="false">IF(N43="",M43,INDEX(Magic_additional,MATCH(M43,Magic_additional,0)+N43))</f>
        <v>Potion of healing</v>
      </c>
      <c r="P43" s="51" t="n">
        <f aca="false">INDEX($J$37:$R$37,1,L43)</f>
        <v>0</v>
      </c>
      <c r="Q43" s="51" t="n">
        <f aca="false">IF(K43&gt;P43,0,MAX(Q$41:Q42)+1)</f>
        <v>0</v>
      </c>
      <c r="R43" s="53" t="str">
        <f aca="false">IF(Q43=0,"",O43)</f>
        <v/>
      </c>
      <c r="S43" s="0" t="str">
        <f aca="false">IFERROR(VLOOKUP(I43,$Q$41:$R$130,2,0),"")</f>
        <v/>
      </c>
    </row>
    <row r="44" customFormat="false" ht="15" hidden="false" customHeight="false" outlineLevel="0" collapsed="false">
      <c r="G44" s="0" t="str">
        <f aca="true">IF($I44&gt;G$37,"",VLOOKUP(RANDBETWEEN(1,MAX(INDIRECT(G$36))),INDIRECT(G$36),2))</f>
        <v/>
      </c>
      <c r="H44" s="0" t="str">
        <f aca="true">IF($I44&gt;H$37,"",VLOOKUP(RANDBETWEEN(1,MAX(INDIRECT(H$36))),INDIRECT(H$36),2))</f>
        <v/>
      </c>
      <c r="I44" s="0" t="n">
        <v>4</v>
      </c>
      <c r="J44" s="0" t="s">
        <v>419</v>
      </c>
      <c r="K44" s="0" t="n">
        <v>4</v>
      </c>
      <c r="L44" s="51" t="n">
        <f aca="false">MATCH(J44,$J$9:$R$9,0)</f>
        <v>1</v>
      </c>
      <c r="M44" s="51" t="str">
        <f aca="false">INDEX($J$17:$R$26,K44,L44)</f>
        <v>Potion of healing</v>
      </c>
      <c r="N44" s="51" t="str">
        <f aca="false">INDEX($J$27:$R$36,K44,L44)</f>
        <v/>
      </c>
      <c r="O44" s="51" t="str">
        <f aca="false">IF(N44="",M44,INDEX(Magic_additional,MATCH(M44,Magic_additional,0)+N44))</f>
        <v>Potion of healing</v>
      </c>
      <c r="P44" s="51" t="n">
        <f aca="false">INDEX($J$37:$R$37,1,L44)</f>
        <v>0</v>
      </c>
      <c r="Q44" s="51" t="n">
        <f aca="false">IF(K44&gt;P44,0,MAX(Q$41:Q43)+1)</f>
        <v>0</v>
      </c>
      <c r="R44" s="53" t="str">
        <f aca="false">IF(Q44=0,"",O44)</f>
        <v/>
      </c>
      <c r="S44" s="0" t="str">
        <f aca="false">IFERROR(VLOOKUP(I44,$Q$41:$R$130,2,0),"")</f>
        <v/>
      </c>
    </row>
    <row r="45" customFormat="false" ht="15" hidden="false" customHeight="false" outlineLevel="0" collapsed="false">
      <c r="G45" s="0" t="str">
        <f aca="true">IF($I45&gt;G$37,"",VLOOKUP(RANDBETWEEN(1,MAX(INDIRECT(G$36))),INDIRECT(G$36),2))</f>
        <v/>
      </c>
      <c r="H45" s="0" t="str">
        <f aca="true">IF($I45&gt;H$37,"",VLOOKUP(RANDBETWEEN(1,MAX(INDIRECT(H$36))),INDIRECT(H$36),2))</f>
        <v/>
      </c>
      <c r="I45" s="0" t="n">
        <v>5</v>
      </c>
      <c r="J45" s="0" t="s">
        <v>419</v>
      </c>
      <c r="K45" s="0" t="n">
        <v>5</v>
      </c>
      <c r="L45" s="51" t="n">
        <f aca="false">MATCH(J45,$J$9:$R$9,0)</f>
        <v>1</v>
      </c>
      <c r="M45" s="51" t="str">
        <f aca="false">INDEX($J$17:$R$26,K45,L45)</f>
        <v>Potion of healing</v>
      </c>
      <c r="N45" s="51" t="str">
        <f aca="false">INDEX($J$27:$R$36,K45,L45)</f>
        <v/>
      </c>
      <c r="O45" s="51" t="str">
        <f aca="false">IF(N45="",M45,INDEX(Magic_additional,MATCH(M45,Magic_additional,0)+N45))</f>
        <v>Potion of healing</v>
      </c>
      <c r="P45" s="51" t="n">
        <f aca="false">INDEX($J$37:$R$37,1,L45)</f>
        <v>0</v>
      </c>
      <c r="Q45" s="51" t="n">
        <f aca="false">IF(K45&gt;P45,0,MAX(Q$41:Q44)+1)</f>
        <v>0</v>
      </c>
      <c r="R45" s="53" t="str">
        <f aca="false">IF(Q45=0,"",O45)</f>
        <v/>
      </c>
      <c r="S45" s="0" t="str">
        <f aca="false">IFERROR(VLOOKUP(I45,$Q$41:$R$130,2,0),"")</f>
        <v/>
      </c>
    </row>
    <row r="46" customFormat="false" ht="15" hidden="false" customHeight="false" outlineLevel="0" collapsed="false">
      <c r="G46" s="0" t="str">
        <f aca="true">IF($I46&gt;G$37,"",VLOOKUP(RANDBETWEEN(1,MAX(INDIRECT(G$36))),INDIRECT(G$36),2))</f>
        <v/>
      </c>
      <c r="H46" s="0" t="str">
        <f aca="true">IF($I46&gt;H$37,"",VLOOKUP(RANDBETWEEN(1,MAX(INDIRECT(H$36))),INDIRECT(H$36),2))</f>
        <v/>
      </c>
      <c r="I46" s="0" t="n">
        <v>6</v>
      </c>
      <c r="J46" s="0" t="s">
        <v>419</v>
      </c>
      <c r="K46" s="0" t="n">
        <v>6</v>
      </c>
      <c r="L46" s="51" t="n">
        <f aca="false">MATCH(J46,$J$9:$R$9,0)</f>
        <v>1</v>
      </c>
      <c r="M46" s="51" t="str">
        <f aca="false">INDEX($J$17:$R$26,K46,L46)</f>
        <v>Potion of healing</v>
      </c>
      <c r="N46" s="51" t="str">
        <f aca="false">INDEX($J$27:$R$36,K46,L46)</f>
        <v/>
      </c>
      <c r="O46" s="51" t="str">
        <f aca="false">IF(N46="",M46,INDEX(Magic_additional,MATCH(M46,Magic_additional,0)+N46))</f>
        <v>Potion of healing</v>
      </c>
      <c r="P46" s="51" t="n">
        <f aca="false">INDEX($J$37:$R$37,1,L46)</f>
        <v>0</v>
      </c>
      <c r="Q46" s="51" t="n">
        <f aca="false">IF(K46&gt;P46,0,MAX(Q$41:Q45)+1)</f>
        <v>0</v>
      </c>
      <c r="R46" s="53" t="str">
        <f aca="false">IF(Q46=0,"",O46)</f>
        <v/>
      </c>
      <c r="S46" s="0" t="str">
        <f aca="false">IFERROR(VLOOKUP(I46,$Q$41:$R$130,2,0),"")</f>
        <v/>
      </c>
    </row>
    <row r="47" customFormat="false" ht="15" hidden="false" customHeight="false" outlineLevel="0" collapsed="false">
      <c r="G47" s="0" t="str">
        <f aca="true">IF($I47&gt;G$37,"",VLOOKUP(RANDBETWEEN(1,MAX(INDIRECT(G$36))),INDIRECT(G$36),2))</f>
        <v/>
      </c>
      <c r="H47" s="0" t="str">
        <f aca="true">IF($I47&gt;H$37,"",VLOOKUP(RANDBETWEEN(1,MAX(INDIRECT(H$36))),INDIRECT(H$36),2))</f>
        <v/>
      </c>
      <c r="I47" s="0" t="n">
        <v>7</v>
      </c>
      <c r="J47" s="0" t="s">
        <v>419</v>
      </c>
      <c r="K47" s="0" t="n">
        <v>7</v>
      </c>
      <c r="L47" s="51" t="n">
        <f aca="false">MATCH(J47,$J$9:$R$9,0)</f>
        <v>1</v>
      </c>
      <c r="M47" s="51" t="str">
        <f aca="false">INDEX($J$17:$R$26,K47,L47)</f>
        <v>Spell scroll (1st level)</v>
      </c>
      <c r="N47" s="51" t="str">
        <f aca="false">INDEX($J$27:$R$36,K47,L47)</f>
        <v/>
      </c>
      <c r="O47" s="51" t="str">
        <f aca="false">IF(N47="",M47,INDEX(Magic_additional,MATCH(M47,Magic_additional,0)+N47))</f>
        <v>Spell scroll (1st level)</v>
      </c>
      <c r="P47" s="51" t="n">
        <f aca="false">INDEX($J$37:$R$37,1,L47)</f>
        <v>0</v>
      </c>
      <c r="Q47" s="51" t="n">
        <f aca="false">IF(K47&gt;P47,0,MAX(Q$41:Q46)+1)</f>
        <v>0</v>
      </c>
      <c r="R47" s="53" t="str">
        <f aca="false">IF(Q47=0,"",O47)</f>
        <v/>
      </c>
      <c r="S47" s="0" t="str">
        <f aca="false">IFERROR(VLOOKUP(I47,$Q$41:$R$130,2,0),"")</f>
        <v/>
      </c>
    </row>
    <row r="48" customFormat="false" ht="15" hidden="false" customHeight="false" outlineLevel="0" collapsed="false">
      <c r="G48" s="0" t="str">
        <f aca="true">IF($I48&gt;G$37,"",VLOOKUP(RANDBETWEEN(1,MAX(INDIRECT(G$36))),INDIRECT(G$36),2))</f>
        <v/>
      </c>
      <c r="H48" s="0" t="str">
        <f aca="true">IF($I48&gt;H$37,"",VLOOKUP(RANDBETWEEN(1,MAX(INDIRECT(H$36))),INDIRECT(H$36),2))</f>
        <v/>
      </c>
      <c r="I48" s="0" t="n">
        <v>8</v>
      </c>
      <c r="J48" s="0" t="s">
        <v>419</v>
      </c>
      <c r="K48" s="0" t="n">
        <v>8</v>
      </c>
      <c r="L48" s="51" t="n">
        <f aca="false">MATCH(J48,$J$9:$R$9,0)</f>
        <v>1</v>
      </c>
      <c r="M48" s="51" t="str">
        <f aca="false">INDEX($J$17:$R$26,K48,L48)</f>
        <v>Spell scroll (1st level)</v>
      </c>
      <c r="N48" s="51" t="str">
        <f aca="false">INDEX($J$27:$R$36,K48,L48)</f>
        <v/>
      </c>
      <c r="O48" s="51" t="str">
        <f aca="false">IF(N48="",M48,INDEX(Magic_additional,MATCH(M48,Magic_additional,0)+N48))</f>
        <v>Spell scroll (1st level)</v>
      </c>
      <c r="P48" s="51" t="n">
        <f aca="false">INDEX($J$37:$R$37,1,L48)</f>
        <v>0</v>
      </c>
      <c r="Q48" s="51" t="n">
        <f aca="false">IF(K48&gt;P48,0,MAX(Q$41:Q47)+1)</f>
        <v>0</v>
      </c>
      <c r="R48" s="53" t="str">
        <f aca="false">IF(Q48=0,"",O48)</f>
        <v/>
      </c>
      <c r="S48" s="0" t="str">
        <f aca="false">IFERROR(VLOOKUP(I48,$Q$41:$R$130,2,0),"")</f>
        <v/>
      </c>
    </row>
    <row r="49" customFormat="false" ht="15" hidden="false" customHeight="false" outlineLevel="0" collapsed="false">
      <c r="G49" s="0" t="str">
        <f aca="true">IF($I49&gt;G$37,"",VLOOKUP(RANDBETWEEN(1,MAX(INDIRECT(G$36))),INDIRECT(G$36),2))</f>
        <v/>
      </c>
      <c r="H49" s="0" t="str">
        <f aca="true">IF($I49&gt;H$37,"",VLOOKUP(RANDBETWEEN(1,MAX(INDIRECT(H$36))),INDIRECT(H$36),2))</f>
        <v/>
      </c>
      <c r="I49" s="0" t="n">
        <v>9</v>
      </c>
      <c r="J49" s="0" t="s">
        <v>419</v>
      </c>
      <c r="K49" s="0" t="n">
        <v>9</v>
      </c>
      <c r="L49" s="51" t="n">
        <f aca="false">MATCH(J49,$J$9:$R$9,0)</f>
        <v>1</v>
      </c>
      <c r="M49" s="51" t="str">
        <f aca="false">INDEX($J$17:$R$26,K49,L49)</f>
        <v>Potion of healing</v>
      </c>
      <c r="N49" s="51" t="str">
        <f aca="false">INDEX($J$27:$R$36,K49,L49)</f>
        <v/>
      </c>
      <c r="O49" s="51" t="str">
        <f aca="false">IF(N49="",M49,INDEX(Magic_additional,MATCH(M49,Magic_additional,0)+N49))</f>
        <v>Potion of healing</v>
      </c>
      <c r="P49" s="51" t="n">
        <f aca="false">INDEX($J$37:$R$37,1,L49)</f>
        <v>0</v>
      </c>
      <c r="Q49" s="51" t="n">
        <f aca="false">IF(K49&gt;P49,0,MAX(Q$41:Q48)+1)</f>
        <v>0</v>
      </c>
      <c r="R49" s="53" t="str">
        <f aca="false">IF(Q49=0,"",O49)</f>
        <v/>
      </c>
      <c r="S49" s="0" t="str">
        <f aca="false">IFERROR(VLOOKUP(I49,$Q$41:$R$130,2,0),"")</f>
        <v/>
      </c>
    </row>
    <row r="50" customFormat="false" ht="15" hidden="false" customHeight="false" outlineLevel="0" collapsed="false">
      <c r="G50" s="0" t="str">
        <f aca="true">IF($I50&gt;G$37,"",VLOOKUP(RANDBETWEEN(1,MAX(INDIRECT(G$36))),INDIRECT(G$36),2))</f>
        <v/>
      </c>
      <c r="H50" s="0" t="str">
        <f aca="true">IF($I50&gt;H$37,"",VLOOKUP(RANDBETWEEN(1,MAX(INDIRECT(H$36))),INDIRECT(H$36),2))</f>
        <v/>
      </c>
      <c r="I50" s="0" t="n">
        <v>10</v>
      </c>
      <c r="J50" s="0" t="s">
        <v>419</v>
      </c>
      <c r="K50" s="0" t="n">
        <v>10</v>
      </c>
      <c r="L50" s="51" t="n">
        <f aca="false">MATCH(J50,$J$9:$R$9,0)</f>
        <v>1</v>
      </c>
      <c r="M50" s="51" t="str">
        <f aca="false">INDEX($J$17:$R$26,K50,L50)</f>
        <v>Potion of climbing</v>
      </c>
      <c r="N50" s="51" t="str">
        <f aca="false">INDEX($J$27:$R$36,K50,L50)</f>
        <v/>
      </c>
      <c r="O50" s="51" t="str">
        <f aca="false">IF(N50="",M50,INDEX(Magic_additional,MATCH(M50,Magic_additional,0)+N50))</f>
        <v>Potion of climbing</v>
      </c>
      <c r="P50" s="51" t="n">
        <f aca="false">INDEX($J$37:$R$37,1,L50)</f>
        <v>0</v>
      </c>
      <c r="Q50" s="51" t="n">
        <f aca="false">IF(K50&gt;P50,0,MAX(Q$41:Q49)+1)</f>
        <v>0</v>
      </c>
      <c r="R50" s="53" t="str">
        <f aca="false">IF(Q50=0,"",O50)</f>
        <v/>
      </c>
      <c r="S50" s="0" t="str">
        <f aca="false">IFERROR(VLOOKUP(I50,$Q$41:$R$130,2,0),"")</f>
        <v/>
      </c>
    </row>
    <row r="51" customFormat="false" ht="15" hidden="false" customHeight="false" outlineLevel="0" collapsed="false">
      <c r="G51" s="0" t="str">
        <f aca="true">IF($I51&gt;G$37,"",VLOOKUP(RANDBETWEEN(1,MAX(INDIRECT(G$36))),INDIRECT(G$36),2))</f>
        <v/>
      </c>
      <c r="H51" s="0" t="str">
        <f aca="true">IF($I51&gt;H$37,"",VLOOKUP(RANDBETWEEN(1,MAX(INDIRECT(H$36))),INDIRECT(H$36),2))</f>
        <v/>
      </c>
      <c r="I51" s="0" t="n">
        <v>11</v>
      </c>
      <c r="J51" s="0" t="s">
        <v>420</v>
      </c>
      <c r="K51" s="0" t="n">
        <v>1</v>
      </c>
      <c r="L51" s="51" t="n">
        <f aca="false">MATCH(J51,$J$9:$R$9,0)</f>
        <v>2</v>
      </c>
      <c r="M51" s="51" t="str">
        <f aca="false">INDEX($J$17:$R$26,K51,L51)</f>
        <v>Potion of fire breath</v>
      </c>
      <c r="N51" s="51" t="str">
        <f aca="false">INDEX($J$27:$R$36,K51,L51)</f>
        <v/>
      </c>
      <c r="O51" s="51" t="str">
        <f aca="false">IF(N51="",M51,INDEX(Magic_additional,MATCH(M51,Magic_additional,0)+N51))</f>
        <v>Potion of fire breath</v>
      </c>
      <c r="P51" s="51" t="n">
        <f aca="false">INDEX($J$37:$R$37,1,L51)</f>
        <v>0</v>
      </c>
      <c r="Q51" s="51" t="n">
        <f aca="false">IF(K51&gt;P51,0,MAX(Q$41:Q50)+1)</f>
        <v>0</v>
      </c>
      <c r="R51" s="53" t="str">
        <f aca="false">IF(Q51=0,"",O51)</f>
        <v/>
      </c>
      <c r="S51" s="0" t="str">
        <f aca="false">IFERROR(VLOOKUP(I51,$Q$41:$R$130,2,0),"")</f>
        <v/>
      </c>
    </row>
    <row r="52" customFormat="false" ht="15" hidden="false" customHeight="false" outlineLevel="0" collapsed="false">
      <c r="G52" s="0" t="str">
        <f aca="true">IF($I52&gt;G$37,"",VLOOKUP(RANDBETWEEN(1,MAX(INDIRECT(G$36))),INDIRECT(G$36),2))</f>
        <v/>
      </c>
      <c r="H52" s="0" t="str">
        <f aca="true">IF($I52&gt;H$37,"",VLOOKUP(RANDBETWEEN(1,MAX(INDIRECT(H$36))),INDIRECT(H$36),2))</f>
        <v/>
      </c>
      <c r="I52" s="0" t="n">
        <v>12</v>
      </c>
      <c r="J52" s="0" t="s">
        <v>420</v>
      </c>
      <c r="K52" s="0" t="n">
        <v>2</v>
      </c>
      <c r="L52" s="51" t="n">
        <f aca="false">MATCH(J52,$J$9:$R$9,0)</f>
        <v>2</v>
      </c>
      <c r="M52" s="51" t="str">
        <f aca="false">INDEX($J$17:$R$26,K52,L52)</f>
        <v>Potion of growth</v>
      </c>
      <c r="N52" s="51" t="str">
        <f aca="false">INDEX($J$27:$R$36,K52,L52)</f>
        <v/>
      </c>
      <c r="O52" s="51" t="str">
        <f aca="false">IF(N52="",M52,INDEX(Magic_additional,MATCH(M52,Magic_additional,0)+N52))</f>
        <v>Potion of growth</v>
      </c>
      <c r="P52" s="51" t="n">
        <f aca="false">INDEX($J$37:$R$37,1,L52)</f>
        <v>0</v>
      </c>
      <c r="Q52" s="51" t="n">
        <f aca="false">IF(K52&gt;P52,0,MAX(Q$41:Q51)+1)</f>
        <v>0</v>
      </c>
      <c r="R52" s="53" t="str">
        <f aca="false">IF(Q52=0,"",O52)</f>
        <v/>
      </c>
      <c r="S52" s="0" t="str">
        <f aca="false">IFERROR(VLOOKUP(I52,$Q$41:$R$130,2,0),"")</f>
        <v/>
      </c>
    </row>
    <row r="53" customFormat="false" ht="15" hidden="false" customHeight="false" outlineLevel="0" collapsed="false">
      <c r="G53" s="0" t="str">
        <f aca="true">IF($I53&gt;G$37,"",VLOOKUP(RANDBETWEEN(1,MAX(INDIRECT(G$36))),INDIRECT(G$36),2))</f>
        <v/>
      </c>
      <c r="H53" s="0" t="str">
        <f aca="true">IF($I53&gt;H$37,"",VLOOKUP(RANDBETWEEN(1,MAX(INDIRECT(H$36))),INDIRECT(H$36),2))</f>
        <v/>
      </c>
      <c r="I53" s="0" t="n">
        <v>13</v>
      </c>
      <c r="J53" s="0" t="s">
        <v>420</v>
      </c>
      <c r="K53" s="0" t="n">
        <v>3</v>
      </c>
      <c r="L53" s="51" t="n">
        <f aca="false">MATCH(J53,$J$9:$R$9,0)</f>
        <v>2</v>
      </c>
      <c r="M53" s="51" t="str">
        <f aca="false">INDEX($J$17:$R$26,K53,L53)</f>
        <v>Potion of growth</v>
      </c>
      <c r="N53" s="51" t="str">
        <f aca="false">INDEX($J$27:$R$36,K53,L53)</f>
        <v/>
      </c>
      <c r="O53" s="51" t="str">
        <f aca="false">IF(N53="",M53,INDEX(Magic_additional,MATCH(M53,Magic_additional,0)+N53))</f>
        <v>Potion of growth</v>
      </c>
      <c r="P53" s="51" t="n">
        <f aca="false">INDEX($J$37:$R$37,1,L53)</f>
        <v>0</v>
      </c>
      <c r="Q53" s="51" t="n">
        <f aca="false">IF(K53&gt;P53,0,MAX(Q$41:Q52)+1)</f>
        <v>0</v>
      </c>
      <c r="R53" s="53" t="str">
        <f aca="false">IF(Q53=0,"",O53)</f>
        <v/>
      </c>
      <c r="S53" s="0" t="str">
        <f aca="false">IFERROR(VLOOKUP(I53,$Q$41:$R$130,2,0),"")</f>
        <v/>
      </c>
    </row>
    <row r="54" customFormat="false" ht="15" hidden="false" customHeight="false" outlineLevel="0" collapsed="false">
      <c r="G54" s="0" t="str">
        <f aca="true">IF($I54&gt;G$37,"",VLOOKUP(RANDBETWEEN(1,MAX(INDIRECT(G$36))),INDIRECT(G$36),2))</f>
        <v/>
      </c>
      <c r="H54" s="0" t="str">
        <f aca="true">IF($I54&gt;H$37,"",VLOOKUP(RANDBETWEEN(1,MAX(INDIRECT(H$36))),INDIRECT(H$36),2))</f>
        <v/>
      </c>
      <c r="I54" s="0" t="n">
        <v>14</v>
      </c>
      <c r="J54" s="0" t="s">
        <v>420</v>
      </c>
      <c r="K54" s="0" t="n">
        <v>4</v>
      </c>
      <c r="L54" s="51" t="n">
        <f aca="false">MATCH(J54,$J$9:$R$9,0)</f>
        <v>2</v>
      </c>
      <c r="M54" s="51" t="str">
        <f aca="false">INDEX($J$17:$R$26,K54,L54)</f>
        <v>Potion of hill giant strength</v>
      </c>
      <c r="N54" s="51" t="str">
        <f aca="false">INDEX($J$27:$R$36,K54,L54)</f>
        <v/>
      </c>
      <c r="O54" s="51" t="str">
        <f aca="false">IF(N54="",M54,INDEX(Magic_additional,MATCH(M54,Magic_additional,0)+N54))</f>
        <v>Potion of hill giant strength</v>
      </c>
      <c r="P54" s="51" t="n">
        <f aca="false">INDEX($J$37:$R$37,1,L54)</f>
        <v>0</v>
      </c>
      <c r="Q54" s="51" t="n">
        <f aca="false">IF(K54&gt;P54,0,MAX(Q$41:Q53)+1)</f>
        <v>0</v>
      </c>
      <c r="R54" s="53" t="str">
        <f aca="false">IF(Q54=0,"",O54)</f>
        <v/>
      </c>
      <c r="S54" s="0" t="str">
        <f aca="false">IFERROR(VLOOKUP(I54,$Q$41:$R$130,2,0),"")</f>
        <v/>
      </c>
    </row>
    <row r="55" customFormat="false" ht="15" hidden="false" customHeight="false" outlineLevel="0" collapsed="false">
      <c r="G55" s="0" t="str">
        <f aca="true">IF($I55&gt;G$37,"",VLOOKUP(RANDBETWEEN(1,MAX(INDIRECT(G$36))),INDIRECT(G$36),2))</f>
        <v/>
      </c>
      <c r="H55" s="0" t="str">
        <f aca="true">IF($I55&gt;H$37,"",VLOOKUP(RANDBETWEEN(1,MAX(INDIRECT(H$36))),INDIRECT(H$36),2))</f>
        <v/>
      </c>
      <c r="I55" s="0" t="n">
        <v>15</v>
      </c>
      <c r="J55" s="0" t="s">
        <v>420</v>
      </c>
      <c r="K55" s="0" t="n">
        <v>5</v>
      </c>
      <c r="L55" s="51" t="n">
        <f aca="false">MATCH(J55,$J$9:$R$9,0)</f>
        <v>2</v>
      </c>
      <c r="M55" s="51" t="str">
        <f aca="false">INDEX($J$17:$R$26,K55,L55)</f>
        <v>Potion of resistance</v>
      </c>
      <c r="N55" s="51" t="str">
        <f aca="false">INDEX($J$27:$R$36,K55,L55)</f>
        <v/>
      </c>
      <c r="O55" s="51" t="str">
        <f aca="false">IF(N55="",M55,INDEX(Magic_additional,MATCH(M55,Magic_additional,0)+N55))</f>
        <v>Potion of resistance</v>
      </c>
      <c r="P55" s="51" t="n">
        <f aca="false">INDEX($J$37:$R$37,1,L55)</f>
        <v>0</v>
      </c>
      <c r="Q55" s="51" t="n">
        <f aca="false">IF(K55&gt;P55,0,MAX(Q$41:Q54)+1)</f>
        <v>0</v>
      </c>
      <c r="R55" s="53" t="str">
        <f aca="false">IF(Q55=0,"",O55)</f>
        <v/>
      </c>
      <c r="S55" s="0" t="str">
        <f aca="false">IFERROR(VLOOKUP(I55,$Q$41:$R$130,2,0),"")</f>
        <v/>
      </c>
    </row>
    <row r="56" customFormat="false" ht="15" hidden="false" customHeight="false" outlineLevel="0" collapsed="false">
      <c r="G56" s="0" t="str">
        <f aca="true">IF($I56&gt;G$37,"",VLOOKUP(RANDBETWEEN(1,MAX(INDIRECT(G$36))),INDIRECT(G$36),2))</f>
        <v/>
      </c>
      <c r="H56" s="0" t="str">
        <f aca="true">IF($I56&gt;H$37,"",VLOOKUP(RANDBETWEEN(1,MAX(INDIRECT(H$36))),INDIRECT(H$36),2))</f>
        <v/>
      </c>
      <c r="I56" s="0" t="n">
        <v>16</v>
      </c>
      <c r="J56" s="0" t="s">
        <v>420</v>
      </c>
      <c r="K56" s="0" t="n">
        <v>6</v>
      </c>
      <c r="L56" s="51" t="n">
        <f aca="false">MATCH(J56,$J$9:$R$9,0)</f>
        <v>2</v>
      </c>
      <c r="M56" s="51" t="str">
        <f aca="false">INDEX($J$17:$R$26,K56,L56)</f>
        <v>Oil of slipperiness</v>
      </c>
      <c r="N56" s="51" t="str">
        <f aca="false">INDEX($J$27:$R$36,K56,L56)</f>
        <v/>
      </c>
      <c r="O56" s="51" t="str">
        <f aca="false">IF(N56="",M56,INDEX(Magic_additional,MATCH(M56,Magic_additional,0)+N56))</f>
        <v>Oil of slipperiness</v>
      </c>
      <c r="P56" s="51" t="n">
        <f aca="false">INDEX($J$37:$R$37,1,L56)</f>
        <v>0</v>
      </c>
      <c r="Q56" s="51" t="n">
        <f aca="false">IF(K56&gt;P56,0,MAX(Q$41:Q55)+1)</f>
        <v>0</v>
      </c>
      <c r="R56" s="53" t="str">
        <f aca="false">IF(Q56=0,"",O56)</f>
        <v/>
      </c>
      <c r="S56" s="0" t="str">
        <f aca="false">IFERROR(VLOOKUP(I56,$Q$41:$R$130,2,0),"")</f>
        <v/>
      </c>
    </row>
    <row r="57" customFormat="false" ht="15" hidden="false" customHeight="false" outlineLevel="0" collapsed="false">
      <c r="G57" s="0" t="str">
        <f aca="true">IF($I57&gt;G$37,"",VLOOKUP(RANDBETWEEN(1,MAX(INDIRECT(G$36))),INDIRECT(G$36),2))</f>
        <v/>
      </c>
      <c r="H57" s="0" t="str">
        <f aca="true">IF($I57&gt;H$37,"",VLOOKUP(RANDBETWEEN(1,MAX(INDIRECT(H$36))),INDIRECT(H$36),2))</f>
        <v/>
      </c>
      <c r="I57" s="0" t="n">
        <v>17</v>
      </c>
      <c r="J57" s="0" t="s">
        <v>420</v>
      </c>
      <c r="K57" s="0" t="n">
        <v>7</v>
      </c>
      <c r="L57" s="51" t="n">
        <f aca="false">MATCH(J57,$J$9:$R$9,0)</f>
        <v>2</v>
      </c>
      <c r="M57" s="51" t="str">
        <f aca="false">INDEX($J$17:$R$26,K57,L57)</f>
        <v>Spell scroll (3rd level)</v>
      </c>
      <c r="N57" s="51" t="str">
        <f aca="false">INDEX($J$27:$R$36,K57,L57)</f>
        <v/>
      </c>
      <c r="O57" s="51" t="str">
        <f aca="false">IF(N57="",M57,INDEX(Magic_additional,MATCH(M57,Magic_additional,0)+N57))</f>
        <v>Spell scroll (3rd level)</v>
      </c>
      <c r="P57" s="51" t="n">
        <f aca="false">INDEX($J$37:$R$37,1,L57)</f>
        <v>0</v>
      </c>
      <c r="Q57" s="51" t="n">
        <f aca="false">IF(K57&gt;P57,0,MAX(Q$41:Q56)+1)</f>
        <v>0</v>
      </c>
      <c r="R57" s="53" t="str">
        <f aca="false">IF(Q57=0,"",O57)</f>
        <v/>
      </c>
      <c r="S57" s="0" t="str">
        <f aca="false">IFERROR(VLOOKUP(I57,$Q$41:$R$130,2,0),"")</f>
        <v/>
      </c>
    </row>
    <row r="58" customFormat="false" ht="15" hidden="false" customHeight="false" outlineLevel="0" collapsed="false">
      <c r="G58" s="0" t="str">
        <f aca="true">IF($I58&gt;G$37,"",VLOOKUP(RANDBETWEEN(1,MAX(INDIRECT(G$36))),INDIRECT(G$36),2))</f>
        <v/>
      </c>
      <c r="H58" s="0" t="str">
        <f aca="true">IF($I58&gt;H$37,"",VLOOKUP(RANDBETWEEN(1,MAX(INDIRECT(H$36))),INDIRECT(H$36),2))</f>
        <v/>
      </c>
      <c r="I58" s="0" t="n">
        <v>18</v>
      </c>
      <c r="J58" s="0" t="s">
        <v>420</v>
      </c>
      <c r="K58" s="0" t="n">
        <v>8</v>
      </c>
      <c r="L58" s="51" t="n">
        <f aca="false">MATCH(J58,$J$9:$R$9,0)</f>
        <v>2</v>
      </c>
      <c r="M58" s="51" t="str">
        <f aca="false">INDEX($J$17:$R$26,K58,L58)</f>
        <v>Potion of water breathing</v>
      </c>
      <c r="N58" s="51" t="str">
        <f aca="false">INDEX($J$27:$R$36,K58,L58)</f>
        <v/>
      </c>
      <c r="O58" s="51" t="str">
        <f aca="false">IF(N58="",M58,INDEX(Magic_additional,MATCH(M58,Magic_additional,0)+N58))</f>
        <v>Potion of water breathing</v>
      </c>
      <c r="P58" s="51" t="n">
        <f aca="false">INDEX($J$37:$R$37,1,L58)</f>
        <v>0</v>
      </c>
      <c r="Q58" s="51" t="n">
        <f aca="false">IF(K58&gt;P58,0,MAX(Q$41:Q57)+1)</f>
        <v>0</v>
      </c>
      <c r="R58" s="53" t="str">
        <f aca="false">IF(Q58=0,"",O58)</f>
        <v/>
      </c>
      <c r="S58" s="0" t="str">
        <f aca="false">IFERROR(VLOOKUP(I58,$Q$41:$R$130,2,0),"")</f>
        <v/>
      </c>
    </row>
    <row r="59" customFormat="false" ht="15" hidden="false" customHeight="false" outlineLevel="0" collapsed="false">
      <c r="G59" s="0" t="str">
        <f aca="true">IF($I59&gt;G$37,"",VLOOKUP(RANDBETWEEN(1,MAX(INDIRECT(G$36))),INDIRECT(G$36),2))</f>
        <v/>
      </c>
      <c r="H59" s="0" t="str">
        <f aca="true">IF($I59&gt;H$37,"",VLOOKUP(RANDBETWEEN(1,MAX(INDIRECT(H$36))),INDIRECT(H$36),2))</f>
        <v/>
      </c>
      <c r="I59" s="0" t="n">
        <v>19</v>
      </c>
      <c r="J59" s="0" t="s">
        <v>420</v>
      </c>
      <c r="K59" s="0" t="n">
        <v>9</v>
      </c>
      <c r="L59" s="51" t="n">
        <f aca="false">MATCH(J59,$J$9:$R$9,0)</f>
        <v>2</v>
      </c>
      <c r="M59" s="51" t="str">
        <f aca="false">INDEX($J$17:$R$26,K59,L59)</f>
        <v>Ammunition, +1</v>
      </c>
      <c r="N59" s="51" t="str">
        <f aca="false">INDEX($J$27:$R$36,K59,L59)</f>
        <v/>
      </c>
      <c r="O59" s="51" t="str">
        <f aca="false">IF(N59="",M59,INDEX(Magic_additional,MATCH(M59,Magic_additional,0)+N59))</f>
        <v>Ammunition, +1</v>
      </c>
      <c r="P59" s="51" t="n">
        <f aca="false">INDEX($J$37:$R$37,1,L59)</f>
        <v>0</v>
      </c>
      <c r="Q59" s="51" t="n">
        <f aca="false">IF(K59&gt;P59,0,MAX(Q$41:Q58)+1)</f>
        <v>0</v>
      </c>
      <c r="R59" s="53" t="str">
        <f aca="false">IF(Q59=0,"",O59)</f>
        <v/>
      </c>
      <c r="S59" s="0" t="str">
        <f aca="false">IFERROR(VLOOKUP(I59,$Q$41:$R$130,2,0),"")</f>
        <v/>
      </c>
    </row>
    <row r="60" customFormat="false" ht="15" hidden="false" customHeight="false" outlineLevel="0" collapsed="false">
      <c r="G60" s="0" t="str">
        <f aca="true">IF($I60&gt;G$37,"",VLOOKUP(RANDBETWEEN(1,MAX(INDIRECT(G$36))),INDIRECT(G$36),2))</f>
        <v/>
      </c>
      <c r="H60" s="0" t="str">
        <f aca="true">IF($I60&gt;H$37,"",VLOOKUP(RANDBETWEEN(1,MAX(INDIRECT(H$36))),INDIRECT(H$36),2))</f>
        <v/>
      </c>
      <c r="I60" s="0" t="n">
        <v>20</v>
      </c>
      <c r="J60" s="0" t="s">
        <v>420</v>
      </c>
      <c r="K60" s="0" t="n">
        <v>10</v>
      </c>
      <c r="L60" s="51" t="n">
        <f aca="false">MATCH(J60,$J$9:$R$9,0)</f>
        <v>2</v>
      </c>
      <c r="M60" s="51" t="str">
        <f aca="false">INDEX($J$17:$R$26,K60,L60)</f>
        <v>Elemental gem</v>
      </c>
      <c r="N60" s="51" t="str">
        <f aca="false">INDEX($J$27:$R$36,K60,L60)</f>
        <v/>
      </c>
      <c r="O60" s="51" t="str">
        <f aca="false">IF(N60="",M60,INDEX(Magic_additional,MATCH(M60,Magic_additional,0)+N60))</f>
        <v>Elemental gem</v>
      </c>
      <c r="P60" s="51" t="n">
        <f aca="false">INDEX($J$37:$R$37,1,L60)</f>
        <v>0</v>
      </c>
      <c r="Q60" s="51" t="n">
        <f aca="false">IF(K60&gt;P60,0,MAX(Q$41:Q59)+1)</f>
        <v>0</v>
      </c>
      <c r="R60" s="53" t="str">
        <f aca="false">IF(Q60=0,"",O60)</f>
        <v/>
      </c>
      <c r="S60" s="0" t="str">
        <f aca="false">IFERROR(VLOOKUP(I60,$Q$41:$R$130,2,0),"")</f>
        <v/>
      </c>
    </row>
    <row r="61" customFormat="false" ht="15" hidden="false" customHeight="false" outlineLevel="0" collapsed="false">
      <c r="J61" s="0" t="s">
        <v>421</v>
      </c>
      <c r="K61" s="0" t="n">
        <v>1</v>
      </c>
      <c r="L61" s="51" t="n">
        <f aca="false">MATCH(J61,$J$9:$R$9,0)</f>
        <v>3</v>
      </c>
      <c r="M61" s="51" t="str">
        <f aca="false">INDEX($J$17:$R$26,K61,L61)</f>
        <v>Potion of diminution</v>
      </c>
      <c r="N61" s="51" t="str">
        <f aca="false">INDEX($J$27:$R$36,K61,L61)</f>
        <v/>
      </c>
      <c r="O61" s="51" t="str">
        <f aca="false">IF(N61="",M61,INDEX(Magic_additional,MATCH(M61,Magic_additional,0)+N61))</f>
        <v>Potion of diminution</v>
      </c>
      <c r="P61" s="51" t="n">
        <f aca="false">INDEX($J$37:$R$37,1,L61)</f>
        <v>0</v>
      </c>
      <c r="Q61" s="51" t="n">
        <f aca="false">IF(K61&gt;P61,0,MAX(Q$41:Q60)+1)</f>
        <v>0</v>
      </c>
      <c r="R61" s="53" t="str">
        <f aca="false">IF(Q61=0,"",O61)</f>
        <v/>
      </c>
    </row>
    <row r="62" customFormat="false" ht="15" hidden="false" customHeight="false" outlineLevel="0" collapsed="false">
      <c r="J62" s="0" t="s">
        <v>421</v>
      </c>
      <c r="K62" s="0" t="n">
        <v>2</v>
      </c>
      <c r="L62" s="51" t="n">
        <f aca="false">MATCH(J62,$J$9:$R$9,0)</f>
        <v>3</v>
      </c>
      <c r="M62" s="51" t="str">
        <f aca="false">INDEX($J$17:$R$26,K62,L62)</f>
        <v>Potion of stone giant strength</v>
      </c>
      <c r="N62" s="51" t="str">
        <f aca="false">INDEX($J$27:$R$36,K62,L62)</f>
        <v/>
      </c>
      <c r="O62" s="51" t="str">
        <f aca="false">IF(N62="",M62,INDEX(Magic_additional,MATCH(M62,Magic_additional,0)+N62))</f>
        <v>Potion of stone giant strength</v>
      </c>
      <c r="P62" s="51" t="n">
        <f aca="false">INDEX($J$37:$R$37,1,L62)</f>
        <v>0</v>
      </c>
      <c r="Q62" s="51" t="n">
        <f aca="false">IF(K62&gt;P62,0,MAX(Q$41:Q61)+1)</f>
        <v>0</v>
      </c>
      <c r="R62" s="53" t="str">
        <f aca="false">IF(Q62=0,"",O62)</f>
        <v/>
      </c>
    </row>
    <row r="63" customFormat="false" ht="15" hidden="false" customHeight="false" outlineLevel="0" collapsed="false">
      <c r="J63" s="0" t="s">
        <v>421</v>
      </c>
      <c r="K63" s="0" t="n">
        <v>3</v>
      </c>
      <c r="L63" s="51" t="n">
        <f aca="false">MATCH(J63,$J$9:$R$9,0)</f>
        <v>3</v>
      </c>
      <c r="M63" s="51" t="str">
        <f aca="false">INDEX($J$17:$R$26,K63,L63)</f>
        <v>Scroll of protection</v>
      </c>
      <c r="N63" s="51" t="str">
        <f aca="false">INDEX($J$27:$R$36,K63,L63)</f>
        <v/>
      </c>
      <c r="O63" s="51" t="str">
        <f aca="false">IF(N63="",M63,INDEX(Magic_additional,MATCH(M63,Magic_additional,0)+N63))</f>
        <v>Scroll of protection</v>
      </c>
      <c r="P63" s="51" t="n">
        <f aca="false">INDEX($J$37:$R$37,1,L63)</f>
        <v>0</v>
      </c>
      <c r="Q63" s="51" t="n">
        <f aca="false">IF(K63&gt;P63,0,MAX(Q$41:Q62)+1)</f>
        <v>0</v>
      </c>
      <c r="R63" s="53" t="str">
        <f aca="false">IF(Q63=0,"",O63)</f>
        <v/>
      </c>
    </row>
    <row r="64" customFormat="false" ht="15" hidden="false" customHeight="false" outlineLevel="0" collapsed="false">
      <c r="J64" s="0" t="s">
        <v>421</v>
      </c>
      <c r="K64" s="0" t="n">
        <v>4</v>
      </c>
      <c r="L64" s="51" t="n">
        <f aca="false">MATCH(J64,$J$9:$R$9,0)</f>
        <v>3</v>
      </c>
      <c r="M64" s="51" t="str">
        <f aca="false">INDEX($J$17:$R$26,K64,L64)</f>
        <v>Ammunition, +2</v>
      </c>
      <c r="N64" s="51" t="str">
        <f aca="false">INDEX($J$27:$R$36,K64,L64)</f>
        <v/>
      </c>
      <c r="O64" s="51" t="str">
        <f aca="false">IF(N64="",M64,INDEX(Magic_additional,MATCH(M64,Magic_additional,0)+N64))</f>
        <v>Ammunition, +2</v>
      </c>
      <c r="P64" s="51" t="n">
        <f aca="false">INDEX($J$37:$R$37,1,L64)</f>
        <v>0</v>
      </c>
      <c r="Q64" s="51" t="n">
        <f aca="false">IF(K64&gt;P64,0,MAX(Q$41:Q63)+1)</f>
        <v>0</v>
      </c>
      <c r="R64" s="53" t="str">
        <f aca="false">IF(Q64=0,"",O64)</f>
        <v/>
      </c>
    </row>
    <row r="65" customFormat="false" ht="15" hidden="false" customHeight="false" outlineLevel="0" collapsed="false">
      <c r="J65" s="0" t="s">
        <v>421</v>
      </c>
      <c r="K65" s="0" t="n">
        <v>5</v>
      </c>
      <c r="L65" s="51" t="n">
        <f aca="false">MATCH(J65,$J$9:$R$9,0)</f>
        <v>3</v>
      </c>
      <c r="M65" s="51" t="str">
        <f aca="false">INDEX($J$17:$R$26,K65,L65)</f>
        <v>Potion of stone giant strength</v>
      </c>
      <c r="N65" s="51" t="str">
        <f aca="false">INDEX($J$27:$R$36,K65,L65)</f>
        <v/>
      </c>
      <c r="O65" s="51" t="str">
        <f aca="false">IF(N65="",M65,INDEX(Magic_additional,MATCH(M65,Magic_additional,0)+N65))</f>
        <v>Potion of stone giant strength</v>
      </c>
      <c r="P65" s="51" t="n">
        <f aca="false">INDEX($J$37:$R$37,1,L65)</f>
        <v>0</v>
      </c>
      <c r="Q65" s="51" t="n">
        <f aca="false">IF(K65&gt;P65,0,MAX(Q$41:Q64)+1)</f>
        <v>0</v>
      </c>
      <c r="R65" s="53" t="str">
        <f aca="false">IF(Q65=0,"",O65)</f>
        <v/>
      </c>
    </row>
    <row r="66" customFormat="false" ht="15" hidden="false" customHeight="false" outlineLevel="0" collapsed="false">
      <c r="J66" s="0" t="s">
        <v>421</v>
      </c>
      <c r="K66" s="0" t="n">
        <v>6</v>
      </c>
      <c r="L66" s="51" t="n">
        <f aca="false">MATCH(J66,$J$9:$R$9,0)</f>
        <v>3</v>
      </c>
      <c r="M66" s="51" t="str">
        <f aca="false">INDEX($J$17:$R$26,K66,L66)</f>
        <v>Ammunition, +2</v>
      </c>
      <c r="N66" s="51" t="str">
        <f aca="false">INDEX($J$27:$R$36,K66,L66)</f>
        <v/>
      </c>
      <c r="O66" s="51" t="str">
        <f aca="false">IF(N66="",M66,INDEX(Magic_additional,MATCH(M66,Magic_additional,0)+N66))</f>
        <v>Ammunition, +2</v>
      </c>
      <c r="P66" s="51" t="n">
        <f aca="false">INDEX($J$37:$R$37,1,L66)</f>
        <v>0</v>
      </c>
      <c r="Q66" s="51" t="n">
        <f aca="false">IF(K66&gt;P66,0,MAX(Q$41:Q65)+1)</f>
        <v>0</v>
      </c>
      <c r="R66" s="53" t="str">
        <f aca="false">IF(Q66=0,"",O66)</f>
        <v/>
      </c>
    </row>
    <row r="67" customFormat="false" ht="15" hidden="false" customHeight="false" outlineLevel="0" collapsed="false">
      <c r="J67" s="0" t="s">
        <v>421</v>
      </c>
      <c r="K67" s="0" t="n">
        <v>7</v>
      </c>
      <c r="L67" s="51" t="n">
        <f aca="false">MATCH(J67,$J$9:$R$9,0)</f>
        <v>3</v>
      </c>
      <c r="M67" s="51" t="str">
        <f aca="false">INDEX($J$17:$R$26,K67,L67)</f>
        <v>Potion of frost giant strength</v>
      </c>
      <c r="N67" s="51" t="str">
        <f aca="false">INDEX($J$27:$R$36,K67,L67)</f>
        <v/>
      </c>
      <c r="O67" s="51" t="str">
        <f aca="false">IF(N67="",M67,INDEX(Magic_additional,MATCH(M67,Magic_additional,0)+N67))</f>
        <v>Potion of frost giant strength</v>
      </c>
      <c r="P67" s="51" t="n">
        <f aca="false">INDEX($J$37:$R$37,1,L67)</f>
        <v>0</v>
      </c>
      <c r="Q67" s="51" t="n">
        <f aca="false">IF(K67&gt;P67,0,MAX(Q$41:Q66)+1)</f>
        <v>0</v>
      </c>
      <c r="R67" s="53" t="str">
        <f aca="false">IF(Q67=0,"",O67)</f>
        <v/>
      </c>
    </row>
    <row r="68" customFormat="false" ht="15" hidden="false" customHeight="false" outlineLevel="0" collapsed="false">
      <c r="J68" s="0" t="s">
        <v>421</v>
      </c>
      <c r="K68" s="0" t="n">
        <v>8</v>
      </c>
      <c r="L68" s="51" t="n">
        <f aca="false">MATCH(J68,$J$9:$R$9,0)</f>
        <v>3</v>
      </c>
      <c r="M68" s="51" t="str">
        <f aca="false">INDEX($J$17:$R$26,K68,L68)</f>
        <v>Ammunition, +2</v>
      </c>
      <c r="N68" s="51" t="str">
        <f aca="false">INDEX($J$27:$R$36,K68,L68)</f>
        <v/>
      </c>
      <c r="O68" s="51" t="str">
        <f aca="false">IF(N68="",M68,INDEX(Magic_additional,MATCH(M68,Magic_additional,0)+N68))</f>
        <v>Ammunition, +2</v>
      </c>
      <c r="P68" s="51" t="n">
        <f aca="false">INDEX($J$37:$R$37,1,L68)</f>
        <v>0</v>
      </c>
      <c r="Q68" s="51" t="n">
        <f aca="false">IF(K68&gt;P68,0,MAX(Q$41:Q67)+1)</f>
        <v>0</v>
      </c>
      <c r="R68" s="53" t="str">
        <f aca="false">IF(Q68=0,"",O68)</f>
        <v/>
      </c>
    </row>
    <row r="69" customFormat="false" ht="15" hidden="false" customHeight="false" outlineLevel="0" collapsed="false">
      <c r="J69" s="0" t="s">
        <v>421</v>
      </c>
      <c r="K69" s="0" t="n">
        <v>9</v>
      </c>
      <c r="L69" s="51" t="n">
        <f aca="false">MATCH(J69,$J$9:$R$9,0)</f>
        <v>3</v>
      </c>
      <c r="M69" s="51" t="str">
        <f aca="false">INDEX($J$17:$R$26,K69,L69)</f>
        <v>Potion of superior healing</v>
      </c>
      <c r="N69" s="51" t="str">
        <f aca="false">INDEX($J$27:$R$36,K69,L69)</f>
        <v/>
      </c>
      <c r="O69" s="51" t="str">
        <f aca="false">IF(N69="",M69,INDEX(Magic_additional,MATCH(M69,Magic_additional,0)+N69))</f>
        <v>Potion of superior healing</v>
      </c>
      <c r="P69" s="51" t="n">
        <f aca="false">INDEX($J$37:$R$37,1,L69)</f>
        <v>0</v>
      </c>
      <c r="Q69" s="51" t="n">
        <f aca="false">IF(K69&gt;P69,0,MAX(Q$41:Q68)+1)</f>
        <v>0</v>
      </c>
      <c r="R69" s="53" t="str">
        <f aca="false">IF(Q69=0,"",O69)</f>
        <v/>
      </c>
    </row>
    <row r="70" customFormat="false" ht="15" hidden="false" customHeight="false" outlineLevel="0" collapsed="false">
      <c r="J70" s="0" t="s">
        <v>421</v>
      </c>
      <c r="K70" s="0" t="n">
        <v>10</v>
      </c>
      <c r="L70" s="51" t="n">
        <f aca="false">MATCH(J70,$J$9:$R$9,0)</f>
        <v>3</v>
      </c>
      <c r="M70" s="51" t="str">
        <f aca="false">INDEX($J$17:$R$26,K70,L70)</f>
        <v>Spell scroll (4th level)</v>
      </c>
      <c r="N70" s="51" t="str">
        <f aca="false">INDEX($J$27:$R$36,K70,L70)</f>
        <v/>
      </c>
      <c r="O70" s="51" t="str">
        <f aca="false">IF(N70="",M70,INDEX(Magic_additional,MATCH(M70,Magic_additional,0)+N70))</f>
        <v>Spell scroll (4th level)</v>
      </c>
      <c r="P70" s="51" t="n">
        <f aca="false">INDEX($J$37:$R$37,1,L70)</f>
        <v>0</v>
      </c>
      <c r="Q70" s="51" t="n">
        <f aca="false">IF(K70&gt;P70,0,MAX(Q$41:Q69)+1)</f>
        <v>0</v>
      </c>
      <c r="R70" s="53" t="str">
        <f aca="false">IF(Q70=0,"",O70)</f>
        <v/>
      </c>
    </row>
    <row r="71" customFormat="false" ht="15" hidden="false" customHeight="false" outlineLevel="0" collapsed="false">
      <c r="J71" s="0" t="s">
        <v>422</v>
      </c>
      <c r="K71" s="0" t="n">
        <v>1</v>
      </c>
      <c r="L71" s="51" t="n">
        <f aca="false">MATCH(J71,$J$9:$R$9,0)</f>
        <v>4</v>
      </c>
      <c r="M71" s="51" t="str">
        <f aca="false">INDEX($J$17:$R$26,K71,L71)</f>
        <v>Potion of supreme healing</v>
      </c>
      <c r="N71" s="51" t="str">
        <f aca="false">INDEX($J$27:$R$36,K71,L71)</f>
        <v/>
      </c>
      <c r="O71" s="51" t="str">
        <f aca="false">IF(N71="",M71,INDEX(Magic_additional,MATCH(M71,Magic_additional,0)+N71))</f>
        <v>Potion of supreme healing</v>
      </c>
      <c r="P71" s="51" t="n">
        <f aca="false">INDEX($J$37:$R$37,1,L71)</f>
        <v>0</v>
      </c>
      <c r="Q71" s="51" t="n">
        <f aca="false">IF(K71&gt;P71,0,MAX(Q$41:Q70)+1)</f>
        <v>0</v>
      </c>
      <c r="R71" s="53" t="str">
        <f aca="false">IF(Q71=0,"",O71)</f>
        <v/>
      </c>
    </row>
    <row r="72" customFormat="false" ht="15" hidden="false" customHeight="false" outlineLevel="0" collapsed="false">
      <c r="J72" s="0" t="s">
        <v>422</v>
      </c>
      <c r="K72" s="0" t="n">
        <v>2</v>
      </c>
      <c r="L72" s="51" t="n">
        <f aca="false">MATCH(J72,$J$9:$R$9,0)</f>
        <v>4</v>
      </c>
      <c r="M72" s="51" t="str">
        <f aca="false">INDEX($J$17:$R$26,K72,L72)</f>
        <v>Ammunition, +3</v>
      </c>
      <c r="N72" s="51" t="str">
        <f aca="false">INDEX($J$27:$R$36,K72,L72)</f>
        <v/>
      </c>
      <c r="O72" s="51" t="str">
        <f aca="false">IF(N72="",M72,INDEX(Magic_additional,MATCH(M72,Magic_additional,0)+N72))</f>
        <v>Ammunition, +3</v>
      </c>
      <c r="P72" s="51" t="n">
        <f aca="false">INDEX($J$37:$R$37,1,L72)</f>
        <v>0</v>
      </c>
      <c r="Q72" s="51" t="n">
        <f aca="false">IF(K72&gt;P72,0,MAX(Q$41:Q71)+1)</f>
        <v>0</v>
      </c>
      <c r="R72" s="53" t="str">
        <f aca="false">IF(Q72=0,"",O72)</f>
        <v/>
      </c>
    </row>
    <row r="73" customFormat="false" ht="15" hidden="false" customHeight="false" outlineLevel="0" collapsed="false">
      <c r="J73" s="0" t="s">
        <v>422</v>
      </c>
      <c r="K73" s="0" t="n">
        <v>3</v>
      </c>
      <c r="L73" s="51" t="n">
        <f aca="false">MATCH(J73,$J$9:$R$9,0)</f>
        <v>4</v>
      </c>
      <c r="M73" s="51" t="str">
        <f aca="false">INDEX($J$17:$R$26,K73,L73)</f>
        <v>Spell scroll (7th level)</v>
      </c>
      <c r="N73" s="51" t="str">
        <f aca="false">INDEX($J$27:$R$36,K73,L73)</f>
        <v/>
      </c>
      <c r="O73" s="51" t="str">
        <f aca="false">IF(N73="",M73,INDEX(Magic_additional,MATCH(M73,Magic_additional,0)+N73))</f>
        <v>Spell scroll (7th level)</v>
      </c>
      <c r="P73" s="51" t="n">
        <f aca="false">INDEX($J$37:$R$37,1,L73)</f>
        <v>0</v>
      </c>
      <c r="Q73" s="51" t="n">
        <f aca="false">IF(K73&gt;P73,0,MAX(Q$41:Q72)+1)</f>
        <v>0</v>
      </c>
      <c r="R73" s="53" t="str">
        <f aca="false">IF(Q73=0,"",O73)</f>
        <v/>
      </c>
    </row>
    <row r="74" customFormat="false" ht="15" hidden="false" customHeight="false" outlineLevel="0" collapsed="false">
      <c r="J74" s="0" t="s">
        <v>422</v>
      </c>
      <c r="K74" s="0" t="n">
        <v>4</v>
      </c>
      <c r="L74" s="51" t="n">
        <f aca="false">MATCH(J74,$J$9:$R$9,0)</f>
        <v>4</v>
      </c>
      <c r="M74" s="51" t="str">
        <f aca="false">INDEX($J$17:$R$26,K74,L74)</f>
        <v>Horseshoes of a zephyr</v>
      </c>
      <c r="N74" s="51" t="str">
        <f aca="false">INDEX($J$27:$R$36,K74,L74)</f>
        <v/>
      </c>
      <c r="O74" s="51" t="str">
        <f aca="false">IF(N74="",M74,INDEX(Magic_additional,MATCH(M74,Magic_additional,0)+N74))</f>
        <v>Horseshoes of a zephyr</v>
      </c>
      <c r="P74" s="51" t="n">
        <f aca="false">INDEX($J$37:$R$37,1,L74)</f>
        <v>0</v>
      </c>
      <c r="Q74" s="51" t="n">
        <f aca="false">IF(K74&gt;P74,0,MAX(Q$41:Q73)+1)</f>
        <v>0</v>
      </c>
      <c r="R74" s="53" t="str">
        <f aca="false">IF(Q74=0,"",O74)</f>
        <v/>
      </c>
    </row>
    <row r="75" customFormat="false" ht="15" hidden="false" customHeight="false" outlineLevel="0" collapsed="false">
      <c r="J75" s="0" t="s">
        <v>422</v>
      </c>
      <c r="K75" s="0" t="n">
        <v>5</v>
      </c>
      <c r="L75" s="51" t="n">
        <f aca="false">MATCH(J75,$J$9:$R$9,0)</f>
        <v>4</v>
      </c>
      <c r="M75" s="51" t="str">
        <f aca="false">INDEX($J$17:$R$26,K75,L75)</f>
        <v>Spell scroll (7th level)</v>
      </c>
      <c r="N75" s="51" t="str">
        <f aca="false">INDEX($J$27:$R$36,K75,L75)</f>
        <v/>
      </c>
      <c r="O75" s="51" t="str">
        <f aca="false">IF(N75="",M75,INDEX(Magic_additional,MATCH(M75,Magic_additional,0)+N75))</f>
        <v>Spell scroll (7th level)</v>
      </c>
      <c r="P75" s="51" t="n">
        <f aca="false">INDEX($J$37:$R$37,1,L75)</f>
        <v>0</v>
      </c>
      <c r="Q75" s="51" t="n">
        <f aca="false">IF(K75&gt;P75,0,MAX(Q$41:Q74)+1)</f>
        <v>0</v>
      </c>
      <c r="R75" s="53" t="str">
        <f aca="false">IF(Q75=0,"",O75)</f>
        <v/>
      </c>
    </row>
    <row r="76" customFormat="false" ht="15" hidden="false" customHeight="false" outlineLevel="0" collapsed="false">
      <c r="J76" s="0" t="s">
        <v>422</v>
      </c>
      <c r="K76" s="0" t="n">
        <v>6</v>
      </c>
      <c r="L76" s="51" t="n">
        <f aca="false">MATCH(J76,$J$9:$R$9,0)</f>
        <v>4</v>
      </c>
      <c r="M76" s="51" t="str">
        <f aca="false">INDEX($J$17:$R$26,K76,L76)</f>
        <v>Spell scroll (6th level)</v>
      </c>
      <c r="N76" s="51" t="str">
        <f aca="false">INDEX($J$27:$R$36,K76,L76)</f>
        <v/>
      </c>
      <c r="O76" s="51" t="str">
        <f aca="false">IF(N76="",M76,INDEX(Magic_additional,MATCH(M76,Magic_additional,0)+N76))</f>
        <v>Spell scroll (6th level)</v>
      </c>
      <c r="P76" s="51" t="n">
        <f aca="false">INDEX($J$37:$R$37,1,L76)</f>
        <v>0</v>
      </c>
      <c r="Q76" s="51" t="n">
        <f aca="false">IF(K76&gt;P76,0,MAX(Q$41:Q75)+1)</f>
        <v>0</v>
      </c>
      <c r="R76" s="53" t="str">
        <f aca="false">IF(Q76=0,"",O76)</f>
        <v/>
      </c>
    </row>
    <row r="77" customFormat="false" ht="15" hidden="false" customHeight="false" outlineLevel="0" collapsed="false">
      <c r="J77" s="0" t="s">
        <v>422</v>
      </c>
      <c r="K77" s="0" t="n">
        <v>7</v>
      </c>
      <c r="L77" s="51" t="n">
        <f aca="false">MATCH(J77,$J$9:$R$9,0)</f>
        <v>4</v>
      </c>
      <c r="M77" s="51" t="str">
        <f aca="false">INDEX($J$17:$R$26,K77,L77)</f>
        <v>Spell scroll (7th level)</v>
      </c>
      <c r="N77" s="51" t="str">
        <f aca="false">INDEX($J$27:$R$36,K77,L77)</f>
        <v/>
      </c>
      <c r="O77" s="51" t="str">
        <f aca="false">IF(N77="",M77,INDEX(Magic_additional,MATCH(M77,Magic_additional,0)+N77))</f>
        <v>Spell scroll (7th level)</v>
      </c>
      <c r="P77" s="51" t="n">
        <f aca="false">INDEX($J$37:$R$37,1,L77)</f>
        <v>0</v>
      </c>
      <c r="Q77" s="51" t="n">
        <f aca="false">IF(K77&gt;P77,0,MAX(Q$41:Q76)+1)</f>
        <v>0</v>
      </c>
      <c r="R77" s="53" t="str">
        <f aca="false">IF(Q77=0,"",O77)</f>
        <v/>
      </c>
    </row>
    <row r="78" customFormat="false" ht="15" hidden="false" customHeight="false" outlineLevel="0" collapsed="false">
      <c r="J78" s="0" t="s">
        <v>422</v>
      </c>
      <c r="K78" s="0" t="n">
        <v>8</v>
      </c>
      <c r="L78" s="51" t="n">
        <f aca="false">MATCH(J78,$J$9:$R$9,0)</f>
        <v>4</v>
      </c>
      <c r="M78" s="51" t="str">
        <f aca="false">INDEX($J$17:$R$26,K78,L78)</f>
        <v>Potion of speed</v>
      </c>
      <c r="N78" s="51" t="str">
        <f aca="false">INDEX($J$27:$R$36,K78,L78)</f>
        <v/>
      </c>
      <c r="O78" s="51" t="str">
        <f aca="false">IF(N78="",M78,INDEX(Magic_additional,MATCH(M78,Magic_additional,0)+N78))</f>
        <v>Potion of speed</v>
      </c>
      <c r="P78" s="51" t="n">
        <f aca="false">INDEX($J$37:$R$37,1,L78)</f>
        <v>0</v>
      </c>
      <c r="Q78" s="51" t="n">
        <f aca="false">IF(K78&gt;P78,0,MAX(Q$41:Q77)+1)</f>
        <v>0</v>
      </c>
      <c r="R78" s="53" t="str">
        <f aca="false">IF(Q78=0,"",O78)</f>
        <v/>
      </c>
    </row>
    <row r="79" customFormat="false" ht="15" hidden="false" customHeight="false" outlineLevel="0" collapsed="false">
      <c r="J79" s="0" t="s">
        <v>422</v>
      </c>
      <c r="K79" s="0" t="n">
        <v>9</v>
      </c>
      <c r="L79" s="51" t="n">
        <f aca="false">MATCH(J79,$J$9:$R$9,0)</f>
        <v>4</v>
      </c>
      <c r="M79" s="51" t="str">
        <f aca="false">INDEX($J$17:$R$26,K79,L79)</f>
        <v>Potion of longevity</v>
      </c>
      <c r="N79" s="51" t="str">
        <f aca="false">INDEX($J$27:$R$36,K79,L79)</f>
        <v/>
      </c>
      <c r="O79" s="51" t="str">
        <f aca="false">IF(N79="",M79,INDEX(Magic_additional,MATCH(M79,Magic_additional,0)+N79))</f>
        <v>Potion of longevity</v>
      </c>
      <c r="P79" s="51" t="n">
        <f aca="false">INDEX($J$37:$R$37,1,L79)</f>
        <v>0</v>
      </c>
      <c r="Q79" s="51" t="n">
        <f aca="false">IF(K79&gt;P79,0,MAX(Q$41:Q78)+1)</f>
        <v>0</v>
      </c>
      <c r="R79" s="53" t="str">
        <f aca="false">IF(Q79=0,"",O79)</f>
        <v/>
      </c>
    </row>
    <row r="80" customFormat="false" ht="15" hidden="false" customHeight="false" outlineLevel="0" collapsed="false">
      <c r="J80" s="0" t="s">
        <v>422</v>
      </c>
      <c r="K80" s="0" t="n">
        <v>10</v>
      </c>
      <c r="L80" s="51" t="n">
        <f aca="false">MATCH(J80,$J$9:$R$9,0)</f>
        <v>4</v>
      </c>
      <c r="M80" s="51" t="str">
        <f aca="false">INDEX($J$17:$R$26,K80,L80)</f>
        <v>Spell scroll (8th level)</v>
      </c>
      <c r="N80" s="51" t="str">
        <f aca="false">INDEX($J$27:$R$36,K80,L80)</f>
        <v/>
      </c>
      <c r="O80" s="51" t="str">
        <f aca="false">IF(N80="",M80,INDEX(Magic_additional,MATCH(M80,Magic_additional,0)+N80))</f>
        <v>Spell scroll (8th level)</v>
      </c>
      <c r="P80" s="51" t="n">
        <f aca="false">INDEX($J$37:$R$37,1,L80)</f>
        <v>0</v>
      </c>
      <c r="Q80" s="51" t="n">
        <f aca="false">IF(K80&gt;P80,0,MAX(Q$41:Q79)+1)</f>
        <v>0</v>
      </c>
      <c r="R80" s="53" t="str">
        <f aca="false">IF(Q80=0,"",O80)</f>
        <v/>
      </c>
    </row>
    <row r="81" customFormat="false" ht="15" hidden="false" customHeight="false" outlineLevel="0" collapsed="false">
      <c r="J81" s="0" t="s">
        <v>423</v>
      </c>
      <c r="K81" s="0" t="n">
        <v>1</v>
      </c>
      <c r="L81" s="51" t="n">
        <f aca="false">MATCH(J81,$J$9:$R$9,0)</f>
        <v>5</v>
      </c>
      <c r="M81" s="51" t="str">
        <f aca="false">INDEX($J$17:$R$26,K81,L81)</f>
        <v>Potion of storm giant strength</v>
      </c>
      <c r="N81" s="51" t="str">
        <f aca="false">INDEX($J$27:$R$36,K81,L81)</f>
        <v/>
      </c>
      <c r="O81" s="51" t="str">
        <f aca="false">IF(N81="",M81,INDEX(Magic_additional,MATCH(M81,Magic_additional,0)+N81))</f>
        <v>Potion of storm giant strength</v>
      </c>
      <c r="P81" s="51" t="n">
        <f aca="false">INDEX($J$37:$R$37,1,L81)</f>
        <v>0</v>
      </c>
      <c r="Q81" s="51" t="n">
        <f aca="false">IF(K81&gt;P81,0,MAX(Q$41:Q80)+1)</f>
        <v>0</v>
      </c>
      <c r="R81" s="53" t="str">
        <f aca="false">IF(Q81=0,"",O81)</f>
        <v/>
      </c>
    </row>
    <row r="82" customFormat="false" ht="15" hidden="false" customHeight="false" outlineLevel="0" collapsed="false">
      <c r="J82" s="0" t="s">
        <v>423</v>
      </c>
      <c r="K82" s="0" t="n">
        <v>2</v>
      </c>
      <c r="L82" s="51" t="n">
        <f aca="false">MATCH(J82,$J$9:$R$9,0)</f>
        <v>5</v>
      </c>
      <c r="M82" s="51" t="str">
        <f aca="false">INDEX($J$17:$R$26,K82,L82)</f>
        <v>Potion of storm giant strength</v>
      </c>
      <c r="N82" s="51" t="str">
        <f aca="false">INDEX($J$27:$R$36,K82,L82)</f>
        <v/>
      </c>
      <c r="O82" s="51" t="str">
        <f aca="false">IF(N82="",M82,INDEX(Magic_additional,MATCH(M82,Magic_additional,0)+N82))</f>
        <v>Potion of storm giant strength</v>
      </c>
      <c r="P82" s="51" t="n">
        <f aca="false">INDEX($J$37:$R$37,1,L82)</f>
        <v>0</v>
      </c>
      <c r="Q82" s="51" t="n">
        <f aca="false">IF(K82&gt;P82,0,MAX(Q$41:Q81)+1)</f>
        <v>0</v>
      </c>
      <c r="R82" s="53" t="str">
        <f aca="false">IF(Q82=0,"",O82)</f>
        <v/>
      </c>
    </row>
    <row r="83" customFormat="false" ht="15" hidden="false" customHeight="false" outlineLevel="0" collapsed="false">
      <c r="J83" s="0" t="s">
        <v>423</v>
      </c>
      <c r="K83" s="0" t="n">
        <v>3</v>
      </c>
      <c r="L83" s="51" t="n">
        <f aca="false">MATCH(J83,$J$9:$R$9,0)</f>
        <v>5</v>
      </c>
      <c r="M83" s="51" t="str">
        <f aca="false">INDEX($J$17:$R$26,K83,L83)</f>
        <v>Spell scroll (9th level)</v>
      </c>
      <c r="N83" s="51" t="str">
        <f aca="false">INDEX($J$27:$R$36,K83,L83)</f>
        <v/>
      </c>
      <c r="O83" s="51" t="str">
        <f aca="false">IF(N83="",M83,INDEX(Magic_additional,MATCH(M83,Magic_additional,0)+N83))</f>
        <v>Spell scroll (9th level)</v>
      </c>
      <c r="P83" s="51" t="n">
        <f aca="false">INDEX($J$37:$R$37,1,L83)</f>
        <v>0</v>
      </c>
      <c r="Q83" s="51" t="n">
        <f aca="false">IF(K83&gt;P83,0,MAX(Q$41:Q82)+1)</f>
        <v>0</v>
      </c>
      <c r="R83" s="53" t="str">
        <f aca="false">IF(Q83=0,"",O83)</f>
        <v/>
      </c>
    </row>
    <row r="84" customFormat="false" ht="15" hidden="false" customHeight="false" outlineLevel="0" collapsed="false">
      <c r="J84" s="0" t="s">
        <v>423</v>
      </c>
      <c r="K84" s="0" t="n">
        <v>4</v>
      </c>
      <c r="L84" s="51" t="n">
        <f aca="false">MATCH(J84,$J$9:$R$9,0)</f>
        <v>5</v>
      </c>
      <c r="M84" s="51" t="str">
        <f aca="false">INDEX($J$17:$R$26,K84,L84)</f>
        <v>Potion of storm giant strength</v>
      </c>
      <c r="N84" s="51" t="str">
        <f aca="false">INDEX($J$27:$R$36,K84,L84)</f>
        <v/>
      </c>
      <c r="O84" s="51" t="str">
        <f aca="false">IF(N84="",M84,INDEX(Magic_additional,MATCH(M84,Magic_additional,0)+N84))</f>
        <v>Potion of storm giant strength</v>
      </c>
      <c r="P84" s="51" t="n">
        <f aca="false">INDEX($J$37:$R$37,1,L84)</f>
        <v>0</v>
      </c>
      <c r="Q84" s="51" t="n">
        <f aca="false">IF(K84&gt;P84,0,MAX(Q$41:Q83)+1)</f>
        <v>0</v>
      </c>
      <c r="R84" s="53" t="str">
        <f aca="false">IF(Q84=0,"",O84)</f>
        <v/>
      </c>
    </row>
    <row r="85" customFormat="false" ht="15" hidden="false" customHeight="false" outlineLevel="0" collapsed="false">
      <c r="J85" s="0" t="s">
        <v>423</v>
      </c>
      <c r="K85" s="0" t="n">
        <v>5</v>
      </c>
      <c r="L85" s="51" t="n">
        <f aca="false">MATCH(J85,$J$9:$R$9,0)</f>
        <v>5</v>
      </c>
      <c r="M85" s="51" t="str">
        <f aca="false">INDEX($J$17:$R$26,K85,L85)</f>
        <v>Universal solvent</v>
      </c>
      <c r="N85" s="51" t="str">
        <f aca="false">INDEX($J$27:$R$36,K85,L85)</f>
        <v/>
      </c>
      <c r="O85" s="51" t="str">
        <f aca="false">IF(N85="",M85,INDEX(Magic_additional,MATCH(M85,Magic_additional,0)+N85))</f>
        <v>Universal solvent</v>
      </c>
      <c r="P85" s="51" t="n">
        <f aca="false">INDEX($J$37:$R$37,1,L85)</f>
        <v>0</v>
      </c>
      <c r="Q85" s="51" t="n">
        <f aca="false">IF(K85&gt;P85,0,MAX(Q$41:Q84)+1)</f>
        <v>0</v>
      </c>
      <c r="R85" s="53" t="str">
        <f aca="false">IF(Q85=0,"",O85)</f>
        <v/>
      </c>
    </row>
    <row r="86" customFormat="false" ht="15" hidden="false" customHeight="false" outlineLevel="0" collapsed="false">
      <c r="J86" s="0" t="s">
        <v>423</v>
      </c>
      <c r="K86" s="0" t="n">
        <v>6</v>
      </c>
      <c r="L86" s="51" t="n">
        <f aca="false">MATCH(J86,$J$9:$R$9,0)</f>
        <v>5</v>
      </c>
      <c r="M86" s="51" t="str">
        <f aca="false">INDEX($J$17:$R$26,K86,L86)</f>
        <v>Potion of storm giant strength</v>
      </c>
      <c r="N86" s="51" t="str">
        <f aca="false">INDEX($J$27:$R$36,K86,L86)</f>
        <v/>
      </c>
      <c r="O86" s="51" t="str">
        <f aca="false">IF(N86="",M86,INDEX(Magic_additional,MATCH(M86,Magic_additional,0)+N86))</f>
        <v>Potion of storm giant strength</v>
      </c>
      <c r="P86" s="51" t="n">
        <f aca="false">INDEX($J$37:$R$37,1,L86)</f>
        <v>0</v>
      </c>
      <c r="Q86" s="51" t="n">
        <f aca="false">IF(K86&gt;P86,0,MAX(Q$41:Q85)+1)</f>
        <v>0</v>
      </c>
      <c r="R86" s="53" t="str">
        <f aca="false">IF(Q86=0,"",O86)</f>
        <v/>
      </c>
    </row>
    <row r="87" customFormat="false" ht="15" hidden="false" customHeight="false" outlineLevel="0" collapsed="false">
      <c r="J87" s="0" t="s">
        <v>423</v>
      </c>
      <c r="K87" s="0" t="n">
        <v>7</v>
      </c>
      <c r="L87" s="51" t="n">
        <f aca="false">MATCH(J87,$J$9:$R$9,0)</f>
        <v>5</v>
      </c>
      <c r="M87" s="51" t="str">
        <f aca="false">INDEX($J$17:$R$26,K87,L87)</f>
        <v>Spell scroll (8th level)</v>
      </c>
      <c r="N87" s="51" t="str">
        <f aca="false">INDEX($J$27:$R$36,K87,L87)</f>
        <v/>
      </c>
      <c r="O87" s="51" t="str">
        <f aca="false">IF(N87="",M87,INDEX(Magic_additional,MATCH(M87,Magic_additional,0)+N87))</f>
        <v>Spell scroll (8th level)</v>
      </c>
      <c r="P87" s="51" t="n">
        <f aca="false">INDEX($J$37:$R$37,1,L87)</f>
        <v>0</v>
      </c>
      <c r="Q87" s="51" t="n">
        <f aca="false">IF(K87&gt;P87,0,MAX(Q$41:Q86)+1)</f>
        <v>0</v>
      </c>
      <c r="R87" s="53" t="str">
        <f aca="false">IF(Q87=0,"",O87)</f>
        <v/>
      </c>
    </row>
    <row r="88" customFormat="false" ht="15" hidden="false" customHeight="false" outlineLevel="0" collapsed="false">
      <c r="J88" s="0" t="s">
        <v>423</v>
      </c>
      <c r="K88" s="0" t="n">
        <v>8</v>
      </c>
      <c r="L88" s="51" t="n">
        <f aca="false">MATCH(J88,$J$9:$R$9,0)</f>
        <v>5</v>
      </c>
      <c r="M88" s="51" t="str">
        <f aca="false">INDEX($J$17:$R$26,K88,L88)</f>
        <v>Spell scroll (8th level)</v>
      </c>
      <c r="N88" s="51" t="str">
        <f aca="false">INDEX($J$27:$R$36,K88,L88)</f>
        <v/>
      </c>
      <c r="O88" s="51" t="str">
        <f aca="false">IF(N88="",M88,INDEX(Magic_additional,MATCH(M88,Magic_additional,0)+N88))</f>
        <v>Spell scroll (8th level)</v>
      </c>
      <c r="P88" s="51" t="n">
        <f aca="false">INDEX($J$37:$R$37,1,L88)</f>
        <v>0</v>
      </c>
      <c r="Q88" s="51" t="n">
        <f aca="false">IF(K88&gt;P88,0,MAX(Q$41:Q87)+1)</f>
        <v>0</v>
      </c>
      <c r="R88" s="53" t="str">
        <f aca="false">IF(Q88=0,"",O88)</f>
        <v/>
      </c>
    </row>
    <row r="89" customFormat="false" ht="15" hidden="false" customHeight="false" outlineLevel="0" collapsed="false">
      <c r="J89" s="0" t="s">
        <v>423</v>
      </c>
      <c r="K89" s="0" t="n">
        <v>9</v>
      </c>
      <c r="L89" s="51" t="n">
        <f aca="false">MATCH(J89,$J$9:$R$9,0)</f>
        <v>5</v>
      </c>
      <c r="M89" s="51" t="str">
        <f aca="false">INDEX($J$17:$R$26,K89,L89)</f>
        <v>Arrow of slaying</v>
      </c>
      <c r="N89" s="51" t="str">
        <f aca="false">INDEX($J$27:$R$36,K89,L89)</f>
        <v/>
      </c>
      <c r="O89" s="51" t="str">
        <f aca="false">IF(N89="",M89,INDEX(Magic_additional,MATCH(M89,Magic_additional,0)+N89))</f>
        <v>Arrow of slaying</v>
      </c>
      <c r="P89" s="51" t="n">
        <f aca="false">INDEX($J$37:$R$37,1,L89)</f>
        <v>0</v>
      </c>
      <c r="Q89" s="51" t="n">
        <f aca="false">IF(K89&gt;P89,0,MAX(Q$41:Q88)+1)</f>
        <v>0</v>
      </c>
      <c r="R89" s="53" t="str">
        <f aca="false">IF(Q89=0,"",O89)</f>
        <v/>
      </c>
    </row>
    <row r="90" customFormat="false" ht="15" hidden="false" customHeight="false" outlineLevel="0" collapsed="false">
      <c r="J90" s="0" t="s">
        <v>423</v>
      </c>
      <c r="K90" s="0" t="n">
        <v>10</v>
      </c>
      <c r="L90" s="51" t="n">
        <f aca="false">MATCH(J90,$J$9:$R$9,0)</f>
        <v>5</v>
      </c>
      <c r="M90" s="51" t="str">
        <f aca="false">INDEX($J$17:$R$26,K90,L90)</f>
        <v>Universal solvent</v>
      </c>
      <c r="N90" s="51" t="str">
        <f aca="false">INDEX($J$27:$R$36,K90,L90)</f>
        <v/>
      </c>
      <c r="O90" s="51" t="str">
        <f aca="false">IF(N90="",M90,INDEX(Magic_additional,MATCH(M90,Magic_additional,0)+N90))</f>
        <v>Universal solvent</v>
      </c>
      <c r="P90" s="51" t="n">
        <f aca="false">INDEX($J$37:$R$37,1,L90)</f>
        <v>0</v>
      </c>
      <c r="Q90" s="51" t="n">
        <f aca="false">IF(K90&gt;P90,0,MAX(Q$41:Q89)+1)</f>
        <v>0</v>
      </c>
      <c r="R90" s="53" t="str">
        <f aca="false">IF(Q90=0,"",O90)</f>
        <v/>
      </c>
    </row>
    <row r="91" customFormat="false" ht="15" hidden="false" customHeight="false" outlineLevel="0" collapsed="false">
      <c r="J91" s="0" t="s">
        <v>424</v>
      </c>
      <c r="K91" s="0" t="n">
        <v>1</v>
      </c>
      <c r="L91" s="51" t="n">
        <f aca="false">MATCH(J91,$J$9:$R$9,0)</f>
        <v>6</v>
      </c>
      <c r="M91" s="51" t="str">
        <f aca="false">INDEX($J$17:$R$26,K91,L91)</f>
        <v>Deck of illusions</v>
      </c>
      <c r="N91" s="51" t="str">
        <f aca="false">INDEX($J$27:$R$36,K91,L91)</f>
        <v/>
      </c>
      <c r="O91" s="51" t="str">
        <f aca="false">IF(N91="",M91,INDEX(Magic_additional,MATCH(M91,Magic_additional,0)+N91))</f>
        <v>Deck of illusions</v>
      </c>
      <c r="P91" s="51" t="n">
        <f aca="false">INDEX($J$37:$R$37,1,L91)</f>
        <v>0</v>
      </c>
      <c r="Q91" s="51" t="n">
        <f aca="false">IF(K91&gt;P91,0,MAX(Q$41:Q90)+1)</f>
        <v>0</v>
      </c>
      <c r="R91" s="53" t="str">
        <f aca="false">IF(Q91=0,"",O91)</f>
        <v/>
      </c>
    </row>
    <row r="92" customFormat="false" ht="15" hidden="false" customHeight="false" outlineLevel="0" collapsed="false">
      <c r="J92" s="0" t="s">
        <v>424</v>
      </c>
      <c r="K92" s="0" t="n">
        <v>2</v>
      </c>
      <c r="L92" s="51" t="n">
        <f aca="false">MATCH(J92,$J$9:$R$9,0)</f>
        <v>6</v>
      </c>
      <c r="M92" s="51" t="str">
        <f aca="false">INDEX($J$17:$R$26,K92,L92)</f>
        <v>Wand of the war mage, +1</v>
      </c>
      <c r="N92" s="51" t="str">
        <f aca="false">INDEX($J$27:$R$36,K92,L92)</f>
        <v/>
      </c>
      <c r="O92" s="51" t="str">
        <f aca="false">IF(N92="",M92,INDEX(Magic_additional,MATCH(M92,Magic_additional,0)+N92))</f>
        <v>Wand of the war mage, +1</v>
      </c>
      <c r="P92" s="51" t="n">
        <f aca="false">INDEX($J$37:$R$37,1,L92)</f>
        <v>0</v>
      </c>
      <c r="Q92" s="51" t="n">
        <f aca="false">IF(K92&gt;P92,0,MAX(Q$41:Q91)+1)</f>
        <v>0</v>
      </c>
      <c r="R92" s="53" t="str">
        <f aca="false">IF(Q92=0,"",O92)</f>
        <v/>
      </c>
    </row>
    <row r="93" customFormat="false" ht="15" hidden="false" customHeight="false" outlineLevel="0" collapsed="false">
      <c r="J93" s="0" t="s">
        <v>424</v>
      </c>
      <c r="K93" s="0" t="n">
        <v>3</v>
      </c>
      <c r="L93" s="51" t="n">
        <f aca="false">MATCH(J93,$J$9:$R$9,0)</f>
        <v>6</v>
      </c>
      <c r="M93" s="51" t="str">
        <f aca="false">INDEX($J$17:$R$26,K93,L93)</f>
        <v>Wand of web</v>
      </c>
      <c r="N93" s="51" t="str">
        <f aca="false">INDEX($J$27:$R$36,K93,L93)</f>
        <v/>
      </c>
      <c r="O93" s="51" t="str">
        <f aca="false">IF(N93="",M93,INDEX(Magic_additional,MATCH(M93,Magic_additional,0)+N93))</f>
        <v>Wand of web</v>
      </c>
      <c r="P93" s="51" t="n">
        <f aca="false">INDEX($J$37:$R$37,1,L93)</f>
        <v>0</v>
      </c>
      <c r="Q93" s="51" t="n">
        <f aca="false">IF(K93&gt;P93,0,MAX(Q$41:Q92)+1)</f>
        <v>0</v>
      </c>
      <c r="R93" s="53" t="str">
        <f aca="false">IF(Q93=0,"",O93)</f>
        <v/>
      </c>
    </row>
    <row r="94" customFormat="false" ht="15" hidden="false" customHeight="false" outlineLevel="0" collapsed="false">
      <c r="J94" s="0" t="s">
        <v>424</v>
      </c>
      <c r="K94" s="0" t="n">
        <v>4</v>
      </c>
      <c r="L94" s="51" t="n">
        <f aca="false">MATCH(J94,$J$9:$R$9,0)</f>
        <v>6</v>
      </c>
      <c r="M94" s="51" t="str">
        <f aca="false">INDEX($J$17:$R$26,K94,L94)</f>
        <v>Boots of elvenkind</v>
      </c>
      <c r="N94" s="51" t="str">
        <f aca="false">INDEX($J$27:$R$36,K94,L94)</f>
        <v/>
      </c>
      <c r="O94" s="51" t="str">
        <f aca="false">IF(N94="",M94,INDEX(Magic_additional,MATCH(M94,Magic_additional,0)+N94))</f>
        <v>Boots of elvenkind</v>
      </c>
      <c r="P94" s="51" t="n">
        <f aca="false">INDEX($J$37:$R$37,1,L94)</f>
        <v>0</v>
      </c>
      <c r="Q94" s="51" t="n">
        <f aca="false">IF(K94&gt;P94,0,MAX(Q$41:Q93)+1)</f>
        <v>0</v>
      </c>
      <c r="R94" s="53" t="str">
        <f aca="false">IF(Q94=0,"",O94)</f>
        <v/>
      </c>
    </row>
    <row r="95" customFormat="false" ht="15" hidden="false" customHeight="false" outlineLevel="0" collapsed="false">
      <c r="J95" s="0" t="s">
        <v>424</v>
      </c>
      <c r="K95" s="0" t="n">
        <v>5</v>
      </c>
      <c r="L95" s="51" t="n">
        <f aca="false">MATCH(J95,$J$9:$R$9,0)</f>
        <v>6</v>
      </c>
      <c r="M95" s="51" t="str">
        <f aca="false">INDEX($J$17:$R$26,K95,L95)</f>
        <v>Staff of the python</v>
      </c>
      <c r="N95" s="51" t="str">
        <f aca="false">INDEX($J$27:$R$36,K95,L95)</f>
        <v/>
      </c>
      <c r="O95" s="51" t="str">
        <f aca="false">IF(N95="",M95,INDEX(Magic_additional,MATCH(M95,Magic_additional,0)+N95))</f>
        <v>Staff of the python</v>
      </c>
      <c r="P95" s="51" t="n">
        <f aca="false">INDEX($J$37:$R$37,1,L95)</f>
        <v>0</v>
      </c>
      <c r="Q95" s="51" t="n">
        <f aca="false">IF(K95&gt;P95,0,MAX(Q$41:Q94)+1)</f>
        <v>0</v>
      </c>
      <c r="R95" s="53" t="str">
        <f aca="false">IF(Q95=0,"",O95)</f>
        <v/>
      </c>
    </row>
    <row r="96" customFormat="false" ht="15" hidden="false" customHeight="false" outlineLevel="0" collapsed="false">
      <c r="J96" s="0" t="s">
        <v>424</v>
      </c>
      <c r="K96" s="0" t="n">
        <v>6</v>
      </c>
      <c r="L96" s="51" t="n">
        <f aca="false">MATCH(J96,$J$9:$R$9,0)</f>
        <v>6</v>
      </c>
      <c r="M96" s="51" t="str">
        <f aca="false">INDEX($J$17:$R$26,K96,L96)</f>
        <v>Instrument of the bards (Mac-Fuirmidh cittern)</v>
      </c>
      <c r="N96" s="51" t="str">
        <f aca="false">INDEX($J$27:$R$36,K96,L96)</f>
        <v/>
      </c>
      <c r="O96" s="51" t="str">
        <f aca="false">IF(N96="",M96,INDEX(Magic_additional,MATCH(M96,Magic_additional,0)+N96))</f>
        <v>Instrument of the bards (Mac-Fuirmidh cittern)</v>
      </c>
      <c r="P96" s="51" t="n">
        <f aca="false">INDEX($J$37:$R$37,1,L96)</f>
        <v>0</v>
      </c>
      <c r="Q96" s="51" t="n">
        <f aca="false">IF(K96&gt;P96,0,MAX(Q$41:Q95)+1)</f>
        <v>0</v>
      </c>
      <c r="R96" s="53" t="str">
        <f aca="false">IF(Q96=0,"",O96)</f>
        <v/>
      </c>
    </row>
    <row r="97" customFormat="false" ht="15" hidden="false" customHeight="false" outlineLevel="0" collapsed="false">
      <c r="J97" s="0" t="s">
        <v>424</v>
      </c>
      <c r="K97" s="0" t="n">
        <v>7</v>
      </c>
      <c r="L97" s="51" t="n">
        <f aca="false">MATCH(J97,$J$9:$R$9,0)</f>
        <v>6</v>
      </c>
      <c r="M97" s="51" t="str">
        <f aca="false">INDEX($J$17:$R$26,K97,L97)</f>
        <v>Cloak of elvenkind</v>
      </c>
      <c r="N97" s="51" t="str">
        <f aca="false">INDEX($J$27:$R$36,K97,L97)</f>
        <v/>
      </c>
      <c r="O97" s="51" t="str">
        <f aca="false">IF(N97="",M97,INDEX(Magic_additional,MATCH(M97,Magic_additional,0)+N97))</f>
        <v>Cloak of elvenkind</v>
      </c>
      <c r="P97" s="51" t="n">
        <f aca="false">INDEX($J$37:$R$37,1,L97)</f>
        <v>0</v>
      </c>
      <c r="Q97" s="51" t="n">
        <f aca="false">IF(K97&gt;P97,0,MAX(Q$41:Q96)+1)</f>
        <v>0</v>
      </c>
      <c r="R97" s="53" t="str">
        <f aca="false">IF(Q97=0,"",O97)</f>
        <v/>
      </c>
    </row>
    <row r="98" customFormat="false" ht="15" hidden="false" customHeight="false" outlineLevel="0" collapsed="false">
      <c r="J98" s="0" t="s">
        <v>424</v>
      </c>
      <c r="K98" s="0" t="n">
        <v>8</v>
      </c>
      <c r="L98" s="51" t="n">
        <f aca="false">MATCH(J98,$J$9:$R$9,0)</f>
        <v>6</v>
      </c>
      <c r="M98" s="51" t="str">
        <f aca="false">INDEX($J$17:$R$26,K98,L98)</f>
        <v>Boots of striding and springing</v>
      </c>
      <c r="N98" s="51" t="str">
        <f aca="false">INDEX($J$27:$R$36,K98,L98)</f>
        <v/>
      </c>
      <c r="O98" s="51" t="str">
        <f aca="false">IF(N98="",M98,INDEX(Magic_additional,MATCH(M98,Magic_additional,0)+N98))</f>
        <v>Boots of striding and springing</v>
      </c>
      <c r="P98" s="51" t="n">
        <f aca="false">INDEX($J$37:$R$37,1,L98)</f>
        <v>0</v>
      </c>
      <c r="Q98" s="51" t="n">
        <f aca="false">IF(K98&gt;P98,0,MAX(Q$41:Q97)+1)</f>
        <v>0</v>
      </c>
      <c r="R98" s="53" t="str">
        <f aca="false">IF(Q98=0,"",O98)</f>
        <v/>
      </c>
    </row>
    <row r="99" customFormat="false" ht="15" hidden="false" customHeight="false" outlineLevel="0" collapsed="false">
      <c r="J99" s="0" t="s">
        <v>424</v>
      </c>
      <c r="K99" s="0" t="n">
        <v>9</v>
      </c>
      <c r="L99" s="51" t="n">
        <f aca="false">MATCH(J99,$J$9:$R$9,0)</f>
        <v>6</v>
      </c>
      <c r="M99" s="51" t="str">
        <f aca="false">INDEX($J$17:$R$26,K99,L99)</f>
        <v>Amulet of proof against detection and location</v>
      </c>
      <c r="N99" s="51" t="str">
        <f aca="false">INDEX($J$27:$R$36,K99,L99)</f>
        <v/>
      </c>
      <c r="O99" s="51" t="str">
        <f aca="false">IF(N99="",M99,INDEX(Magic_additional,MATCH(M99,Magic_additional,0)+N99))</f>
        <v>Amulet of proof against detection and location</v>
      </c>
      <c r="P99" s="51" t="n">
        <f aca="false">INDEX($J$37:$R$37,1,L99)</f>
        <v>0</v>
      </c>
      <c r="Q99" s="51" t="n">
        <f aca="false">IF(K99&gt;P99,0,MAX(Q$41:Q98)+1)</f>
        <v>0</v>
      </c>
      <c r="R99" s="53" t="str">
        <f aca="false">IF(Q99=0,"",O99)</f>
        <v/>
      </c>
    </row>
    <row r="100" customFormat="false" ht="15" hidden="false" customHeight="false" outlineLevel="0" collapsed="false">
      <c r="J100" s="0" t="s">
        <v>424</v>
      </c>
      <c r="K100" s="0" t="n">
        <v>10</v>
      </c>
      <c r="L100" s="51" t="n">
        <f aca="false">MATCH(J100,$J$9:$R$9,0)</f>
        <v>6</v>
      </c>
      <c r="M100" s="51" t="str">
        <f aca="false">INDEX($J$17:$R$26,K100,L100)</f>
        <v>Wand of web</v>
      </c>
      <c r="N100" s="51" t="str">
        <f aca="false">INDEX($J$27:$R$36,K100,L100)</f>
        <v/>
      </c>
      <c r="O100" s="51" t="str">
        <f aca="false">IF(N100="",M100,INDEX(Magic_additional,MATCH(M100,Magic_additional,0)+N100))</f>
        <v>Wand of web</v>
      </c>
      <c r="P100" s="51" t="n">
        <f aca="false">INDEX($J$37:$R$37,1,L100)</f>
        <v>0</v>
      </c>
      <c r="Q100" s="51" t="n">
        <f aca="false">IF(K100&gt;P100,0,MAX(Q$41:Q99)+1)</f>
        <v>0</v>
      </c>
      <c r="R100" s="53" t="str">
        <f aca="false">IF(Q100=0,"",O100)</f>
        <v/>
      </c>
    </row>
    <row r="101" customFormat="false" ht="15" hidden="false" customHeight="false" outlineLevel="0" collapsed="false">
      <c r="J101" s="0" t="s">
        <v>425</v>
      </c>
      <c r="K101" s="0" t="n">
        <v>1</v>
      </c>
      <c r="L101" s="51" t="n">
        <f aca="false">MATCH(J101,$J$9:$R$9,0)</f>
        <v>7</v>
      </c>
      <c r="M101" s="51" t="str">
        <f aca="false">INDEX($J$17:$R$26,K101,L101)</f>
        <v>Necklace of prayer beads</v>
      </c>
      <c r="N101" s="51" t="str">
        <f aca="false">INDEX($J$27:$R$36,K101,L101)</f>
        <v/>
      </c>
      <c r="O101" s="51" t="str">
        <f aca="false">IF(N101="",M101,INDEX(Magic_additional,MATCH(M101,Magic_additional,0)+N101))</f>
        <v>Necklace of prayer beads</v>
      </c>
      <c r="P101" s="51" t="n">
        <f aca="false">INDEX($J$37:$R$37,1,L101)</f>
        <v>0</v>
      </c>
      <c r="Q101" s="51" t="n">
        <f aca="false">IF(K101&gt;P101,0,MAX(Q$41:Q100)+1)</f>
        <v>0</v>
      </c>
      <c r="R101" s="53" t="str">
        <f aca="false">IF(Q101=0,"",O101)</f>
        <v/>
      </c>
    </row>
    <row r="102" customFormat="false" ht="15" hidden="false" customHeight="false" outlineLevel="0" collapsed="false">
      <c r="J102" s="0" t="s">
        <v>425</v>
      </c>
      <c r="K102" s="0" t="n">
        <v>2</v>
      </c>
      <c r="L102" s="51" t="n">
        <f aca="false">MATCH(J102,$J$9:$R$9,0)</f>
        <v>7</v>
      </c>
      <c r="M102" s="51" t="str">
        <f aca="false">INDEX($J$17:$R$26,K102,L102)</f>
        <v>Censer of commanding air elementals</v>
      </c>
      <c r="N102" s="51" t="str">
        <f aca="false">INDEX($J$27:$R$36,K102,L102)</f>
        <v/>
      </c>
      <c r="O102" s="51" t="str">
        <f aca="false">IF(N102="",M102,INDEX(Magic_additional,MATCH(M102,Magic_additional,0)+N102))</f>
        <v>Censer of commanding air elementals</v>
      </c>
      <c r="P102" s="51" t="n">
        <f aca="false">INDEX($J$37:$R$37,1,L102)</f>
        <v>0</v>
      </c>
      <c r="Q102" s="51" t="n">
        <f aca="false">IF(K102&gt;P102,0,MAX(Q$41:Q101)+1)</f>
        <v>0</v>
      </c>
      <c r="R102" s="53" t="str">
        <f aca="false">IF(Q102=0,"",O102)</f>
        <v/>
      </c>
    </row>
    <row r="103" customFormat="false" ht="15" hidden="false" customHeight="false" outlineLevel="0" collapsed="false">
      <c r="J103" s="0" t="s">
        <v>425</v>
      </c>
      <c r="K103" s="0" t="n">
        <v>3</v>
      </c>
      <c r="L103" s="51" t="n">
        <f aca="false">MATCH(J103,$J$9:$R$9,0)</f>
        <v>7</v>
      </c>
      <c r="M103" s="51" t="str">
        <f aca="false">INDEX($J$17:$R$26,K103,L103)</f>
        <v>Weapon, +2</v>
      </c>
      <c r="N103" s="51" t="str">
        <f aca="false">INDEX($J$27:$R$36,K103,L103)</f>
        <v/>
      </c>
      <c r="O103" s="51" t="str">
        <f aca="false">IF(N103="",M103,INDEX(Magic_additional,MATCH(M103,Magic_additional,0)+N103))</f>
        <v>Weapon, +2</v>
      </c>
      <c r="P103" s="51" t="n">
        <f aca="false">INDEX($J$37:$R$37,1,L103)</f>
        <v>0</v>
      </c>
      <c r="Q103" s="51" t="n">
        <f aca="false">IF(K103&gt;P103,0,MAX(Q$41:Q102)+1)</f>
        <v>0</v>
      </c>
      <c r="R103" s="53" t="str">
        <f aca="false">IF(Q103=0,"",O103)</f>
        <v/>
      </c>
    </row>
    <row r="104" customFormat="false" ht="15" hidden="false" customHeight="false" outlineLevel="0" collapsed="false">
      <c r="J104" s="0" t="s">
        <v>425</v>
      </c>
      <c r="K104" s="0" t="n">
        <v>4</v>
      </c>
      <c r="L104" s="51" t="n">
        <f aca="false">MATCH(J104,$J$9:$R$9,0)</f>
        <v>7</v>
      </c>
      <c r="M104" s="51" t="str">
        <f aca="false">INDEX($J$17:$R$26,K104,L104)</f>
        <v>Staff of the woodlands</v>
      </c>
      <c r="N104" s="51" t="str">
        <f aca="false">INDEX($J$27:$R$36,K104,L104)</f>
        <v/>
      </c>
      <c r="O104" s="51" t="str">
        <f aca="false">IF(N104="",M104,INDEX(Magic_additional,MATCH(M104,Magic_additional,0)+N104))</f>
        <v>Staff of the woodlands</v>
      </c>
      <c r="P104" s="51" t="n">
        <f aca="false">INDEX($J$37:$R$37,1,L104)</f>
        <v>0</v>
      </c>
      <c r="Q104" s="51" t="n">
        <f aca="false">IF(K104&gt;P104,0,MAX(Q$41:Q103)+1)</f>
        <v>0</v>
      </c>
      <c r="R104" s="53" t="str">
        <f aca="false">IF(Q104=0,"",O104)</f>
        <v/>
      </c>
    </row>
    <row r="105" customFormat="false" ht="15" hidden="false" customHeight="false" outlineLevel="0" collapsed="false">
      <c r="J105" s="0" t="s">
        <v>425</v>
      </c>
      <c r="K105" s="0" t="n">
        <v>5</v>
      </c>
      <c r="L105" s="51" t="n">
        <f aca="false">MATCH(J105,$J$9:$R$9,0)</f>
        <v>7</v>
      </c>
      <c r="M105" s="51" t="str">
        <f aca="false">INDEX($J$17:$R$26,K105,L105)</f>
        <v>Bowl of commanding water elementals</v>
      </c>
      <c r="N105" s="51" t="str">
        <f aca="false">INDEX($J$27:$R$36,K105,L105)</f>
        <v/>
      </c>
      <c r="O105" s="51" t="str">
        <f aca="false">IF(N105="",M105,INDEX(Magic_additional,MATCH(M105,Magic_additional,0)+N105))</f>
        <v>Bowl of commanding water elementals</v>
      </c>
      <c r="P105" s="51" t="n">
        <f aca="false">INDEX($J$37:$R$37,1,L105)</f>
        <v>0</v>
      </c>
      <c r="Q105" s="51" t="n">
        <f aca="false">IF(K105&gt;P105,0,MAX(Q$41:Q104)+1)</f>
        <v>0</v>
      </c>
      <c r="R105" s="53" t="str">
        <f aca="false">IF(Q105=0,"",O105)</f>
        <v/>
      </c>
    </row>
    <row r="106" customFormat="false" ht="15" hidden="false" customHeight="false" outlineLevel="0" collapsed="false">
      <c r="J106" s="0" t="s">
        <v>425</v>
      </c>
      <c r="K106" s="0" t="n">
        <v>6</v>
      </c>
      <c r="L106" s="51" t="n">
        <f aca="false">MATCH(J106,$J$9:$R$9,0)</f>
        <v>7</v>
      </c>
      <c r="M106" s="51" t="str">
        <f aca="false">INDEX($J$17:$R$26,K106,L106)</f>
        <v>Weapon, +2</v>
      </c>
      <c r="N106" s="51" t="str">
        <f aca="false">INDEX($J$27:$R$36,K106,L106)</f>
        <v/>
      </c>
      <c r="O106" s="51" t="str">
        <f aca="false">IF(N106="",M106,INDEX(Magic_additional,MATCH(M106,Magic_additional,0)+N106))</f>
        <v>Weapon, +2</v>
      </c>
      <c r="P106" s="51" t="n">
        <f aca="false">INDEX($J$37:$R$37,1,L106)</f>
        <v>0</v>
      </c>
      <c r="Q106" s="51" t="n">
        <f aca="false">IF(K106&gt;P106,0,MAX(Q$41:Q105)+1)</f>
        <v>0</v>
      </c>
      <c r="R106" s="53" t="str">
        <f aca="false">IF(Q106=0,"",O106)</f>
        <v/>
      </c>
    </row>
    <row r="107" customFormat="false" ht="15" hidden="false" customHeight="false" outlineLevel="0" collapsed="false">
      <c r="J107" s="0" t="s">
        <v>425</v>
      </c>
      <c r="K107" s="0" t="n">
        <v>7</v>
      </c>
      <c r="L107" s="51" t="n">
        <f aca="false">MATCH(J107,$J$9:$R$9,0)</f>
        <v>7</v>
      </c>
      <c r="M107" s="51" t="str">
        <f aca="false">INDEX($J$17:$R$26,K107,L107)</f>
        <v>Cloak of the bat</v>
      </c>
      <c r="N107" s="51" t="str">
        <f aca="false">INDEX($J$27:$R$36,K107,L107)</f>
        <v/>
      </c>
      <c r="O107" s="51" t="str">
        <f aca="false">IF(N107="",M107,INDEX(Magic_additional,MATCH(M107,Magic_additional,0)+N107))</f>
        <v>Cloak of the bat</v>
      </c>
      <c r="P107" s="51" t="n">
        <f aca="false">INDEX($J$37:$R$37,1,L107)</f>
        <v>0</v>
      </c>
      <c r="Q107" s="51" t="n">
        <f aca="false">IF(K107&gt;P107,0,MAX(Q$41:Q106)+1)</f>
        <v>0</v>
      </c>
      <c r="R107" s="53" t="str">
        <f aca="false">IF(Q107=0,"",O107)</f>
        <v/>
      </c>
    </row>
    <row r="108" customFormat="false" ht="15" hidden="false" customHeight="false" outlineLevel="0" collapsed="false">
      <c r="J108" s="0" t="s">
        <v>425</v>
      </c>
      <c r="K108" s="0" t="n">
        <v>8</v>
      </c>
      <c r="L108" s="51" t="n">
        <f aca="false">MATCH(J108,$J$9:$R$9,0)</f>
        <v>7</v>
      </c>
      <c r="M108" s="51" t="str">
        <f aca="false">INDEX($J$17:$R$26,K108,L108)</f>
        <v>Armor of resistance (chain shirt)</v>
      </c>
      <c r="N108" s="51" t="str">
        <f aca="false">INDEX($J$27:$R$36,K108,L108)</f>
        <v/>
      </c>
      <c r="O108" s="51" t="str">
        <f aca="false">IF(N108="",M108,INDEX(Magic_additional,MATCH(M108,Magic_additional,0)+N108))</f>
        <v>Armor of resistance (chain shirt)</v>
      </c>
      <c r="P108" s="51" t="n">
        <f aca="false">INDEX($J$37:$R$37,1,L108)</f>
        <v>0</v>
      </c>
      <c r="Q108" s="51" t="n">
        <f aca="false">IF(K108&gt;P108,0,MAX(Q$41:Q107)+1)</f>
        <v>0</v>
      </c>
      <c r="R108" s="53" t="str">
        <f aca="false">IF(Q108=0,"",O108)</f>
        <v/>
      </c>
    </row>
    <row r="109" customFormat="false" ht="15" hidden="false" customHeight="false" outlineLevel="0" collapsed="false">
      <c r="J109" s="0" t="s">
        <v>425</v>
      </c>
      <c r="K109" s="0" t="n">
        <v>9</v>
      </c>
      <c r="L109" s="51" t="n">
        <f aca="false">MATCH(J109,$J$9:$R$9,0)</f>
        <v>7</v>
      </c>
      <c r="M109" s="51" t="str">
        <f aca="false">INDEX($J$17:$R$26,K109,L109)</f>
        <v>Wand of lightning bolts</v>
      </c>
      <c r="N109" s="51" t="str">
        <f aca="false">INDEX($J$27:$R$36,K109,L109)</f>
        <v/>
      </c>
      <c r="O109" s="51" t="str">
        <f aca="false">IF(N109="",M109,INDEX(Magic_additional,MATCH(M109,Magic_additional,0)+N109))</f>
        <v>Wand of lightning bolts</v>
      </c>
      <c r="P109" s="51" t="n">
        <f aca="false">INDEX($J$37:$R$37,1,L109)</f>
        <v>0</v>
      </c>
      <c r="Q109" s="51" t="n">
        <f aca="false">IF(K109&gt;P109,0,MAX(Q$41:Q108)+1)</f>
        <v>0</v>
      </c>
      <c r="R109" s="53" t="str">
        <f aca="false">IF(Q109=0,"",O109)</f>
        <v/>
      </c>
    </row>
    <row r="110" customFormat="false" ht="15" hidden="false" customHeight="false" outlineLevel="0" collapsed="false">
      <c r="J110" s="0" t="s">
        <v>425</v>
      </c>
      <c r="K110" s="0" t="n">
        <v>10</v>
      </c>
      <c r="L110" s="51" t="n">
        <f aca="false">MATCH(J110,$J$9:$R$9,0)</f>
        <v>7</v>
      </c>
      <c r="M110" s="51" t="str">
        <f aca="false">INDEX($J$17:$R$26,K110,L110)</f>
        <v>Figurine of wondrous power (roll d8)</v>
      </c>
      <c r="N110" s="51" t="n">
        <f aca="false">INDEX($J$27:$R$36,K110,L110)</f>
        <v>6</v>
      </c>
      <c r="O110" s="51" t="str">
        <f aca="false">IF(N110="",M110,INDEX(Magic_additional,MATCH(M110,Magic_additional,0)+N110))</f>
        <v>Figurine of wondrous power (onyx dog)</v>
      </c>
      <c r="P110" s="51" t="n">
        <f aca="false">INDEX($J$37:$R$37,1,L110)</f>
        <v>0</v>
      </c>
      <c r="Q110" s="51" t="n">
        <f aca="false">IF(K110&gt;P110,0,MAX(Q$41:Q109)+1)</f>
        <v>0</v>
      </c>
      <c r="R110" s="53" t="str">
        <f aca="false">IF(Q110=0,"",O110)</f>
        <v/>
      </c>
    </row>
    <row r="111" customFormat="false" ht="15" hidden="false" customHeight="false" outlineLevel="0" collapsed="false">
      <c r="J111" s="0" t="s">
        <v>426</v>
      </c>
      <c r="K111" s="0" t="n">
        <v>1</v>
      </c>
      <c r="L111" s="51" t="n">
        <f aca="false">MATCH(J111,$J$9:$R$9,0)</f>
        <v>8</v>
      </c>
      <c r="M111" s="51" t="str">
        <f aca="false">INDEX($J$17:$R$26,K111,L111)</f>
        <v>Rod of absorption</v>
      </c>
      <c r="N111" s="51" t="str">
        <f aca="false">INDEX($J$27:$R$36,K111,L111)</f>
        <v/>
      </c>
      <c r="O111" s="51" t="str">
        <f aca="false">IF(N111="",M111,INDEX(Magic_additional,MATCH(M111,Magic_additional,0)+N111))</f>
        <v>Rod of absorption</v>
      </c>
      <c r="P111" s="51" t="n">
        <f aca="false">INDEX($J$37:$R$37,1,L111)</f>
        <v>0</v>
      </c>
      <c r="Q111" s="51" t="n">
        <f aca="false">IF(K111&gt;P111,0,MAX(Q$41:Q110)+1)</f>
        <v>0</v>
      </c>
      <c r="R111" s="53" t="str">
        <f aca="false">IF(Q111=0,"",O111)</f>
        <v/>
      </c>
    </row>
    <row r="112" customFormat="false" ht="15" hidden="false" customHeight="false" outlineLevel="0" collapsed="false">
      <c r="J112" s="0" t="s">
        <v>426</v>
      </c>
      <c r="K112" s="0" t="n">
        <v>2</v>
      </c>
      <c r="L112" s="51" t="n">
        <f aca="false">MATCH(J112,$J$9:$R$9,0)</f>
        <v>8</v>
      </c>
      <c r="M112" s="51" t="str">
        <f aca="false">INDEX($J$17:$R$26,K112,L112)</f>
        <v>Staff of striking</v>
      </c>
      <c r="N112" s="51" t="str">
        <f aca="false">INDEX($J$27:$R$36,K112,L112)</f>
        <v/>
      </c>
      <c r="O112" s="51" t="str">
        <f aca="false">IF(N112="",M112,INDEX(Magic_additional,MATCH(M112,Magic_additional,0)+N112))</f>
        <v>Staff of striking</v>
      </c>
      <c r="P112" s="51" t="n">
        <f aca="false">INDEX($J$37:$R$37,1,L112)</f>
        <v>0</v>
      </c>
      <c r="Q112" s="51" t="n">
        <f aca="false">IF(K112&gt;P112,0,MAX(Q$41:Q111)+1)</f>
        <v>0</v>
      </c>
      <c r="R112" s="53" t="str">
        <f aca="false">IF(Q112=0,"",O112)</f>
        <v/>
      </c>
    </row>
    <row r="113" customFormat="false" ht="15" hidden="false" customHeight="false" outlineLevel="0" collapsed="false">
      <c r="J113" s="0" t="s">
        <v>426</v>
      </c>
      <c r="K113" s="0" t="n">
        <v>3</v>
      </c>
      <c r="L113" s="51" t="n">
        <f aca="false">MATCH(J113,$J$9:$R$9,0)</f>
        <v>8</v>
      </c>
      <c r="M113" s="51" t="str">
        <f aca="false">INDEX($J$17:$R$26,K113,L113)</f>
        <v>Sword of sharpness</v>
      </c>
      <c r="N113" s="51" t="str">
        <f aca="false">INDEX($J$27:$R$36,K113,L113)</f>
        <v/>
      </c>
      <c r="O113" s="51" t="str">
        <f aca="false">IF(N113="",M113,INDEX(Magic_additional,MATCH(M113,Magic_additional,0)+N113))</f>
        <v>Sword of sharpness</v>
      </c>
      <c r="P113" s="51" t="n">
        <f aca="false">INDEX($J$37:$R$37,1,L113)</f>
        <v>0</v>
      </c>
      <c r="Q113" s="51" t="n">
        <f aca="false">IF(K113&gt;P113,0,MAX(Q$41:Q112)+1)</f>
        <v>0</v>
      </c>
      <c r="R113" s="53" t="str">
        <f aca="false">IF(Q113=0,"",O113)</f>
        <v/>
      </c>
    </row>
    <row r="114" customFormat="false" ht="15" hidden="false" customHeight="false" outlineLevel="0" collapsed="false">
      <c r="J114" s="0" t="s">
        <v>426</v>
      </c>
      <c r="K114" s="0" t="n">
        <v>4</v>
      </c>
      <c r="L114" s="51" t="n">
        <f aca="false">MATCH(J114,$J$9:$R$9,0)</f>
        <v>8</v>
      </c>
      <c r="M114" s="51" t="str">
        <f aca="false">INDEX($J$17:$R$26,K114,L114)</f>
        <v>Ioun stone (absorption)</v>
      </c>
      <c r="N114" s="51" t="str">
        <f aca="false">INDEX($J$27:$R$36,K114,L114)</f>
        <v/>
      </c>
      <c r="O114" s="51" t="str">
        <f aca="false">IF(N114="",M114,INDEX(Magic_additional,MATCH(M114,Magic_additional,0)+N114))</f>
        <v>Ioun stone (absorption)</v>
      </c>
      <c r="P114" s="51" t="n">
        <f aca="false">INDEX($J$37:$R$37,1,L114)</f>
        <v>0</v>
      </c>
      <c r="Q114" s="51" t="n">
        <f aca="false">IF(K114&gt;P114,0,MAX(Q$41:Q113)+1)</f>
        <v>0</v>
      </c>
      <c r="R114" s="53" t="str">
        <f aca="false">IF(Q114=0,"",O114)</f>
        <v/>
      </c>
    </row>
    <row r="115" customFormat="false" ht="15" hidden="false" customHeight="false" outlineLevel="0" collapsed="false">
      <c r="J115" s="0" t="s">
        <v>426</v>
      </c>
      <c r="K115" s="0" t="n">
        <v>5</v>
      </c>
      <c r="L115" s="51" t="n">
        <f aca="false">MATCH(J115,$J$9:$R$9,0)</f>
        <v>8</v>
      </c>
      <c r="M115" s="51" t="str">
        <f aca="false">INDEX($J$17:$R$26,K115,L115)</f>
        <v>Weapon, +3</v>
      </c>
      <c r="N115" s="51" t="str">
        <f aca="false">INDEX($J$27:$R$36,K115,L115)</f>
        <v/>
      </c>
      <c r="O115" s="51" t="str">
        <f aca="false">IF(N115="",M115,INDEX(Magic_additional,MATCH(M115,Magic_additional,0)+N115))</f>
        <v>Weapon, +3</v>
      </c>
      <c r="P115" s="51" t="n">
        <f aca="false">INDEX($J$37:$R$37,1,L115)</f>
        <v>0</v>
      </c>
      <c r="Q115" s="51" t="n">
        <f aca="false">IF(K115&gt;P115,0,MAX(Q$41:Q114)+1)</f>
        <v>0</v>
      </c>
      <c r="R115" s="53" t="str">
        <f aca="false">IF(Q115=0,"",O115)</f>
        <v/>
      </c>
    </row>
    <row r="116" customFormat="false" ht="15" hidden="false" customHeight="false" outlineLevel="0" collapsed="false">
      <c r="J116" s="0" t="s">
        <v>426</v>
      </c>
      <c r="K116" s="0" t="n">
        <v>6</v>
      </c>
      <c r="L116" s="51" t="n">
        <f aca="false">MATCH(J116,$J$9:$R$9,0)</f>
        <v>8</v>
      </c>
      <c r="M116" s="51" t="str">
        <f aca="false">INDEX($J$17:$R$26,K116,L116)</f>
        <v>Cloak of arachnida</v>
      </c>
      <c r="N116" s="51" t="str">
        <f aca="false">INDEX($J$27:$R$36,K116,L116)</f>
        <v/>
      </c>
      <c r="O116" s="51" t="str">
        <f aca="false">IF(N116="",M116,INDEX(Magic_additional,MATCH(M116,Magic_additional,0)+N116))</f>
        <v>Cloak of arachnida</v>
      </c>
      <c r="P116" s="51" t="n">
        <f aca="false">INDEX($J$37:$R$37,1,L116)</f>
        <v>0</v>
      </c>
      <c r="Q116" s="51" t="n">
        <f aca="false">IF(K116&gt;P116,0,MAX(Q$41:Q115)+1)</f>
        <v>0</v>
      </c>
      <c r="R116" s="53" t="str">
        <f aca="false">IF(Q116=0,"",O116)</f>
        <v/>
      </c>
    </row>
    <row r="117" customFormat="false" ht="15" hidden="false" customHeight="false" outlineLevel="0" collapsed="false">
      <c r="J117" s="0" t="s">
        <v>426</v>
      </c>
      <c r="K117" s="0" t="n">
        <v>7</v>
      </c>
      <c r="L117" s="51" t="n">
        <f aca="false">MATCH(J117,$J$9:$R$9,0)</f>
        <v>8</v>
      </c>
      <c r="M117" s="51" t="str">
        <f aca="false">INDEX($J$17:$R$26,K117,L117)</f>
        <v>Armor, +2 chain shirt</v>
      </c>
      <c r="N117" s="51" t="str">
        <f aca="false">INDEX($J$27:$R$36,K117,L117)</f>
        <v/>
      </c>
      <c r="O117" s="51" t="str">
        <f aca="false">IF(N117="",M117,INDEX(Magic_additional,MATCH(M117,Magic_additional,0)+N117))</f>
        <v>Armor, +2 chain shirt</v>
      </c>
      <c r="P117" s="51" t="n">
        <f aca="false">INDEX($J$37:$R$37,1,L117)</f>
        <v>0</v>
      </c>
      <c r="Q117" s="51" t="n">
        <f aca="false">IF(K117&gt;P117,0,MAX(Q$41:Q116)+1)</f>
        <v>0</v>
      </c>
      <c r="R117" s="53" t="str">
        <f aca="false">IF(Q117=0,"",O117)</f>
        <v/>
      </c>
    </row>
    <row r="118" customFormat="false" ht="15" hidden="false" customHeight="false" outlineLevel="0" collapsed="false">
      <c r="J118" s="0" t="s">
        <v>426</v>
      </c>
      <c r="K118" s="0" t="n">
        <v>8</v>
      </c>
      <c r="L118" s="51" t="n">
        <f aca="false">MATCH(J118,$J$9:$R$9,0)</f>
        <v>8</v>
      </c>
      <c r="M118" s="51" t="str">
        <f aca="false">INDEX($J$17:$R$26,K118,L118)</f>
        <v>Rod of the pact keeper, +3</v>
      </c>
      <c r="N118" s="51" t="str">
        <f aca="false">INDEX($J$27:$R$36,K118,L118)</f>
        <v/>
      </c>
      <c r="O118" s="51" t="str">
        <f aca="false">IF(N118="",M118,INDEX(Magic_additional,MATCH(M118,Magic_additional,0)+N118))</f>
        <v>Rod of the pact keeper, +3</v>
      </c>
      <c r="P118" s="51" t="n">
        <f aca="false">INDEX($J$37:$R$37,1,L118)</f>
        <v>0</v>
      </c>
      <c r="Q118" s="51" t="n">
        <f aca="false">IF(K118&gt;P118,0,MAX(Q$41:Q117)+1)</f>
        <v>0</v>
      </c>
      <c r="R118" s="53" t="str">
        <f aca="false">IF(Q118=0,"",O118)</f>
        <v/>
      </c>
    </row>
    <row r="119" customFormat="false" ht="15" hidden="false" customHeight="false" outlineLevel="0" collapsed="false">
      <c r="J119" s="0" t="s">
        <v>426</v>
      </c>
      <c r="K119" s="0" t="n">
        <v>9</v>
      </c>
      <c r="L119" s="51" t="n">
        <f aca="false">MATCH(J119,$J$9:$R$9,0)</f>
        <v>8</v>
      </c>
      <c r="M119" s="51" t="str">
        <f aca="false">INDEX($J$17:$R$26,K119,L119)</f>
        <v>Horn of Valhalla (bronze)</v>
      </c>
      <c r="N119" s="51" t="str">
        <f aca="false">INDEX($J$27:$R$36,K119,L119)</f>
        <v/>
      </c>
      <c r="O119" s="51" t="str">
        <f aca="false">IF(N119="",M119,INDEX(Magic_additional,MATCH(M119,Magic_additional,0)+N119))</f>
        <v>Horn of Valhalla (bronze)</v>
      </c>
      <c r="P119" s="51" t="n">
        <f aca="false">INDEX($J$37:$R$37,1,L119)</f>
        <v>0</v>
      </c>
      <c r="Q119" s="51" t="n">
        <f aca="false">IF(K119&gt;P119,0,MAX(Q$41:Q118)+1)</f>
        <v>0</v>
      </c>
      <c r="R119" s="53" t="str">
        <f aca="false">IF(Q119=0,"",O119)</f>
        <v/>
      </c>
    </row>
    <row r="120" customFormat="false" ht="15" hidden="false" customHeight="false" outlineLevel="0" collapsed="false">
      <c r="J120" s="0" t="s">
        <v>426</v>
      </c>
      <c r="K120" s="0" t="n">
        <v>10</v>
      </c>
      <c r="L120" s="51" t="n">
        <f aca="false">MATCH(J120,$J$9:$R$9,0)</f>
        <v>8</v>
      </c>
      <c r="M120" s="51" t="str">
        <f aca="false">INDEX($J$17:$R$26,K120,L120)</f>
        <v>Ioun stone (leadership)</v>
      </c>
      <c r="N120" s="51" t="str">
        <f aca="false">INDEX($J$27:$R$36,K120,L120)</f>
        <v/>
      </c>
      <c r="O120" s="51" t="str">
        <f aca="false">IF(N120="",M120,INDEX(Magic_additional,MATCH(M120,Magic_additional,0)+N120))</f>
        <v>Ioun stone (leadership)</v>
      </c>
      <c r="P120" s="51" t="n">
        <f aca="false">INDEX($J$37:$R$37,1,L120)</f>
        <v>0</v>
      </c>
      <c r="Q120" s="51" t="n">
        <f aca="false">IF(K120&gt;P120,0,MAX(Q$41:Q119)+1)</f>
        <v>0</v>
      </c>
      <c r="R120" s="53" t="str">
        <f aca="false">IF(Q120=0,"",O120)</f>
        <v/>
      </c>
    </row>
    <row r="121" customFormat="false" ht="15" hidden="false" customHeight="false" outlineLevel="0" collapsed="false">
      <c r="J121" s="0" t="s">
        <v>427</v>
      </c>
      <c r="K121" s="0" t="n">
        <v>1</v>
      </c>
      <c r="L121" s="51" t="n">
        <f aca="false">MATCH(J121,$J$9:$R$9,0)</f>
        <v>9</v>
      </c>
      <c r="M121" s="51" t="str">
        <f aca="false">INDEX($J$17:$R$26,K121,L121)</f>
        <v>Robe of the archmagi</v>
      </c>
      <c r="N121" s="51" t="str">
        <f aca="false">INDEX($J$27:$R$36,K121,L121)</f>
        <v/>
      </c>
      <c r="O121" s="51" t="str">
        <f aca="false">IF(N121="",M121,INDEX(Magic_additional,MATCH(M121,Magic_additional,0)+N121))</f>
        <v>Robe of the archmagi</v>
      </c>
      <c r="P121" s="51" t="n">
        <f aca="false">INDEX($J$37:$R$37,1,L121)</f>
        <v>0</v>
      </c>
      <c r="Q121" s="51" t="n">
        <f aca="false">IF(K121&gt;P121,0,MAX(Q$41:Q120)+1)</f>
        <v>0</v>
      </c>
      <c r="R121" s="53" t="str">
        <f aca="false">IF(Q121=0,"",O121)</f>
        <v/>
      </c>
    </row>
    <row r="122" customFormat="false" ht="15" hidden="false" customHeight="false" outlineLevel="0" collapsed="false">
      <c r="J122" s="0" t="s">
        <v>427</v>
      </c>
      <c r="K122" s="0" t="n">
        <v>2</v>
      </c>
      <c r="L122" s="51" t="n">
        <f aca="false">MATCH(J122,$J$9:$R$9,0)</f>
        <v>9</v>
      </c>
      <c r="M122" s="51" t="str">
        <f aca="false">INDEX($J$17:$R$26,K122,L122)</f>
        <v>Hammer of thunderbolts</v>
      </c>
      <c r="N122" s="51" t="str">
        <f aca="false">INDEX($J$27:$R$36,K122,L122)</f>
        <v/>
      </c>
      <c r="O122" s="51" t="str">
        <f aca="false">IF(N122="",M122,INDEX(Magic_additional,MATCH(M122,Magic_additional,0)+N122))</f>
        <v>Hammer of thunderbolts</v>
      </c>
      <c r="P122" s="51" t="n">
        <f aca="false">INDEX($J$37:$R$37,1,L122)</f>
        <v>0</v>
      </c>
      <c r="Q122" s="51" t="n">
        <f aca="false">IF(K122&gt;P122,0,MAX(Q$41:Q121)+1)</f>
        <v>0</v>
      </c>
      <c r="R122" s="53" t="str">
        <f aca="false">IF(Q122=0,"",O122)</f>
        <v/>
      </c>
    </row>
    <row r="123" customFormat="false" ht="15" hidden="false" customHeight="false" outlineLevel="0" collapsed="false">
      <c r="J123" s="0" t="s">
        <v>427</v>
      </c>
      <c r="K123" s="0" t="n">
        <v>3</v>
      </c>
      <c r="L123" s="51" t="n">
        <f aca="false">MATCH(J123,$J$9:$R$9,0)</f>
        <v>9</v>
      </c>
      <c r="M123" s="51" t="str">
        <f aca="false">INDEX($J$17:$R$26,K123,L123)</f>
        <v>Armor of resistance (plate)</v>
      </c>
      <c r="N123" s="51" t="str">
        <f aca="false">INDEX($J$27:$R$36,K123,L123)</f>
        <v/>
      </c>
      <c r="O123" s="51" t="str">
        <f aca="false">IF(N123="",M123,INDEX(Magic_additional,MATCH(M123,Magic_additional,0)+N123))</f>
        <v>Armor of resistance (plate)</v>
      </c>
      <c r="P123" s="51" t="n">
        <f aca="false">INDEX($J$37:$R$37,1,L123)</f>
        <v>0</v>
      </c>
      <c r="Q123" s="51" t="n">
        <f aca="false">IF(K123&gt;P123,0,MAX(Q$41:Q122)+1)</f>
        <v>0</v>
      </c>
      <c r="R123" s="53" t="str">
        <f aca="false">IF(Q123=0,"",O123)</f>
        <v/>
      </c>
    </row>
    <row r="124" customFormat="false" ht="15" hidden="false" customHeight="false" outlineLevel="0" collapsed="false">
      <c r="J124" s="0" t="s">
        <v>427</v>
      </c>
      <c r="K124" s="0" t="n">
        <v>4</v>
      </c>
      <c r="L124" s="51" t="n">
        <f aca="false">MATCH(J124,$J$9:$R$9,0)</f>
        <v>9</v>
      </c>
      <c r="M124" s="51" t="str">
        <f aca="false">INDEX($J$17:$R$26,K124,L124)</f>
        <v>Hammer of thunderbolts</v>
      </c>
      <c r="N124" s="51" t="str">
        <f aca="false">INDEX($J$27:$R$36,K124,L124)</f>
        <v/>
      </c>
      <c r="O124" s="51" t="str">
        <f aca="false">IF(N124="",M124,INDEX(Magic_additional,MATCH(M124,Magic_additional,0)+N124))</f>
        <v>Hammer of thunderbolts</v>
      </c>
      <c r="P124" s="51" t="n">
        <f aca="false">INDEX($J$37:$R$37,1,L124)</f>
        <v>0</v>
      </c>
      <c r="Q124" s="51" t="n">
        <f aca="false">IF(K124&gt;P124,0,MAX(Q$41:Q123)+1)</f>
        <v>0</v>
      </c>
      <c r="R124" s="53" t="str">
        <f aca="false">IF(Q124=0,"",O124)</f>
        <v/>
      </c>
    </row>
    <row r="125" customFormat="false" ht="15" hidden="false" customHeight="false" outlineLevel="0" collapsed="false">
      <c r="J125" s="0" t="s">
        <v>427</v>
      </c>
      <c r="K125" s="0" t="n">
        <v>5</v>
      </c>
      <c r="L125" s="51" t="n">
        <f aca="false">MATCH(J125,$J$9:$R$9,0)</f>
        <v>9</v>
      </c>
      <c r="M125" s="51" t="str">
        <f aca="false">INDEX($J$17:$R$26,K125,L125)</f>
        <v>Armor of resistance (plate)</v>
      </c>
      <c r="N125" s="51" t="str">
        <f aca="false">INDEX($J$27:$R$36,K125,L125)</f>
        <v/>
      </c>
      <c r="O125" s="51" t="str">
        <f aca="false">IF(N125="",M125,INDEX(Magic_additional,MATCH(M125,Magic_additional,0)+N125))</f>
        <v>Armor of resistance (plate)</v>
      </c>
      <c r="P125" s="51" t="n">
        <f aca="false">INDEX($J$37:$R$37,1,L125)</f>
        <v>0</v>
      </c>
      <c r="Q125" s="51" t="n">
        <f aca="false">IF(K125&gt;P125,0,MAX(Q$41:Q124)+1)</f>
        <v>0</v>
      </c>
      <c r="R125" s="53" t="str">
        <f aca="false">IF(Q125=0,"",O125)</f>
        <v/>
      </c>
    </row>
    <row r="126" customFormat="false" ht="15" hidden="false" customHeight="false" outlineLevel="0" collapsed="false">
      <c r="J126" s="0" t="s">
        <v>427</v>
      </c>
      <c r="K126" s="0" t="n">
        <v>6</v>
      </c>
      <c r="L126" s="51" t="n">
        <f aca="false">MATCH(J126,$J$9:$R$9,0)</f>
        <v>9</v>
      </c>
      <c r="M126" s="51" t="str">
        <f aca="false">INDEX($J$17:$R$26,K126,L126)</f>
        <v>Luck blade</v>
      </c>
      <c r="N126" s="51" t="str">
        <f aca="false">INDEX($J$27:$R$36,K126,L126)</f>
        <v/>
      </c>
      <c r="O126" s="51" t="str">
        <f aca="false">IF(N126="",M126,INDEX(Magic_additional,MATCH(M126,Magic_additional,0)+N126))</f>
        <v>Luck blade</v>
      </c>
      <c r="P126" s="51" t="n">
        <f aca="false">INDEX($J$37:$R$37,1,L126)</f>
        <v>0</v>
      </c>
      <c r="Q126" s="51" t="n">
        <f aca="false">IF(K126&gt;P126,0,MAX(Q$41:Q125)+1)</f>
        <v>0</v>
      </c>
      <c r="R126" s="53" t="str">
        <f aca="false">IF(Q126=0,"",O126)</f>
        <v/>
      </c>
    </row>
    <row r="127" customFormat="false" ht="15" hidden="false" customHeight="false" outlineLevel="0" collapsed="false">
      <c r="J127" s="0" t="s">
        <v>427</v>
      </c>
      <c r="K127" s="0" t="n">
        <v>7</v>
      </c>
      <c r="L127" s="51" t="n">
        <f aca="false">MATCH(J127,$J$9:$R$9,0)</f>
        <v>9</v>
      </c>
      <c r="M127" s="51" t="str">
        <f aca="false">INDEX($J$17:$R$26,K127,L127)</f>
        <v>Vorpal sword</v>
      </c>
      <c r="N127" s="51" t="str">
        <f aca="false">INDEX($J$27:$R$36,K127,L127)</f>
        <v/>
      </c>
      <c r="O127" s="51" t="str">
        <f aca="false">IF(N127="",M127,INDEX(Magic_additional,MATCH(M127,Magic_additional,0)+N127))</f>
        <v>Vorpal sword</v>
      </c>
      <c r="P127" s="51" t="n">
        <f aca="false">INDEX($J$37:$R$37,1,L127)</f>
        <v>0</v>
      </c>
      <c r="Q127" s="51" t="n">
        <f aca="false">IF(K127&gt;P127,0,MAX(Q$41:Q126)+1)</f>
        <v>0</v>
      </c>
      <c r="R127" s="53" t="str">
        <f aca="false">IF(Q127=0,"",O127)</f>
        <v/>
      </c>
    </row>
    <row r="128" customFormat="false" ht="15" hidden="false" customHeight="false" outlineLevel="0" collapsed="false">
      <c r="J128" s="0" t="s">
        <v>427</v>
      </c>
      <c r="K128" s="0" t="n">
        <v>8</v>
      </c>
      <c r="L128" s="51" t="n">
        <f aca="false">MATCH(J128,$J$9:$R$9,0)</f>
        <v>9</v>
      </c>
      <c r="M128" s="51" t="str">
        <f aca="false">INDEX($J$17:$R$26,K128,L128)</f>
        <v>Ring of invisibility</v>
      </c>
      <c r="N128" s="51" t="str">
        <f aca="false">INDEX($J$27:$R$36,K128,L128)</f>
        <v/>
      </c>
      <c r="O128" s="51" t="str">
        <f aca="false">IF(N128="",M128,INDEX(Magic_additional,MATCH(M128,Magic_additional,0)+N128))</f>
        <v>Ring of invisibility</v>
      </c>
      <c r="P128" s="51" t="n">
        <f aca="false">INDEX($J$37:$R$37,1,L128)</f>
        <v>0</v>
      </c>
      <c r="Q128" s="51" t="n">
        <f aca="false">IF(K128&gt;P128,0,MAX(Q$41:Q127)+1)</f>
        <v>0</v>
      </c>
      <c r="R128" s="53" t="str">
        <f aca="false">IF(Q128=0,"",O128)</f>
        <v/>
      </c>
    </row>
    <row r="129" customFormat="false" ht="15" hidden="false" customHeight="false" outlineLevel="0" collapsed="false">
      <c r="J129" s="0" t="s">
        <v>427</v>
      </c>
      <c r="K129" s="0" t="n">
        <v>9</v>
      </c>
      <c r="L129" s="51" t="n">
        <f aca="false">MATCH(J129,$J$9:$R$9,0)</f>
        <v>9</v>
      </c>
      <c r="M129" s="51" t="str">
        <f aca="false">INDEX($J$17:$R$26,K129,L129)</f>
        <v>Sword of answering</v>
      </c>
      <c r="N129" s="51" t="str">
        <f aca="false">INDEX($J$27:$R$36,K129,L129)</f>
        <v/>
      </c>
      <c r="O129" s="51" t="str">
        <f aca="false">IF(N129="",M129,INDEX(Magic_additional,MATCH(M129,Magic_additional,0)+N129))</f>
        <v>Sword of answering</v>
      </c>
      <c r="P129" s="51" t="n">
        <f aca="false">INDEX($J$37:$R$37,1,L129)</f>
        <v>0</v>
      </c>
      <c r="Q129" s="51" t="n">
        <f aca="false">IF(K129&gt;P129,0,MAX(Q$41:Q128)+1)</f>
        <v>0</v>
      </c>
      <c r="R129" s="53" t="str">
        <f aca="false">IF(Q129=0,"",O129)</f>
        <v/>
      </c>
    </row>
    <row r="130" customFormat="false" ht="15" hidden="false" customHeight="false" outlineLevel="0" collapsed="false">
      <c r="J130" s="0" t="s">
        <v>427</v>
      </c>
      <c r="K130" s="0" t="n">
        <v>10</v>
      </c>
      <c r="L130" s="51" t="n">
        <f aca="false">MATCH(J130,$J$9:$R$9,0)</f>
        <v>9</v>
      </c>
      <c r="M130" s="51" t="str">
        <f aca="false">INDEX($J$17:$R$26,K130,L130)</f>
        <v>Holy avenger</v>
      </c>
      <c r="N130" s="51" t="str">
        <f aca="false">INDEX($J$27:$R$36,K130,L130)</f>
        <v/>
      </c>
      <c r="O130" s="51" t="str">
        <f aca="false">IF(N130="",M130,INDEX(Magic_additional,MATCH(M130,Magic_additional,0)+N130))</f>
        <v>Holy avenger</v>
      </c>
      <c r="P130" s="51" t="n">
        <f aca="false">INDEX($J$37:$R$37,1,L130)</f>
        <v>0</v>
      </c>
      <c r="Q130" s="51" t="n">
        <f aca="false">IF(K130&gt;P130,0,MAX(Q$41:Q129)+1)</f>
        <v>0</v>
      </c>
      <c r="R130" s="53" t="str">
        <f aca="false">IF(Q130=0,"",O130)</f>
        <v/>
      </c>
    </row>
  </sheetData>
  <sheetProtection sheet="true" objects="true" scenarios="true" formatCells="false" formatColumns="false" formatRows="false"/>
  <conditionalFormatting sqref="B7">
    <cfRule type="expression" priority="2" aboveAverage="0" equalAverage="0" bottom="0" percent="0" rank="0" text="" dxfId="0">
      <formula>MOD($B$7,1)=0</formula>
    </cfRule>
    <cfRule type="expression" priority="3" aboveAverage="0" equalAverage="0" bottom="0" percent="0" rank="0" text="" dxfId="1">
      <formula>MOD($B$7*10,1)=0</formula>
    </cfRule>
  </conditionalFormatting>
  <dataValidations count="2">
    <dataValidation allowBlank="false" operator="between" showDropDown="false" showErrorMessage="true" showInputMessage="true" sqref="B6" type="list">
      <formula1>"FALSE,TRUE"</formula1>
      <formula2>0</formula2>
    </dataValidation>
    <dataValidation allowBlank="true" operator="between" showDropDown="false" showErrorMessage="true" showInputMessage="true" sqref="B5" type="list">
      <formula1>"0 - 4,5 - 10,11 - 16,17+"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B0F0"/>
    <pageSetUpPr fitToPage="false"/>
  </sheetPr>
  <dimension ref="A1:I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35" width="9.85"/>
    <col collapsed="false" customWidth="true" hidden="false" outlineLevel="0" max="2" min="2" style="0" width="3"/>
    <col collapsed="false" customWidth="true" hidden="false" outlineLevel="0" max="3" min="3" style="1" width="1.71"/>
    <col collapsed="false" customWidth="true" hidden="false" outlineLevel="0" max="4" min="4" style="54" width="4"/>
    <col collapsed="false" customWidth="true" hidden="false" outlineLevel="0" max="5" min="5" style="1" width="8.57"/>
    <col collapsed="false" customWidth="true" hidden="false" outlineLevel="0" max="7" min="6" style="1" width="9.57"/>
    <col collapsed="false" customWidth="true" hidden="false" outlineLevel="0" max="8" min="8" style="1" width="10.57"/>
    <col collapsed="false" customWidth="true" hidden="false" outlineLevel="0" max="9" min="9" style="1" width="9.57"/>
    <col collapsed="false" customWidth="true" hidden="false" outlineLevel="0" max="1025" min="10" style="0" width="8.53"/>
  </cols>
  <sheetData>
    <row r="1" s="6" customFormat="true" ht="15" hidden="false" customHeight="false" outlineLevel="0" collapsed="false">
      <c r="A1" s="55" t="s">
        <v>981</v>
      </c>
      <c r="B1" s="56" t="s">
        <v>982</v>
      </c>
      <c r="C1" s="56"/>
      <c r="D1" s="56"/>
      <c r="E1" s="27" t="s">
        <v>968</v>
      </c>
      <c r="F1" s="27" t="s">
        <v>969</v>
      </c>
      <c r="G1" s="27" t="s">
        <v>970</v>
      </c>
      <c r="H1" s="27" t="s">
        <v>967</v>
      </c>
      <c r="I1" s="27" t="s">
        <v>971</v>
      </c>
    </row>
    <row r="2" customFormat="false" ht="15" hidden="false" customHeight="false" outlineLevel="0" collapsed="false">
      <c r="A2" s="57" t="s">
        <v>964</v>
      </c>
      <c r="B2" s="58" t="n">
        <v>1</v>
      </c>
      <c r="C2" s="59" t="s">
        <v>983</v>
      </c>
      <c r="D2" s="60" t="n">
        <f aca="false">IF(B3="Hoard",100,B3-1)</f>
        <v>30</v>
      </c>
      <c r="E2" s="59" t="s">
        <v>984</v>
      </c>
      <c r="F2" s="59"/>
      <c r="G2" s="59"/>
      <c r="H2" s="59"/>
      <c r="I2" s="59"/>
    </row>
    <row r="3" customFormat="false" ht="15" hidden="false" customHeight="false" outlineLevel="0" collapsed="false">
      <c r="A3" s="57" t="s">
        <v>964</v>
      </c>
      <c r="B3" s="58" t="n">
        <v>31</v>
      </c>
      <c r="C3" s="59" t="s">
        <v>983</v>
      </c>
      <c r="D3" s="60" t="n">
        <f aca="false">IF(B4="Hoard",100,B4-1)</f>
        <v>60</v>
      </c>
      <c r="E3" s="59"/>
      <c r="F3" s="59" t="s">
        <v>985</v>
      </c>
      <c r="G3" s="59"/>
      <c r="H3" s="59"/>
      <c r="I3" s="59"/>
    </row>
    <row r="4" customFormat="false" ht="15" hidden="false" customHeight="false" outlineLevel="0" collapsed="false">
      <c r="A4" s="57" t="s">
        <v>964</v>
      </c>
      <c r="B4" s="58" t="n">
        <v>61</v>
      </c>
      <c r="C4" s="59" t="s">
        <v>983</v>
      </c>
      <c r="D4" s="60" t="n">
        <f aca="false">IF(B5="Hoard",100,B5-1)</f>
        <v>70</v>
      </c>
      <c r="E4" s="59"/>
      <c r="F4" s="59"/>
      <c r="G4" s="59" t="s">
        <v>117</v>
      </c>
      <c r="H4" s="59"/>
      <c r="I4" s="59"/>
    </row>
    <row r="5" customFormat="false" ht="15" hidden="false" customHeight="false" outlineLevel="0" collapsed="false">
      <c r="A5" s="57" t="s">
        <v>964</v>
      </c>
      <c r="B5" s="58" t="n">
        <v>71</v>
      </c>
      <c r="C5" s="59" t="s">
        <v>983</v>
      </c>
      <c r="D5" s="60" t="n">
        <f aca="false">IF(B6="Hoard",100,B6-1)</f>
        <v>95</v>
      </c>
      <c r="E5" s="59"/>
      <c r="F5" s="59"/>
      <c r="G5" s="59"/>
      <c r="H5" s="59" t="s">
        <v>117</v>
      </c>
      <c r="I5" s="59"/>
    </row>
    <row r="6" customFormat="false" ht="15" hidden="false" customHeight="false" outlineLevel="0" collapsed="false">
      <c r="A6" s="57" t="s">
        <v>964</v>
      </c>
      <c r="B6" s="58" t="n">
        <v>96</v>
      </c>
      <c r="C6" s="59" t="s">
        <v>983</v>
      </c>
      <c r="D6" s="60" t="n">
        <f aca="false">IF(B7="Hoard",100,B7-1)</f>
        <v>100</v>
      </c>
      <c r="E6" s="59"/>
      <c r="F6" s="59"/>
      <c r="G6" s="59"/>
      <c r="H6" s="59"/>
      <c r="I6" s="59" t="s">
        <v>69</v>
      </c>
    </row>
    <row r="7" customFormat="false" ht="15" hidden="false" customHeight="false" outlineLevel="0" collapsed="false">
      <c r="A7" s="57" t="s">
        <v>964</v>
      </c>
      <c r="B7" s="61" t="s">
        <v>986</v>
      </c>
      <c r="C7" s="61"/>
      <c r="D7" s="61"/>
      <c r="E7" s="59" t="s">
        <v>987</v>
      </c>
      <c r="F7" s="59" t="s">
        <v>988</v>
      </c>
      <c r="G7" s="59"/>
      <c r="H7" s="59" t="s">
        <v>989</v>
      </c>
      <c r="I7" s="59"/>
    </row>
    <row r="8" customFormat="false" ht="15" hidden="false" customHeight="false" outlineLevel="0" collapsed="false">
      <c r="A8" s="62" t="s">
        <v>990</v>
      </c>
      <c r="B8" s="63" t="n">
        <v>1</v>
      </c>
      <c r="C8" s="64" t="s">
        <v>983</v>
      </c>
      <c r="D8" s="65" t="n">
        <f aca="false">IF(B9="Hoard",100,B9-1)</f>
        <v>30</v>
      </c>
      <c r="E8" s="64" t="s">
        <v>991</v>
      </c>
      <c r="F8" s="64"/>
      <c r="G8" s="64" t="s">
        <v>992</v>
      </c>
      <c r="H8" s="64"/>
      <c r="I8" s="64"/>
    </row>
    <row r="9" customFormat="false" ht="15" hidden="false" customHeight="false" outlineLevel="0" collapsed="false">
      <c r="A9" s="62" t="s">
        <v>990</v>
      </c>
      <c r="B9" s="63" t="n">
        <v>31</v>
      </c>
      <c r="C9" s="64" t="s">
        <v>983</v>
      </c>
      <c r="D9" s="65" t="n">
        <f aca="false">IF(B10="Hoard",100,B10-1)</f>
        <v>60</v>
      </c>
      <c r="E9" s="64"/>
      <c r="F9" s="64" t="s">
        <v>993</v>
      </c>
      <c r="G9" s="64"/>
      <c r="H9" s="64" t="s">
        <v>989</v>
      </c>
      <c r="I9" s="64"/>
    </row>
    <row r="10" customFormat="false" ht="15" hidden="false" customHeight="false" outlineLevel="0" collapsed="false">
      <c r="A10" s="62" t="s">
        <v>990</v>
      </c>
      <c r="B10" s="63" t="n">
        <v>61</v>
      </c>
      <c r="C10" s="64" t="s">
        <v>983</v>
      </c>
      <c r="D10" s="65" t="n">
        <f aca="false">IF(B11="Hoard",100,B11-1)</f>
        <v>70</v>
      </c>
      <c r="E10" s="64"/>
      <c r="F10" s="64"/>
      <c r="G10" s="64" t="s">
        <v>994</v>
      </c>
      <c r="H10" s="64" t="s">
        <v>989</v>
      </c>
      <c r="I10" s="64"/>
    </row>
    <row r="11" customFormat="false" ht="15" hidden="false" customHeight="false" outlineLevel="0" collapsed="false">
      <c r="A11" s="62" t="s">
        <v>990</v>
      </c>
      <c r="B11" s="63" t="n">
        <v>71</v>
      </c>
      <c r="C11" s="64" t="s">
        <v>983</v>
      </c>
      <c r="D11" s="65" t="n">
        <f aca="false">IF(B12="Hoard",100,B12-1)</f>
        <v>95</v>
      </c>
      <c r="E11" s="64"/>
      <c r="F11" s="64"/>
      <c r="G11" s="64"/>
      <c r="H11" s="64" t="s">
        <v>995</v>
      </c>
      <c r="I11" s="64"/>
    </row>
    <row r="12" customFormat="false" ht="15" hidden="false" customHeight="false" outlineLevel="0" collapsed="false">
      <c r="A12" s="62" t="s">
        <v>990</v>
      </c>
      <c r="B12" s="63" t="n">
        <v>96</v>
      </c>
      <c r="C12" s="64" t="s">
        <v>983</v>
      </c>
      <c r="D12" s="65" t="n">
        <f aca="false">IF(B13="Hoard",100,B13-1)</f>
        <v>100</v>
      </c>
      <c r="E12" s="64"/>
      <c r="F12" s="64"/>
      <c r="G12" s="64"/>
      <c r="H12" s="64" t="s">
        <v>989</v>
      </c>
      <c r="I12" s="64" t="s">
        <v>117</v>
      </c>
    </row>
    <row r="13" customFormat="false" ht="15" hidden="false" customHeight="false" outlineLevel="0" collapsed="false">
      <c r="A13" s="62" t="s">
        <v>990</v>
      </c>
      <c r="B13" s="66" t="s">
        <v>986</v>
      </c>
      <c r="C13" s="66"/>
      <c r="D13" s="66"/>
      <c r="E13" s="64" t="s">
        <v>996</v>
      </c>
      <c r="F13" s="64" t="s">
        <v>997</v>
      </c>
      <c r="G13" s="64"/>
      <c r="H13" s="64" t="s">
        <v>987</v>
      </c>
      <c r="I13" s="64" t="s">
        <v>994</v>
      </c>
    </row>
    <row r="14" customFormat="false" ht="15" hidden="false" customHeight="false" outlineLevel="0" collapsed="false">
      <c r="A14" s="67" t="s">
        <v>998</v>
      </c>
      <c r="B14" s="68" t="n">
        <v>1</v>
      </c>
      <c r="C14" s="69" t="s">
        <v>983</v>
      </c>
      <c r="D14" s="70" t="n">
        <f aca="false">IF(B15="Hoard",100,B15-1)</f>
        <v>20</v>
      </c>
      <c r="E14" s="69"/>
      <c r="F14" s="69" t="s">
        <v>991</v>
      </c>
      <c r="G14" s="69"/>
      <c r="H14" s="69" t="s">
        <v>999</v>
      </c>
      <c r="I14" s="69"/>
    </row>
    <row r="15" customFormat="false" ht="15" hidden="false" customHeight="false" outlineLevel="0" collapsed="false">
      <c r="A15" s="67" t="s">
        <v>998</v>
      </c>
      <c r="B15" s="68" t="n">
        <v>21</v>
      </c>
      <c r="C15" s="69" t="s">
        <v>983</v>
      </c>
      <c r="D15" s="70" t="n">
        <f aca="false">IF(B16="Hoard",100,B16-1)</f>
        <v>35</v>
      </c>
      <c r="E15" s="69"/>
      <c r="F15" s="69"/>
      <c r="G15" s="69" t="s">
        <v>999</v>
      </c>
      <c r="H15" s="69" t="s">
        <v>999</v>
      </c>
      <c r="I15" s="69"/>
    </row>
    <row r="16" customFormat="false" ht="15" hidden="false" customHeight="false" outlineLevel="0" collapsed="false">
      <c r="A16" s="67" t="s">
        <v>998</v>
      </c>
      <c r="B16" s="68" t="n">
        <v>36</v>
      </c>
      <c r="C16" s="69" t="s">
        <v>983</v>
      </c>
      <c r="D16" s="70" t="n">
        <f aca="false">IF(B17="Hoard",100,B17-1)</f>
        <v>75</v>
      </c>
      <c r="E16" s="69"/>
      <c r="F16" s="69"/>
      <c r="G16" s="69"/>
      <c r="H16" s="69" t="s">
        <v>996</v>
      </c>
      <c r="I16" s="69" t="s">
        <v>992</v>
      </c>
    </row>
    <row r="17" customFormat="false" ht="15" hidden="false" customHeight="false" outlineLevel="0" collapsed="false">
      <c r="A17" s="67" t="s">
        <v>998</v>
      </c>
      <c r="B17" s="68" t="n">
        <v>76</v>
      </c>
      <c r="C17" s="69" t="s">
        <v>983</v>
      </c>
      <c r="D17" s="70" t="n">
        <f aca="false">IF(B18="Hoard",100,B18-1)</f>
        <v>100</v>
      </c>
      <c r="E17" s="69"/>
      <c r="F17" s="69"/>
      <c r="G17" s="69"/>
      <c r="H17" s="69" t="s">
        <v>996</v>
      </c>
      <c r="I17" s="69" t="s">
        <v>989</v>
      </c>
    </row>
    <row r="18" customFormat="false" ht="15" hidden="false" customHeight="false" outlineLevel="0" collapsed="false">
      <c r="A18" s="67" t="s">
        <v>998</v>
      </c>
      <c r="B18" s="71" t="s">
        <v>986</v>
      </c>
      <c r="C18" s="71"/>
      <c r="D18" s="71"/>
      <c r="E18" s="69"/>
      <c r="F18" s="69"/>
      <c r="G18" s="69"/>
      <c r="H18" s="69" t="s">
        <v>1000</v>
      </c>
      <c r="I18" s="69" t="s">
        <v>1001</v>
      </c>
    </row>
    <row r="19" customFormat="false" ht="15" hidden="false" customHeight="false" outlineLevel="0" collapsed="false">
      <c r="A19" s="72" t="s">
        <v>1002</v>
      </c>
      <c r="B19" s="73" t="n">
        <v>1</v>
      </c>
      <c r="C19" s="74" t="s">
        <v>983</v>
      </c>
      <c r="D19" s="75" t="n">
        <f aca="false">IF(B20="Hoard",100,B20-1)</f>
        <v>15</v>
      </c>
      <c r="E19" s="74"/>
      <c r="F19" s="74"/>
      <c r="G19" s="74" t="s">
        <v>997</v>
      </c>
      <c r="H19" s="74" t="s">
        <v>1003</v>
      </c>
      <c r="I19" s="74"/>
    </row>
    <row r="20" customFormat="false" ht="15" hidden="false" customHeight="false" outlineLevel="0" collapsed="false">
      <c r="A20" s="72" t="s">
        <v>1002</v>
      </c>
      <c r="B20" s="73" t="n">
        <v>16</v>
      </c>
      <c r="C20" s="74" t="s">
        <v>983</v>
      </c>
      <c r="D20" s="75" t="n">
        <f aca="false">IF(B21="Hoard",100,B21-1)</f>
        <v>55</v>
      </c>
      <c r="E20" s="74"/>
      <c r="F20" s="74"/>
      <c r="G20" s="74"/>
      <c r="H20" s="74" t="s">
        <v>1004</v>
      </c>
      <c r="I20" s="74" t="s">
        <v>999</v>
      </c>
    </row>
    <row r="21" customFormat="false" ht="15" hidden="false" customHeight="false" outlineLevel="0" collapsed="false">
      <c r="A21" s="72" t="s">
        <v>1002</v>
      </c>
      <c r="B21" s="73" t="n">
        <v>56</v>
      </c>
      <c r="C21" s="74" t="s">
        <v>983</v>
      </c>
      <c r="D21" s="75" t="n">
        <f aca="false">IF(B22="Hoard",100,B22-1)</f>
        <v>100</v>
      </c>
      <c r="E21" s="74"/>
      <c r="F21" s="74"/>
      <c r="G21" s="74"/>
      <c r="H21" s="74" t="s">
        <v>1004</v>
      </c>
      <c r="I21" s="74" t="s">
        <v>996</v>
      </c>
    </row>
    <row r="22" customFormat="false" ht="15" hidden="false" customHeight="false" outlineLevel="0" collapsed="false">
      <c r="A22" s="72" t="s">
        <v>1002</v>
      </c>
      <c r="B22" s="76" t="s">
        <v>986</v>
      </c>
      <c r="C22" s="76"/>
      <c r="D22" s="76"/>
      <c r="E22" s="74"/>
      <c r="F22" s="74"/>
      <c r="G22" s="74"/>
      <c r="H22" s="74" t="s">
        <v>1005</v>
      </c>
      <c r="I22" s="74" t="s">
        <v>1006</v>
      </c>
    </row>
  </sheetData>
  <mergeCells count="5">
    <mergeCell ref="B1:D1"/>
    <mergeCell ref="B7:D7"/>
    <mergeCell ref="B13:D13"/>
    <mergeCell ref="B18:D18"/>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B0F0"/>
    <pageSetUpPr fitToPage="false"/>
  </sheetPr>
  <dimension ref="A1:O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RowHeight="15" zeroHeight="false" outlineLevelRow="0" outlineLevelCol="0"/>
  <cols>
    <col collapsed="false" customWidth="true" hidden="false" outlineLevel="0" max="1" min="1" style="35" width="9.85"/>
    <col collapsed="false" customWidth="true" hidden="false" outlineLevel="0" max="2" min="2" style="0" width="4"/>
    <col collapsed="false" customWidth="true" hidden="false" outlineLevel="0" max="3" min="3" style="0" width="1.71"/>
    <col collapsed="false" customWidth="true" hidden="false" outlineLevel="0" max="4" min="4" style="0" width="4"/>
    <col collapsed="false" customWidth="true" hidden="false" outlineLevel="0" max="5" min="5" style="1" width="9.57"/>
    <col collapsed="false" customWidth="true" hidden="false" outlineLevel="0" max="6" min="6" style="1" width="10.85"/>
    <col collapsed="false" customWidth="true" hidden="false" outlineLevel="0" max="15" min="7" style="1" width="4.14"/>
    <col collapsed="false" customWidth="true" hidden="false" outlineLevel="0" max="1025" min="16" style="0" width="8.53"/>
  </cols>
  <sheetData>
    <row r="1" customFormat="false" ht="15" hidden="false" customHeight="false" outlineLevel="0" collapsed="false">
      <c r="G1" s="15" t="s">
        <v>1007</v>
      </c>
      <c r="H1" s="15"/>
      <c r="I1" s="15"/>
      <c r="J1" s="15"/>
      <c r="K1" s="15"/>
      <c r="L1" s="15"/>
      <c r="M1" s="15"/>
      <c r="N1" s="15"/>
      <c r="O1" s="15"/>
    </row>
    <row r="2" s="6" customFormat="true" ht="15" hidden="false" customHeight="false" outlineLevel="0" collapsed="false">
      <c r="A2" s="55" t="s">
        <v>981</v>
      </c>
      <c r="B2" s="56" t="s">
        <v>982</v>
      </c>
      <c r="C2" s="56"/>
      <c r="D2" s="56"/>
      <c r="E2" s="27" t="s">
        <v>972</v>
      </c>
      <c r="F2" s="27" t="s">
        <v>973</v>
      </c>
      <c r="G2" s="27" t="s">
        <v>419</v>
      </c>
      <c r="H2" s="27" t="s">
        <v>420</v>
      </c>
      <c r="I2" s="27" t="s">
        <v>421</v>
      </c>
      <c r="J2" s="27" t="s">
        <v>422</v>
      </c>
      <c r="K2" s="27" t="s">
        <v>423</v>
      </c>
      <c r="L2" s="27" t="s">
        <v>424</v>
      </c>
      <c r="M2" s="27" t="s">
        <v>425</v>
      </c>
      <c r="N2" s="27" t="s">
        <v>426</v>
      </c>
      <c r="O2" s="27" t="s">
        <v>427</v>
      </c>
    </row>
    <row r="3" customFormat="false" ht="15" hidden="false" customHeight="false" outlineLevel="0" collapsed="false">
      <c r="A3" s="57" t="s">
        <v>964</v>
      </c>
      <c r="B3" s="58" t="n">
        <v>1</v>
      </c>
      <c r="C3" s="59" t="s">
        <v>983</v>
      </c>
      <c r="D3" s="60" t="n">
        <f aca="false">IF(B4&lt;=1,100,B4-1)</f>
        <v>6</v>
      </c>
      <c r="E3" s="59"/>
      <c r="F3" s="59"/>
      <c r="G3" s="59"/>
      <c r="H3" s="59"/>
      <c r="I3" s="59"/>
      <c r="J3" s="59"/>
      <c r="K3" s="59"/>
      <c r="L3" s="59"/>
      <c r="M3" s="59"/>
      <c r="N3" s="59"/>
      <c r="O3" s="59"/>
    </row>
    <row r="4" customFormat="false" ht="15" hidden="false" customHeight="false" outlineLevel="0" collapsed="false">
      <c r="A4" s="57" t="s">
        <v>964</v>
      </c>
      <c r="B4" s="58" t="n">
        <v>7</v>
      </c>
      <c r="C4" s="59" t="s">
        <v>983</v>
      </c>
      <c r="D4" s="60" t="n">
        <f aca="false">IF(B5&lt;=1,100,B5-1)</f>
        <v>16</v>
      </c>
      <c r="E4" s="59" t="s">
        <v>989</v>
      </c>
      <c r="F4" s="59"/>
      <c r="G4" s="59"/>
      <c r="H4" s="59"/>
      <c r="I4" s="59"/>
      <c r="J4" s="59"/>
      <c r="K4" s="59"/>
      <c r="L4" s="59"/>
      <c r="M4" s="59"/>
      <c r="N4" s="59"/>
      <c r="O4" s="59"/>
    </row>
    <row r="5" customFormat="false" ht="15" hidden="false" customHeight="false" outlineLevel="0" collapsed="false">
      <c r="A5" s="57" t="s">
        <v>964</v>
      </c>
      <c r="B5" s="58" t="n">
        <v>17</v>
      </c>
      <c r="C5" s="59" t="s">
        <v>983</v>
      </c>
      <c r="D5" s="60" t="n">
        <f aca="false">IF(B6&lt;=1,100,B6-1)</f>
        <v>26</v>
      </c>
      <c r="E5" s="59"/>
      <c r="F5" s="59" t="s">
        <v>1008</v>
      </c>
      <c r="G5" s="59"/>
      <c r="H5" s="59"/>
      <c r="I5" s="59"/>
      <c r="J5" s="59"/>
      <c r="K5" s="59"/>
      <c r="L5" s="59"/>
      <c r="M5" s="59"/>
      <c r="N5" s="59"/>
      <c r="O5" s="59"/>
    </row>
    <row r="6" customFormat="false" ht="15" hidden="false" customHeight="false" outlineLevel="0" collapsed="false">
      <c r="A6" s="57" t="s">
        <v>964</v>
      </c>
      <c r="B6" s="58" t="n">
        <v>27</v>
      </c>
      <c r="C6" s="59" t="s">
        <v>983</v>
      </c>
      <c r="D6" s="60" t="n">
        <f aca="false">IF(B7&lt;=1,100,B7-1)</f>
        <v>36</v>
      </c>
      <c r="E6" s="59" t="s">
        <v>1009</v>
      </c>
      <c r="F6" s="59"/>
      <c r="G6" s="59"/>
      <c r="H6" s="59"/>
      <c r="I6" s="59"/>
      <c r="J6" s="59"/>
      <c r="K6" s="59"/>
      <c r="L6" s="59"/>
      <c r="M6" s="59"/>
      <c r="N6" s="59"/>
      <c r="O6" s="59"/>
    </row>
    <row r="7" customFormat="false" ht="15" hidden="false" customHeight="false" outlineLevel="0" collapsed="false">
      <c r="A7" s="57" t="s">
        <v>964</v>
      </c>
      <c r="B7" s="58" t="n">
        <v>37</v>
      </c>
      <c r="C7" s="59" t="s">
        <v>983</v>
      </c>
      <c r="D7" s="60" t="n">
        <f aca="false">IF(B8&lt;=1,100,B8-1)</f>
        <v>44</v>
      </c>
      <c r="E7" s="59" t="s">
        <v>989</v>
      </c>
      <c r="F7" s="59"/>
      <c r="G7" s="59" t="s">
        <v>69</v>
      </c>
      <c r="H7" s="59"/>
      <c r="I7" s="59"/>
      <c r="J7" s="59"/>
      <c r="K7" s="59"/>
      <c r="L7" s="59"/>
      <c r="M7" s="59"/>
      <c r="N7" s="59"/>
      <c r="O7" s="59"/>
    </row>
    <row r="8" customFormat="false" ht="15" hidden="false" customHeight="false" outlineLevel="0" collapsed="false">
      <c r="A8" s="57" t="s">
        <v>964</v>
      </c>
      <c r="B8" s="58" t="n">
        <v>45</v>
      </c>
      <c r="C8" s="59" t="s">
        <v>983</v>
      </c>
      <c r="D8" s="60" t="n">
        <f aca="false">IF(B9&lt;=1,100,B9-1)</f>
        <v>52</v>
      </c>
      <c r="E8" s="59"/>
      <c r="F8" s="59" t="s">
        <v>1008</v>
      </c>
      <c r="G8" s="59" t="s">
        <v>69</v>
      </c>
      <c r="H8" s="59"/>
      <c r="I8" s="59"/>
      <c r="J8" s="59"/>
      <c r="K8" s="59"/>
      <c r="L8" s="59"/>
      <c r="M8" s="59"/>
      <c r="N8" s="59"/>
      <c r="O8" s="59"/>
    </row>
    <row r="9" customFormat="false" ht="15" hidden="false" customHeight="false" outlineLevel="0" collapsed="false">
      <c r="A9" s="57" t="s">
        <v>964</v>
      </c>
      <c r="B9" s="58" t="n">
        <v>53</v>
      </c>
      <c r="C9" s="59" t="s">
        <v>983</v>
      </c>
      <c r="D9" s="60" t="n">
        <f aca="false">IF(B10&lt;=1,100,B10-1)</f>
        <v>60</v>
      </c>
      <c r="E9" s="59" t="s">
        <v>1009</v>
      </c>
      <c r="F9" s="59"/>
      <c r="G9" s="59" t="s">
        <v>69</v>
      </c>
      <c r="H9" s="59"/>
      <c r="I9" s="59"/>
      <c r="J9" s="59"/>
      <c r="K9" s="59"/>
      <c r="L9" s="59"/>
      <c r="M9" s="59"/>
      <c r="N9" s="59"/>
      <c r="O9" s="59"/>
    </row>
    <row r="10" customFormat="false" ht="15" hidden="false" customHeight="false" outlineLevel="0" collapsed="false">
      <c r="A10" s="57" t="s">
        <v>964</v>
      </c>
      <c r="B10" s="58" t="n">
        <v>61</v>
      </c>
      <c r="C10" s="59" t="s">
        <v>983</v>
      </c>
      <c r="D10" s="60" t="n">
        <f aca="false">IF(B11&lt;=1,100,B11-1)</f>
        <v>65</v>
      </c>
      <c r="E10" s="59" t="s">
        <v>989</v>
      </c>
      <c r="F10" s="59"/>
      <c r="G10" s="59"/>
      <c r="H10" s="59" t="s">
        <v>62</v>
      </c>
      <c r="I10" s="59"/>
      <c r="J10" s="59"/>
      <c r="K10" s="59"/>
      <c r="L10" s="59"/>
      <c r="M10" s="59"/>
      <c r="N10" s="59"/>
      <c r="O10" s="59"/>
    </row>
    <row r="11" customFormat="false" ht="15" hidden="false" customHeight="false" outlineLevel="0" collapsed="false">
      <c r="A11" s="57" t="s">
        <v>964</v>
      </c>
      <c r="B11" s="58" t="n">
        <v>66</v>
      </c>
      <c r="C11" s="59" t="s">
        <v>983</v>
      </c>
      <c r="D11" s="60" t="n">
        <f aca="false">IF(B12&lt;=1,100,B12-1)</f>
        <v>70</v>
      </c>
      <c r="E11" s="59"/>
      <c r="F11" s="59" t="s">
        <v>1008</v>
      </c>
      <c r="G11" s="59"/>
      <c r="H11" s="59" t="s">
        <v>62</v>
      </c>
      <c r="I11" s="59"/>
      <c r="J11" s="59"/>
      <c r="K11" s="59"/>
      <c r="L11" s="59"/>
      <c r="M11" s="59"/>
      <c r="N11" s="59"/>
      <c r="O11" s="59"/>
    </row>
    <row r="12" customFormat="false" ht="15" hidden="false" customHeight="false" outlineLevel="0" collapsed="false">
      <c r="A12" s="57" t="s">
        <v>964</v>
      </c>
      <c r="B12" s="58" t="n">
        <v>71</v>
      </c>
      <c r="C12" s="59" t="s">
        <v>983</v>
      </c>
      <c r="D12" s="60" t="n">
        <f aca="false">IF(B13&lt;=1,100,B13-1)</f>
        <v>75</v>
      </c>
      <c r="E12" s="59" t="s">
        <v>1009</v>
      </c>
      <c r="F12" s="59"/>
      <c r="G12" s="59"/>
      <c r="H12" s="59" t="s">
        <v>62</v>
      </c>
      <c r="I12" s="59"/>
      <c r="J12" s="59"/>
      <c r="K12" s="59"/>
      <c r="L12" s="59"/>
      <c r="M12" s="59"/>
      <c r="N12" s="59"/>
      <c r="O12" s="59"/>
    </row>
    <row r="13" customFormat="false" ht="15" hidden="false" customHeight="false" outlineLevel="0" collapsed="false">
      <c r="A13" s="57" t="s">
        <v>964</v>
      </c>
      <c r="B13" s="58" t="n">
        <v>76</v>
      </c>
      <c r="C13" s="59" t="s">
        <v>983</v>
      </c>
      <c r="D13" s="60" t="n">
        <f aca="false">IF(B14&lt;=1,100,B14-1)</f>
        <v>78</v>
      </c>
      <c r="E13" s="59" t="s">
        <v>989</v>
      </c>
      <c r="F13" s="59"/>
      <c r="G13" s="59"/>
      <c r="H13" s="59"/>
      <c r="I13" s="59" t="s">
        <v>62</v>
      </c>
      <c r="J13" s="59"/>
      <c r="K13" s="59"/>
      <c r="L13" s="59"/>
      <c r="M13" s="59"/>
      <c r="N13" s="59"/>
      <c r="O13" s="59"/>
    </row>
    <row r="14" customFormat="false" ht="15" hidden="false" customHeight="false" outlineLevel="0" collapsed="false">
      <c r="A14" s="57" t="s">
        <v>964</v>
      </c>
      <c r="B14" s="58" t="n">
        <v>79</v>
      </c>
      <c r="C14" s="59" t="s">
        <v>983</v>
      </c>
      <c r="D14" s="60" t="n">
        <f aca="false">IF(B15&lt;=1,100,B15-1)</f>
        <v>80</v>
      </c>
      <c r="E14" s="59"/>
      <c r="F14" s="59" t="s">
        <v>1008</v>
      </c>
      <c r="G14" s="59"/>
      <c r="H14" s="59"/>
      <c r="I14" s="59" t="s">
        <v>62</v>
      </c>
      <c r="J14" s="59"/>
      <c r="K14" s="59"/>
      <c r="L14" s="59"/>
      <c r="M14" s="59"/>
      <c r="N14" s="59"/>
      <c r="O14" s="59"/>
    </row>
    <row r="15" customFormat="false" ht="15" hidden="false" customHeight="false" outlineLevel="0" collapsed="false">
      <c r="A15" s="57" t="s">
        <v>964</v>
      </c>
      <c r="B15" s="58" t="n">
        <v>81</v>
      </c>
      <c r="C15" s="59" t="s">
        <v>983</v>
      </c>
      <c r="D15" s="60" t="n">
        <f aca="false">IF(B16&lt;=1,100,B16-1)</f>
        <v>85</v>
      </c>
      <c r="E15" s="59" t="s">
        <v>1009</v>
      </c>
      <c r="F15" s="59"/>
      <c r="G15" s="59"/>
      <c r="H15" s="59"/>
      <c r="I15" s="59" t="s">
        <v>62</v>
      </c>
      <c r="J15" s="59"/>
      <c r="K15" s="59"/>
      <c r="L15" s="59"/>
      <c r="M15" s="59"/>
      <c r="N15" s="59"/>
      <c r="O15" s="59"/>
    </row>
    <row r="16" customFormat="false" ht="15" hidden="false" customHeight="false" outlineLevel="0" collapsed="false">
      <c r="A16" s="57" t="s">
        <v>964</v>
      </c>
      <c r="B16" s="58" t="n">
        <v>86</v>
      </c>
      <c r="C16" s="59" t="s">
        <v>983</v>
      </c>
      <c r="D16" s="60" t="n">
        <f aca="false">IF(B17&lt;=1,100,B17-1)</f>
        <v>92</v>
      </c>
      <c r="E16" s="59"/>
      <c r="F16" s="59" t="s">
        <v>1008</v>
      </c>
      <c r="G16" s="59"/>
      <c r="H16" s="59"/>
      <c r="I16" s="59"/>
      <c r="J16" s="59"/>
      <c r="K16" s="59"/>
      <c r="L16" s="59" t="s">
        <v>62</v>
      </c>
      <c r="M16" s="59"/>
      <c r="N16" s="59"/>
      <c r="O16" s="59"/>
    </row>
    <row r="17" customFormat="false" ht="15" hidden="false" customHeight="false" outlineLevel="0" collapsed="false">
      <c r="A17" s="57" t="s">
        <v>964</v>
      </c>
      <c r="B17" s="58" t="n">
        <v>93</v>
      </c>
      <c r="C17" s="59" t="s">
        <v>983</v>
      </c>
      <c r="D17" s="60" t="n">
        <f aca="false">IF(B18&lt;=1,100,B18-1)</f>
        <v>97</v>
      </c>
      <c r="E17" s="59" t="s">
        <v>1009</v>
      </c>
      <c r="F17" s="59"/>
      <c r="G17" s="59"/>
      <c r="H17" s="59"/>
      <c r="I17" s="59"/>
      <c r="J17" s="59"/>
      <c r="K17" s="59"/>
      <c r="L17" s="59" t="s">
        <v>62</v>
      </c>
      <c r="M17" s="59"/>
      <c r="N17" s="59"/>
      <c r="O17" s="59"/>
    </row>
    <row r="18" customFormat="false" ht="15" hidden="false" customHeight="false" outlineLevel="0" collapsed="false">
      <c r="A18" s="57" t="s">
        <v>964</v>
      </c>
      <c r="B18" s="58" t="n">
        <v>98</v>
      </c>
      <c r="C18" s="59" t="s">
        <v>983</v>
      </c>
      <c r="D18" s="60" t="n">
        <f aca="false">IF(B19&lt;=1,100,B19-1)</f>
        <v>99</v>
      </c>
      <c r="E18" s="59"/>
      <c r="F18" s="59" t="s">
        <v>1008</v>
      </c>
      <c r="G18" s="59"/>
      <c r="H18" s="59"/>
      <c r="I18" s="59"/>
      <c r="J18" s="59"/>
      <c r="K18" s="59"/>
      <c r="L18" s="59"/>
      <c r="M18" s="59" t="n">
        <v>1</v>
      </c>
      <c r="N18" s="59"/>
      <c r="O18" s="59"/>
    </row>
    <row r="19" customFormat="false" ht="15" hidden="false" customHeight="false" outlineLevel="0" collapsed="false">
      <c r="A19" s="57" t="s">
        <v>964</v>
      </c>
      <c r="B19" s="58" t="n">
        <v>100</v>
      </c>
      <c r="C19" s="59" t="s">
        <v>983</v>
      </c>
      <c r="D19" s="60" t="n">
        <f aca="false">IF(B20&lt;=1,100,B20-1)</f>
        <v>100</v>
      </c>
      <c r="E19" s="59" t="s">
        <v>1009</v>
      </c>
      <c r="F19" s="59"/>
      <c r="G19" s="59"/>
      <c r="H19" s="59"/>
      <c r="I19" s="59"/>
      <c r="J19" s="59"/>
      <c r="K19" s="59"/>
      <c r="L19" s="59"/>
      <c r="M19" s="59" t="n">
        <v>1</v>
      </c>
      <c r="N19" s="59"/>
      <c r="O19" s="59"/>
    </row>
    <row r="20" customFormat="false" ht="15" hidden="false" customHeight="false" outlineLevel="0" collapsed="false">
      <c r="A20" s="62" t="s">
        <v>990</v>
      </c>
      <c r="B20" s="63" t="n">
        <v>1</v>
      </c>
      <c r="C20" s="64" t="s">
        <v>983</v>
      </c>
      <c r="D20" s="65" t="n">
        <f aca="false">IF(B21&lt;=1,100,B21-1)</f>
        <v>4</v>
      </c>
      <c r="E20" s="64"/>
      <c r="F20" s="64"/>
      <c r="G20" s="64"/>
      <c r="H20" s="64"/>
      <c r="I20" s="64"/>
      <c r="J20" s="64"/>
      <c r="K20" s="64"/>
      <c r="L20" s="64"/>
      <c r="M20" s="64"/>
      <c r="N20" s="64"/>
      <c r="O20" s="64"/>
    </row>
    <row r="21" customFormat="false" ht="15" hidden="false" customHeight="false" outlineLevel="0" collapsed="false">
      <c r="A21" s="62" t="s">
        <v>990</v>
      </c>
      <c r="B21" s="63" t="n">
        <v>5</v>
      </c>
      <c r="C21" s="64" t="s">
        <v>983</v>
      </c>
      <c r="D21" s="65" t="n">
        <f aca="false">IF(B22&lt;=1,100,B22-1)</f>
        <v>10</v>
      </c>
      <c r="E21" s="64"/>
      <c r="F21" s="64" t="s">
        <v>1008</v>
      </c>
      <c r="G21" s="64"/>
      <c r="H21" s="64"/>
      <c r="I21" s="64"/>
      <c r="J21" s="64"/>
      <c r="K21" s="64"/>
      <c r="L21" s="64"/>
      <c r="M21" s="64"/>
      <c r="N21" s="64"/>
      <c r="O21" s="64"/>
    </row>
    <row r="22" customFormat="false" ht="15" hidden="false" customHeight="false" outlineLevel="0" collapsed="false">
      <c r="A22" s="62" t="s">
        <v>990</v>
      </c>
      <c r="B22" s="63" t="n">
        <v>11</v>
      </c>
      <c r="C22" s="64" t="s">
        <v>983</v>
      </c>
      <c r="D22" s="65" t="n">
        <f aca="false">IF(B23&lt;=1,100,B23-1)</f>
        <v>16</v>
      </c>
      <c r="E22" s="64" t="s">
        <v>1010</v>
      </c>
      <c r="F22" s="64"/>
      <c r="G22" s="64"/>
      <c r="H22" s="64"/>
      <c r="I22" s="64"/>
      <c r="J22" s="64"/>
      <c r="K22" s="64"/>
      <c r="L22" s="64"/>
      <c r="M22" s="64"/>
      <c r="N22" s="64"/>
      <c r="O22" s="64"/>
    </row>
    <row r="23" customFormat="false" ht="15" hidden="false" customHeight="false" outlineLevel="0" collapsed="false">
      <c r="A23" s="62" t="s">
        <v>990</v>
      </c>
      <c r="B23" s="63" t="n">
        <v>17</v>
      </c>
      <c r="C23" s="64" t="s">
        <v>983</v>
      </c>
      <c r="D23" s="65" t="n">
        <f aca="false">IF(B24&lt;=1,100,B24-1)</f>
        <v>22</v>
      </c>
      <c r="E23" s="64" t="s">
        <v>988</v>
      </c>
      <c r="F23" s="64"/>
      <c r="G23" s="64"/>
      <c r="H23" s="64"/>
      <c r="I23" s="64"/>
      <c r="J23" s="64"/>
      <c r="K23" s="64"/>
      <c r="L23" s="64"/>
      <c r="M23" s="64"/>
      <c r="N23" s="64"/>
      <c r="O23" s="64"/>
    </row>
    <row r="24" customFormat="false" ht="15" hidden="false" customHeight="false" outlineLevel="0" collapsed="false">
      <c r="A24" s="62" t="s">
        <v>990</v>
      </c>
      <c r="B24" s="63" t="n">
        <v>23</v>
      </c>
      <c r="C24" s="64" t="s">
        <v>983</v>
      </c>
      <c r="D24" s="65" t="n">
        <f aca="false">IF(B25&lt;=1,100,B25-1)</f>
        <v>28</v>
      </c>
      <c r="E24" s="64"/>
      <c r="F24" s="64" t="s">
        <v>1011</v>
      </c>
      <c r="G24" s="64"/>
      <c r="H24" s="64"/>
      <c r="I24" s="64"/>
      <c r="J24" s="64"/>
      <c r="K24" s="64"/>
      <c r="L24" s="64"/>
      <c r="M24" s="64"/>
      <c r="N24" s="64"/>
      <c r="O24" s="64"/>
    </row>
    <row r="25" customFormat="false" ht="15" hidden="false" customHeight="false" outlineLevel="0" collapsed="false">
      <c r="A25" s="62" t="s">
        <v>990</v>
      </c>
      <c r="B25" s="63" t="n">
        <v>29</v>
      </c>
      <c r="C25" s="64" t="s">
        <v>983</v>
      </c>
      <c r="D25" s="65" t="n">
        <f aca="false">IF(B26&lt;=1,100,B26-1)</f>
        <v>32</v>
      </c>
      <c r="E25" s="64"/>
      <c r="F25" s="64" t="s">
        <v>1008</v>
      </c>
      <c r="G25" s="64" t="s">
        <v>69</v>
      </c>
      <c r="H25" s="64"/>
      <c r="I25" s="64"/>
      <c r="J25" s="64"/>
      <c r="K25" s="64"/>
      <c r="L25" s="64"/>
      <c r="M25" s="64"/>
      <c r="N25" s="64"/>
      <c r="O25" s="64"/>
    </row>
    <row r="26" customFormat="false" ht="15" hidden="false" customHeight="false" outlineLevel="0" collapsed="false">
      <c r="A26" s="62" t="s">
        <v>990</v>
      </c>
      <c r="B26" s="63" t="n">
        <v>33</v>
      </c>
      <c r="C26" s="64" t="s">
        <v>983</v>
      </c>
      <c r="D26" s="65" t="n">
        <f aca="false">IF(B27&lt;=1,100,B27-1)</f>
        <v>36</v>
      </c>
      <c r="E26" s="64" t="s">
        <v>1010</v>
      </c>
      <c r="F26" s="64"/>
      <c r="G26" s="64" t="s">
        <v>69</v>
      </c>
      <c r="H26" s="64"/>
      <c r="I26" s="64"/>
      <c r="J26" s="64"/>
      <c r="K26" s="64"/>
      <c r="L26" s="64"/>
      <c r="M26" s="64"/>
      <c r="N26" s="64"/>
      <c r="O26" s="64"/>
    </row>
    <row r="27" customFormat="false" ht="15" hidden="false" customHeight="false" outlineLevel="0" collapsed="false">
      <c r="A27" s="62" t="s">
        <v>990</v>
      </c>
      <c r="B27" s="63" t="n">
        <v>37</v>
      </c>
      <c r="C27" s="64" t="s">
        <v>983</v>
      </c>
      <c r="D27" s="65" t="n">
        <f aca="false">IF(B28&lt;=1,100,B28-1)</f>
        <v>40</v>
      </c>
      <c r="E27" s="64" t="s">
        <v>988</v>
      </c>
      <c r="F27" s="64"/>
      <c r="G27" s="64" t="s">
        <v>69</v>
      </c>
      <c r="H27" s="64"/>
      <c r="I27" s="64"/>
      <c r="J27" s="64"/>
      <c r="K27" s="64"/>
      <c r="L27" s="64"/>
      <c r="M27" s="64"/>
      <c r="N27" s="64"/>
      <c r="O27" s="64"/>
    </row>
    <row r="28" customFormat="false" ht="15" hidden="false" customHeight="false" outlineLevel="0" collapsed="false">
      <c r="A28" s="62" t="s">
        <v>990</v>
      </c>
      <c r="B28" s="63" t="n">
        <v>41</v>
      </c>
      <c r="C28" s="64" t="s">
        <v>983</v>
      </c>
      <c r="D28" s="65" t="n">
        <f aca="false">IF(B29&lt;=1,100,B29-1)</f>
        <v>44</v>
      </c>
      <c r="E28" s="64"/>
      <c r="F28" s="64" t="s">
        <v>1011</v>
      </c>
      <c r="G28" s="64" t="s">
        <v>69</v>
      </c>
      <c r="H28" s="64"/>
      <c r="I28" s="64"/>
      <c r="J28" s="64"/>
      <c r="K28" s="64"/>
      <c r="L28" s="64"/>
      <c r="M28" s="64"/>
      <c r="N28" s="64"/>
      <c r="O28" s="64"/>
    </row>
    <row r="29" customFormat="false" ht="15" hidden="false" customHeight="false" outlineLevel="0" collapsed="false">
      <c r="A29" s="62" t="s">
        <v>990</v>
      </c>
      <c r="B29" s="63" t="n">
        <v>45</v>
      </c>
      <c r="C29" s="64" t="s">
        <v>983</v>
      </c>
      <c r="D29" s="65" t="n">
        <f aca="false">IF(B30&lt;=1,100,B30-1)</f>
        <v>49</v>
      </c>
      <c r="E29" s="64"/>
      <c r="F29" s="64" t="s">
        <v>1008</v>
      </c>
      <c r="G29" s="64"/>
      <c r="H29" s="64" t="s">
        <v>62</v>
      </c>
      <c r="I29" s="64"/>
      <c r="J29" s="64"/>
      <c r="K29" s="64"/>
      <c r="L29" s="64"/>
      <c r="M29" s="64"/>
      <c r="N29" s="64"/>
      <c r="O29" s="64"/>
    </row>
    <row r="30" customFormat="false" ht="15" hidden="false" customHeight="false" outlineLevel="0" collapsed="false">
      <c r="A30" s="62" t="s">
        <v>990</v>
      </c>
      <c r="B30" s="63" t="n">
        <v>50</v>
      </c>
      <c r="C30" s="64" t="s">
        <v>983</v>
      </c>
      <c r="D30" s="65" t="n">
        <f aca="false">IF(B31&lt;=1,100,B31-1)</f>
        <v>54</v>
      </c>
      <c r="E30" s="64" t="s">
        <v>1010</v>
      </c>
      <c r="F30" s="64"/>
      <c r="G30" s="64"/>
      <c r="H30" s="64" t="s">
        <v>62</v>
      </c>
      <c r="I30" s="64"/>
      <c r="J30" s="64"/>
      <c r="K30" s="64"/>
      <c r="L30" s="64"/>
      <c r="M30" s="64"/>
      <c r="N30" s="64"/>
      <c r="O30" s="64"/>
    </row>
    <row r="31" customFormat="false" ht="15" hidden="false" customHeight="false" outlineLevel="0" collapsed="false">
      <c r="A31" s="62" t="s">
        <v>990</v>
      </c>
      <c r="B31" s="63" t="n">
        <v>55</v>
      </c>
      <c r="C31" s="64" t="s">
        <v>983</v>
      </c>
      <c r="D31" s="65" t="n">
        <f aca="false">IF(B32&lt;=1,100,B32-1)</f>
        <v>59</v>
      </c>
      <c r="E31" s="64" t="s">
        <v>988</v>
      </c>
      <c r="F31" s="64"/>
      <c r="G31" s="64"/>
      <c r="H31" s="64" t="s">
        <v>62</v>
      </c>
      <c r="I31" s="64"/>
      <c r="J31" s="64"/>
      <c r="K31" s="64"/>
      <c r="L31" s="64"/>
      <c r="M31" s="64"/>
      <c r="N31" s="64"/>
      <c r="O31" s="64"/>
    </row>
    <row r="32" customFormat="false" ht="15" hidden="false" customHeight="false" outlineLevel="0" collapsed="false">
      <c r="A32" s="62" t="s">
        <v>990</v>
      </c>
      <c r="B32" s="63" t="n">
        <v>60</v>
      </c>
      <c r="C32" s="64" t="s">
        <v>983</v>
      </c>
      <c r="D32" s="65" t="n">
        <f aca="false">IF(B33&lt;=1,100,B33-1)</f>
        <v>63</v>
      </c>
      <c r="E32" s="64"/>
      <c r="F32" s="64" t="s">
        <v>1011</v>
      </c>
      <c r="G32" s="64"/>
      <c r="H32" s="64" t="s">
        <v>62</v>
      </c>
      <c r="I32" s="64"/>
      <c r="J32" s="64"/>
      <c r="K32" s="64"/>
      <c r="L32" s="64"/>
      <c r="M32" s="64"/>
      <c r="N32" s="64"/>
      <c r="O32" s="64"/>
    </row>
    <row r="33" customFormat="false" ht="15" hidden="false" customHeight="false" outlineLevel="0" collapsed="false">
      <c r="A33" s="62" t="s">
        <v>990</v>
      </c>
      <c r="B33" s="63" t="n">
        <v>64</v>
      </c>
      <c r="C33" s="64" t="s">
        <v>983</v>
      </c>
      <c r="D33" s="65" t="n">
        <f aca="false">IF(B34&lt;=1,100,B34-1)</f>
        <v>66</v>
      </c>
      <c r="E33" s="64"/>
      <c r="F33" s="64" t="s">
        <v>1008</v>
      </c>
      <c r="G33" s="64"/>
      <c r="H33" s="64"/>
      <c r="I33" s="64" t="s">
        <v>62</v>
      </c>
      <c r="J33" s="64"/>
      <c r="K33" s="64"/>
      <c r="L33" s="64"/>
      <c r="M33" s="64"/>
      <c r="N33" s="64"/>
      <c r="O33" s="64"/>
    </row>
    <row r="34" customFormat="false" ht="15" hidden="false" customHeight="false" outlineLevel="0" collapsed="false">
      <c r="A34" s="62" t="s">
        <v>990</v>
      </c>
      <c r="B34" s="63" t="n">
        <v>67</v>
      </c>
      <c r="C34" s="64" t="s">
        <v>983</v>
      </c>
      <c r="D34" s="65" t="n">
        <f aca="false">IF(B35&lt;=1,100,B35-1)</f>
        <v>69</v>
      </c>
      <c r="E34" s="64" t="s">
        <v>1010</v>
      </c>
      <c r="F34" s="64"/>
      <c r="G34" s="64"/>
      <c r="H34" s="64"/>
      <c r="I34" s="64" t="s">
        <v>62</v>
      </c>
      <c r="J34" s="64"/>
      <c r="K34" s="64"/>
      <c r="L34" s="64"/>
      <c r="M34" s="64"/>
      <c r="N34" s="64"/>
      <c r="O34" s="64"/>
    </row>
    <row r="35" customFormat="false" ht="15" hidden="false" customHeight="false" outlineLevel="0" collapsed="false">
      <c r="A35" s="62" t="s">
        <v>990</v>
      </c>
      <c r="B35" s="63" t="n">
        <v>70</v>
      </c>
      <c r="C35" s="64" t="s">
        <v>983</v>
      </c>
      <c r="D35" s="65" t="n">
        <f aca="false">IF(B36&lt;=1,100,B36-1)</f>
        <v>72</v>
      </c>
      <c r="E35" s="64" t="s">
        <v>988</v>
      </c>
      <c r="F35" s="64"/>
      <c r="G35" s="64"/>
      <c r="H35" s="64"/>
      <c r="I35" s="64" t="s">
        <v>62</v>
      </c>
      <c r="J35" s="64"/>
      <c r="K35" s="64"/>
      <c r="L35" s="64"/>
      <c r="M35" s="64"/>
      <c r="N35" s="64"/>
      <c r="O35" s="64"/>
    </row>
    <row r="36" customFormat="false" ht="15" hidden="false" customHeight="false" outlineLevel="0" collapsed="false">
      <c r="A36" s="62" t="s">
        <v>990</v>
      </c>
      <c r="B36" s="63" t="n">
        <v>73</v>
      </c>
      <c r="C36" s="64" t="s">
        <v>983</v>
      </c>
      <c r="D36" s="65" t="n">
        <f aca="false">IF(B37&lt;=1,100,B37-1)</f>
        <v>74</v>
      </c>
      <c r="E36" s="64"/>
      <c r="F36" s="64" t="s">
        <v>1011</v>
      </c>
      <c r="G36" s="64"/>
      <c r="H36" s="64"/>
      <c r="I36" s="64" t="s">
        <v>62</v>
      </c>
      <c r="J36" s="64"/>
      <c r="K36" s="64"/>
      <c r="L36" s="64"/>
      <c r="M36" s="64"/>
      <c r="N36" s="64"/>
      <c r="O36" s="64"/>
    </row>
    <row r="37" customFormat="false" ht="15" hidden="false" customHeight="false" outlineLevel="0" collapsed="false">
      <c r="A37" s="62" t="s">
        <v>990</v>
      </c>
      <c r="B37" s="63" t="n">
        <v>75</v>
      </c>
      <c r="C37" s="64" t="s">
        <v>983</v>
      </c>
      <c r="D37" s="65" t="n">
        <f aca="false">IF(B38&lt;=1,100,B38-1)</f>
        <v>76</v>
      </c>
      <c r="E37" s="64"/>
      <c r="F37" s="64" t="s">
        <v>1008</v>
      </c>
      <c r="G37" s="64"/>
      <c r="H37" s="64"/>
      <c r="I37" s="64"/>
      <c r="J37" s="64" t="n">
        <v>1</v>
      </c>
      <c r="K37" s="64"/>
      <c r="L37" s="64"/>
      <c r="M37" s="64"/>
      <c r="N37" s="64"/>
      <c r="O37" s="64"/>
    </row>
    <row r="38" customFormat="false" ht="15" hidden="false" customHeight="false" outlineLevel="0" collapsed="false">
      <c r="A38" s="62" t="s">
        <v>990</v>
      </c>
      <c r="B38" s="63" t="n">
        <v>77</v>
      </c>
      <c r="C38" s="64" t="s">
        <v>983</v>
      </c>
      <c r="D38" s="65" t="n">
        <f aca="false">IF(B39&lt;=1,100,B39-1)</f>
        <v>78</v>
      </c>
      <c r="E38" s="64" t="s">
        <v>1010</v>
      </c>
      <c r="F38" s="64"/>
      <c r="G38" s="64"/>
      <c r="H38" s="64"/>
      <c r="I38" s="64"/>
      <c r="J38" s="64" t="n">
        <v>1</v>
      </c>
      <c r="K38" s="64"/>
      <c r="L38" s="64"/>
      <c r="M38" s="64"/>
      <c r="N38" s="64"/>
      <c r="O38" s="64"/>
    </row>
    <row r="39" customFormat="false" ht="15" hidden="false" customHeight="false" outlineLevel="0" collapsed="false">
      <c r="A39" s="62" t="s">
        <v>990</v>
      </c>
      <c r="B39" s="63" t="n">
        <v>79</v>
      </c>
      <c r="C39" s="64" t="s">
        <v>983</v>
      </c>
      <c r="D39" s="65" t="n">
        <f aca="false">IF(B40&lt;=1,100,B40-1)</f>
        <v>79</v>
      </c>
      <c r="E39" s="64" t="s">
        <v>988</v>
      </c>
      <c r="F39" s="64"/>
      <c r="G39" s="64"/>
      <c r="H39" s="64"/>
      <c r="I39" s="64"/>
      <c r="J39" s="64" t="n">
        <v>1</v>
      </c>
      <c r="K39" s="64"/>
      <c r="L39" s="64"/>
      <c r="M39" s="64"/>
      <c r="N39" s="64"/>
      <c r="O39" s="64"/>
    </row>
    <row r="40" customFormat="false" ht="15" hidden="false" customHeight="false" outlineLevel="0" collapsed="false">
      <c r="A40" s="62" t="s">
        <v>990</v>
      </c>
      <c r="B40" s="63" t="n">
        <v>80</v>
      </c>
      <c r="C40" s="64" t="s">
        <v>983</v>
      </c>
      <c r="D40" s="65" t="n">
        <f aca="false">IF(B41&lt;=1,100,B41-1)</f>
        <v>80</v>
      </c>
      <c r="E40" s="64"/>
      <c r="F40" s="64" t="s">
        <v>1011</v>
      </c>
      <c r="G40" s="64"/>
      <c r="H40" s="64"/>
      <c r="I40" s="64"/>
      <c r="J40" s="64" t="n">
        <v>1</v>
      </c>
      <c r="K40" s="64"/>
      <c r="L40" s="64"/>
      <c r="M40" s="64"/>
      <c r="N40" s="64"/>
      <c r="O40" s="64"/>
    </row>
    <row r="41" customFormat="false" ht="15" hidden="false" customHeight="false" outlineLevel="0" collapsed="false">
      <c r="A41" s="62" t="s">
        <v>990</v>
      </c>
      <c r="B41" s="63" t="n">
        <v>81</v>
      </c>
      <c r="C41" s="64" t="s">
        <v>983</v>
      </c>
      <c r="D41" s="65" t="n">
        <f aca="false">IF(B42&lt;=1,100,B42-1)</f>
        <v>84</v>
      </c>
      <c r="E41" s="64"/>
      <c r="F41" s="64" t="s">
        <v>1008</v>
      </c>
      <c r="G41" s="64"/>
      <c r="H41" s="64"/>
      <c r="I41" s="64"/>
      <c r="J41" s="64"/>
      <c r="K41" s="64"/>
      <c r="L41" s="64" t="s">
        <v>62</v>
      </c>
      <c r="M41" s="64"/>
      <c r="N41" s="64"/>
      <c r="O41" s="64"/>
    </row>
    <row r="42" customFormat="false" ht="15" hidden="false" customHeight="false" outlineLevel="0" collapsed="false">
      <c r="A42" s="62" t="s">
        <v>990</v>
      </c>
      <c r="B42" s="63" t="n">
        <v>85</v>
      </c>
      <c r="C42" s="64" t="s">
        <v>983</v>
      </c>
      <c r="D42" s="65" t="n">
        <f aca="false">IF(B43&lt;=1,100,B43-1)</f>
        <v>88</v>
      </c>
      <c r="E42" s="64" t="s">
        <v>1010</v>
      </c>
      <c r="F42" s="64"/>
      <c r="G42" s="64"/>
      <c r="H42" s="64"/>
      <c r="I42" s="64"/>
      <c r="J42" s="64"/>
      <c r="K42" s="64"/>
      <c r="L42" s="64" t="s">
        <v>62</v>
      </c>
      <c r="M42" s="64"/>
      <c r="N42" s="64"/>
      <c r="O42" s="64"/>
    </row>
    <row r="43" customFormat="false" ht="15" hidden="false" customHeight="false" outlineLevel="0" collapsed="false">
      <c r="A43" s="62" t="s">
        <v>990</v>
      </c>
      <c r="B43" s="63" t="n">
        <v>89</v>
      </c>
      <c r="C43" s="64" t="s">
        <v>983</v>
      </c>
      <c r="D43" s="65" t="n">
        <f aca="false">IF(B44&lt;=1,100,B44-1)</f>
        <v>91</v>
      </c>
      <c r="E43" s="64" t="s">
        <v>988</v>
      </c>
      <c r="F43" s="64"/>
      <c r="G43" s="64"/>
      <c r="H43" s="64"/>
      <c r="I43" s="64"/>
      <c r="J43" s="64"/>
      <c r="K43" s="64"/>
      <c r="L43" s="64" t="s">
        <v>62</v>
      </c>
      <c r="M43" s="64"/>
      <c r="N43" s="64"/>
      <c r="O43" s="64"/>
    </row>
    <row r="44" customFormat="false" ht="15" hidden="false" customHeight="false" outlineLevel="0" collapsed="false">
      <c r="A44" s="62" t="s">
        <v>990</v>
      </c>
      <c r="B44" s="63" t="n">
        <v>92</v>
      </c>
      <c r="C44" s="64" t="s">
        <v>983</v>
      </c>
      <c r="D44" s="65" t="n">
        <f aca="false">IF(B45&lt;=1,100,B45-1)</f>
        <v>94</v>
      </c>
      <c r="E44" s="64"/>
      <c r="F44" s="64" t="s">
        <v>1011</v>
      </c>
      <c r="G44" s="64"/>
      <c r="H44" s="64"/>
      <c r="I44" s="64"/>
      <c r="J44" s="64"/>
      <c r="K44" s="64"/>
      <c r="L44" s="64" t="s">
        <v>62</v>
      </c>
      <c r="M44" s="64"/>
      <c r="N44" s="64"/>
      <c r="O44" s="64"/>
    </row>
    <row r="45" customFormat="false" ht="15" hidden="false" customHeight="false" outlineLevel="0" collapsed="false">
      <c r="A45" s="62" t="s">
        <v>990</v>
      </c>
      <c r="B45" s="63" t="n">
        <v>95</v>
      </c>
      <c r="C45" s="64" t="s">
        <v>983</v>
      </c>
      <c r="D45" s="65" t="n">
        <f aca="false">IF(B46&lt;=1,100,B46-1)</f>
        <v>96</v>
      </c>
      <c r="E45" s="64" t="s">
        <v>988</v>
      </c>
      <c r="F45" s="64"/>
      <c r="G45" s="64"/>
      <c r="H45" s="64"/>
      <c r="I45" s="64"/>
      <c r="J45" s="64"/>
      <c r="K45" s="64"/>
      <c r="L45" s="64"/>
      <c r="M45" s="64" t="s">
        <v>62</v>
      </c>
      <c r="N45" s="64"/>
      <c r="O45" s="64"/>
    </row>
    <row r="46" customFormat="false" ht="15" hidden="false" customHeight="false" outlineLevel="0" collapsed="false">
      <c r="A46" s="62" t="s">
        <v>990</v>
      </c>
      <c r="B46" s="63" t="n">
        <v>97</v>
      </c>
      <c r="C46" s="64" t="s">
        <v>983</v>
      </c>
      <c r="D46" s="65" t="n">
        <f aca="false">IF(B47&lt;=1,100,B47-1)</f>
        <v>98</v>
      </c>
      <c r="E46" s="64"/>
      <c r="F46" s="64" t="s">
        <v>1011</v>
      </c>
      <c r="G46" s="64"/>
      <c r="H46" s="64"/>
      <c r="I46" s="64"/>
      <c r="J46" s="64"/>
      <c r="K46" s="64"/>
      <c r="L46" s="64"/>
      <c r="M46" s="64" t="s">
        <v>62</v>
      </c>
      <c r="N46" s="64"/>
      <c r="O46" s="64"/>
    </row>
    <row r="47" customFormat="false" ht="15" hidden="false" customHeight="false" outlineLevel="0" collapsed="false">
      <c r="A47" s="62" t="s">
        <v>990</v>
      </c>
      <c r="B47" s="63" t="n">
        <v>99</v>
      </c>
      <c r="C47" s="64" t="s">
        <v>983</v>
      </c>
      <c r="D47" s="65" t="n">
        <f aca="false">IF(B48&lt;=1,100,B48-1)</f>
        <v>99</v>
      </c>
      <c r="E47" s="64" t="s">
        <v>988</v>
      </c>
      <c r="F47" s="64"/>
      <c r="G47" s="64"/>
      <c r="H47" s="64"/>
      <c r="I47" s="64"/>
      <c r="J47" s="64"/>
      <c r="K47" s="64"/>
      <c r="L47" s="64"/>
      <c r="M47" s="64"/>
      <c r="N47" s="64" t="n">
        <v>1</v>
      </c>
      <c r="O47" s="64"/>
    </row>
    <row r="48" customFormat="false" ht="15" hidden="false" customHeight="false" outlineLevel="0" collapsed="false">
      <c r="A48" s="62" t="s">
        <v>990</v>
      </c>
      <c r="B48" s="63" t="n">
        <v>100</v>
      </c>
      <c r="C48" s="64" t="s">
        <v>983</v>
      </c>
      <c r="D48" s="65" t="n">
        <f aca="false">IF(B49&lt;=1,100,B49-1)</f>
        <v>100</v>
      </c>
      <c r="E48" s="64"/>
      <c r="F48" s="64" t="s">
        <v>1011</v>
      </c>
      <c r="G48" s="64"/>
      <c r="H48" s="64"/>
      <c r="I48" s="64"/>
      <c r="J48" s="64"/>
      <c r="K48" s="64"/>
      <c r="L48" s="64"/>
      <c r="M48" s="64"/>
      <c r="N48" s="64" t="n">
        <v>1</v>
      </c>
      <c r="O48" s="64"/>
    </row>
    <row r="49" customFormat="false" ht="15" hidden="false" customHeight="false" outlineLevel="0" collapsed="false">
      <c r="A49" s="67" t="s">
        <v>998</v>
      </c>
      <c r="B49" s="68" t="n">
        <v>1</v>
      </c>
      <c r="C49" s="69" t="s">
        <v>983</v>
      </c>
      <c r="D49" s="70" t="n">
        <f aca="false">IF(B50&lt;=1,100,B50-1)</f>
        <v>3</v>
      </c>
      <c r="E49" s="69"/>
      <c r="F49" s="69"/>
      <c r="G49" s="69"/>
      <c r="H49" s="69"/>
      <c r="I49" s="69"/>
      <c r="J49" s="69"/>
      <c r="K49" s="69"/>
      <c r="L49" s="69"/>
      <c r="M49" s="69"/>
      <c r="N49" s="69"/>
      <c r="O49" s="69"/>
    </row>
    <row r="50" customFormat="false" ht="15" hidden="false" customHeight="false" outlineLevel="0" collapsed="false">
      <c r="A50" s="67" t="s">
        <v>998</v>
      </c>
      <c r="B50" s="68" t="n">
        <v>4</v>
      </c>
      <c r="C50" s="69" t="s">
        <v>983</v>
      </c>
      <c r="D50" s="70" t="n">
        <f aca="false">IF(B51&lt;=1,100,B51-1)</f>
        <v>6</v>
      </c>
      <c r="E50" s="69"/>
      <c r="F50" s="69" t="s">
        <v>1011</v>
      </c>
      <c r="G50" s="69"/>
      <c r="H50" s="69"/>
      <c r="I50" s="69"/>
      <c r="J50" s="69"/>
      <c r="K50" s="69"/>
      <c r="L50" s="69"/>
      <c r="M50" s="69"/>
      <c r="N50" s="69"/>
      <c r="O50" s="69"/>
    </row>
    <row r="51" customFormat="false" ht="15" hidden="false" customHeight="false" outlineLevel="0" collapsed="false">
      <c r="A51" s="67" t="s">
        <v>998</v>
      </c>
      <c r="B51" s="68" t="n">
        <v>7</v>
      </c>
      <c r="C51" s="69" t="s">
        <v>983</v>
      </c>
      <c r="D51" s="70" t="n">
        <f aca="false">IF(B52&lt;=1,100,B52-1)</f>
        <v>10</v>
      </c>
      <c r="E51" s="69"/>
      <c r="F51" s="69" t="s">
        <v>1012</v>
      </c>
      <c r="G51" s="69"/>
      <c r="H51" s="69"/>
      <c r="I51" s="69"/>
      <c r="J51" s="69"/>
      <c r="K51" s="69"/>
      <c r="L51" s="69"/>
      <c r="M51" s="69"/>
      <c r="N51" s="69"/>
      <c r="O51" s="69"/>
    </row>
    <row r="52" customFormat="false" ht="15" hidden="false" customHeight="false" outlineLevel="0" collapsed="false">
      <c r="A52" s="67" t="s">
        <v>998</v>
      </c>
      <c r="B52" s="68" t="n">
        <v>11</v>
      </c>
      <c r="C52" s="69" t="s">
        <v>983</v>
      </c>
      <c r="D52" s="70" t="n">
        <f aca="false">IF(B53&lt;=1,100,B53-1)</f>
        <v>12</v>
      </c>
      <c r="E52" s="69" t="s">
        <v>1013</v>
      </c>
      <c r="F52" s="69"/>
      <c r="G52" s="69"/>
      <c r="H52" s="69"/>
      <c r="I52" s="69"/>
      <c r="J52" s="69"/>
      <c r="K52" s="69"/>
      <c r="L52" s="69"/>
      <c r="M52" s="69"/>
      <c r="N52" s="69"/>
      <c r="O52" s="69"/>
    </row>
    <row r="53" customFormat="false" ht="15" hidden="false" customHeight="false" outlineLevel="0" collapsed="false">
      <c r="A53" s="67" t="s">
        <v>998</v>
      </c>
      <c r="B53" s="68" t="n">
        <v>13</v>
      </c>
      <c r="C53" s="69" t="s">
        <v>983</v>
      </c>
      <c r="D53" s="70" t="n">
        <f aca="false">IF(B54&lt;=1,100,B54-1)</f>
        <v>15</v>
      </c>
      <c r="E53" s="69" t="s">
        <v>1014</v>
      </c>
      <c r="F53" s="69"/>
      <c r="G53" s="69"/>
      <c r="H53" s="69"/>
      <c r="I53" s="69"/>
      <c r="J53" s="69"/>
      <c r="K53" s="69"/>
      <c r="L53" s="69"/>
      <c r="M53" s="69"/>
      <c r="N53" s="69"/>
      <c r="O53" s="69"/>
    </row>
    <row r="54" customFormat="false" ht="15" hidden="false" customHeight="false" outlineLevel="0" collapsed="false">
      <c r="A54" s="67" t="s">
        <v>998</v>
      </c>
      <c r="B54" s="68" t="n">
        <v>16</v>
      </c>
      <c r="C54" s="69" t="s">
        <v>983</v>
      </c>
      <c r="D54" s="70" t="n">
        <f aca="false">IF(B55&lt;=1,100,B55-1)</f>
        <v>19</v>
      </c>
      <c r="E54" s="69"/>
      <c r="F54" s="69" t="s">
        <v>1011</v>
      </c>
      <c r="G54" s="69" t="s">
        <v>62</v>
      </c>
      <c r="H54" s="69" t="s">
        <v>69</v>
      </c>
      <c r="I54" s="69"/>
      <c r="J54" s="69"/>
      <c r="K54" s="69"/>
      <c r="L54" s="69"/>
      <c r="M54" s="69"/>
      <c r="N54" s="69"/>
      <c r="O54" s="69"/>
    </row>
    <row r="55" customFormat="false" ht="15" hidden="false" customHeight="false" outlineLevel="0" collapsed="false">
      <c r="A55" s="67" t="s">
        <v>998</v>
      </c>
      <c r="B55" s="68" t="n">
        <v>20</v>
      </c>
      <c r="C55" s="69" t="s">
        <v>983</v>
      </c>
      <c r="D55" s="70" t="n">
        <f aca="false">IF(B56&lt;=1,100,B56-1)</f>
        <v>23</v>
      </c>
      <c r="E55" s="69"/>
      <c r="F55" s="69" t="s">
        <v>1012</v>
      </c>
      <c r="G55" s="69" t="s">
        <v>62</v>
      </c>
      <c r="H55" s="69" t="s">
        <v>69</v>
      </c>
      <c r="I55" s="69"/>
      <c r="J55" s="69"/>
      <c r="K55" s="69"/>
      <c r="L55" s="69"/>
      <c r="M55" s="69"/>
      <c r="N55" s="69"/>
      <c r="O55" s="69"/>
    </row>
    <row r="56" customFormat="false" ht="15" hidden="false" customHeight="false" outlineLevel="0" collapsed="false">
      <c r="A56" s="67" t="s">
        <v>998</v>
      </c>
      <c r="B56" s="68" t="n">
        <v>24</v>
      </c>
      <c r="C56" s="69" t="s">
        <v>983</v>
      </c>
      <c r="D56" s="70" t="n">
        <f aca="false">IF(B57&lt;=1,100,B57-1)</f>
        <v>26</v>
      </c>
      <c r="E56" s="69" t="s">
        <v>1013</v>
      </c>
      <c r="F56" s="69"/>
      <c r="G56" s="69" t="s">
        <v>62</v>
      </c>
      <c r="H56" s="69" t="s">
        <v>69</v>
      </c>
      <c r="I56" s="69"/>
      <c r="J56" s="69"/>
      <c r="K56" s="69"/>
      <c r="L56" s="69"/>
      <c r="M56" s="69"/>
      <c r="N56" s="69"/>
      <c r="O56" s="69"/>
    </row>
    <row r="57" customFormat="false" ht="15" hidden="false" customHeight="false" outlineLevel="0" collapsed="false">
      <c r="A57" s="67" t="s">
        <v>998</v>
      </c>
      <c r="B57" s="68" t="n">
        <v>27</v>
      </c>
      <c r="C57" s="69" t="s">
        <v>983</v>
      </c>
      <c r="D57" s="70" t="n">
        <f aca="false">IF(B58&lt;=1,100,B58-1)</f>
        <v>29</v>
      </c>
      <c r="E57" s="69" t="s">
        <v>1014</v>
      </c>
      <c r="F57" s="69"/>
      <c r="G57" s="69" t="s">
        <v>62</v>
      </c>
      <c r="H57" s="69" t="s">
        <v>69</v>
      </c>
      <c r="I57" s="69"/>
      <c r="J57" s="69"/>
      <c r="K57" s="69"/>
      <c r="L57" s="69"/>
      <c r="M57" s="69"/>
      <c r="N57" s="69"/>
      <c r="O57" s="69"/>
    </row>
    <row r="58" customFormat="false" ht="15" hidden="false" customHeight="false" outlineLevel="0" collapsed="false">
      <c r="A58" s="67" t="s">
        <v>998</v>
      </c>
      <c r="B58" s="68" t="n">
        <v>30</v>
      </c>
      <c r="C58" s="69" t="s">
        <v>983</v>
      </c>
      <c r="D58" s="70" t="n">
        <f aca="false">IF(B59&lt;=1,100,B59-1)</f>
        <v>35</v>
      </c>
      <c r="E58" s="69"/>
      <c r="F58" s="69" t="s">
        <v>1011</v>
      </c>
      <c r="G58" s="69"/>
      <c r="H58" s="69"/>
      <c r="I58" s="69" t="s">
        <v>69</v>
      </c>
      <c r="J58" s="69"/>
      <c r="K58" s="69"/>
      <c r="L58" s="69"/>
      <c r="M58" s="69"/>
      <c r="N58" s="69"/>
      <c r="O58" s="69"/>
    </row>
    <row r="59" customFormat="false" ht="15" hidden="false" customHeight="false" outlineLevel="0" collapsed="false">
      <c r="A59" s="67" t="s">
        <v>998</v>
      </c>
      <c r="B59" s="68" t="n">
        <v>36</v>
      </c>
      <c r="C59" s="69" t="s">
        <v>983</v>
      </c>
      <c r="D59" s="70" t="n">
        <f aca="false">IF(B60&lt;=1,100,B60-1)</f>
        <v>40</v>
      </c>
      <c r="E59" s="69"/>
      <c r="F59" s="69" t="s">
        <v>1012</v>
      </c>
      <c r="G59" s="69"/>
      <c r="H59" s="69"/>
      <c r="I59" s="69" t="s">
        <v>69</v>
      </c>
      <c r="J59" s="69"/>
      <c r="K59" s="69"/>
      <c r="L59" s="69"/>
      <c r="M59" s="69"/>
      <c r="N59" s="69"/>
      <c r="O59" s="69"/>
    </row>
    <row r="60" customFormat="false" ht="15" hidden="false" customHeight="false" outlineLevel="0" collapsed="false">
      <c r="A60" s="67" t="s">
        <v>998</v>
      </c>
      <c r="B60" s="68" t="n">
        <v>41</v>
      </c>
      <c r="C60" s="69" t="s">
        <v>983</v>
      </c>
      <c r="D60" s="70" t="n">
        <f aca="false">IF(B61&lt;=1,100,B61-1)</f>
        <v>45</v>
      </c>
      <c r="E60" s="69" t="s">
        <v>1013</v>
      </c>
      <c r="F60" s="69"/>
      <c r="G60" s="69"/>
      <c r="H60" s="69"/>
      <c r="I60" s="69" t="s">
        <v>69</v>
      </c>
      <c r="J60" s="69"/>
      <c r="K60" s="69"/>
      <c r="L60" s="69"/>
      <c r="M60" s="69"/>
      <c r="N60" s="69"/>
      <c r="O60" s="69"/>
    </row>
    <row r="61" customFormat="false" ht="15" hidden="false" customHeight="false" outlineLevel="0" collapsed="false">
      <c r="A61" s="67" t="s">
        <v>998</v>
      </c>
      <c r="B61" s="68" t="n">
        <v>46</v>
      </c>
      <c r="C61" s="69" t="s">
        <v>983</v>
      </c>
      <c r="D61" s="70" t="n">
        <f aca="false">IF(B62&lt;=1,100,B62-1)</f>
        <v>50</v>
      </c>
      <c r="E61" s="69" t="s">
        <v>1014</v>
      </c>
      <c r="F61" s="69"/>
      <c r="G61" s="69"/>
      <c r="H61" s="69"/>
      <c r="I61" s="69" t="s">
        <v>69</v>
      </c>
      <c r="J61" s="69"/>
      <c r="K61" s="69"/>
      <c r="L61" s="69"/>
      <c r="M61" s="69"/>
      <c r="N61" s="69"/>
      <c r="O61" s="69"/>
    </row>
    <row r="62" customFormat="false" ht="15" hidden="false" customHeight="false" outlineLevel="0" collapsed="false">
      <c r="A62" s="67" t="s">
        <v>998</v>
      </c>
      <c r="B62" s="68" t="n">
        <v>51</v>
      </c>
      <c r="C62" s="69" t="s">
        <v>983</v>
      </c>
      <c r="D62" s="70" t="n">
        <f aca="false">IF(B63&lt;=1,100,B63-1)</f>
        <v>54</v>
      </c>
      <c r="E62" s="69"/>
      <c r="F62" s="69" t="s">
        <v>1011</v>
      </c>
      <c r="G62" s="69"/>
      <c r="H62" s="69"/>
      <c r="I62" s="69"/>
      <c r="J62" s="69" t="s">
        <v>62</v>
      </c>
      <c r="K62" s="69"/>
      <c r="L62" s="69"/>
      <c r="M62" s="69"/>
      <c r="N62" s="69"/>
      <c r="O62" s="69"/>
    </row>
    <row r="63" customFormat="false" ht="15" hidden="false" customHeight="false" outlineLevel="0" collapsed="false">
      <c r="A63" s="67" t="s">
        <v>998</v>
      </c>
      <c r="B63" s="68" t="n">
        <v>55</v>
      </c>
      <c r="C63" s="69" t="s">
        <v>983</v>
      </c>
      <c r="D63" s="70" t="n">
        <f aca="false">IF(B64&lt;=1,100,B64-1)</f>
        <v>58</v>
      </c>
      <c r="E63" s="69"/>
      <c r="F63" s="69" t="s">
        <v>1012</v>
      </c>
      <c r="G63" s="69"/>
      <c r="H63" s="69"/>
      <c r="I63" s="69"/>
      <c r="J63" s="69" t="s">
        <v>62</v>
      </c>
      <c r="K63" s="69"/>
      <c r="L63" s="69"/>
      <c r="M63" s="69"/>
      <c r="N63" s="69"/>
      <c r="O63" s="69"/>
    </row>
    <row r="64" customFormat="false" ht="15" hidden="false" customHeight="false" outlineLevel="0" collapsed="false">
      <c r="A64" s="67" t="s">
        <v>998</v>
      </c>
      <c r="B64" s="68" t="n">
        <v>59</v>
      </c>
      <c r="C64" s="69" t="s">
        <v>983</v>
      </c>
      <c r="D64" s="70" t="n">
        <f aca="false">IF(B65&lt;=1,100,B65-1)</f>
        <v>62</v>
      </c>
      <c r="E64" s="69" t="s">
        <v>1013</v>
      </c>
      <c r="F64" s="69"/>
      <c r="G64" s="69"/>
      <c r="H64" s="69"/>
      <c r="I64" s="69"/>
      <c r="J64" s="69" t="s">
        <v>62</v>
      </c>
      <c r="K64" s="69"/>
      <c r="L64" s="69"/>
      <c r="M64" s="69"/>
      <c r="N64" s="69"/>
      <c r="O64" s="69"/>
    </row>
    <row r="65" customFormat="false" ht="15" hidden="false" customHeight="false" outlineLevel="0" collapsed="false">
      <c r="A65" s="67" t="s">
        <v>998</v>
      </c>
      <c r="B65" s="68" t="n">
        <v>63</v>
      </c>
      <c r="C65" s="69" t="s">
        <v>983</v>
      </c>
      <c r="D65" s="70" t="n">
        <f aca="false">IF(B66&lt;=1,100,B66-1)</f>
        <v>66</v>
      </c>
      <c r="E65" s="69" t="s">
        <v>1014</v>
      </c>
      <c r="F65" s="69"/>
      <c r="G65" s="69"/>
      <c r="H65" s="69"/>
      <c r="I65" s="69"/>
      <c r="J65" s="69" t="s">
        <v>62</v>
      </c>
      <c r="K65" s="69"/>
      <c r="L65" s="69"/>
      <c r="M65" s="69"/>
      <c r="N65" s="69"/>
      <c r="O65" s="69"/>
    </row>
    <row r="66" customFormat="false" ht="15" hidden="false" customHeight="false" outlineLevel="0" collapsed="false">
      <c r="A66" s="67" t="s">
        <v>998</v>
      </c>
      <c r="B66" s="68" t="n">
        <v>67</v>
      </c>
      <c r="C66" s="69" t="s">
        <v>983</v>
      </c>
      <c r="D66" s="70" t="n">
        <f aca="false">IF(B67&lt;=1,100,B67-1)</f>
        <v>68</v>
      </c>
      <c r="E66" s="69"/>
      <c r="F66" s="69" t="s">
        <v>1011</v>
      </c>
      <c r="G66" s="69"/>
      <c r="H66" s="69"/>
      <c r="I66" s="69"/>
      <c r="J66" s="69"/>
      <c r="K66" s="69" t="n">
        <v>1</v>
      </c>
      <c r="L66" s="69"/>
      <c r="M66" s="69"/>
      <c r="N66" s="69"/>
      <c r="O66" s="69"/>
    </row>
    <row r="67" customFormat="false" ht="15" hidden="false" customHeight="false" outlineLevel="0" collapsed="false">
      <c r="A67" s="67" t="s">
        <v>998</v>
      </c>
      <c r="B67" s="68" t="n">
        <v>69</v>
      </c>
      <c r="C67" s="69" t="s">
        <v>983</v>
      </c>
      <c r="D67" s="70" t="n">
        <f aca="false">IF(B68&lt;=1,100,B68-1)</f>
        <v>70</v>
      </c>
      <c r="E67" s="69"/>
      <c r="F67" s="69" t="s">
        <v>1012</v>
      </c>
      <c r="G67" s="69"/>
      <c r="H67" s="69"/>
      <c r="I67" s="69"/>
      <c r="J67" s="69"/>
      <c r="K67" s="69" t="n">
        <v>1</v>
      </c>
      <c r="L67" s="69"/>
      <c r="M67" s="69"/>
      <c r="N67" s="69"/>
      <c r="O67" s="69"/>
    </row>
    <row r="68" customFormat="false" ht="15" hidden="false" customHeight="false" outlineLevel="0" collapsed="false">
      <c r="A68" s="67" t="s">
        <v>998</v>
      </c>
      <c r="B68" s="68" t="n">
        <v>71</v>
      </c>
      <c r="C68" s="69" t="s">
        <v>983</v>
      </c>
      <c r="D68" s="70" t="n">
        <f aca="false">IF(B69&lt;=1,100,B69-1)</f>
        <v>72</v>
      </c>
      <c r="E68" s="69" t="s">
        <v>1013</v>
      </c>
      <c r="F68" s="69"/>
      <c r="G68" s="69"/>
      <c r="H68" s="69"/>
      <c r="I68" s="69"/>
      <c r="J68" s="69"/>
      <c r="K68" s="69" t="n">
        <v>1</v>
      </c>
      <c r="L68" s="69"/>
      <c r="M68" s="69"/>
      <c r="N68" s="69"/>
      <c r="O68" s="69"/>
    </row>
    <row r="69" customFormat="false" ht="15" hidden="false" customHeight="false" outlineLevel="0" collapsed="false">
      <c r="A69" s="67" t="s">
        <v>998</v>
      </c>
      <c r="B69" s="68" t="n">
        <v>73</v>
      </c>
      <c r="C69" s="69" t="s">
        <v>983</v>
      </c>
      <c r="D69" s="70" t="n">
        <f aca="false">IF(B70&lt;=1,100,B70-1)</f>
        <v>74</v>
      </c>
      <c r="E69" s="69" t="s">
        <v>1014</v>
      </c>
      <c r="F69" s="69"/>
      <c r="G69" s="69"/>
      <c r="H69" s="69"/>
      <c r="I69" s="69"/>
      <c r="J69" s="69"/>
      <c r="K69" s="69" t="n">
        <v>1</v>
      </c>
      <c r="L69" s="69"/>
      <c r="M69" s="69"/>
      <c r="N69" s="69"/>
      <c r="O69" s="69"/>
    </row>
    <row r="70" customFormat="false" ht="15" hidden="false" customHeight="false" outlineLevel="0" collapsed="false">
      <c r="A70" s="67" t="s">
        <v>998</v>
      </c>
      <c r="B70" s="68" t="n">
        <v>75</v>
      </c>
      <c r="C70" s="69" t="s">
        <v>983</v>
      </c>
      <c r="D70" s="70" t="n">
        <f aca="false">IF(B71&lt;=1,100,B71-1)</f>
        <v>76</v>
      </c>
      <c r="E70" s="69"/>
      <c r="F70" s="69" t="s">
        <v>1011</v>
      </c>
      <c r="G70" s="69"/>
      <c r="H70" s="69"/>
      <c r="I70" s="69"/>
      <c r="J70" s="69"/>
      <c r="K70" s="69"/>
      <c r="L70" s="69" t="n">
        <v>1</v>
      </c>
      <c r="M70" s="69" t="s">
        <v>62</v>
      </c>
      <c r="N70" s="69"/>
      <c r="O70" s="69"/>
    </row>
    <row r="71" customFormat="false" ht="15" hidden="false" customHeight="false" outlineLevel="0" collapsed="false">
      <c r="A71" s="67" t="s">
        <v>998</v>
      </c>
      <c r="B71" s="68" t="n">
        <v>77</v>
      </c>
      <c r="C71" s="69" t="s">
        <v>983</v>
      </c>
      <c r="D71" s="70" t="n">
        <f aca="false">IF(B72&lt;=1,100,B72-1)</f>
        <v>78</v>
      </c>
      <c r="E71" s="69"/>
      <c r="F71" s="69" t="s">
        <v>1012</v>
      </c>
      <c r="G71" s="69"/>
      <c r="H71" s="69"/>
      <c r="I71" s="69"/>
      <c r="J71" s="69"/>
      <c r="K71" s="69"/>
      <c r="L71" s="69" t="n">
        <v>1</v>
      </c>
      <c r="M71" s="69" t="s">
        <v>62</v>
      </c>
      <c r="N71" s="69"/>
      <c r="O71" s="69"/>
    </row>
    <row r="72" customFormat="false" ht="15" hidden="false" customHeight="false" outlineLevel="0" collapsed="false">
      <c r="A72" s="67" t="s">
        <v>998</v>
      </c>
      <c r="B72" s="68" t="n">
        <v>79</v>
      </c>
      <c r="C72" s="69" t="s">
        <v>983</v>
      </c>
      <c r="D72" s="70" t="n">
        <f aca="false">IF(B73&lt;=1,100,B73-1)</f>
        <v>80</v>
      </c>
      <c r="E72" s="69" t="s">
        <v>1013</v>
      </c>
      <c r="F72" s="69"/>
      <c r="G72" s="69"/>
      <c r="H72" s="69"/>
      <c r="I72" s="69"/>
      <c r="J72" s="69"/>
      <c r="K72" s="69"/>
      <c r="L72" s="69" t="n">
        <v>1</v>
      </c>
      <c r="M72" s="69" t="s">
        <v>62</v>
      </c>
      <c r="N72" s="69"/>
      <c r="O72" s="69"/>
    </row>
    <row r="73" customFormat="false" ht="15" hidden="false" customHeight="false" outlineLevel="0" collapsed="false">
      <c r="A73" s="67" t="s">
        <v>998</v>
      </c>
      <c r="B73" s="68" t="n">
        <v>81</v>
      </c>
      <c r="C73" s="69" t="s">
        <v>983</v>
      </c>
      <c r="D73" s="70" t="n">
        <f aca="false">IF(B74&lt;=1,100,B74-1)</f>
        <v>82</v>
      </c>
      <c r="E73" s="69" t="s">
        <v>1014</v>
      </c>
      <c r="F73" s="69"/>
      <c r="G73" s="69"/>
      <c r="H73" s="69"/>
      <c r="I73" s="69"/>
      <c r="J73" s="69"/>
      <c r="K73" s="69"/>
      <c r="L73" s="69" t="n">
        <v>1</v>
      </c>
      <c r="M73" s="69" t="s">
        <v>62</v>
      </c>
      <c r="N73" s="69"/>
      <c r="O73" s="69"/>
    </row>
    <row r="74" customFormat="false" ht="15" hidden="false" customHeight="false" outlineLevel="0" collapsed="false">
      <c r="A74" s="67" t="s">
        <v>998</v>
      </c>
      <c r="B74" s="68" t="n">
        <v>83</v>
      </c>
      <c r="C74" s="69" t="s">
        <v>983</v>
      </c>
      <c r="D74" s="70" t="n">
        <f aca="false">IF(B75&lt;=1,100,B75-1)</f>
        <v>85</v>
      </c>
      <c r="E74" s="69"/>
      <c r="F74" s="69" t="s">
        <v>1011</v>
      </c>
      <c r="G74" s="69"/>
      <c r="H74" s="69"/>
      <c r="I74" s="69"/>
      <c r="J74" s="69"/>
      <c r="K74" s="69"/>
      <c r="L74" s="69"/>
      <c r="M74" s="69"/>
      <c r="N74" s="69" t="s">
        <v>62</v>
      </c>
      <c r="O74" s="69"/>
    </row>
    <row r="75" customFormat="false" ht="15" hidden="false" customHeight="false" outlineLevel="0" collapsed="false">
      <c r="A75" s="67" t="s">
        <v>998</v>
      </c>
      <c r="B75" s="68" t="n">
        <v>86</v>
      </c>
      <c r="C75" s="69" t="s">
        <v>983</v>
      </c>
      <c r="D75" s="70" t="n">
        <f aca="false">IF(B76&lt;=1,100,B76-1)</f>
        <v>88</v>
      </c>
      <c r="E75" s="69"/>
      <c r="F75" s="69" t="s">
        <v>1012</v>
      </c>
      <c r="G75" s="69"/>
      <c r="H75" s="69"/>
      <c r="I75" s="69"/>
      <c r="J75" s="69"/>
      <c r="K75" s="69"/>
      <c r="L75" s="69"/>
      <c r="M75" s="69"/>
      <c r="N75" s="69" t="s">
        <v>62</v>
      </c>
      <c r="O75" s="69"/>
    </row>
    <row r="76" customFormat="false" ht="15" hidden="false" customHeight="false" outlineLevel="0" collapsed="false">
      <c r="A76" s="67" t="s">
        <v>998</v>
      </c>
      <c r="B76" s="68" t="n">
        <v>89</v>
      </c>
      <c r="C76" s="69" t="s">
        <v>983</v>
      </c>
      <c r="D76" s="70" t="n">
        <f aca="false">IF(B77&lt;=1,100,B77-1)</f>
        <v>90</v>
      </c>
      <c r="E76" s="69" t="s">
        <v>1013</v>
      </c>
      <c r="F76" s="69"/>
      <c r="G76" s="69"/>
      <c r="H76" s="69"/>
      <c r="I76" s="69"/>
      <c r="J76" s="69"/>
      <c r="K76" s="69"/>
      <c r="L76" s="69"/>
      <c r="M76" s="69"/>
      <c r="N76" s="69" t="s">
        <v>62</v>
      </c>
      <c r="O76" s="69"/>
    </row>
    <row r="77" customFormat="false" ht="15" hidden="false" customHeight="false" outlineLevel="0" collapsed="false">
      <c r="A77" s="67" t="s">
        <v>998</v>
      </c>
      <c r="B77" s="68" t="n">
        <v>91</v>
      </c>
      <c r="C77" s="69" t="s">
        <v>983</v>
      </c>
      <c r="D77" s="70" t="n">
        <f aca="false">IF(B78&lt;=1,100,B78-1)</f>
        <v>92</v>
      </c>
      <c r="E77" s="69" t="s">
        <v>1014</v>
      </c>
      <c r="F77" s="69"/>
      <c r="G77" s="69"/>
      <c r="H77" s="69"/>
      <c r="I77" s="69"/>
      <c r="J77" s="69"/>
      <c r="K77" s="69"/>
      <c r="L77" s="69"/>
      <c r="M77" s="69"/>
      <c r="N77" s="69" t="s">
        <v>62</v>
      </c>
      <c r="O77" s="69"/>
    </row>
    <row r="78" customFormat="false" ht="15" hidden="false" customHeight="false" outlineLevel="0" collapsed="false">
      <c r="A78" s="67" t="s">
        <v>998</v>
      </c>
      <c r="B78" s="68" t="n">
        <v>93</v>
      </c>
      <c r="C78" s="69" t="s">
        <v>983</v>
      </c>
      <c r="D78" s="70" t="n">
        <f aca="false">IF(B79&lt;=1,100,B79-1)</f>
        <v>94</v>
      </c>
      <c r="E78" s="69"/>
      <c r="F78" s="69" t="s">
        <v>1011</v>
      </c>
      <c r="G78" s="69"/>
      <c r="H78" s="69"/>
      <c r="I78" s="69"/>
      <c r="J78" s="69"/>
      <c r="K78" s="69"/>
      <c r="L78" s="69"/>
      <c r="M78" s="69"/>
      <c r="N78" s="69"/>
      <c r="O78" s="69" t="n">
        <v>1</v>
      </c>
    </row>
    <row r="79" customFormat="false" ht="15" hidden="false" customHeight="false" outlineLevel="0" collapsed="false">
      <c r="A79" s="67" t="s">
        <v>998</v>
      </c>
      <c r="B79" s="68" t="n">
        <v>95</v>
      </c>
      <c r="C79" s="69" t="s">
        <v>983</v>
      </c>
      <c r="D79" s="70" t="n">
        <f aca="false">IF(B80&lt;=1,100,B80-1)</f>
        <v>96</v>
      </c>
      <c r="E79" s="69"/>
      <c r="F79" s="69" t="s">
        <v>1012</v>
      </c>
      <c r="G79" s="69"/>
      <c r="H79" s="69"/>
      <c r="I79" s="69"/>
      <c r="J79" s="69"/>
      <c r="K79" s="69"/>
      <c r="L79" s="69"/>
      <c r="M79" s="69"/>
      <c r="N79" s="69"/>
      <c r="O79" s="69" t="n">
        <v>1</v>
      </c>
    </row>
    <row r="80" customFormat="false" ht="15" hidden="false" customHeight="false" outlineLevel="0" collapsed="false">
      <c r="A80" s="67" t="s">
        <v>998</v>
      </c>
      <c r="B80" s="68" t="n">
        <v>97</v>
      </c>
      <c r="C80" s="69" t="s">
        <v>983</v>
      </c>
      <c r="D80" s="70" t="n">
        <f aca="false">IF(B81&lt;=1,100,B81-1)</f>
        <v>98</v>
      </c>
      <c r="E80" s="69" t="s">
        <v>1013</v>
      </c>
      <c r="F80" s="69"/>
      <c r="G80" s="69"/>
      <c r="H80" s="69"/>
      <c r="I80" s="69"/>
      <c r="J80" s="69"/>
      <c r="K80" s="69"/>
      <c r="L80" s="69"/>
      <c r="M80" s="69"/>
      <c r="N80" s="69"/>
      <c r="O80" s="69" t="n">
        <v>1</v>
      </c>
    </row>
    <row r="81" customFormat="false" ht="15" hidden="false" customHeight="false" outlineLevel="0" collapsed="false">
      <c r="A81" s="67" t="s">
        <v>998</v>
      </c>
      <c r="B81" s="68" t="n">
        <v>99</v>
      </c>
      <c r="C81" s="69" t="s">
        <v>983</v>
      </c>
      <c r="D81" s="70" t="n">
        <f aca="false">IF(B82&lt;=1,100,B82-1)</f>
        <v>100</v>
      </c>
      <c r="E81" s="69" t="s">
        <v>1014</v>
      </c>
      <c r="F81" s="69"/>
      <c r="G81" s="69"/>
      <c r="H81" s="69"/>
      <c r="I81" s="69"/>
      <c r="J81" s="69"/>
      <c r="K81" s="69"/>
      <c r="L81" s="69"/>
      <c r="M81" s="69"/>
      <c r="N81" s="69"/>
      <c r="O81" s="69" t="n">
        <v>1</v>
      </c>
    </row>
    <row r="82" customFormat="false" ht="15" hidden="false" customHeight="false" outlineLevel="0" collapsed="false">
      <c r="A82" s="72" t="s">
        <v>1002</v>
      </c>
      <c r="B82" s="73" t="n">
        <v>1</v>
      </c>
      <c r="C82" s="74" t="s">
        <v>983</v>
      </c>
      <c r="D82" s="75" t="n">
        <f aca="false">IF(B83&lt;=1,100,B83-1)</f>
        <v>2</v>
      </c>
      <c r="E82" s="74"/>
      <c r="F82" s="74"/>
      <c r="G82" s="74"/>
      <c r="H82" s="74"/>
      <c r="I82" s="74"/>
      <c r="J82" s="74"/>
      <c r="K82" s="74"/>
      <c r="L82" s="74"/>
      <c r="M82" s="74"/>
      <c r="N82" s="74"/>
      <c r="O82" s="74"/>
    </row>
    <row r="83" customFormat="false" ht="15" hidden="false" customHeight="false" outlineLevel="0" collapsed="false">
      <c r="A83" s="72" t="s">
        <v>1002</v>
      </c>
      <c r="B83" s="73" t="n">
        <v>3</v>
      </c>
      <c r="C83" s="74" t="s">
        <v>983</v>
      </c>
      <c r="D83" s="75" t="n">
        <f aca="false">IF(B84&lt;=1,100,B84-1)</f>
        <v>5</v>
      </c>
      <c r="E83" s="74" t="s">
        <v>1014</v>
      </c>
      <c r="F83" s="74"/>
      <c r="G83" s="74"/>
      <c r="H83" s="74"/>
      <c r="I83" s="74" t="s">
        <v>67</v>
      </c>
      <c r="J83" s="74"/>
      <c r="K83" s="74"/>
      <c r="L83" s="74"/>
      <c r="M83" s="74"/>
      <c r="N83" s="74"/>
      <c r="O83" s="74"/>
    </row>
    <row r="84" customFormat="false" ht="15" hidden="false" customHeight="false" outlineLevel="0" collapsed="false">
      <c r="A84" s="72" t="s">
        <v>1002</v>
      </c>
      <c r="B84" s="73" t="n">
        <v>6</v>
      </c>
      <c r="C84" s="74" t="s">
        <v>983</v>
      </c>
      <c r="D84" s="75" t="n">
        <f aca="false">IF(B85&lt;=1,100,B85-1)</f>
        <v>8</v>
      </c>
      <c r="E84" s="74"/>
      <c r="F84" s="74" t="s">
        <v>1015</v>
      </c>
      <c r="G84" s="74"/>
      <c r="H84" s="74"/>
      <c r="I84" s="74" t="s">
        <v>67</v>
      </c>
      <c r="J84" s="74"/>
      <c r="K84" s="74"/>
      <c r="L84" s="74"/>
      <c r="M84" s="74"/>
      <c r="N84" s="74"/>
      <c r="O84" s="74"/>
    </row>
    <row r="85" customFormat="false" ht="15" hidden="false" customHeight="false" outlineLevel="0" collapsed="false">
      <c r="A85" s="72" t="s">
        <v>1002</v>
      </c>
      <c r="B85" s="73" t="n">
        <v>9</v>
      </c>
      <c r="C85" s="74" t="s">
        <v>983</v>
      </c>
      <c r="D85" s="75" t="n">
        <f aca="false">IF(B86&lt;=1,100,B86-1)</f>
        <v>11</v>
      </c>
      <c r="E85" s="74"/>
      <c r="F85" s="74" t="s">
        <v>1016</v>
      </c>
      <c r="G85" s="74"/>
      <c r="H85" s="74"/>
      <c r="I85" s="74" t="s">
        <v>67</v>
      </c>
      <c r="J85" s="74"/>
      <c r="K85" s="74"/>
      <c r="L85" s="74"/>
      <c r="M85" s="74"/>
      <c r="N85" s="74"/>
      <c r="O85" s="74"/>
    </row>
    <row r="86" customFormat="false" ht="15" hidden="false" customHeight="false" outlineLevel="0" collapsed="false">
      <c r="A86" s="72" t="s">
        <v>1002</v>
      </c>
      <c r="B86" s="73" t="n">
        <v>12</v>
      </c>
      <c r="C86" s="74" t="s">
        <v>983</v>
      </c>
      <c r="D86" s="75" t="n">
        <f aca="false">IF(B87&lt;=1,100,B87-1)</f>
        <v>14</v>
      </c>
      <c r="E86" s="74" t="s">
        <v>1017</v>
      </c>
      <c r="F86" s="74"/>
      <c r="G86" s="74"/>
      <c r="H86" s="74"/>
      <c r="I86" s="74" t="s">
        <v>67</v>
      </c>
      <c r="J86" s="74"/>
      <c r="K86" s="74"/>
      <c r="L86" s="74"/>
      <c r="M86" s="74"/>
      <c r="N86" s="74"/>
      <c r="O86" s="74"/>
    </row>
    <row r="87" customFormat="false" ht="15" hidden="false" customHeight="false" outlineLevel="0" collapsed="false">
      <c r="A87" s="72" t="s">
        <v>1002</v>
      </c>
      <c r="B87" s="73" t="n">
        <v>15</v>
      </c>
      <c r="C87" s="74" t="s">
        <v>983</v>
      </c>
      <c r="D87" s="75" t="n">
        <f aca="false">IF(B88&lt;=1,100,B88-1)</f>
        <v>22</v>
      </c>
      <c r="E87" s="74" t="s">
        <v>1014</v>
      </c>
      <c r="F87" s="74"/>
      <c r="G87" s="74"/>
      <c r="H87" s="74"/>
      <c r="I87" s="74"/>
      <c r="J87" s="74" t="s">
        <v>69</v>
      </c>
      <c r="K87" s="74"/>
      <c r="L87" s="74"/>
      <c r="M87" s="74"/>
      <c r="N87" s="74"/>
      <c r="O87" s="74"/>
    </row>
    <row r="88" customFormat="false" ht="15" hidden="false" customHeight="false" outlineLevel="0" collapsed="false">
      <c r="A88" s="72" t="s">
        <v>1002</v>
      </c>
      <c r="B88" s="73" t="n">
        <v>23</v>
      </c>
      <c r="C88" s="74" t="s">
        <v>983</v>
      </c>
      <c r="D88" s="75" t="n">
        <f aca="false">IF(B89&lt;=1,100,B89-1)</f>
        <v>30</v>
      </c>
      <c r="E88" s="74"/>
      <c r="F88" s="74" t="s">
        <v>1015</v>
      </c>
      <c r="G88" s="74"/>
      <c r="H88" s="74"/>
      <c r="I88" s="74"/>
      <c r="J88" s="74" t="s">
        <v>69</v>
      </c>
      <c r="K88" s="74"/>
      <c r="L88" s="74"/>
      <c r="M88" s="74"/>
      <c r="N88" s="74"/>
      <c r="O88" s="74"/>
    </row>
    <row r="89" customFormat="false" ht="15" hidden="false" customHeight="false" outlineLevel="0" collapsed="false">
      <c r="A89" s="72" t="s">
        <v>1002</v>
      </c>
      <c r="B89" s="73" t="n">
        <v>31</v>
      </c>
      <c r="C89" s="74" t="s">
        <v>983</v>
      </c>
      <c r="D89" s="75" t="n">
        <f aca="false">IF(B90&lt;=1,100,B90-1)</f>
        <v>38</v>
      </c>
      <c r="E89" s="74"/>
      <c r="F89" s="74" t="s">
        <v>1016</v>
      </c>
      <c r="G89" s="74"/>
      <c r="H89" s="74"/>
      <c r="I89" s="74"/>
      <c r="J89" s="74" t="s">
        <v>69</v>
      </c>
      <c r="K89" s="74"/>
      <c r="L89" s="74"/>
      <c r="M89" s="74"/>
      <c r="N89" s="74"/>
      <c r="O89" s="74"/>
    </row>
    <row r="90" customFormat="false" ht="15" hidden="false" customHeight="false" outlineLevel="0" collapsed="false">
      <c r="A90" s="72" t="s">
        <v>1002</v>
      </c>
      <c r="B90" s="73" t="n">
        <v>39</v>
      </c>
      <c r="C90" s="74" t="s">
        <v>983</v>
      </c>
      <c r="D90" s="75" t="n">
        <f aca="false">IF(B91&lt;=1,100,B91-1)</f>
        <v>46</v>
      </c>
      <c r="E90" s="74" t="s">
        <v>1017</v>
      </c>
      <c r="F90" s="74"/>
      <c r="G90" s="74"/>
      <c r="H90" s="74"/>
      <c r="I90" s="74"/>
      <c r="J90" s="74" t="s">
        <v>69</v>
      </c>
      <c r="K90" s="74"/>
      <c r="L90" s="74"/>
      <c r="M90" s="74"/>
      <c r="N90" s="74"/>
      <c r="O90" s="74"/>
    </row>
    <row r="91" customFormat="false" ht="15" hidden="false" customHeight="false" outlineLevel="0" collapsed="false">
      <c r="A91" s="72" t="s">
        <v>1002</v>
      </c>
      <c r="B91" s="73" t="n">
        <v>47</v>
      </c>
      <c r="C91" s="74" t="s">
        <v>983</v>
      </c>
      <c r="D91" s="75" t="n">
        <f aca="false">IF(B92&lt;=1,100,B92-1)</f>
        <v>52</v>
      </c>
      <c r="E91" s="74" t="s">
        <v>1014</v>
      </c>
      <c r="F91" s="74"/>
      <c r="G91" s="74"/>
      <c r="H91" s="74"/>
      <c r="I91" s="74"/>
      <c r="J91" s="74"/>
      <c r="K91" s="74" t="s">
        <v>69</v>
      </c>
      <c r="L91" s="74"/>
      <c r="M91" s="74"/>
      <c r="N91" s="74"/>
      <c r="O91" s="74"/>
    </row>
    <row r="92" customFormat="false" ht="15" hidden="false" customHeight="false" outlineLevel="0" collapsed="false">
      <c r="A92" s="72" t="s">
        <v>1002</v>
      </c>
      <c r="B92" s="73" t="n">
        <v>53</v>
      </c>
      <c r="C92" s="74" t="s">
        <v>983</v>
      </c>
      <c r="D92" s="75" t="n">
        <f aca="false">IF(B93&lt;=1,100,B93-1)</f>
        <v>58</v>
      </c>
      <c r="E92" s="74"/>
      <c r="F92" s="74" t="s">
        <v>1015</v>
      </c>
      <c r="G92" s="74"/>
      <c r="H92" s="74"/>
      <c r="I92" s="74"/>
      <c r="J92" s="74"/>
      <c r="K92" s="74" t="s">
        <v>69</v>
      </c>
      <c r="L92" s="74"/>
      <c r="M92" s="74"/>
      <c r="N92" s="74"/>
      <c r="O92" s="74"/>
    </row>
    <row r="93" customFormat="false" ht="15" hidden="false" customHeight="false" outlineLevel="0" collapsed="false">
      <c r="A93" s="72" t="s">
        <v>1002</v>
      </c>
      <c r="B93" s="73" t="n">
        <v>59</v>
      </c>
      <c r="C93" s="74" t="s">
        <v>983</v>
      </c>
      <c r="D93" s="75" t="n">
        <f aca="false">IF(B94&lt;=1,100,B94-1)</f>
        <v>63</v>
      </c>
      <c r="E93" s="74"/>
      <c r="F93" s="74" t="s">
        <v>1016</v>
      </c>
      <c r="G93" s="74"/>
      <c r="H93" s="74"/>
      <c r="I93" s="74"/>
      <c r="J93" s="74"/>
      <c r="K93" s="74" t="s">
        <v>69</v>
      </c>
      <c r="L93" s="74"/>
      <c r="M93" s="74"/>
      <c r="N93" s="74"/>
      <c r="O93" s="74"/>
    </row>
    <row r="94" customFormat="false" ht="15" hidden="false" customHeight="false" outlineLevel="0" collapsed="false">
      <c r="A94" s="72" t="s">
        <v>1002</v>
      </c>
      <c r="B94" s="73" t="n">
        <v>64</v>
      </c>
      <c r="C94" s="74" t="s">
        <v>983</v>
      </c>
      <c r="D94" s="75" t="n">
        <f aca="false">IF(B95&lt;=1,100,B95-1)</f>
        <v>68</v>
      </c>
      <c r="E94" s="74" t="s">
        <v>1017</v>
      </c>
      <c r="F94" s="74"/>
      <c r="G94" s="74"/>
      <c r="H94" s="74"/>
      <c r="I94" s="74"/>
      <c r="J94" s="74"/>
      <c r="K94" s="74" t="s">
        <v>69</v>
      </c>
      <c r="L94" s="74"/>
      <c r="M94" s="74"/>
      <c r="N94" s="74"/>
      <c r="O94" s="74"/>
    </row>
    <row r="95" customFormat="false" ht="15" hidden="false" customHeight="false" outlineLevel="0" collapsed="false">
      <c r="A95" s="72" t="s">
        <v>1002</v>
      </c>
      <c r="B95" s="73" t="n">
        <v>69</v>
      </c>
      <c r="C95" s="74" t="s">
        <v>983</v>
      </c>
      <c r="D95" s="75" t="n">
        <f aca="false">IF(B96&lt;=1,100,B96-1)</f>
        <v>69</v>
      </c>
      <c r="E95" s="74" t="s">
        <v>1014</v>
      </c>
      <c r="F95" s="74"/>
      <c r="G95" s="74"/>
      <c r="H95" s="74"/>
      <c r="I95" s="74"/>
      <c r="J95" s="74"/>
      <c r="K95" s="74"/>
      <c r="L95" s="74"/>
      <c r="M95" s="74" t="s">
        <v>62</v>
      </c>
      <c r="N95" s="74"/>
      <c r="O95" s="74"/>
    </row>
    <row r="96" customFormat="false" ht="15" hidden="false" customHeight="false" outlineLevel="0" collapsed="false">
      <c r="A96" s="72" t="s">
        <v>1002</v>
      </c>
      <c r="B96" s="73" t="n">
        <v>70</v>
      </c>
      <c r="C96" s="74" t="s">
        <v>983</v>
      </c>
      <c r="D96" s="75" t="n">
        <f aca="false">IF(B97&lt;=1,100,B97-1)</f>
        <v>70</v>
      </c>
      <c r="E96" s="74"/>
      <c r="F96" s="74" t="s">
        <v>1015</v>
      </c>
      <c r="G96" s="74"/>
      <c r="H96" s="74"/>
      <c r="I96" s="74"/>
      <c r="J96" s="74"/>
      <c r="K96" s="74"/>
      <c r="L96" s="74"/>
      <c r="M96" s="74" t="s">
        <v>62</v>
      </c>
      <c r="N96" s="74"/>
      <c r="O96" s="74"/>
    </row>
    <row r="97" customFormat="false" ht="15" hidden="false" customHeight="false" outlineLevel="0" collapsed="false">
      <c r="A97" s="72" t="s">
        <v>1002</v>
      </c>
      <c r="B97" s="73" t="n">
        <v>71</v>
      </c>
      <c r="C97" s="74" t="s">
        <v>983</v>
      </c>
      <c r="D97" s="75" t="n">
        <f aca="false">IF(B98&lt;=1,100,B98-1)</f>
        <v>71</v>
      </c>
      <c r="E97" s="74"/>
      <c r="F97" s="74" t="s">
        <v>1016</v>
      </c>
      <c r="G97" s="74"/>
      <c r="H97" s="74"/>
      <c r="I97" s="74"/>
      <c r="J97" s="74"/>
      <c r="K97" s="74"/>
      <c r="L97" s="74"/>
      <c r="M97" s="74" t="s">
        <v>62</v>
      </c>
      <c r="N97" s="74"/>
      <c r="O97" s="74"/>
    </row>
    <row r="98" customFormat="false" ht="15" hidden="false" customHeight="false" outlineLevel="0" collapsed="false">
      <c r="A98" s="72" t="s">
        <v>1002</v>
      </c>
      <c r="B98" s="73" t="n">
        <v>72</v>
      </c>
      <c r="C98" s="74" t="s">
        <v>983</v>
      </c>
      <c r="D98" s="75" t="n">
        <f aca="false">IF(B99&lt;=1,100,B99-1)</f>
        <v>72</v>
      </c>
      <c r="E98" s="74" t="s">
        <v>1017</v>
      </c>
      <c r="F98" s="74"/>
      <c r="G98" s="74"/>
      <c r="H98" s="74"/>
      <c r="I98" s="74"/>
      <c r="J98" s="74"/>
      <c r="K98" s="74"/>
      <c r="L98" s="74"/>
      <c r="M98" s="74" t="s">
        <v>62</v>
      </c>
      <c r="N98" s="74"/>
      <c r="O98" s="74"/>
    </row>
    <row r="99" customFormat="false" ht="15" hidden="false" customHeight="false" outlineLevel="0" collapsed="false">
      <c r="A99" s="72" t="s">
        <v>1002</v>
      </c>
      <c r="B99" s="73" t="n">
        <v>73</v>
      </c>
      <c r="C99" s="74" t="s">
        <v>983</v>
      </c>
      <c r="D99" s="75" t="n">
        <f aca="false">IF(B100&lt;=1,100,B100-1)</f>
        <v>74</v>
      </c>
      <c r="E99" s="74" t="s">
        <v>1014</v>
      </c>
      <c r="F99" s="74"/>
      <c r="G99" s="74"/>
      <c r="H99" s="74"/>
      <c r="I99" s="74"/>
      <c r="J99" s="74"/>
      <c r="K99" s="74"/>
      <c r="L99" s="74"/>
      <c r="M99" s="74"/>
      <c r="N99" s="74" t="s">
        <v>62</v>
      </c>
      <c r="O99" s="74"/>
    </row>
    <row r="100" customFormat="false" ht="15" hidden="false" customHeight="false" outlineLevel="0" collapsed="false">
      <c r="A100" s="72" t="s">
        <v>1002</v>
      </c>
      <c r="B100" s="73" t="n">
        <v>75</v>
      </c>
      <c r="C100" s="74" t="s">
        <v>983</v>
      </c>
      <c r="D100" s="75" t="n">
        <f aca="false">IF(B101&lt;=1,100,B101-1)</f>
        <v>76</v>
      </c>
      <c r="E100" s="74"/>
      <c r="F100" s="74" t="s">
        <v>1015</v>
      </c>
      <c r="G100" s="74"/>
      <c r="H100" s="74"/>
      <c r="I100" s="74"/>
      <c r="J100" s="74"/>
      <c r="K100" s="74"/>
      <c r="L100" s="74"/>
      <c r="M100" s="74"/>
      <c r="N100" s="74" t="s">
        <v>62</v>
      </c>
      <c r="O100" s="74"/>
    </row>
    <row r="101" customFormat="false" ht="15" hidden="false" customHeight="false" outlineLevel="0" collapsed="false">
      <c r="A101" s="72" t="s">
        <v>1002</v>
      </c>
      <c r="B101" s="73" t="n">
        <v>77</v>
      </c>
      <c r="C101" s="74" t="s">
        <v>983</v>
      </c>
      <c r="D101" s="75" t="n">
        <f aca="false">IF(B102&lt;=1,100,B102-1)</f>
        <v>78</v>
      </c>
      <c r="E101" s="74"/>
      <c r="F101" s="74" t="s">
        <v>1016</v>
      </c>
      <c r="G101" s="74"/>
      <c r="H101" s="74"/>
      <c r="I101" s="74"/>
      <c r="J101" s="74"/>
      <c r="K101" s="74"/>
      <c r="L101" s="74"/>
      <c r="M101" s="74"/>
      <c r="N101" s="74" t="s">
        <v>62</v>
      </c>
      <c r="O101" s="74"/>
    </row>
    <row r="102" customFormat="false" ht="15" hidden="false" customHeight="false" outlineLevel="0" collapsed="false">
      <c r="A102" s="72" t="s">
        <v>1002</v>
      </c>
      <c r="B102" s="73" t="n">
        <v>79</v>
      </c>
      <c r="C102" s="74" t="s">
        <v>983</v>
      </c>
      <c r="D102" s="75" t="n">
        <f aca="false">IF(B103&lt;=1,100,B103-1)</f>
        <v>80</v>
      </c>
      <c r="E102" s="74" t="s">
        <v>1017</v>
      </c>
      <c r="F102" s="74"/>
      <c r="G102" s="74"/>
      <c r="H102" s="74"/>
      <c r="I102" s="74"/>
      <c r="J102" s="74"/>
      <c r="K102" s="74"/>
      <c r="L102" s="74"/>
      <c r="M102" s="74"/>
      <c r="N102" s="74" t="s">
        <v>62</v>
      </c>
      <c r="O102" s="74"/>
    </row>
    <row r="103" customFormat="false" ht="15" hidden="false" customHeight="false" outlineLevel="0" collapsed="false">
      <c r="A103" s="72" t="s">
        <v>1002</v>
      </c>
      <c r="B103" s="73" t="n">
        <v>81</v>
      </c>
      <c r="C103" s="74" t="s">
        <v>983</v>
      </c>
      <c r="D103" s="75" t="n">
        <f aca="false">IF(B104&lt;=1,100,B104-1)</f>
        <v>85</v>
      </c>
      <c r="E103" s="74" t="s">
        <v>1014</v>
      </c>
      <c r="F103" s="74"/>
      <c r="G103" s="74"/>
      <c r="H103" s="74"/>
      <c r="I103" s="74"/>
      <c r="J103" s="74"/>
      <c r="K103" s="74"/>
      <c r="L103" s="74"/>
      <c r="M103" s="74"/>
      <c r="N103" s="74"/>
      <c r="O103" s="74" t="s">
        <v>62</v>
      </c>
    </row>
    <row r="104" customFormat="false" ht="15" hidden="false" customHeight="false" outlineLevel="0" collapsed="false">
      <c r="A104" s="72" t="s">
        <v>1002</v>
      </c>
      <c r="B104" s="73" t="n">
        <v>86</v>
      </c>
      <c r="C104" s="74" t="s">
        <v>983</v>
      </c>
      <c r="D104" s="75" t="n">
        <f aca="false">IF(B105&lt;=1,100,B105-1)</f>
        <v>90</v>
      </c>
      <c r="E104" s="74"/>
      <c r="F104" s="74" t="s">
        <v>1015</v>
      </c>
      <c r="G104" s="74"/>
      <c r="H104" s="74"/>
      <c r="I104" s="74"/>
      <c r="J104" s="74"/>
      <c r="K104" s="74"/>
      <c r="L104" s="74"/>
      <c r="M104" s="74"/>
      <c r="N104" s="74"/>
      <c r="O104" s="74" t="s">
        <v>62</v>
      </c>
    </row>
    <row r="105" customFormat="false" ht="15" hidden="false" customHeight="false" outlineLevel="0" collapsed="false">
      <c r="A105" s="72" t="s">
        <v>1002</v>
      </c>
      <c r="B105" s="73" t="n">
        <v>91</v>
      </c>
      <c r="C105" s="74" t="s">
        <v>983</v>
      </c>
      <c r="D105" s="75" t="n">
        <f aca="false">IF(B106&lt;=1,100,B106-1)</f>
        <v>95</v>
      </c>
      <c r="E105" s="74"/>
      <c r="F105" s="74" t="s">
        <v>1016</v>
      </c>
      <c r="G105" s="74"/>
      <c r="H105" s="74"/>
      <c r="I105" s="74"/>
      <c r="J105" s="74"/>
      <c r="K105" s="74"/>
      <c r="L105" s="74"/>
      <c r="M105" s="74"/>
      <c r="N105" s="74"/>
      <c r="O105" s="74" t="s">
        <v>62</v>
      </c>
    </row>
    <row r="106" customFormat="false" ht="15" hidden="false" customHeight="false" outlineLevel="0" collapsed="false">
      <c r="A106" s="72" t="s">
        <v>1002</v>
      </c>
      <c r="B106" s="73" t="n">
        <v>96</v>
      </c>
      <c r="C106" s="74" t="s">
        <v>983</v>
      </c>
      <c r="D106" s="75" t="n">
        <f aca="false">IF(B107&lt;=1,100,B107-1)</f>
        <v>100</v>
      </c>
      <c r="E106" s="74" t="s">
        <v>1017</v>
      </c>
      <c r="F106" s="74"/>
      <c r="G106" s="74"/>
      <c r="H106" s="74"/>
      <c r="I106" s="74"/>
      <c r="J106" s="74"/>
      <c r="K106" s="74"/>
      <c r="L106" s="74"/>
      <c r="M106" s="74"/>
      <c r="N106" s="74"/>
      <c r="O106" s="74" t="s">
        <v>62</v>
      </c>
    </row>
  </sheetData>
  <mergeCells count="2">
    <mergeCell ref="G1:O1"/>
    <mergeCell ref="B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7030A0"/>
    <pageSetUpPr fitToPage="false"/>
  </sheetPr>
  <dimension ref="A1:C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collapsed="false" customWidth="true" hidden="false" outlineLevel="0" max="1" min="1" style="1" width="6.43"/>
    <col collapsed="false" customWidth="true" hidden="false" outlineLevel="0" max="2" min="2" style="0" width="16.43"/>
    <col collapsed="false" customWidth="true" hidden="false" outlineLevel="0" max="3" min="3" style="0" width="62.42"/>
    <col collapsed="false" customWidth="true" hidden="false" outlineLevel="0" max="1025" min="4" style="0" width="8.53"/>
  </cols>
  <sheetData>
    <row r="1" customFormat="false" ht="18" hidden="false" customHeight="false" outlineLevel="0" collapsed="false">
      <c r="A1" s="77" t="n">
        <v>10</v>
      </c>
      <c r="B1" s="78" t="s">
        <v>1018</v>
      </c>
      <c r="C1" s="78"/>
    </row>
    <row r="2" customFormat="false" ht="15.75" hidden="false" customHeight="false" outlineLevel="1" collapsed="false">
      <c r="A2" s="27" t="s">
        <v>1019</v>
      </c>
      <c r="B2" s="6" t="s">
        <v>1020</v>
      </c>
      <c r="C2" s="6" t="s">
        <v>1021</v>
      </c>
    </row>
    <row r="3" customFormat="false" ht="15" hidden="false" customHeight="false" outlineLevel="1" collapsed="false">
      <c r="A3" s="1" t="n">
        <v>1</v>
      </c>
      <c r="B3" s="0" t="s">
        <v>1022</v>
      </c>
      <c r="C3" s="0" t="s">
        <v>1023</v>
      </c>
    </row>
    <row r="4" customFormat="false" ht="15" hidden="false" customHeight="false" outlineLevel="1" collapsed="false">
      <c r="A4" s="1" t="n">
        <v>2</v>
      </c>
      <c r="B4" s="0" t="s">
        <v>1024</v>
      </c>
      <c r="C4" s="0" t="s">
        <v>1025</v>
      </c>
    </row>
    <row r="5" customFormat="false" ht="15" hidden="false" customHeight="false" outlineLevel="1" collapsed="false">
      <c r="A5" s="1" t="n">
        <v>3</v>
      </c>
      <c r="B5" s="0" t="s">
        <v>1026</v>
      </c>
      <c r="C5" s="0" t="s">
        <v>1027</v>
      </c>
    </row>
    <row r="6" customFormat="false" ht="15" hidden="false" customHeight="false" outlineLevel="1" collapsed="false">
      <c r="A6" s="1" t="n">
        <v>4</v>
      </c>
      <c r="B6" s="0" t="s">
        <v>1028</v>
      </c>
      <c r="C6" s="0" t="s">
        <v>1029</v>
      </c>
    </row>
    <row r="7" customFormat="false" ht="15" hidden="false" customHeight="false" outlineLevel="1" collapsed="false">
      <c r="A7" s="1" t="n">
        <v>5</v>
      </c>
      <c r="B7" s="0" t="s">
        <v>1030</v>
      </c>
      <c r="C7" s="0" t="s">
        <v>1031</v>
      </c>
    </row>
    <row r="8" customFormat="false" ht="15" hidden="false" customHeight="false" outlineLevel="1" collapsed="false">
      <c r="A8" s="1" t="n">
        <v>6</v>
      </c>
      <c r="B8" s="0" t="s">
        <v>1032</v>
      </c>
      <c r="C8" s="0" t="s">
        <v>1033</v>
      </c>
    </row>
    <row r="9" customFormat="false" ht="15" hidden="false" customHeight="false" outlineLevel="1" collapsed="false">
      <c r="A9" s="1" t="n">
        <v>7</v>
      </c>
      <c r="B9" s="0" t="s">
        <v>1034</v>
      </c>
      <c r="C9" s="0" t="s">
        <v>1035</v>
      </c>
    </row>
    <row r="10" customFormat="false" ht="15" hidden="false" customHeight="false" outlineLevel="1" collapsed="false">
      <c r="A10" s="1" t="n">
        <v>8</v>
      </c>
      <c r="B10" s="0" t="s">
        <v>1036</v>
      </c>
      <c r="C10" s="0" t="s">
        <v>1037</v>
      </c>
    </row>
    <row r="11" customFormat="false" ht="15" hidden="false" customHeight="false" outlineLevel="1" collapsed="false">
      <c r="A11" s="1" t="n">
        <v>9</v>
      </c>
      <c r="B11" s="0" t="s">
        <v>1038</v>
      </c>
      <c r="C11" s="0" t="s">
        <v>1039</v>
      </c>
    </row>
    <row r="12" customFormat="false" ht="15" hidden="false" customHeight="false" outlineLevel="1" collapsed="false">
      <c r="A12" s="1" t="n">
        <v>10</v>
      </c>
      <c r="B12" s="0" t="s">
        <v>1040</v>
      </c>
      <c r="C12" s="0" t="s">
        <v>1041</v>
      </c>
    </row>
    <row r="13" customFormat="false" ht="15" hidden="false" customHeight="false" outlineLevel="1" collapsed="false">
      <c r="A13" s="1" t="n">
        <v>11</v>
      </c>
      <c r="B13" s="0" t="s">
        <v>1042</v>
      </c>
      <c r="C13" s="0" t="s">
        <v>1043</v>
      </c>
    </row>
    <row r="14" customFormat="false" ht="15" hidden="false" customHeight="false" outlineLevel="1" collapsed="false">
      <c r="A14" s="1" t="n">
        <v>12</v>
      </c>
      <c r="B14" s="0" t="s">
        <v>1044</v>
      </c>
      <c r="C14" s="0" t="s">
        <v>1045</v>
      </c>
    </row>
    <row r="16" customFormat="false" ht="18" hidden="false" customHeight="false" outlineLevel="0" collapsed="false">
      <c r="A16" s="77" t="n">
        <v>50</v>
      </c>
      <c r="B16" s="78" t="s">
        <v>1018</v>
      </c>
      <c r="C16" s="78"/>
    </row>
    <row r="17" customFormat="false" ht="15.75" hidden="false" customHeight="false" outlineLevel="1" collapsed="false">
      <c r="A17" s="27" t="s">
        <v>1019</v>
      </c>
      <c r="B17" s="6" t="s">
        <v>1020</v>
      </c>
      <c r="C17" s="6" t="s">
        <v>1021</v>
      </c>
    </row>
    <row r="18" customFormat="false" ht="15" hidden="false" customHeight="false" outlineLevel="1" collapsed="false">
      <c r="A18" s="1" t="n">
        <v>1</v>
      </c>
      <c r="B18" s="0" t="s">
        <v>1046</v>
      </c>
      <c r="C18" s="0" t="s">
        <v>1047</v>
      </c>
    </row>
    <row r="19" customFormat="false" ht="15" hidden="false" customHeight="false" outlineLevel="1" collapsed="false">
      <c r="A19" s="1" t="n">
        <v>2</v>
      </c>
      <c r="B19" s="0" t="s">
        <v>1048</v>
      </c>
      <c r="C19" s="0" t="s">
        <v>1049</v>
      </c>
    </row>
    <row r="20" customFormat="false" ht="15" hidden="false" customHeight="false" outlineLevel="1" collapsed="false">
      <c r="A20" s="1" t="n">
        <v>3</v>
      </c>
      <c r="B20" s="0" t="s">
        <v>1050</v>
      </c>
      <c r="C20" s="0" t="s">
        <v>1051</v>
      </c>
    </row>
    <row r="21" customFormat="false" ht="15" hidden="false" customHeight="false" outlineLevel="1" collapsed="false">
      <c r="A21" s="1" t="n">
        <v>4</v>
      </c>
      <c r="B21" s="0" t="s">
        <v>1052</v>
      </c>
      <c r="C21" s="0" t="s">
        <v>1053</v>
      </c>
    </row>
    <row r="22" customFormat="false" ht="15" hidden="false" customHeight="false" outlineLevel="1" collapsed="false">
      <c r="A22" s="1" t="n">
        <v>5</v>
      </c>
      <c r="B22" s="0" t="s">
        <v>1054</v>
      </c>
      <c r="C22" s="0" t="s">
        <v>1055</v>
      </c>
    </row>
    <row r="23" customFormat="false" ht="15" hidden="false" customHeight="false" outlineLevel="1" collapsed="false">
      <c r="A23" s="1" t="n">
        <v>6</v>
      </c>
      <c r="B23" s="0" t="s">
        <v>1056</v>
      </c>
      <c r="C23" s="0" t="s">
        <v>1057</v>
      </c>
    </row>
    <row r="24" customFormat="false" ht="15" hidden="false" customHeight="false" outlineLevel="1" collapsed="false">
      <c r="A24" s="1" t="n">
        <v>7</v>
      </c>
      <c r="B24" s="0" t="s">
        <v>1058</v>
      </c>
      <c r="C24" s="0" t="s">
        <v>1059</v>
      </c>
    </row>
    <row r="25" customFormat="false" ht="15" hidden="false" customHeight="false" outlineLevel="1" collapsed="false">
      <c r="A25" s="1" t="n">
        <v>8</v>
      </c>
      <c r="B25" s="0" t="s">
        <v>1060</v>
      </c>
      <c r="C25" s="0" t="s">
        <v>1061</v>
      </c>
    </row>
    <row r="26" customFormat="false" ht="15" hidden="false" customHeight="false" outlineLevel="1" collapsed="false">
      <c r="A26" s="1" t="n">
        <v>9</v>
      </c>
      <c r="B26" s="0" t="s">
        <v>1062</v>
      </c>
      <c r="C26" s="0" t="s">
        <v>1063</v>
      </c>
    </row>
    <row r="27" customFormat="false" ht="15" hidden="false" customHeight="false" outlineLevel="1" collapsed="false">
      <c r="A27" s="1" t="n">
        <v>10</v>
      </c>
      <c r="B27" s="0" t="s">
        <v>1064</v>
      </c>
      <c r="C27" s="0" t="s">
        <v>1065</v>
      </c>
    </row>
    <row r="28" customFormat="false" ht="15" hidden="false" customHeight="false" outlineLevel="1" collapsed="false">
      <c r="A28" s="1" t="n">
        <v>11</v>
      </c>
      <c r="B28" s="0" t="s">
        <v>1066</v>
      </c>
      <c r="C28" s="0" t="s">
        <v>1067</v>
      </c>
    </row>
    <row r="29" customFormat="false" ht="15" hidden="false" customHeight="false" outlineLevel="1" collapsed="false">
      <c r="A29" s="1" t="n">
        <v>12</v>
      </c>
      <c r="B29" s="0" t="s">
        <v>1068</v>
      </c>
      <c r="C29" s="0" t="s">
        <v>1069</v>
      </c>
    </row>
    <row r="31" customFormat="false" ht="18" hidden="false" customHeight="false" outlineLevel="0" collapsed="false">
      <c r="A31" s="77" t="n">
        <v>100</v>
      </c>
      <c r="B31" s="78" t="s">
        <v>1018</v>
      </c>
      <c r="C31" s="78"/>
    </row>
    <row r="32" customFormat="false" ht="15.75" hidden="false" customHeight="false" outlineLevel="1" collapsed="false">
      <c r="A32" s="27" t="s">
        <v>1070</v>
      </c>
      <c r="B32" s="6" t="s">
        <v>1020</v>
      </c>
      <c r="C32" s="6" t="s">
        <v>1021</v>
      </c>
    </row>
    <row r="33" customFormat="false" ht="15" hidden="false" customHeight="false" outlineLevel="1" collapsed="false">
      <c r="A33" s="1" t="n">
        <v>1</v>
      </c>
      <c r="B33" s="0" t="s">
        <v>1071</v>
      </c>
      <c r="C33" s="0" t="s">
        <v>1072</v>
      </c>
    </row>
    <row r="34" customFormat="false" ht="15" hidden="false" customHeight="false" outlineLevel="1" collapsed="false">
      <c r="A34" s="1" t="n">
        <v>2</v>
      </c>
      <c r="B34" s="0" t="s">
        <v>1073</v>
      </c>
      <c r="C34" s="0" t="s">
        <v>1074</v>
      </c>
    </row>
    <row r="35" customFormat="false" ht="15" hidden="false" customHeight="false" outlineLevel="1" collapsed="false">
      <c r="A35" s="1" t="n">
        <v>3</v>
      </c>
      <c r="B35" s="0" t="s">
        <v>1075</v>
      </c>
      <c r="C35" s="0" t="s">
        <v>1076</v>
      </c>
    </row>
    <row r="36" customFormat="false" ht="15" hidden="false" customHeight="false" outlineLevel="1" collapsed="false">
      <c r="A36" s="1" t="n">
        <v>4</v>
      </c>
      <c r="B36" s="0" t="s">
        <v>1077</v>
      </c>
      <c r="C36" s="0" t="s">
        <v>1078</v>
      </c>
    </row>
    <row r="37" customFormat="false" ht="15" hidden="false" customHeight="false" outlineLevel="1" collapsed="false">
      <c r="A37" s="1" t="n">
        <v>5</v>
      </c>
      <c r="B37" s="0" t="s">
        <v>1079</v>
      </c>
      <c r="C37" s="0" t="s">
        <v>1080</v>
      </c>
    </row>
    <row r="38" customFormat="false" ht="15" hidden="false" customHeight="false" outlineLevel="1" collapsed="false">
      <c r="A38" s="1" t="n">
        <v>6</v>
      </c>
      <c r="B38" s="0" t="s">
        <v>1081</v>
      </c>
      <c r="C38" s="0" t="s">
        <v>1082</v>
      </c>
    </row>
    <row r="39" customFormat="false" ht="15" hidden="false" customHeight="false" outlineLevel="1" collapsed="false">
      <c r="A39" s="1" t="n">
        <v>7</v>
      </c>
      <c r="B39" s="0" t="s">
        <v>1083</v>
      </c>
      <c r="C39" s="0" t="s">
        <v>1084</v>
      </c>
    </row>
    <row r="40" customFormat="false" ht="15" hidden="false" customHeight="false" outlineLevel="1" collapsed="false">
      <c r="A40" s="1" t="n">
        <v>8</v>
      </c>
      <c r="B40" s="0" t="s">
        <v>1085</v>
      </c>
      <c r="C40" s="0" t="s">
        <v>1086</v>
      </c>
    </row>
    <row r="41" customFormat="false" ht="15" hidden="false" customHeight="false" outlineLevel="1" collapsed="false">
      <c r="A41" s="1" t="n">
        <v>9</v>
      </c>
      <c r="B41" s="0" t="s">
        <v>1087</v>
      </c>
      <c r="C41" s="0" t="s">
        <v>1088</v>
      </c>
    </row>
    <row r="42" customFormat="false" ht="15" hidden="false" customHeight="false" outlineLevel="1" collapsed="false">
      <c r="A42" s="1" t="n">
        <v>10</v>
      </c>
      <c r="B42" s="0" t="s">
        <v>1089</v>
      </c>
      <c r="C42" s="0" t="s">
        <v>1090</v>
      </c>
    </row>
    <row r="44" customFormat="false" ht="18" hidden="false" customHeight="false" outlineLevel="0" collapsed="false">
      <c r="A44" s="77" t="n">
        <v>500</v>
      </c>
      <c r="B44" s="78" t="s">
        <v>1018</v>
      </c>
      <c r="C44" s="78"/>
    </row>
    <row r="45" customFormat="false" ht="15.75" hidden="false" customHeight="false" outlineLevel="1" collapsed="false">
      <c r="A45" s="27" t="s">
        <v>1091</v>
      </c>
      <c r="B45" s="6" t="s">
        <v>1020</v>
      </c>
      <c r="C45" s="6" t="s">
        <v>1021</v>
      </c>
    </row>
    <row r="46" customFormat="false" ht="15" hidden="false" customHeight="false" outlineLevel="1" collapsed="false">
      <c r="A46" s="1" t="n">
        <v>1</v>
      </c>
      <c r="B46" s="0" t="s">
        <v>1092</v>
      </c>
      <c r="C46" s="0" t="s">
        <v>1093</v>
      </c>
    </row>
    <row r="47" customFormat="false" ht="15" hidden="false" customHeight="false" outlineLevel="1" collapsed="false">
      <c r="A47" s="1" t="n">
        <v>2</v>
      </c>
      <c r="B47" s="0" t="s">
        <v>1094</v>
      </c>
      <c r="C47" s="0" t="s">
        <v>1069</v>
      </c>
    </row>
    <row r="48" customFormat="false" ht="15" hidden="false" customHeight="false" outlineLevel="1" collapsed="false">
      <c r="A48" s="1" t="n">
        <v>3</v>
      </c>
      <c r="B48" s="0" t="s">
        <v>1095</v>
      </c>
      <c r="C48" s="0" t="s">
        <v>1096</v>
      </c>
    </row>
    <row r="49" customFormat="false" ht="15" hidden="false" customHeight="false" outlineLevel="1" collapsed="false">
      <c r="A49" s="1" t="n">
        <v>4</v>
      </c>
      <c r="B49" s="0" t="s">
        <v>1097</v>
      </c>
      <c r="C49" s="0" t="s">
        <v>1098</v>
      </c>
    </row>
    <row r="50" customFormat="false" ht="15" hidden="false" customHeight="false" outlineLevel="1" collapsed="false">
      <c r="A50" s="1" t="n">
        <v>5</v>
      </c>
      <c r="B50" s="0" t="s">
        <v>1099</v>
      </c>
      <c r="C50" s="0" t="s">
        <v>1100</v>
      </c>
    </row>
    <row r="51" customFormat="false" ht="15" hidden="false" customHeight="false" outlineLevel="1" collapsed="false">
      <c r="A51" s="1" t="n">
        <v>6</v>
      </c>
      <c r="B51" s="0" t="s">
        <v>1101</v>
      </c>
      <c r="C51" s="0" t="s">
        <v>1102</v>
      </c>
    </row>
    <row r="53" customFormat="false" ht="18" hidden="false" customHeight="false" outlineLevel="0" collapsed="false">
      <c r="A53" s="77" t="n">
        <v>1000</v>
      </c>
      <c r="B53" s="78" t="s">
        <v>1018</v>
      </c>
      <c r="C53" s="78"/>
    </row>
    <row r="54" customFormat="false" ht="15.75" hidden="false" customHeight="false" outlineLevel="1" collapsed="false">
      <c r="A54" s="27" t="s">
        <v>1103</v>
      </c>
      <c r="B54" s="6" t="s">
        <v>1020</v>
      </c>
      <c r="C54" s="6" t="s">
        <v>1021</v>
      </c>
    </row>
    <row r="55" customFormat="false" ht="15" hidden="false" customHeight="false" outlineLevel="1" collapsed="false">
      <c r="A55" s="1" t="n">
        <v>1</v>
      </c>
      <c r="B55" s="0" t="s">
        <v>1104</v>
      </c>
      <c r="C55" s="0" t="s">
        <v>1105</v>
      </c>
    </row>
    <row r="56" customFormat="false" ht="15" hidden="false" customHeight="false" outlineLevel="1" collapsed="false">
      <c r="A56" s="1" t="n">
        <v>2</v>
      </c>
      <c r="B56" s="0" t="s">
        <v>1106</v>
      </c>
      <c r="C56" s="0" t="s">
        <v>1107</v>
      </c>
    </row>
    <row r="57" customFormat="false" ht="15" hidden="false" customHeight="false" outlineLevel="1" collapsed="false">
      <c r="A57" s="1" t="n">
        <v>3</v>
      </c>
      <c r="B57" s="0" t="s">
        <v>1108</v>
      </c>
      <c r="C57" s="0" t="s">
        <v>1109</v>
      </c>
    </row>
    <row r="58" customFormat="false" ht="15" hidden="false" customHeight="false" outlineLevel="1" collapsed="false">
      <c r="A58" s="1" t="n">
        <v>4</v>
      </c>
      <c r="B58" s="0" t="s">
        <v>1110</v>
      </c>
      <c r="C58" s="0" t="s">
        <v>1111</v>
      </c>
    </row>
    <row r="59" customFormat="false" ht="15" hidden="false" customHeight="false" outlineLevel="1" collapsed="false">
      <c r="A59" s="1" t="n">
        <v>5</v>
      </c>
      <c r="B59" s="0" t="s">
        <v>1112</v>
      </c>
      <c r="C59" s="0" t="s">
        <v>1113</v>
      </c>
    </row>
    <row r="60" customFormat="false" ht="15" hidden="false" customHeight="false" outlineLevel="1" collapsed="false">
      <c r="A60" s="1" t="n">
        <v>6</v>
      </c>
      <c r="B60" s="0" t="s">
        <v>1114</v>
      </c>
      <c r="C60" s="0" t="s">
        <v>1115</v>
      </c>
    </row>
    <row r="61" customFormat="false" ht="15" hidden="false" customHeight="false" outlineLevel="1" collapsed="false">
      <c r="A61" s="1" t="n">
        <v>7</v>
      </c>
      <c r="B61" s="0" t="s">
        <v>1116</v>
      </c>
      <c r="C61" s="0" t="s">
        <v>1117</v>
      </c>
    </row>
    <row r="62" customFormat="false" ht="15" hidden="false" customHeight="false" outlineLevel="1" collapsed="false">
      <c r="A62" s="1" t="n">
        <v>8</v>
      </c>
      <c r="B62" s="0" t="s">
        <v>1118</v>
      </c>
      <c r="C62" s="0" t="s">
        <v>1119</v>
      </c>
    </row>
    <row r="64" customFormat="false" ht="18" hidden="false" customHeight="false" outlineLevel="0" collapsed="false">
      <c r="A64" s="77" t="n">
        <v>5000</v>
      </c>
      <c r="B64" s="78" t="s">
        <v>1018</v>
      </c>
      <c r="C64" s="78"/>
    </row>
    <row r="65" customFormat="false" ht="15.75" hidden="false" customHeight="false" outlineLevel="1" collapsed="false">
      <c r="A65" s="27" t="s">
        <v>1120</v>
      </c>
      <c r="B65" s="6" t="s">
        <v>1020</v>
      </c>
      <c r="C65" s="6" t="s">
        <v>1021</v>
      </c>
    </row>
    <row r="66" customFormat="false" ht="15" hidden="false" customHeight="false" outlineLevel="1" collapsed="false">
      <c r="A66" s="1" t="n">
        <v>1</v>
      </c>
      <c r="B66" s="0" t="s">
        <v>1121</v>
      </c>
      <c r="C66" s="0" t="s">
        <v>1122</v>
      </c>
    </row>
    <row r="67" customFormat="false" ht="15" hidden="false" customHeight="false" outlineLevel="1" collapsed="false">
      <c r="A67" s="1" t="n">
        <v>2</v>
      </c>
      <c r="B67" s="0" t="s">
        <v>1123</v>
      </c>
      <c r="C67" s="0" t="s">
        <v>1124</v>
      </c>
    </row>
    <row r="68" customFormat="false" ht="15" hidden="false" customHeight="false" outlineLevel="1" collapsed="false">
      <c r="A68" s="1" t="n">
        <v>3</v>
      </c>
      <c r="B68" s="0" t="s">
        <v>1125</v>
      </c>
      <c r="C68" s="0" t="s">
        <v>1126</v>
      </c>
    </row>
    <row r="69" customFormat="false" ht="15" hidden="false" customHeight="false" outlineLevel="1" collapsed="false">
      <c r="A69" s="1" t="n">
        <v>4</v>
      </c>
      <c r="B69" s="0" t="s">
        <v>1127</v>
      </c>
      <c r="C69" s="0" t="s">
        <v>1128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SunGard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2015-01-02T15:00:00Z</dcterms:created>
  <dc:creator>Stelio Passaris</dc:creator>
  <dc:description/>
  <dc:language>en-US</dc:language>
  <cp:lastModifiedBy>Stelio Passaris</cp:lastModifiedBy>
  <dcterms:modified xsi:type="dcterms:W3CDTF">2016-01-13T16:46:44Z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SunGard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