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Anaconda_src\파이널 프로젝트\Data\"/>
    </mc:Choice>
  </mc:AlternateContent>
  <bookViews>
    <workbookView xWindow="0" yWindow="0" windowWidth="14190" windowHeight="11055" firstSheet="5" activeTab="5"/>
  </bookViews>
  <sheets>
    <sheet name="Sheet1" sheetId="1" r:id="rId1"/>
    <sheet name="Sheet1 (3)" sheetId="4" r:id="rId2"/>
    <sheet name="Sheet1 (2)" sheetId="2" r:id="rId3"/>
    <sheet name="원본" sheetId="7" r:id="rId4"/>
    <sheet name="지역별_인구수" sheetId="9" r:id="rId5"/>
    <sheet name="지역별_보이스피싱건수" sheetId="10" r:id="rId6"/>
    <sheet name="지역별_인구대비 피해 비율" sheetId="11" r:id="rId7"/>
    <sheet name="연도별 취약지역 순위" sheetId="12" r:id="rId8"/>
    <sheet name="지역별 인구수" sheetId="3" r:id="rId9"/>
    <sheet name="지역별 보이스피싱건수" sheetId="5" r:id="rId10"/>
    <sheet name="지역별 건수 대비 인구수" sheetId="6" r:id="rId11"/>
    <sheet name="지역별 취약 순위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0" l="1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17" i="10"/>
  <c r="E17" i="10"/>
  <c r="D17" i="10"/>
  <c r="C17" i="10"/>
  <c r="F15" i="10"/>
  <c r="E15" i="10"/>
  <c r="D15" i="10"/>
  <c r="C15" i="10"/>
  <c r="G15" i="10" s="1"/>
  <c r="B16" i="10"/>
  <c r="B15" i="10"/>
  <c r="B17" i="10"/>
  <c r="F16" i="10" l="1"/>
  <c r="D16" i="10"/>
  <c r="C16" i="10"/>
  <c r="G16" i="10" s="1"/>
  <c r="E16" i="10"/>
  <c r="Y30" i="7"/>
  <c r="Y29" i="7"/>
  <c r="X30" i="7"/>
  <c r="X29" i="7"/>
  <c r="W29" i="7"/>
  <c r="V29" i="7"/>
  <c r="U29" i="7"/>
  <c r="W30" i="7"/>
  <c r="V30" i="7"/>
  <c r="U30" i="7"/>
  <c r="T30" i="7"/>
  <c r="T29" i="7"/>
  <c r="S30" i="7"/>
  <c r="S29" i="7"/>
  <c r="Q36" i="7"/>
  <c r="P36" i="7"/>
  <c r="O36" i="7"/>
  <c r="R36" i="7"/>
  <c r="N36" i="7"/>
  <c r="R35" i="7"/>
  <c r="Q35" i="7"/>
  <c r="P35" i="7"/>
  <c r="O35" i="7"/>
  <c r="N35" i="7"/>
  <c r="R34" i="7"/>
  <c r="Q34" i="7"/>
  <c r="P34" i="7"/>
  <c r="O34" i="7"/>
  <c r="N34" i="7"/>
  <c r="R33" i="7"/>
  <c r="Q33" i="7"/>
  <c r="P33" i="7"/>
  <c r="O33" i="7"/>
  <c r="N33" i="7"/>
  <c r="R32" i="7"/>
  <c r="Q32" i="7"/>
  <c r="P32" i="7"/>
  <c r="O32" i="7"/>
  <c r="N32" i="7"/>
  <c r="R31" i="7"/>
  <c r="Q31" i="7"/>
  <c r="P31" i="7"/>
  <c r="O31" i="7"/>
  <c r="N31" i="7"/>
  <c r="R30" i="7"/>
  <c r="Q30" i="7"/>
  <c r="P30" i="7"/>
  <c r="O30" i="7"/>
  <c r="N30" i="7"/>
  <c r="R29" i="7"/>
  <c r="Q29" i="7"/>
  <c r="P29" i="7"/>
  <c r="O29" i="7"/>
  <c r="N29" i="7"/>
  <c r="M36" i="7"/>
  <c r="L36" i="7"/>
  <c r="K36" i="7"/>
  <c r="J36" i="7"/>
  <c r="I36" i="7"/>
  <c r="H36" i="7"/>
  <c r="G36" i="7"/>
  <c r="F36" i="7"/>
  <c r="E36" i="7"/>
  <c r="D36" i="7"/>
  <c r="F74" i="7"/>
  <c r="E74" i="7"/>
  <c r="L35" i="7" s="1"/>
  <c r="D74" i="7"/>
  <c r="K35" i="7" s="1"/>
  <c r="C74" i="7"/>
  <c r="J35" i="7" s="1"/>
  <c r="F73" i="7"/>
  <c r="M34" i="7" s="1"/>
  <c r="E73" i="7"/>
  <c r="D73" i="7"/>
  <c r="C73" i="7"/>
  <c r="J34" i="7" s="1"/>
  <c r="F72" i="7"/>
  <c r="M33" i="7" s="1"/>
  <c r="E72" i="7"/>
  <c r="D72" i="7"/>
  <c r="C72" i="7"/>
  <c r="J33" i="7" s="1"/>
  <c r="F71" i="7"/>
  <c r="E71" i="7"/>
  <c r="D71" i="7"/>
  <c r="K32" i="7" s="1"/>
  <c r="C71" i="7"/>
  <c r="J32" i="7" s="1"/>
  <c r="F70" i="7"/>
  <c r="M31" i="7" s="1"/>
  <c r="E70" i="7"/>
  <c r="D70" i="7"/>
  <c r="C70" i="7"/>
  <c r="F69" i="7"/>
  <c r="M30" i="7" s="1"/>
  <c r="E69" i="7"/>
  <c r="D69" i="7"/>
  <c r="C69" i="7"/>
  <c r="F68" i="7"/>
  <c r="E68" i="7"/>
  <c r="D68" i="7"/>
  <c r="K29" i="7" s="1"/>
  <c r="C68" i="7"/>
  <c r="J29" i="7" s="1"/>
  <c r="F67" i="7"/>
  <c r="M28" i="7" s="1"/>
  <c r="E67" i="7"/>
  <c r="D67" i="7"/>
  <c r="C67" i="7"/>
  <c r="F66" i="7"/>
  <c r="M27" i="7" s="1"/>
  <c r="E66" i="7"/>
  <c r="D66" i="7"/>
  <c r="C66" i="7"/>
  <c r="F65" i="7"/>
  <c r="E65" i="7"/>
  <c r="D65" i="7"/>
  <c r="K26" i="7" s="1"/>
  <c r="C65" i="7"/>
  <c r="J26" i="7" s="1"/>
  <c r="F64" i="7"/>
  <c r="E64" i="7"/>
  <c r="D64" i="7"/>
  <c r="K25" i="7" s="1"/>
  <c r="C64" i="7"/>
  <c r="J25" i="7" s="1"/>
  <c r="F63" i="7"/>
  <c r="M24" i="7" s="1"/>
  <c r="R24" i="7" s="1"/>
  <c r="E63" i="7"/>
  <c r="D63" i="7"/>
  <c r="C63" i="7"/>
  <c r="F62" i="7"/>
  <c r="E62" i="7"/>
  <c r="D62" i="7"/>
  <c r="C62" i="7"/>
  <c r="J23" i="7" s="1"/>
  <c r="B69" i="7"/>
  <c r="B68" i="7"/>
  <c r="B62" i="7"/>
  <c r="I23" i="7" s="1"/>
  <c r="H30" i="7"/>
  <c r="G30" i="7"/>
  <c r="F30" i="7"/>
  <c r="E30" i="7"/>
  <c r="H29" i="7"/>
  <c r="G29" i="7"/>
  <c r="F29" i="7"/>
  <c r="E29" i="7"/>
  <c r="H28" i="7"/>
  <c r="G28" i="7"/>
  <c r="F28" i="7"/>
  <c r="E28" i="7"/>
  <c r="H27" i="7"/>
  <c r="G27" i="7"/>
  <c r="F27" i="7"/>
  <c r="E27" i="7"/>
  <c r="H26" i="7"/>
  <c r="G26" i="7"/>
  <c r="F26" i="7"/>
  <c r="E26" i="7"/>
  <c r="H25" i="7"/>
  <c r="G25" i="7"/>
  <c r="F25" i="7"/>
  <c r="E25" i="7"/>
  <c r="H24" i="7"/>
  <c r="G24" i="7"/>
  <c r="F24" i="7"/>
  <c r="E24" i="7"/>
  <c r="H23" i="7"/>
  <c r="G23" i="7"/>
  <c r="F23" i="7"/>
  <c r="E23" i="7"/>
  <c r="D30" i="7"/>
  <c r="D29" i="7"/>
  <c r="D23" i="7"/>
  <c r="I30" i="7"/>
  <c r="J30" i="7"/>
  <c r="K30" i="7"/>
  <c r="L30" i="7"/>
  <c r="I29" i="7"/>
  <c r="L29" i="7"/>
  <c r="M29" i="7"/>
  <c r="M35" i="7"/>
  <c r="I35" i="7"/>
  <c r="L34" i="7"/>
  <c r="K34" i="7"/>
  <c r="I34" i="7"/>
  <c r="L33" i="7"/>
  <c r="K33" i="7"/>
  <c r="I33" i="7"/>
  <c r="M32" i="7"/>
  <c r="L32" i="7"/>
  <c r="I32" i="7"/>
  <c r="L31" i="7"/>
  <c r="K31" i="7"/>
  <c r="J31" i="7"/>
  <c r="I31" i="7"/>
  <c r="L28" i="7"/>
  <c r="Q28" i="7" s="1"/>
  <c r="K28" i="7"/>
  <c r="J28" i="7"/>
  <c r="I28" i="7"/>
  <c r="L27" i="7"/>
  <c r="K27" i="7"/>
  <c r="J27" i="7"/>
  <c r="I27" i="7"/>
  <c r="M26" i="7"/>
  <c r="L26" i="7"/>
  <c r="Q26" i="7" s="1"/>
  <c r="I26" i="7"/>
  <c r="M25" i="7"/>
  <c r="L25" i="7"/>
  <c r="Q25" i="7" s="1"/>
  <c r="I25" i="7"/>
  <c r="L24" i="7"/>
  <c r="K24" i="7"/>
  <c r="J24" i="7"/>
  <c r="I24" i="7"/>
  <c r="M23" i="7"/>
  <c r="L23" i="7"/>
  <c r="Q23" i="7" s="1"/>
  <c r="K23" i="7"/>
  <c r="B65" i="7"/>
  <c r="B64" i="7"/>
  <c r="B63" i="7"/>
  <c r="B74" i="7"/>
  <c r="B73" i="7"/>
  <c r="B72" i="7"/>
  <c r="B71" i="7"/>
  <c r="B70" i="7"/>
  <c r="H35" i="7"/>
  <c r="G35" i="7"/>
  <c r="F35" i="7"/>
  <c r="E35" i="7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D26" i="7"/>
  <c r="D25" i="7"/>
  <c r="D35" i="7"/>
  <c r="D34" i="7"/>
  <c r="D33" i="7"/>
  <c r="D32" i="7"/>
  <c r="D31" i="7"/>
  <c r="D24" i="7"/>
  <c r="C62" i="8"/>
  <c r="B62" i="8"/>
  <c r="C61" i="8"/>
  <c r="B61" i="8"/>
  <c r="C60" i="8"/>
  <c r="B60" i="8"/>
  <c r="C59" i="8"/>
  <c r="B59" i="8"/>
  <c r="C58" i="8"/>
  <c r="B58" i="8"/>
  <c r="C57" i="8"/>
  <c r="B57" i="8"/>
  <c r="B67" i="7"/>
  <c r="B66" i="7"/>
  <c r="D28" i="7"/>
  <c r="D27" i="7"/>
  <c r="R20" i="7"/>
  <c r="Q20" i="7"/>
  <c r="P20" i="7"/>
  <c r="O20" i="7"/>
  <c r="M20" i="7"/>
  <c r="L20" i="7"/>
  <c r="K20" i="7"/>
  <c r="J20" i="7"/>
  <c r="I20" i="7"/>
  <c r="N20" i="7" s="1"/>
  <c r="Q19" i="7"/>
  <c r="N19" i="7"/>
  <c r="M19" i="7"/>
  <c r="R19" i="7" s="1"/>
  <c r="L19" i="7"/>
  <c r="K19" i="7"/>
  <c r="P19" i="7" s="1"/>
  <c r="J19" i="7"/>
  <c r="O19" i="7" s="1"/>
  <c r="I19" i="7"/>
  <c r="Q18" i="7"/>
  <c r="P18" i="7"/>
  <c r="O18" i="7"/>
  <c r="N18" i="7"/>
  <c r="M18" i="7"/>
  <c r="R18" i="7" s="1"/>
  <c r="L18" i="7"/>
  <c r="K18" i="7"/>
  <c r="J18" i="7"/>
  <c r="I18" i="7"/>
  <c r="R17" i="7"/>
  <c r="O17" i="7"/>
  <c r="M17" i="7"/>
  <c r="L17" i="7"/>
  <c r="Q17" i="7" s="1"/>
  <c r="K17" i="7"/>
  <c r="P17" i="7" s="1"/>
  <c r="J17" i="7"/>
  <c r="I17" i="7"/>
  <c r="N17" i="7" s="1"/>
  <c r="Q16" i="7"/>
  <c r="O16" i="7"/>
  <c r="N16" i="7"/>
  <c r="M16" i="7"/>
  <c r="R16" i="7" s="1"/>
  <c r="L16" i="7"/>
  <c r="K16" i="7"/>
  <c r="P16" i="7" s="1"/>
  <c r="J16" i="7"/>
  <c r="I16" i="7"/>
  <c r="R15" i="7"/>
  <c r="Q15" i="7"/>
  <c r="P15" i="7"/>
  <c r="N15" i="7"/>
  <c r="M15" i="7"/>
  <c r="L15" i="7"/>
  <c r="K15" i="7"/>
  <c r="J15" i="7"/>
  <c r="O15" i="7" s="1"/>
  <c r="I15" i="7"/>
  <c r="R14" i="7"/>
  <c r="O14" i="7"/>
  <c r="M14" i="7"/>
  <c r="L14" i="7"/>
  <c r="Q14" i="7" s="1"/>
  <c r="K14" i="7"/>
  <c r="P14" i="7" s="1"/>
  <c r="J14" i="7"/>
  <c r="I14" i="7"/>
  <c r="N14" i="7" s="1"/>
  <c r="R13" i="7"/>
  <c r="Q13" i="7"/>
  <c r="P13" i="7"/>
  <c r="O13" i="7"/>
  <c r="N13" i="7"/>
  <c r="M13" i="7"/>
  <c r="L13" i="7"/>
  <c r="K13" i="7"/>
  <c r="J13" i="7"/>
  <c r="I13" i="7"/>
  <c r="Q12" i="7"/>
  <c r="P12" i="7"/>
  <c r="M12" i="7"/>
  <c r="R12" i="7" s="1"/>
  <c r="L12" i="7"/>
  <c r="K12" i="7"/>
  <c r="J12" i="7"/>
  <c r="O12" i="7" s="1"/>
  <c r="I12" i="7"/>
  <c r="N12" i="7" s="1"/>
  <c r="R11" i="7"/>
  <c r="P11" i="7"/>
  <c r="O11" i="7"/>
  <c r="N11" i="7"/>
  <c r="M11" i="7"/>
  <c r="L11" i="7"/>
  <c r="Q11" i="7" s="1"/>
  <c r="K11" i="7"/>
  <c r="J11" i="7"/>
  <c r="I11" i="7"/>
  <c r="R10" i="7"/>
  <c r="Q10" i="7"/>
  <c r="O10" i="7"/>
  <c r="N10" i="7"/>
  <c r="M10" i="7"/>
  <c r="L10" i="7"/>
  <c r="K10" i="7"/>
  <c r="P10" i="7" s="1"/>
  <c r="J10" i="7"/>
  <c r="I10" i="7"/>
  <c r="P9" i="7"/>
  <c r="N9" i="7"/>
  <c r="M9" i="7"/>
  <c r="R9" i="7" s="1"/>
  <c r="L9" i="7"/>
  <c r="Q9" i="7" s="1"/>
  <c r="K9" i="7"/>
  <c r="J9" i="7"/>
  <c r="O9" i="7" s="1"/>
  <c r="I9" i="7"/>
  <c r="R8" i="7"/>
  <c r="Q8" i="7"/>
  <c r="P8" i="7"/>
  <c r="O8" i="7"/>
  <c r="M8" i="7"/>
  <c r="L8" i="7"/>
  <c r="K8" i="7"/>
  <c r="J8" i="7"/>
  <c r="I8" i="7"/>
  <c r="N8" i="7" s="1"/>
  <c r="R7" i="7"/>
  <c r="Q7" i="7"/>
  <c r="N7" i="7"/>
  <c r="M7" i="7"/>
  <c r="L7" i="7"/>
  <c r="K7" i="7"/>
  <c r="P7" i="7" s="1"/>
  <c r="J7" i="7"/>
  <c r="O7" i="7" s="1"/>
  <c r="I7" i="7"/>
  <c r="Q6" i="7"/>
  <c r="P6" i="7"/>
  <c r="N6" i="7"/>
  <c r="M6" i="7"/>
  <c r="R6" i="7" s="1"/>
  <c r="L6" i="7"/>
  <c r="K6" i="7"/>
  <c r="J6" i="7"/>
  <c r="O6" i="7" s="1"/>
  <c r="I6" i="7"/>
  <c r="R5" i="7"/>
  <c r="P5" i="7"/>
  <c r="O5" i="7"/>
  <c r="M5" i="7"/>
  <c r="L5" i="7"/>
  <c r="Q5" i="7" s="1"/>
  <c r="K5" i="7"/>
  <c r="J5" i="7"/>
  <c r="I5" i="7"/>
  <c r="N5" i="7" s="1"/>
  <c r="O4" i="7"/>
  <c r="N4" i="7"/>
  <c r="M4" i="7"/>
  <c r="R4" i="7" s="1"/>
  <c r="L4" i="7"/>
  <c r="Q4" i="7" s="1"/>
  <c r="K4" i="7"/>
  <c r="P4" i="7" s="1"/>
  <c r="J4" i="7"/>
  <c r="I4" i="7"/>
  <c r="R3" i="7"/>
  <c r="M3" i="7"/>
  <c r="L3" i="7"/>
  <c r="Q3" i="7" s="1"/>
  <c r="K3" i="7"/>
  <c r="P3" i="7" s="1"/>
  <c r="J3" i="7"/>
  <c r="O3" i="7" s="1"/>
  <c r="I3" i="7"/>
  <c r="N3" i="7" s="1"/>
  <c r="C63" i="5"/>
  <c r="B63" i="5"/>
  <c r="C62" i="5"/>
  <c r="B62" i="5"/>
  <c r="C61" i="5"/>
  <c r="B61" i="5"/>
  <c r="C60" i="5"/>
  <c r="B60" i="5"/>
  <c r="C59" i="5"/>
  <c r="B59" i="5"/>
  <c r="C58" i="5"/>
  <c r="B58" i="5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P25" i="7" l="1"/>
  <c r="R27" i="7"/>
  <c r="O24" i="7"/>
  <c r="R25" i="7"/>
  <c r="N23" i="7"/>
  <c r="Q24" i="7"/>
  <c r="V33" i="7"/>
  <c r="O25" i="7"/>
  <c r="N28" i="7"/>
  <c r="O26" i="7"/>
  <c r="O23" i="7"/>
  <c r="N27" i="7"/>
  <c r="P24" i="7"/>
  <c r="O27" i="7"/>
  <c r="P27" i="7"/>
  <c r="Q27" i="7"/>
  <c r="V31" i="7" s="1"/>
  <c r="O28" i="7"/>
  <c r="P23" i="7"/>
  <c r="R26" i="7"/>
  <c r="P28" i="7"/>
  <c r="R23" i="7"/>
  <c r="P26" i="7"/>
  <c r="R28" i="7"/>
  <c r="N26" i="7"/>
  <c r="N25" i="7"/>
  <c r="N24" i="7"/>
  <c r="W6" i="7"/>
  <c r="U13" i="7"/>
  <c r="U6" i="7"/>
  <c r="U9" i="7"/>
  <c r="U15" i="7"/>
  <c r="T16" i="7"/>
  <c r="T7" i="7"/>
  <c r="U14" i="7"/>
  <c r="U17" i="7"/>
  <c r="V9" i="7"/>
  <c r="T18" i="7"/>
  <c r="S5" i="7"/>
  <c r="S9" i="7"/>
  <c r="S10" i="7"/>
  <c r="S16" i="7"/>
  <c r="W9" i="7"/>
  <c r="W18" i="7"/>
  <c r="T8" i="7"/>
  <c r="U7" i="7"/>
  <c r="S11" i="7"/>
  <c r="V14" i="7"/>
  <c r="W15" i="7"/>
  <c r="V17" i="7"/>
  <c r="U4" i="7"/>
  <c r="U11" i="7"/>
  <c r="U8" i="7"/>
  <c r="U20" i="7"/>
  <c r="U5" i="7"/>
  <c r="U12" i="7"/>
  <c r="W5" i="7"/>
  <c r="V8" i="7"/>
  <c r="T11" i="7"/>
  <c r="T20" i="7"/>
  <c r="V18" i="7"/>
  <c r="V4" i="7"/>
  <c r="V6" i="7"/>
  <c r="V12" i="7"/>
  <c r="V19" i="7"/>
  <c r="V7" i="7"/>
  <c r="V15" i="7"/>
  <c r="W8" i="7"/>
  <c r="T14" i="7"/>
  <c r="T19" i="7"/>
  <c r="S8" i="7"/>
  <c r="S19" i="7"/>
  <c r="V13" i="7"/>
  <c r="W12" i="7"/>
  <c r="V16" i="7"/>
  <c r="S20" i="7"/>
  <c r="V5" i="7"/>
  <c r="S14" i="7"/>
  <c r="S17" i="7"/>
  <c r="V11" i="7"/>
  <c r="U18" i="7"/>
  <c r="U10" i="7"/>
  <c r="W4" i="7"/>
  <c r="W13" i="7"/>
  <c r="W7" i="7"/>
  <c r="W14" i="7"/>
  <c r="W10" i="7"/>
  <c r="T4" i="7"/>
  <c r="T6" i="7"/>
  <c r="T5" i="7"/>
  <c r="S7" i="7"/>
  <c r="W11" i="7"/>
  <c r="U16" i="7"/>
  <c r="W17" i="7"/>
  <c r="U19" i="7"/>
  <c r="V20" i="7"/>
  <c r="S4" i="7"/>
  <c r="T9" i="7"/>
  <c r="S12" i="7"/>
  <c r="S13" i="7"/>
  <c r="W20" i="7"/>
  <c r="T13" i="7"/>
  <c r="V10" i="7"/>
  <c r="T12" i="7"/>
  <c r="T15" i="7"/>
  <c r="W16" i="7"/>
  <c r="W19" i="7"/>
  <c r="S18" i="7"/>
  <c r="T17" i="7"/>
  <c r="T10" i="7"/>
  <c r="S15" i="7"/>
  <c r="S6" i="7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9" i="3"/>
  <c r="B63" i="3"/>
  <c r="B62" i="3"/>
  <c r="B61" i="3"/>
  <c r="B60" i="3"/>
  <c r="B58" i="3"/>
  <c r="V26" i="7" l="1"/>
  <c r="V32" i="7"/>
  <c r="V34" i="7"/>
  <c r="V24" i="7"/>
  <c r="V23" i="7"/>
  <c r="T33" i="7"/>
  <c r="W31" i="7"/>
  <c r="U31" i="7"/>
  <c r="W24" i="7"/>
  <c r="T34" i="7"/>
  <c r="V35" i="7"/>
  <c r="U27" i="7"/>
  <c r="T27" i="7"/>
  <c r="U34" i="7"/>
  <c r="T23" i="7"/>
  <c r="S24" i="7"/>
  <c r="S34" i="7"/>
  <c r="S25" i="7"/>
  <c r="S26" i="7"/>
  <c r="W28" i="7"/>
  <c r="T35" i="7"/>
  <c r="U25" i="7"/>
  <c r="U23" i="7"/>
  <c r="U32" i="7"/>
  <c r="U24" i="7"/>
  <c r="S27" i="7"/>
  <c r="S32" i="7"/>
  <c r="U26" i="7"/>
  <c r="T26" i="7"/>
  <c r="W32" i="7"/>
  <c r="U33" i="7"/>
  <c r="S28" i="7"/>
  <c r="T25" i="7"/>
  <c r="S33" i="7"/>
  <c r="W35" i="7"/>
  <c r="S23" i="7"/>
  <c r="S35" i="7"/>
  <c r="T31" i="7"/>
  <c r="T28" i="7"/>
  <c r="S31" i="7"/>
  <c r="T32" i="7"/>
  <c r="U28" i="7"/>
  <c r="W34" i="7"/>
  <c r="W26" i="7"/>
  <c r="W23" i="7"/>
  <c r="W25" i="7"/>
  <c r="U35" i="7"/>
  <c r="V28" i="7"/>
  <c r="V27" i="7"/>
  <c r="V25" i="7"/>
  <c r="W33" i="7"/>
  <c r="T24" i="7"/>
  <c r="W27" i="7"/>
  <c r="X7" i="7"/>
  <c r="X20" i="7"/>
  <c r="X6" i="7"/>
  <c r="X11" i="7"/>
  <c r="X15" i="7"/>
  <c r="X10" i="7"/>
  <c r="X12" i="7"/>
  <c r="X9" i="7"/>
  <c r="X5" i="7"/>
  <c r="X18" i="7"/>
  <c r="X4" i="7"/>
  <c r="X19" i="7"/>
  <c r="X16" i="7"/>
  <c r="X13" i="7"/>
  <c r="X17" i="7"/>
  <c r="X8" i="7"/>
  <c r="X14" i="7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W12" i="2"/>
  <c r="V12" i="2"/>
  <c r="U12" i="2"/>
  <c r="T12" i="2"/>
  <c r="S12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X31" i="7" l="1"/>
  <c r="X25" i="7"/>
  <c r="X34" i="7"/>
  <c r="X32" i="7"/>
  <c r="X27" i="7"/>
  <c r="X35" i="7"/>
  <c r="X33" i="7"/>
  <c r="X24" i="7"/>
  <c r="X28" i="7"/>
  <c r="X26" i="7"/>
  <c r="X23" i="7"/>
  <c r="Y16" i="7"/>
  <c r="Y11" i="7"/>
  <c r="Y4" i="7"/>
  <c r="Y18" i="7"/>
  <c r="Y5" i="7"/>
  <c r="Y9" i="7"/>
  <c r="Y12" i="7"/>
  <c r="Y10" i="7"/>
  <c r="Y14" i="7"/>
  <c r="Y8" i="7"/>
  <c r="Y17" i="7"/>
  <c r="Y13" i="7"/>
  <c r="Y15" i="7"/>
  <c r="Y6" i="7"/>
  <c r="Y7" i="7"/>
  <c r="Y20" i="7"/>
  <c r="Y19" i="7"/>
  <c r="Y25" i="7" l="1"/>
  <c r="Y23" i="7"/>
  <c r="Y26" i="7"/>
  <c r="Y28" i="7"/>
  <c r="Y24" i="7"/>
  <c r="Y33" i="7"/>
  <c r="Y34" i="7"/>
  <c r="Y27" i="7"/>
  <c r="Y32" i="7"/>
  <c r="Y35" i="7"/>
  <c r="Y31" i="7"/>
</calcChain>
</file>

<file path=xl/sharedStrings.xml><?xml version="1.0" encoding="utf-8"?>
<sst xmlns="http://schemas.openxmlformats.org/spreadsheetml/2006/main" count="870" uniqueCount="93">
  <si>
    <t>○ 인구, 가구 및 주택 - 읍면동(2015,2020), 시군구(2016~2019) []</t>
  </si>
  <si>
    <t>행정구역별(읍면동)</t>
  </si>
  <si>
    <t>항목</t>
  </si>
  <si>
    <t>단위</t>
  </si>
  <si>
    <t>2016 년</t>
  </si>
  <si>
    <t>2017 년</t>
  </si>
  <si>
    <t>2018 년</t>
  </si>
  <si>
    <t>2019 년</t>
  </si>
  <si>
    <t>2020 년</t>
  </si>
  <si>
    <t>강원도</t>
  </si>
  <si>
    <t>총인구[명]</t>
  </si>
  <si>
    <t>명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</si>
  <si>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</si>
  <si>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</si>
  <si>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</si>
  <si>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</si>
  <si>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</si>
  <si>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</si>
  <si>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</si>
  <si>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</si>
  <si>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</si>
  <si>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</si>
  <si>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</si>
  <si>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전국</t>
  </si>
  <si>
    <t>전라남도</t>
  </si>
  <si>
    <t>전라북도</t>
  </si>
  <si>
    <t>제주특별자치도</t>
  </si>
  <si>
    <t>충청남도</t>
  </si>
  <si>
    <t>충청북도</t>
  </si>
  <si>
    <t>강원</t>
  </si>
  <si>
    <t>강원</t>
    <phoneticPr fontId="3" type="noConversion"/>
  </si>
  <si>
    <t>경기</t>
    <phoneticPr fontId="3" type="noConversion"/>
  </si>
  <si>
    <t>경남</t>
  </si>
  <si>
    <t>경남</t>
    <phoneticPr fontId="3" type="noConversion"/>
  </si>
  <si>
    <t>경북</t>
  </si>
  <si>
    <t>경북</t>
    <phoneticPr fontId="3" type="noConversion"/>
  </si>
  <si>
    <t>광주</t>
  </si>
  <si>
    <t>광주</t>
    <phoneticPr fontId="3" type="noConversion"/>
  </si>
  <si>
    <t>대구</t>
  </si>
  <si>
    <t>대구</t>
    <phoneticPr fontId="3" type="noConversion"/>
  </si>
  <si>
    <t>대전</t>
  </si>
  <si>
    <t>대전</t>
    <phoneticPr fontId="3" type="noConversion"/>
  </si>
  <si>
    <t>부산</t>
  </si>
  <si>
    <t>부산</t>
    <phoneticPr fontId="3" type="noConversion"/>
  </si>
  <si>
    <t>서울</t>
  </si>
  <si>
    <t>서울</t>
    <phoneticPr fontId="3" type="noConversion"/>
  </si>
  <si>
    <t>세종</t>
  </si>
  <si>
    <t>세종</t>
    <phoneticPr fontId="3" type="noConversion"/>
  </si>
  <si>
    <t>울산</t>
  </si>
  <si>
    <t>울산</t>
    <phoneticPr fontId="3" type="noConversion"/>
  </si>
  <si>
    <t>인천</t>
  </si>
  <si>
    <t>인천</t>
    <phoneticPr fontId="3" type="noConversion"/>
  </si>
  <si>
    <t>합계</t>
  </si>
  <si>
    <t>합계</t>
    <phoneticPr fontId="3" type="noConversion"/>
  </si>
  <si>
    <t>전남</t>
  </si>
  <si>
    <t>전남</t>
    <phoneticPr fontId="3" type="noConversion"/>
  </si>
  <si>
    <t>전북</t>
  </si>
  <si>
    <t>전북</t>
    <phoneticPr fontId="3" type="noConversion"/>
  </si>
  <si>
    <t>제주</t>
  </si>
  <si>
    <t>제주</t>
    <phoneticPr fontId="3" type="noConversion"/>
  </si>
  <si>
    <t>충남</t>
  </si>
  <si>
    <t>충남</t>
    <phoneticPr fontId="3" type="noConversion"/>
  </si>
  <si>
    <t>충북</t>
  </si>
  <si>
    <t>충북</t>
    <phoneticPr fontId="3" type="noConversion"/>
  </si>
  <si>
    <t>경기</t>
    <phoneticPr fontId="3" type="noConversion"/>
  </si>
  <si>
    <t>수도권</t>
    <phoneticPr fontId="3" type="noConversion"/>
  </si>
  <si>
    <t>충청권</t>
    <phoneticPr fontId="3" type="noConversion"/>
  </si>
  <si>
    <t>영남권</t>
    <phoneticPr fontId="3" type="noConversion"/>
  </si>
  <si>
    <t>호남권</t>
    <phoneticPr fontId="3" type="noConversion"/>
  </si>
  <si>
    <t>서울경기인천</t>
    <phoneticPr fontId="3" type="noConversion"/>
  </si>
  <si>
    <t>충남충북대전세종</t>
    <phoneticPr fontId="3" type="noConversion"/>
  </si>
  <si>
    <t>대구부산울산경북경남</t>
    <phoneticPr fontId="3" type="noConversion"/>
  </si>
  <si>
    <t>전북전남광주</t>
    <phoneticPr fontId="3" type="noConversion"/>
  </si>
  <si>
    <t>강원</t>
    <phoneticPr fontId="3" type="noConversion"/>
  </si>
  <si>
    <t>강원도</t>
    <phoneticPr fontId="3" type="noConversion"/>
  </si>
  <si>
    <t>제주도</t>
    <phoneticPr fontId="3" type="noConversion"/>
  </si>
  <si>
    <t>`</t>
    <phoneticPr fontId="3" type="noConversion"/>
  </si>
  <si>
    <t>구분</t>
    <phoneticPr fontId="3" type="noConversion"/>
  </si>
  <si>
    <t>대전</t>
    <phoneticPr fontId="3" type="noConversion"/>
  </si>
  <si>
    <t>부산</t>
    <phoneticPr fontId="3" type="noConversion"/>
  </si>
  <si>
    <t>울산</t>
    <phoneticPr fontId="3" type="noConversion"/>
  </si>
  <si>
    <t>서울</t>
    <phoneticPr fontId="3" type="noConversion"/>
  </si>
  <si>
    <t>인천</t>
    <phoneticPr fontId="3" type="noConversion"/>
  </si>
  <si>
    <t>경기도</t>
    <phoneticPr fontId="3" type="noConversion"/>
  </si>
  <si>
    <t>충청도</t>
    <phoneticPr fontId="3" type="noConversion"/>
  </si>
  <si>
    <t>경상도</t>
    <phoneticPr fontId="3" type="noConversion"/>
  </si>
  <si>
    <t>전라도</t>
    <phoneticPr fontId="3" type="noConversion"/>
  </si>
  <si>
    <r>
      <rPr>
        <sz val="8"/>
        <rFont val="맑은 고딕"/>
        <family val="2"/>
        <charset val="129"/>
      </rPr>
      <t>평균등수</t>
    </r>
    <phoneticPr fontId="3" type="noConversion"/>
  </si>
  <si>
    <r>
      <rPr>
        <sz val="8"/>
        <rFont val="맑은 고딕"/>
        <family val="2"/>
        <charset val="129"/>
      </rPr>
      <t>평균등수의</t>
    </r>
    <r>
      <rPr>
        <sz val="8"/>
        <rFont val="Arial"/>
        <family val="2"/>
      </rPr>
      <t xml:space="preserve"> </t>
    </r>
    <r>
      <rPr>
        <sz val="8"/>
        <rFont val="맑은 고딕"/>
        <family val="2"/>
        <charset val="129"/>
      </rPr>
      <t>등수</t>
    </r>
    <phoneticPr fontId="3" type="noConversion"/>
  </si>
  <si>
    <t>수도권</t>
    <phoneticPr fontId="3" type="noConversion"/>
  </si>
  <si>
    <t>비수도권</t>
    <phoneticPr fontId="3" type="noConversion"/>
  </si>
  <si>
    <t>합계</t>
    <phoneticPr fontId="3" type="noConversion"/>
  </si>
  <si>
    <r>
      <t>5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 xml:space="preserve"> </t>
    </r>
    <r>
      <rPr>
        <sz val="8"/>
        <rFont val="맑은 고딕"/>
        <family val="2"/>
        <charset val="129"/>
      </rPr>
      <t>평균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</si>
</sst>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Protection="0"/>
  </cellStyleXfs>
  <cellXfs count="10">
    <xf numFmtId="0" fontId="0" fillId="0" borderId="0" xfId="0">
      <alignment vertical="center"/>
    </xf>
    <xf numFmtId="0" fontId="2" fillId="0" borderId="0" xfId="3" applyFont="1" applyAlignment="1"/>
    <xf numFmtId="0" fontId="0" fillId="0" borderId="0" xfId="0" applyAlignment="1"/>
    <xf numFmtId="41" fontId="0" fillId="0" borderId="0" xfId="1" applyFont="1" applyAlignment="1"/>
    <xf numFmtId="41" fontId="2" fillId="0" borderId="0" xfId="1" applyFont="1" applyAlignment="1"/>
    <xf numFmtId="0" fontId="4" fillId="0" borderId="0" xfId="3" applyFont="1" applyAlignment="1"/>
    <xf numFmtId="10" fontId="0" fillId="0" borderId="0" xfId="2" applyNumberFormat="1" applyFont="1">
      <alignment vertical="center"/>
    </xf>
    <xf numFmtId="0" fontId="0" fillId="2" borderId="0" xfId="0" applyFill="1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</cellXfs>
  <cellStyles count="4">
    <cellStyle name="Header" xfId="3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35" sqref="E35"/>
    </sheetView>
  </sheetViews>
  <sheetFormatPr defaultRowHeight="16.5" x14ac:dyDescent="0.3"/>
  <cols>
    <col min="1" max="1" width="15" bestFit="1" customWidth="1"/>
    <col min="2" max="2" width="8.25" bestFit="1" customWidth="1"/>
    <col min="3" max="3" width="4.5" bestFit="1" customWidth="1"/>
    <col min="4" max="8" width="11.87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2">
      <c r="A2" s="5" t="s">
        <v>30</v>
      </c>
      <c r="B2" s="1" t="s">
        <v>10</v>
      </c>
      <c r="C2" s="1" t="s">
        <v>11</v>
      </c>
      <c r="D2" s="4">
        <v>1521751</v>
      </c>
      <c r="E2" s="4">
        <v>1521386</v>
      </c>
      <c r="F2" s="4">
        <v>1520391</v>
      </c>
      <c r="G2" s="4">
        <v>1520127</v>
      </c>
      <c r="H2" s="4">
        <v>1521763</v>
      </c>
    </row>
    <row r="3" spans="1:8" x14ac:dyDescent="0.2">
      <c r="A3" s="5" t="s">
        <v>31</v>
      </c>
      <c r="B3" s="1" t="s">
        <v>10</v>
      </c>
      <c r="C3" s="1" t="s">
        <v>11</v>
      </c>
      <c r="D3" s="4">
        <v>12671956</v>
      </c>
      <c r="E3" s="4">
        <v>12851601</v>
      </c>
      <c r="F3" s="4">
        <v>13103188</v>
      </c>
      <c r="G3" s="4">
        <v>13300900</v>
      </c>
      <c r="H3" s="4">
        <v>13511676</v>
      </c>
    </row>
    <row r="4" spans="1:8" x14ac:dyDescent="0.2">
      <c r="A4" s="5" t="s">
        <v>33</v>
      </c>
      <c r="B4" s="1" t="s">
        <v>10</v>
      </c>
      <c r="C4" s="1" t="s">
        <v>11</v>
      </c>
      <c r="D4" s="4">
        <v>3339633</v>
      </c>
      <c r="E4" s="4">
        <v>3345293</v>
      </c>
      <c r="F4" s="4">
        <v>3350350</v>
      </c>
      <c r="G4" s="4">
        <v>3347209</v>
      </c>
      <c r="H4" s="4">
        <v>3333056</v>
      </c>
    </row>
    <row r="5" spans="1:8" x14ac:dyDescent="0.2">
      <c r="A5" s="5" t="s">
        <v>35</v>
      </c>
      <c r="B5" s="1" t="s">
        <v>10</v>
      </c>
      <c r="C5" s="1" t="s">
        <v>11</v>
      </c>
      <c r="D5" s="4">
        <v>2682169</v>
      </c>
      <c r="E5" s="4">
        <v>2677058</v>
      </c>
      <c r="F5" s="4">
        <v>2672902</v>
      </c>
      <c r="G5" s="4">
        <v>2668154</v>
      </c>
      <c r="H5" s="4">
        <v>2644757</v>
      </c>
    </row>
    <row r="6" spans="1:8" x14ac:dyDescent="0.2">
      <c r="A6" s="5" t="s">
        <v>37</v>
      </c>
      <c r="B6" s="1" t="s">
        <v>10</v>
      </c>
      <c r="C6" s="1" t="s">
        <v>11</v>
      </c>
      <c r="D6" s="4">
        <v>1501557</v>
      </c>
      <c r="E6" s="4">
        <v>1496172</v>
      </c>
      <c r="F6" s="4">
        <v>1490092</v>
      </c>
      <c r="G6" s="4">
        <v>1489730</v>
      </c>
      <c r="H6" s="4">
        <v>1477573</v>
      </c>
    </row>
    <row r="7" spans="1:8" x14ac:dyDescent="0.2">
      <c r="A7" s="5" t="s">
        <v>39</v>
      </c>
      <c r="B7" s="1" t="s">
        <v>10</v>
      </c>
      <c r="C7" s="1" t="s">
        <v>11</v>
      </c>
      <c r="D7" s="4">
        <v>2461002</v>
      </c>
      <c r="E7" s="4">
        <v>2453041</v>
      </c>
      <c r="F7" s="4">
        <v>2444412</v>
      </c>
      <c r="G7" s="4">
        <v>2429940</v>
      </c>
      <c r="H7" s="4">
        <v>2410700</v>
      </c>
    </row>
    <row r="8" spans="1:8" x14ac:dyDescent="0.2">
      <c r="A8" s="5" t="s">
        <v>41</v>
      </c>
      <c r="B8" s="1" t="s">
        <v>10</v>
      </c>
      <c r="C8" s="1" t="s">
        <v>11</v>
      </c>
      <c r="D8" s="4">
        <v>1535445</v>
      </c>
      <c r="E8" s="4">
        <v>1525849</v>
      </c>
      <c r="F8" s="4">
        <v>1511214</v>
      </c>
      <c r="G8" s="4">
        <v>1498839</v>
      </c>
      <c r="H8" s="4">
        <v>1488435</v>
      </c>
    </row>
    <row r="9" spans="1:8" x14ac:dyDescent="0.2">
      <c r="A9" s="5" t="s">
        <v>43</v>
      </c>
      <c r="B9" s="1" t="s">
        <v>10</v>
      </c>
      <c r="C9" s="1" t="s">
        <v>11</v>
      </c>
      <c r="D9" s="4">
        <v>3440484</v>
      </c>
      <c r="E9" s="4">
        <v>3416918</v>
      </c>
      <c r="F9" s="4">
        <v>3395278</v>
      </c>
      <c r="G9" s="4">
        <v>3372692</v>
      </c>
      <c r="H9" s="4">
        <v>3349016</v>
      </c>
    </row>
    <row r="10" spans="1:8" x14ac:dyDescent="0.2">
      <c r="A10" s="5" t="s">
        <v>45</v>
      </c>
      <c r="B10" s="1" t="s">
        <v>10</v>
      </c>
      <c r="C10" s="1" t="s">
        <v>11</v>
      </c>
      <c r="D10" s="4">
        <v>9805506</v>
      </c>
      <c r="E10" s="4">
        <v>9741871</v>
      </c>
      <c r="F10" s="4">
        <v>9673936</v>
      </c>
      <c r="G10" s="4">
        <v>9639541</v>
      </c>
      <c r="H10" s="4">
        <v>9586195</v>
      </c>
    </row>
    <row r="11" spans="1:8" x14ac:dyDescent="0.2">
      <c r="A11" s="5" t="s">
        <v>47</v>
      </c>
      <c r="B11" s="1" t="s">
        <v>10</v>
      </c>
      <c r="C11" s="1" t="s">
        <v>11</v>
      </c>
      <c r="D11" s="4">
        <v>242507</v>
      </c>
      <c r="E11" s="4">
        <v>276589</v>
      </c>
      <c r="F11" s="4">
        <v>312374</v>
      </c>
      <c r="G11" s="4">
        <v>338136</v>
      </c>
      <c r="H11" s="4">
        <v>353933</v>
      </c>
    </row>
    <row r="12" spans="1:8" x14ac:dyDescent="0.2">
      <c r="A12" s="5" t="s">
        <v>49</v>
      </c>
      <c r="B12" s="1" t="s">
        <v>10</v>
      </c>
      <c r="C12" s="1" t="s">
        <v>11</v>
      </c>
      <c r="D12" s="4">
        <v>1166033</v>
      </c>
      <c r="E12" s="4">
        <v>1157077</v>
      </c>
      <c r="F12" s="4">
        <v>1150116</v>
      </c>
      <c r="G12" s="4">
        <v>1143692</v>
      </c>
      <c r="H12" s="4">
        <v>1135423</v>
      </c>
    </row>
    <row r="13" spans="1:8" x14ac:dyDescent="0.2">
      <c r="A13" s="5" t="s">
        <v>51</v>
      </c>
      <c r="B13" s="1" t="s">
        <v>10</v>
      </c>
      <c r="C13" s="1" t="s">
        <v>11</v>
      </c>
      <c r="D13" s="4">
        <v>2913024</v>
      </c>
      <c r="E13" s="4">
        <v>2925967</v>
      </c>
      <c r="F13" s="4">
        <v>2936117</v>
      </c>
      <c r="G13" s="4">
        <v>2952237</v>
      </c>
      <c r="H13" s="4">
        <v>2945454</v>
      </c>
    </row>
    <row r="14" spans="1:8" x14ac:dyDescent="0.2">
      <c r="A14" s="5" t="s">
        <v>55</v>
      </c>
      <c r="B14" s="1" t="s">
        <v>10</v>
      </c>
      <c r="C14" s="1" t="s">
        <v>11</v>
      </c>
      <c r="D14" s="4">
        <v>1796017</v>
      </c>
      <c r="E14" s="4">
        <v>1792319</v>
      </c>
      <c r="F14" s="4">
        <v>1790352</v>
      </c>
      <c r="G14" s="4">
        <v>1787543</v>
      </c>
      <c r="H14" s="4">
        <v>1788807</v>
      </c>
    </row>
    <row r="15" spans="1:8" x14ac:dyDescent="0.2">
      <c r="A15" s="5" t="s">
        <v>57</v>
      </c>
      <c r="B15" s="1" t="s">
        <v>10</v>
      </c>
      <c r="C15" s="1" t="s">
        <v>11</v>
      </c>
      <c r="D15" s="4">
        <v>1833168</v>
      </c>
      <c r="E15" s="4">
        <v>1826174</v>
      </c>
      <c r="F15" s="4">
        <v>1818157</v>
      </c>
      <c r="G15" s="4">
        <v>1807423</v>
      </c>
      <c r="H15" s="4">
        <v>1802766</v>
      </c>
    </row>
    <row r="16" spans="1:8" x14ac:dyDescent="0.2">
      <c r="A16" s="5" t="s">
        <v>59</v>
      </c>
      <c r="B16" s="1" t="s">
        <v>10</v>
      </c>
      <c r="C16" s="1" t="s">
        <v>11</v>
      </c>
      <c r="D16" s="4">
        <v>623332</v>
      </c>
      <c r="E16" s="4">
        <v>641757</v>
      </c>
      <c r="F16" s="4">
        <v>658282</v>
      </c>
      <c r="G16" s="4">
        <v>665048</v>
      </c>
      <c r="H16" s="4">
        <v>670858</v>
      </c>
    </row>
    <row r="17" spans="1:8" x14ac:dyDescent="0.2">
      <c r="A17" s="5" t="s">
        <v>61</v>
      </c>
      <c r="B17" s="1" t="s">
        <v>10</v>
      </c>
      <c r="C17" s="1" t="s">
        <v>11</v>
      </c>
      <c r="D17" s="4">
        <v>2132566</v>
      </c>
      <c r="E17" s="4">
        <v>2162426</v>
      </c>
      <c r="F17" s="4">
        <v>2181416</v>
      </c>
      <c r="G17" s="4">
        <v>2188649</v>
      </c>
      <c r="H17" s="4">
        <v>2176636</v>
      </c>
    </row>
    <row r="18" spans="1:8" x14ac:dyDescent="0.2">
      <c r="A18" s="5" t="s">
        <v>63</v>
      </c>
      <c r="B18" s="1" t="s">
        <v>10</v>
      </c>
      <c r="C18" s="1" t="s">
        <v>11</v>
      </c>
      <c r="D18" s="4">
        <v>1603404</v>
      </c>
      <c r="E18" s="4">
        <v>1611009</v>
      </c>
      <c r="F18" s="4">
        <v>1620935</v>
      </c>
      <c r="G18" s="4">
        <v>1629343</v>
      </c>
      <c r="H18" s="4">
        <v>1632088</v>
      </c>
    </row>
    <row r="19" spans="1:8" x14ac:dyDescent="0.2">
      <c r="A19" s="5" t="s">
        <v>53</v>
      </c>
      <c r="B19" s="1" t="s">
        <v>10</v>
      </c>
      <c r="C19" s="1" t="s">
        <v>11</v>
      </c>
      <c r="D19" s="4">
        <v>51269554</v>
      </c>
      <c r="E19" s="4">
        <v>51422507</v>
      </c>
      <c r="F19" s="4">
        <v>51629512</v>
      </c>
      <c r="G19" s="4">
        <v>51779203</v>
      </c>
      <c r="H19" s="4">
        <v>51829136</v>
      </c>
    </row>
    <row r="20" spans="1:8" x14ac:dyDescent="0.2">
      <c r="A20" t="s">
        <v>65</v>
      </c>
      <c r="B20" s="1" t="s">
        <v>10</v>
      </c>
      <c r="C20" s="1" t="s">
        <v>11</v>
      </c>
      <c r="D20" s="8">
        <f>D10+D13+D3</f>
        <v>25390486</v>
      </c>
      <c r="E20" s="8">
        <f>E10+E13+E3</f>
        <v>25519439</v>
      </c>
      <c r="F20" s="8">
        <f>F10+F13+F3</f>
        <v>25713241</v>
      </c>
      <c r="G20" s="8">
        <f>G10+G13+G3</f>
        <v>25892678</v>
      </c>
      <c r="H20" s="8">
        <f>H10+H13+H3</f>
        <v>26043325</v>
      </c>
    </row>
    <row r="21" spans="1:8" x14ac:dyDescent="0.2">
      <c r="A21" t="s">
        <v>66</v>
      </c>
      <c r="B21" s="1" t="s">
        <v>10</v>
      </c>
      <c r="C21" s="1" t="s">
        <v>11</v>
      </c>
      <c r="D21" s="8">
        <f>D17+D18+D8+D11</f>
        <v>5513922</v>
      </c>
      <c r="E21" s="8">
        <f>E17+E18+E8+E11</f>
        <v>5575873</v>
      </c>
      <c r="F21" s="8">
        <f>F17+F18+F8+F11</f>
        <v>5625939</v>
      </c>
      <c r="G21" s="8">
        <f>G17+G18+G8+G11</f>
        <v>5654967</v>
      </c>
      <c r="H21" s="8">
        <f>H17+H18+H8+H11</f>
        <v>5651092</v>
      </c>
    </row>
    <row r="22" spans="1:8" x14ac:dyDescent="0.2">
      <c r="A22" t="s">
        <v>67</v>
      </c>
      <c r="B22" s="1" t="s">
        <v>10</v>
      </c>
      <c r="C22" s="1" t="s">
        <v>11</v>
      </c>
      <c r="D22" s="8">
        <f>D4+D5+D7+D9+D12</f>
        <v>13089321</v>
      </c>
      <c r="E22" s="8">
        <f>E4+E5+E7+E9+E12</f>
        <v>13049387</v>
      </c>
      <c r="F22" s="8">
        <f>F4+F5+F7+F9+F12</f>
        <v>13013058</v>
      </c>
      <c r="G22" s="8">
        <f>G4+G5+G7+G9+G12</f>
        <v>12961687</v>
      </c>
      <c r="H22" s="8">
        <f>H4+H5+H7+H9+H12</f>
        <v>12872952</v>
      </c>
    </row>
    <row r="23" spans="1:8" x14ac:dyDescent="0.2">
      <c r="A23" t="s">
        <v>68</v>
      </c>
      <c r="B23" s="1" t="s">
        <v>10</v>
      </c>
      <c r="C23" s="1" t="s">
        <v>11</v>
      </c>
      <c r="D23" s="8">
        <f>D14+D15+D6</f>
        <v>5130742</v>
      </c>
      <c r="E23" s="8">
        <f>E14+E15+E6</f>
        <v>5114665</v>
      </c>
      <c r="F23" s="8">
        <f>F14+F15+F6</f>
        <v>5098601</v>
      </c>
      <c r="G23" s="8">
        <f>G14+G15+G6</f>
        <v>5084696</v>
      </c>
      <c r="H23" s="8">
        <f>H14+H15+H6</f>
        <v>5069146</v>
      </c>
    </row>
    <row r="24" spans="1:8" x14ac:dyDescent="0.2">
      <c r="A24" t="s">
        <v>74</v>
      </c>
      <c r="B24" s="1" t="s">
        <v>10</v>
      </c>
      <c r="C24" s="1" t="s">
        <v>11</v>
      </c>
      <c r="D24" s="8">
        <f>D2</f>
        <v>1521751</v>
      </c>
      <c r="E24" s="8">
        <f>E2</f>
        <v>1521386</v>
      </c>
      <c r="F24" s="8">
        <f>F2</f>
        <v>1520391</v>
      </c>
      <c r="G24" s="8">
        <f>G2</f>
        <v>1520127</v>
      </c>
      <c r="H24" s="8">
        <f>H2</f>
        <v>1521763</v>
      </c>
    </row>
    <row r="25" spans="1:8" x14ac:dyDescent="0.2">
      <c r="A25" t="s">
        <v>75</v>
      </c>
      <c r="B25" s="1" t="s">
        <v>10</v>
      </c>
      <c r="C25" s="1" t="s">
        <v>11</v>
      </c>
      <c r="D25" s="8">
        <f>D16</f>
        <v>623332</v>
      </c>
      <c r="E25" s="8">
        <f>E16</f>
        <v>641757</v>
      </c>
      <c r="F25" s="8">
        <f>F16</f>
        <v>658282</v>
      </c>
      <c r="G25" s="8">
        <f>G16</f>
        <v>665048</v>
      </c>
      <c r="H25" s="8">
        <f>H16</f>
        <v>670858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I1" sqref="I1:T1048576"/>
    </sheetView>
  </sheetViews>
  <sheetFormatPr defaultRowHeight="16.5" x14ac:dyDescent="0.3"/>
  <sheetData>
    <row r="1" spans="1:8" x14ac:dyDescent="0.3">
      <c r="A1" s="1" t="s">
        <v>0</v>
      </c>
      <c r="B1" s="2"/>
      <c r="C1" s="2"/>
    </row>
    <row r="2" spans="1:8" x14ac:dyDescent="0.2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">
      <c r="A3" s="5" t="s">
        <v>53</v>
      </c>
      <c r="B3" s="1" t="s">
        <v>10</v>
      </c>
      <c r="C3" s="1" t="s">
        <v>11</v>
      </c>
      <c r="D3">
        <v>17040</v>
      </c>
      <c r="E3">
        <v>24259</v>
      </c>
      <c r="F3">
        <v>34132</v>
      </c>
      <c r="G3">
        <v>37667</v>
      </c>
      <c r="H3">
        <v>31681</v>
      </c>
    </row>
    <row r="4" spans="1:8" x14ac:dyDescent="0.2">
      <c r="A4" s="5" t="s">
        <v>30</v>
      </c>
      <c r="B4" s="1" t="s">
        <v>10</v>
      </c>
      <c r="C4" s="1" t="s">
        <v>11</v>
      </c>
      <c r="D4">
        <v>448</v>
      </c>
      <c r="E4">
        <v>402</v>
      </c>
      <c r="F4">
        <v>1069</v>
      </c>
      <c r="G4">
        <v>1345</v>
      </c>
      <c r="H4">
        <v>1139</v>
      </c>
    </row>
    <row r="5" spans="1:8" x14ac:dyDescent="0.2">
      <c r="A5" s="5" t="s">
        <v>31</v>
      </c>
      <c r="B5" s="1" t="s">
        <v>10</v>
      </c>
      <c r="C5" s="1" t="s">
        <v>11</v>
      </c>
      <c r="D5">
        <v>3279</v>
      </c>
      <c r="E5">
        <v>5624</v>
      </c>
      <c r="F5">
        <v>8697</v>
      </c>
      <c r="G5">
        <v>9433</v>
      </c>
      <c r="H5">
        <v>7804</v>
      </c>
    </row>
    <row r="6" spans="1:8" x14ac:dyDescent="0.2">
      <c r="A6" s="5" t="s">
        <v>33</v>
      </c>
      <c r="B6" s="1" t="s">
        <v>10</v>
      </c>
      <c r="C6" s="1" t="s">
        <v>11</v>
      </c>
      <c r="D6">
        <v>307</v>
      </c>
      <c r="E6">
        <v>433</v>
      </c>
      <c r="F6">
        <v>755</v>
      </c>
      <c r="G6">
        <v>1425</v>
      </c>
      <c r="H6">
        <v>1205</v>
      </c>
    </row>
    <row r="7" spans="1:8" x14ac:dyDescent="0.2">
      <c r="A7" s="5" t="s">
        <v>35</v>
      </c>
      <c r="B7" s="1" t="s">
        <v>10</v>
      </c>
      <c r="C7" s="1" t="s">
        <v>11</v>
      </c>
      <c r="D7">
        <v>1085</v>
      </c>
      <c r="E7">
        <v>1398</v>
      </c>
      <c r="F7">
        <v>1985</v>
      </c>
      <c r="G7">
        <v>2097</v>
      </c>
      <c r="H7">
        <v>1372</v>
      </c>
    </row>
    <row r="8" spans="1:8" x14ac:dyDescent="0.2">
      <c r="A8" s="5" t="s">
        <v>37</v>
      </c>
      <c r="B8" s="1" t="s">
        <v>10</v>
      </c>
      <c r="C8" s="1" t="s">
        <v>11</v>
      </c>
      <c r="D8">
        <v>194</v>
      </c>
      <c r="E8">
        <v>207</v>
      </c>
      <c r="F8">
        <v>205</v>
      </c>
      <c r="G8">
        <v>358</v>
      </c>
      <c r="H8">
        <v>715</v>
      </c>
    </row>
    <row r="9" spans="1:8" x14ac:dyDescent="0.2">
      <c r="A9" s="5" t="s">
        <v>39</v>
      </c>
      <c r="B9" s="1" t="s">
        <v>10</v>
      </c>
      <c r="C9" s="1" t="s">
        <v>11</v>
      </c>
      <c r="D9">
        <v>651</v>
      </c>
      <c r="E9">
        <v>657</v>
      </c>
      <c r="F9">
        <v>930</v>
      </c>
      <c r="G9">
        <v>1282</v>
      </c>
      <c r="H9">
        <v>1003</v>
      </c>
    </row>
    <row r="10" spans="1:8" x14ac:dyDescent="0.2">
      <c r="A10" s="5" t="s">
        <v>41</v>
      </c>
      <c r="B10" s="1" t="s">
        <v>10</v>
      </c>
      <c r="C10" s="1" t="s">
        <v>11</v>
      </c>
      <c r="D10">
        <v>514</v>
      </c>
      <c r="E10">
        <v>934</v>
      </c>
      <c r="F10">
        <v>1295</v>
      </c>
      <c r="G10">
        <v>1434</v>
      </c>
      <c r="H10">
        <v>1014</v>
      </c>
    </row>
    <row r="11" spans="1:8" x14ac:dyDescent="0.2">
      <c r="A11" s="5" t="s">
        <v>43</v>
      </c>
      <c r="B11" s="1" t="s">
        <v>10</v>
      </c>
      <c r="C11" s="1" t="s">
        <v>11</v>
      </c>
      <c r="D11">
        <v>848</v>
      </c>
      <c r="E11">
        <v>1343</v>
      </c>
      <c r="F11">
        <v>1655</v>
      </c>
      <c r="G11">
        <v>2032</v>
      </c>
      <c r="H11">
        <v>1804</v>
      </c>
    </row>
    <row r="12" spans="1:8" x14ac:dyDescent="0.2">
      <c r="A12" s="5" t="s">
        <v>45</v>
      </c>
      <c r="B12" s="1" t="s">
        <v>10</v>
      </c>
      <c r="C12" s="1" t="s">
        <v>11</v>
      </c>
      <c r="D12">
        <v>5593</v>
      </c>
      <c r="E12">
        <v>7764</v>
      </c>
      <c r="F12">
        <v>9972</v>
      </c>
      <c r="G12">
        <v>10494</v>
      </c>
      <c r="H12">
        <v>9049</v>
      </c>
    </row>
    <row r="13" spans="1:8" x14ac:dyDescent="0.2">
      <c r="A13" s="5" t="s">
        <v>47</v>
      </c>
      <c r="B13" s="1" t="s">
        <v>10</v>
      </c>
      <c r="C13" s="1" t="s">
        <v>11</v>
      </c>
      <c r="D13">
        <v>0</v>
      </c>
      <c r="E13">
        <v>0</v>
      </c>
      <c r="F13">
        <v>0</v>
      </c>
      <c r="G13">
        <v>117</v>
      </c>
      <c r="H13">
        <v>83</v>
      </c>
    </row>
    <row r="14" spans="1:8" x14ac:dyDescent="0.2">
      <c r="A14" s="5" t="s">
        <v>49</v>
      </c>
      <c r="B14" s="1" t="s">
        <v>10</v>
      </c>
      <c r="C14" s="1" t="s">
        <v>11</v>
      </c>
      <c r="D14">
        <v>502</v>
      </c>
      <c r="E14">
        <v>806</v>
      </c>
      <c r="F14">
        <v>1225</v>
      </c>
      <c r="G14">
        <v>982</v>
      </c>
      <c r="H14">
        <v>619</v>
      </c>
    </row>
    <row r="15" spans="1:8" x14ac:dyDescent="0.2">
      <c r="A15" s="5" t="s">
        <v>51</v>
      </c>
      <c r="B15" s="1" t="s">
        <v>10</v>
      </c>
      <c r="C15" s="1" t="s">
        <v>11</v>
      </c>
      <c r="D15">
        <v>1138</v>
      </c>
      <c r="E15">
        <v>1531</v>
      </c>
      <c r="F15">
        <v>2325</v>
      </c>
      <c r="G15">
        <v>2260</v>
      </c>
      <c r="H15">
        <v>2048</v>
      </c>
    </row>
    <row r="16" spans="1:8" x14ac:dyDescent="0.2">
      <c r="A16" s="5" t="s">
        <v>55</v>
      </c>
      <c r="B16" s="1" t="s">
        <v>10</v>
      </c>
      <c r="C16" s="1" t="s">
        <v>11</v>
      </c>
      <c r="D16">
        <v>370</v>
      </c>
      <c r="E16">
        <v>445</v>
      </c>
      <c r="F16">
        <v>407</v>
      </c>
      <c r="G16">
        <v>616</v>
      </c>
      <c r="H16">
        <v>406</v>
      </c>
    </row>
    <row r="17" spans="1:8" x14ac:dyDescent="0.2">
      <c r="A17" s="5" t="s">
        <v>57</v>
      </c>
      <c r="B17" s="1" t="s">
        <v>10</v>
      </c>
      <c r="C17" s="1" t="s">
        <v>11</v>
      </c>
      <c r="D17">
        <v>567</v>
      </c>
      <c r="E17">
        <v>610</v>
      </c>
      <c r="F17">
        <v>771</v>
      </c>
      <c r="G17">
        <v>970</v>
      </c>
      <c r="H17">
        <v>621</v>
      </c>
    </row>
    <row r="18" spans="1:8" x14ac:dyDescent="0.2">
      <c r="A18" s="5" t="s">
        <v>59</v>
      </c>
      <c r="B18" s="1" t="s">
        <v>10</v>
      </c>
      <c r="C18" s="1" t="s">
        <v>11</v>
      </c>
      <c r="D18">
        <v>302</v>
      </c>
      <c r="E18">
        <v>394</v>
      </c>
      <c r="F18">
        <v>488</v>
      </c>
      <c r="G18">
        <v>565</v>
      </c>
      <c r="H18">
        <v>474</v>
      </c>
    </row>
    <row r="19" spans="1:8" x14ac:dyDescent="0.2">
      <c r="A19" s="5" t="s">
        <v>61</v>
      </c>
      <c r="B19" s="1" t="s">
        <v>10</v>
      </c>
      <c r="C19" s="1" t="s">
        <v>11</v>
      </c>
      <c r="D19">
        <v>744</v>
      </c>
      <c r="E19">
        <v>1127</v>
      </c>
      <c r="F19">
        <v>1649</v>
      </c>
      <c r="G19">
        <v>1281</v>
      </c>
      <c r="H19">
        <v>1267</v>
      </c>
    </row>
    <row r="20" spans="1:8" x14ac:dyDescent="0.2">
      <c r="A20" s="5" t="s">
        <v>63</v>
      </c>
      <c r="B20" s="1" t="s">
        <v>10</v>
      </c>
      <c r="C20" s="1" t="s">
        <v>11</v>
      </c>
      <c r="D20">
        <v>498</v>
      </c>
      <c r="E20">
        <v>584</v>
      </c>
      <c r="F20">
        <v>704</v>
      </c>
      <c r="G20">
        <v>976</v>
      </c>
      <c r="H20">
        <v>1058</v>
      </c>
    </row>
    <row r="21" spans="1:8" x14ac:dyDescent="0.2">
      <c r="A21" t="s">
        <v>65</v>
      </c>
      <c r="B21" s="1" t="s">
        <v>10</v>
      </c>
      <c r="C21" s="1" t="s">
        <v>11</v>
      </c>
      <c r="D21" s="8">
        <v>10010</v>
      </c>
      <c r="E21" s="8">
        <v>14919</v>
      </c>
      <c r="F21" s="8">
        <v>20994</v>
      </c>
      <c r="G21" s="8">
        <v>22187</v>
      </c>
      <c r="H21" s="8">
        <v>18901</v>
      </c>
    </row>
    <row r="22" spans="1:8" x14ac:dyDescent="0.2">
      <c r="A22" t="s">
        <v>66</v>
      </c>
      <c r="B22" s="1" t="s">
        <v>10</v>
      </c>
      <c r="C22" s="1" t="s">
        <v>11</v>
      </c>
      <c r="D22" s="8">
        <v>1756</v>
      </c>
      <c r="E22" s="8">
        <v>2645</v>
      </c>
      <c r="F22" s="8">
        <v>3648</v>
      </c>
      <c r="G22" s="8">
        <v>3808</v>
      </c>
      <c r="H22" s="8">
        <v>3422</v>
      </c>
    </row>
    <row r="23" spans="1:8" x14ac:dyDescent="0.2">
      <c r="A23" t="s">
        <v>67</v>
      </c>
      <c r="B23" s="1" t="s">
        <v>10</v>
      </c>
      <c r="C23" s="1" t="s">
        <v>11</v>
      </c>
      <c r="D23" s="8">
        <v>3393</v>
      </c>
      <c r="E23" s="8">
        <v>4637</v>
      </c>
      <c r="F23" s="8">
        <v>6550</v>
      </c>
      <c r="G23" s="8">
        <v>7818</v>
      </c>
      <c r="H23" s="8">
        <v>6003</v>
      </c>
    </row>
    <row r="24" spans="1:8" x14ac:dyDescent="0.2">
      <c r="A24" t="s">
        <v>68</v>
      </c>
      <c r="B24" s="1" t="s">
        <v>10</v>
      </c>
      <c r="C24" s="1" t="s">
        <v>11</v>
      </c>
      <c r="D24" s="8">
        <v>1131</v>
      </c>
      <c r="E24" s="8">
        <v>1262</v>
      </c>
      <c r="F24" s="8">
        <v>1383</v>
      </c>
      <c r="G24" s="8">
        <v>1944</v>
      </c>
      <c r="H24" s="8">
        <v>1742</v>
      </c>
    </row>
    <row r="25" spans="1:8" x14ac:dyDescent="0.2">
      <c r="A25" t="s">
        <v>74</v>
      </c>
      <c r="B25" s="1" t="s">
        <v>10</v>
      </c>
      <c r="C25" s="1" t="s">
        <v>11</v>
      </c>
      <c r="D25" s="8">
        <v>448</v>
      </c>
      <c r="E25" s="8">
        <v>402</v>
      </c>
      <c r="F25" s="8">
        <v>1069</v>
      </c>
      <c r="G25" s="8">
        <v>1345</v>
      </c>
      <c r="H25" s="8">
        <v>1139</v>
      </c>
    </row>
    <row r="26" spans="1:8" x14ac:dyDescent="0.2">
      <c r="A26" t="s">
        <v>75</v>
      </c>
      <c r="B26" s="1" t="s">
        <v>10</v>
      </c>
      <c r="C26" s="1" t="s">
        <v>11</v>
      </c>
      <c r="D26" s="8">
        <v>302</v>
      </c>
      <c r="E26" s="8">
        <v>394</v>
      </c>
      <c r="F26" s="8">
        <v>488</v>
      </c>
      <c r="G26" s="8">
        <v>565</v>
      </c>
      <c r="H26" s="8">
        <v>474</v>
      </c>
    </row>
    <row r="27" spans="1:8" x14ac:dyDescent="0.3">
      <c r="D27" s="8"/>
      <c r="E27" s="8"/>
      <c r="F27" s="8"/>
      <c r="G27" s="8"/>
      <c r="H27" s="8"/>
    </row>
    <row r="39" spans="1:3" x14ac:dyDescent="0.3">
      <c r="A39" t="s">
        <v>52</v>
      </c>
      <c r="B39">
        <v>17040</v>
      </c>
      <c r="C39">
        <v>24259</v>
      </c>
    </row>
    <row r="40" spans="1:3" x14ac:dyDescent="0.3">
      <c r="A40" t="s">
        <v>44</v>
      </c>
      <c r="B40">
        <v>5593</v>
      </c>
      <c r="C40">
        <v>7764</v>
      </c>
    </row>
    <row r="41" spans="1:3" x14ac:dyDescent="0.3">
      <c r="A41" t="s">
        <v>42</v>
      </c>
      <c r="B41">
        <v>848</v>
      </c>
      <c r="C41">
        <v>1343</v>
      </c>
    </row>
    <row r="42" spans="1:3" x14ac:dyDescent="0.3">
      <c r="A42" t="s">
        <v>38</v>
      </c>
      <c r="B42">
        <v>651</v>
      </c>
      <c r="C42">
        <v>657</v>
      </c>
    </row>
    <row r="43" spans="1:3" x14ac:dyDescent="0.3">
      <c r="A43" t="s">
        <v>50</v>
      </c>
      <c r="B43">
        <v>1138</v>
      </c>
      <c r="C43">
        <v>1531</v>
      </c>
    </row>
    <row r="44" spans="1:3" x14ac:dyDescent="0.3">
      <c r="A44" t="s">
        <v>36</v>
      </c>
      <c r="B44">
        <v>194</v>
      </c>
      <c r="C44">
        <v>207</v>
      </c>
    </row>
    <row r="45" spans="1:3" x14ac:dyDescent="0.3">
      <c r="A45" t="s">
        <v>40</v>
      </c>
      <c r="B45">
        <v>514</v>
      </c>
      <c r="C45">
        <v>934</v>
      </c>
    </row>
    <row r="46" spans="1:3" x14ac:dyDescent="0.3">
      <c r="A46" t="s">
        <v>48</v>
      </c>
      <c r="B46">
        <v>502</v>
      </c>
      <c r="C46">
        <v>806</v>
      </c>
    </row>
    <row r="47" spans="1:3" x14ac:dyDescent="0.3">
      <c r="A47" t="s">
        <v>46</v>
      </c>
      <c r="B47">
        <v>0</v>
      </c>
      <c r="C47">
        <v>0</v>
      </c>
    </row>
    <row r="48" spans="1:3" x14ac:dyDescent="0.3">
      <c r="A48" t="s">
        <v>64</v>
      </c>
      <c r="B48">
        <v>3279</v>
      </c>
      <c r="C48">
        <v>5624</v>
      </c>
    </row>
    <row r="49" spans="1:3" x14ac:dyDescent="0.3">
      <c r="A49" t="s">
        <v>29</v>
      </c>
      <c r="B49">
        <v>448</v>
      </c>
      <c r="C49">
        <v>402</v>
      </c>
    </row>
    <row r="50" spans="1:3" x14ac:dyDescent="0.3">
      <c r="A50" t="s">
        <v>62</v>
      </c>
      <c r="B50">
        <v>498</v>
      </c>
      <c r="C50">
        <v>584</v>
      </c>
    </row>
    <row r="51" spans="1:3" x14ac:dyDescent="0.3">
      <c r="A51" t="s">
        <v>60</v>
      </c>
      <c r="B51">
        <v>744</v>
      </c>
      <c r="C51">
        <v>1127</v>
      </c>
    </row>
    <row r="52" spans="1:3" x14ac:dyDescent="0.3">
      <c r="A52" t="s">
        <v>56</v>
      </c>
      <c r="B52">
        <v>567</v>
      </c>
      <c r="C52">
        <v>610</v>
      </c>
    </row>
    <row r="53" spans="1:3" x14ac:dyDescent="0.3">
      <c r="A53" t="s">
        <v>54</v>
      </c>
      <c r="B53">
        <v>370</v>
      </c>
      <c r="C53">
        <v>445</v>
      </c>
    </row>
    <row r="54" spans="1:3" x14ac:dyDescent="0.3">
      <c r="A54" t="s">
        <v>34</v>
      </c>
      <c r="B54">
        <v>1085</v>
      </c>
      <c r="C54">
        <v>1398</v>
      </c>
    </row>
    <row r="55" spans="1:3" x14ac:dyDescent="0.3">
      <c r="A55" t="s">
        <v>32</v>
      </c>
      <c r="B55">
        <v>307</v>
      </c>
      <c r="C55">
        <v>433</v>
      </c>
    </row>
    <row r="56" spans="1:3" x14ac:dyDescent="0.3">
      <c r="A56" t="s">
        <v>58</v>
      </c>
      <c r="B56">
        <v>302</v>
      </c>
      <c r="C56">
        <v>394</v>
      </c>
    </row>
    <row r="58" spans="1:3" x14ac:dyDescent="0.3">
      <c r="A58" t="s">
        <v>65</v>
      </c>
      <c r="B58">
        <f>B40+B43+B48</f>
        <v>10010</v>
      </c>
      <c r="C58">
        <f t="shared" ref="C58" si="0">C40+C43+C48</f>
        <v>14919</v>
      </c>
    </row>
    <row r="59" spans="1:3" x14ac:dyDescent="0.3">
      <c r="A59" t="s">
        <v>66</v>
      </c>
      <c r="B59">
        <f>B50+B51+B45+B47</f>
        <v>1756</v>
      </c>
      <c r="C59">
        <f t="shared" ref="C59" si="1">C50+C51+C45+C47</f>
        <v>2645</v>
      </c>
    </row>
    <row r="60" spans="1:3" x14ac:dyDescent="0.3">
      <c r="A60" t="s">
        <v>67</v>
      </c>
      <c r="B60">
        <f>B41+B42+B46+B54+B55</f>
        <v>3393</v>
      </c>
      <c r="C60">
        <f t="shared" ref="C60" si="2">C41+C42+C46+C54+C55</f>
        <v>4637</v>
      </c>
    </row>
    <row r="61" spans="1:3" x14ac:dyDescent="0.3">
      <c r="A61" t="s">
        <v>68</v>
      </c>
      <c r="B61">
        <f>B52+B53+B44</f>
        <v>1131</v>
      </c>
      <c r="C61">
        <f t="shared" ref="C61" si="3">C52+C53+C44</f>
        <v>1262</v>
      </c>
    </row>
    <row r="62" spans="1:3" x14ac:dyDescent="0.3">
      <c r="A62" t="s">
        <v>74</v>
      </c>
      <c r="B62">
        <f>B49</f>
        <v>448</v>
      </c>
      <c r="C62">
        <f t="shared" ref="C62" si="4">C49</f>
        <v>402</v>
      </c>
    </row>
    <row r="63" spans="1:3" x14ac:dyDescent="0.3">
      <c r="A63" t="s">
        <v>75</v>
      </c>
      <c r="B63">
        <f>B56</f>
        <v>302</v>
      </c>
      <c r="C63">
        <f t="shared" ref="C63" si="5">C56</f>
        <v>394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A15" sqref="A15"/>
    </sheetView>
  </sheetViews>
  <sheetFormatPr defaultRowHeight="16.5" x14ac:dyDescent="0.3"/>
  <cols>
    <col min="2" max="6" width="9" customWidth="1"/>
  </cols>
  <sheetData>
    <row r="1" spans="1:6" x14ac:dyDescent="0.2">
      <c r="A1" s="5" t="s">
        <v>77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15">
      <c r="A2" s="5" t="s">
        <v>53</v>
      </c>
      <c r="B2" s="6">
        <v>3.3236099537749052E-4</v>
      </c>
      <c r="C2" s="6">
        <v>4.7175840726707468E-4</v>
      </c>
      <c r="D2" s="6">
        <v>6.6109476301073693E-4</v>
      </c>
      <c r="E2" s="6">
        <v>7.2745422520311873E-4</v>
      </c>
      <c r="F2" s="6">
        <v>6.1125850139581717E-4</v>
      </c>
    </row>
    <row r="3" spans="1:6" x14ac:dyDescent="0.15">
      <c r="A3" s="5" t="s">
        <v>30</v>
      </c>
      <c r="B3" s="6">
        <v>2.9439770369791115E-4</v>
      </c>
      <c r="C3" s="6">
        <v>2.6423274566743745E-4</v>
      </c>
      <c r="D3" s="6">
        <v>7.0310860824616831E-4</v>
      </c>
      <c r="E3" s="6">
        <v>8.8479449414423925E-4</v>
      </c>
      <c r="F3" s="6">
        <v>7.4847397393680885E-4</v>
      </c>
    </row>
    <row r="4" spans="1:6" x14ac:dyDescent="0.15">
      <c r="A4" s="5" t="s">
        <v>31</v>
      </c>
      <c r="B4" s="6">
        <v>2.5876036817047026E-4</v>
      </c>
      <c r="C4" s="6">
        <v>4.3761084708434381E-4</v>
      </c>
      <c r="D4" s="6">
        <v>6.6373160485829863E-4</v>
      </c>
      <c r="E4" s="6">
        <v>7.0920012931455765E-4</v>
      </c>
      <c r="F4" s="6">
        <v>5.7757453627514459E-4</v>
      </c>
    </row>
    <row r="5" spans="1:6" x14ac:dyDescent="0.15">
      <c r="A5" s="5" t="s">
        <v>33</v>
      </c>
      <c r="B5" s="6">
        <v>9.1926268545076666E-5</v>
      </c>
      <c r="C5" s="6">
        <v>1.2943559801787167E-4</v>
      </c>
      <c r="D5" s="6">
        <v>2.2534959034130762E-4</v>
      </c>
      <c r="E5" s="6">
        <v>4.2572782279206347E-4</v>
      </c>
      <c r="F5" s="6">
        <v>3.6153007930259795E-4</v>
      </c>
    </row>
    <row r="6" spans="1:6" x14ac:dyDescent="0.15">
      <c r="A6" s="5" t="s">
        <v>35</v>
      </c>
      <c r="B6" s="6">
        <v>4.0452335404666894E-4</v>
      </c>
      <c r="C6" s="6">
        <v>5.2221505847090349E-4</v>
      </c>
      <c r="D6" s="6">
        <v>7.4263852546782485E-4</v>
      </c>
      <c r="E6" s="6">
        <v>7.8593664383690002E-4</v>
      </c>
      <c r="F6" s="6">
        <v>5.1876221520540447E-4</v>
      </c>
    </row>
    <row r="7" spans="1:6" x14ac:dyDescent="0.15">
      <c r="A7" s="5" t="s">
        <v>37</v>
      </c>
      <c r="B7" s="6">
        <v>1.2919922453826261E-4</v>
      </c>
      <c r="C7" s="6">
        <v>1.3835307705263833E-4</v>
      </c>
      <c r="D7" s="6">
        <v>1.3757539802911498E-4</v>
      </c>
      <c r="E7" s="6">
        <v>2.4031200284615334E-4</v>
      </c>
      <c r="F7" s="6">
        <v>4.8390164140790337E-4</v>
      </c>
    </row>
    <row r="8" spans="1:6" x14ac:dyDescent="0.15">
      <c r="A8" s="5" t="s">
        <v>39</v>
      </c>
      <c r="B8" s="6">
        <v>2.6452640022234843E-4</v>
      </c>
      <c r="C8" s="6">
        <v>2.6783082712437338E-4</v>
      </c>
      <c r="D8" s="6">
        <v>3.8045959519099072E-4</v>
      </c>
      <c r="E8" s="6">
        <v>5.2758504325209679E-4</v>
      </c>
      <c r="F8" s="6">
        <v>4.1606172481022108E-4</v>
      </c>
    </row>
    <row r="9" spans="1:6" x14ac:dyDescent="0.15">
      <c r="A9" s="5" t="s">
        <v>41</v>
      </c>
      <c r="B9" s="6">
        <v>3.3475637355945672E-4</v>
      </c>
      <c r="C9" s="6">
        <v>6.1211823712569195E-4</v>
      </c>
      <c r="D9" s="6">
        <v>8.5692694747401758E-4</v>
      </c>
      <c r="E9" s="6">
        <v>9.5674051716028202E-4</v>
      </c>
      <c r="F9" s="6">
        <v>6.8125245643914584E-4</v>
      </c>
    </row>
    <row r="10" spans="1:6" x14ac:dyDescent="0.15">
      <c r="A10" s="5" t="s">
        <v>43</v>
      </c>
      <c r="B10" s="6">
        <v>2.4647694917343026E-4</v>
      </c>
      <c r="C10" s="6">
        <v>3.9304425801263009E-4</v>
      </c>
      <c r="D10" s="6">
        <v>4.8744167635168605E-4</v>
      </c>
      <c r="E10" s="6">
        <v>6.0248608529922087E-4</v>
      </c>
      <c r="F10" s="6">
        <v>5.3866568568200328E-4</v>
      </c>
    </row>
    <row r="11" spans="1:6" x14ac:dyDescent="0.15">
      <c r="A11" s="5" t="s">
        <v>45</v>
      </c>
      <c r="B11" s="6">
        <v>5.7039381751436392E-4</v>
      </c>
      <c r="C11" s="6">
        <v>7.9697216273958056E-4</v>
      </c>
      <c r="D11" s="6">
        <v>1.0308110369967301E-3</v>
      </c>
      <c r="E11" s="6">
        <v>1.0886410462904821E-3</v>
      </c>
      <c r="F11" s="6">
        <v>9.4396160311781686E-4</v>
      </c>
    </row>
    <row r="12" spans="1:6" x14ac:dyDescent="0.15">
      <c r="A12" s="5" t="s">
        <v>47</v>
      </c>
      <c r="B12" s="6">
        <v>0</v>
      </c>
      <c r="C12" s="6">
        <v>0</v>
      </c>
      <c r="D12" s="6">
        <v>0</v>
      </c>
      <c r="E12" s="6">
        <v>3.4601462133579386E-4</v>
      </c>
      <c r="F12" s="6">
        <v>2.3450766105449335E-4</v>
      </c>
    </row>
    <row r="13" spans="1:6" x14ac:dyDescent="0.15">
      <c r="A13" s="5" t="s">
        <v>49</v>
      </c>
      <c r="B13" s="6">
        <v>4.3051954790301818E-4</v>
      </c>
      <c r="C13" s="6">
        <v>6.965828549007542E-4</v>
      </c>
      <c r="D13" s="6">
        <v>1.0651099541263663E-3</v>
      </c>
      <c r="E13" s="6">
        <v>8.5862277606208663E-4</v>
      </c>
      <c r="F13" s="6">
        <v>5.4517127097125921E-4</v>
      </c>
    </row>
    <row r="14" spans="1:6" x14ac:dyDescent="0.15">
      <c r="A14" s="5" t="s">
        <v>51</v>
      </c>
      <c r="B14" s="6">
        <v>3.9065932858774936E-4</v>
      </c>
      <c r="C14" s="6">
        <v>5.2324581924539817E-4</v>
      </c>
      <c r="D14" s="6">
        <v>7.9186217715438453E-4</v>
      </c>
      <c r="E14" s="6">
        <v>7.6552119629961959E-4</v>
      </c>
      <c r="F14" s="6">
        <v>6.9530877073619216E-4</v>
      </c>
    </row>
    <row r="15" spans="1:6" x14ac:dyDescent="0.15">
      <c r="A15" s="5" t="s">
        <v>55</v>
      </c>
      <c r="B15" s="6">
        <v>2.0601141303228199E-4</v>
      </c>
      <c r="C15" s="6">
        <v>2.4828169539016211E-4</v>
      </c>
      <c r="D15" s="6">
        <v>2.2732959775507834E-4</v>
      </c>
      <c r="E15" s="6">
        <v>3.4460709476639165E-4</v>
      </c>
      <c r="F15" s="6">
        <v>2.2696691146669262E-4</v>
      </c>
    </row>
    <row r="16" spans="1:6" x14ac:dyDescent="0.15">
      <c r="A16" s="5" t="s">
        <v>57</v>
      </c>
      <c r="B16" s="6">
        <v>3.0930062056505457E-4</v>
      </c>
      <c r="C16" s="6">
        <v>3.3403169687006826E-4</v>
      </c>
      <c r="D16" s="6">
        <v>4.2405578836151111E-4</v>
      </c>
      <c r="E16" s="6">
        <v>5.3667569794121244E-4</v>
      </c>
      <c r="F16" s="6">
        <v>3.4447066341388734E-4</v>
      </c>
    </row>
    <row r="17" spans="1:6" x14ac:dyDescent="0.15">
      <c r="A17" s="5" t="s">
        <v>59</v>
      </c>
      <c r="B17" s="6">
        <v>4.8449301495832078E-4</v>
      </c>
      <c r="C17" s="6">
        <v>6.1393954409535078E-4</v>
      </c>
      <c r="D17" s="6">
        <v>7.4132362726004968E-4</v>
      </c>
      <c r="E17" s="6">
        <v>8.4956273832866198E-4</v>
      </c>
      <c r="F17" s="6">
        <v>7.065578706671159E-4</v>
      </c>
    </row>
    <row r="18" spans="1:6" x14ac:dyDescent="0.15">
      <c r="A18" s="5" t="s">
        <v>61</v>
      </c>
      <c r="B18" s="6">
        <v>3.4887548615142512E-4</v>
      </c>
      <c r="C18" s="6">
        <v>5.2117390375439434E-4</v>
      </c>
      <c r="D18" s="6">
        <v>7.5593100994950069E-4</v>
      </c>
      <c r="E18" s="6">
        <v>5.8529257089647544E-4</v>
      </c>
      <c r="F18" s="6">
        <v>5.8209089622702191E-4</v>
      </c>
    </row>
    <row r="19" spans="1:6" x14ac:dyDescent="0.15">
      <c r="A19" s="5" t="s">
        <v>63</v>
      </c>
      <c r="B19" s="6">
        <v>3.1058922143140468E-4</v>
      </c>
      <c r="C19" s="6">
        <v>3.6250573398410559E-4</v>
      </c>
      <c r="D19" s="6">
        <v>4.3431723048734219E-4</v>
      </c>
      <c r="E19" s="6">
        <v>5.990144493823584E-4</v>
      </c>
      <c r="F19" s="6">
        <v>6.482493591031856E-4</v>
      </c>
    </row>
    <row r="20" spans="1:6" x14ac:dyDescent="0.3">
      <c r="A20" t="s">
        <v>65</v>
      </c>
      <c r="B20" s="6">
        <v>3.9424215826353227E-4</v>
      </c>
      <c r="C20" s="6">
        <v>5.8461316488971407E-4</v>
      </c>
      <c r="D20" s="6">
        <v>8.1646650455304329E-4</v>
      </c>
      <c r="E20" s="6">
        <v>8.5688316982893771E-4</v>
      </c>
      <c r="F20" s="6">
        <v>7.2575218410091645E-4</v>
      </c>
    </row>
    <row r="21" spans="1:6" x14ac:dyDescent="0.3">
      <c r="A21" t="s">
        <v>66</v>
      </c>
      <c r="B21" s="6">
        <v>3.1846660144992984E-4</v>
      </c>
      <c r="C21" s="6">
        <v>4.7436518012515706E-4</v>
      </c>
      <c r="D21" s="6">
        <v>6.4842508957171419E-4</v>
      </c>
      <c r="E21" s="6">
        <v>6.7339031332985669E-4</v>
      </c>
      <c r="F21" s="6">
        <v>6.0554668018145878E-4</v>
      </c>
    </row>
    <row r="22" spans="1:6" x14ac:dyDescent="0.3">
      <c r="A22" t="s">
        <v>67</v>
      </c>
      <c r="B22" s="6">
        <v>2.5921894649844708E-4</v>
      </c>
      <c r="C22" s="6">
        <v>3.5534236205884615E-4</v>
      </c>
      <c r="D22" s="6">
        <v>5.03340567605247E-4</v>
      </c>
      <c r="E22" s="6">
        <v>6.0316222726254697E-4</v>
      </c>
      <c r="F22" s="6">
        <v>4.6632660480672963E-4</v>
      </c>
    </row>
    <row r="23" spans="1:6" x14ac:dyDescent="0.3">
      <c r="A23" t="s">
        <v>68</v>
      </c>
      <c r="B23" s="6">
        <v>2.2043595253863865E-4</v>
      </c>
      <c r="C23" s="6">
        <v>2.4674147769208736E-4</v>
      </c>
      <c r="D23" s="6">
        <v>2.7125087842723916E-4</v>
      </c>
      <c r="E23" s="6">
        <v>3.8232374167501855E-4</v>
      </c>
      <c r="F23" s="6">
        <v>3.4364762821982245E-4</v>
      </c>
    </row>
    <row r="24" spans="1:6" x14ac:dyDescent="0.3">
      <c r="A24" t="s">
        <v>74</v>
      </c>
      <c r="B24" s="6">
        <v>2.9439770369791115E-4</v>
      </c>
      <c r="C24" s="6">
        <v>2.6423274566743745E-4</v>
      </c>
      <c r="D24" s="6">
        <v>7.0310860824616831E-4</v>
      </c>
      <c r="E24" s="6">
        <v>8.8479449414423925E-4</v>
      </c>
      <c r="F24" s="6">
        <v>7.4847397393680885E-4</v>
      </c>
    </row>
    <row r="25" spans="1:6" x14ac:dyDescent="0.3">
      <c r="A25" t="s">
        <v>75</v>
      </c>
      <c r="B25" s="6">
        <v>4.8449301495832078E-4</v>
      </c>
      <c r="C25" s="6">
        <v>6.1393954409535078E-4</v>
      </c>
      <c r="D25" s="6">
        <v>7.4132362726004968E-4</v>
      </c>
      <c r="E25" s="6">
        <v>8.4956273832866198E-4</v>
      </c>
      <c r="F25" s="6">
        <v>7.065578706671159E-4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15" sqref="F15"/>
    </sheetView>
  </sheetViews>
  <sheetFormatPr defaultRowHeight="16.5" x14ac:dyDescent="0.3"/>
  <sheetData>
    <row r="1" spans="1:10" x14ac:dyDescent="0.2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10" x14ac:dyDescent="0.2">
      <c r="A2" s="5" t="s">
        <v>53</v>
      </c>
      <c r="B2" s="1" t="s">
        <v>10</v>
      </c>
      <c r="C2" s="1" t="s">
        <v>11</v>
      </c>
    </row>
    <row r="3" spans="1:10" x14ac:dyDescent="0.2">
      <c r="A3" s="5" t="s">
        <v>30</v>
      </c>
      <c r="B3" s="1" t="s">
        <v>10</v>
      </c>
      <c r="C3" s="1" t="s">
        <v>11</v>
      </c>
      <c r="D3">
        <v>10</v>
      </c>
      <c r="E3">
        <v>13</v>
      </c>
      <c r="F3">
        <v>8</v>
      </c>
      <c r="G3">
        <v>3</v>
      </c>
      <c r="H3">
        <v>2</v>
      </c>
      <c r="I3">
        <v>7.2</v>
      </c>
      <c r="J3">
        <v>7</v>
      </c>
    </row>
    <row r="4" spans="1:10" x14ac:dyDescent="0.2">
      <c r="A4" s="5" t="s">
        <v>31</v>
      </c>
      <c r="B4" s="1" t="s">
        <v>10</v>
      </c>
      <c r="C4" s="1" t="s">
        <v>11</v>
      </c>
      <c r="D4">
        <v>12</v>
      </c>
      <c r="E4">
        <v>8</v>
      </c>
      <c r="F4">
        <v>9</v>
      </c>
      <c r="G4">
        <v>8</v>
      </c>
      <c r="H4">
        <v>8</v>
      </c>
      <c r="I4">
        <v>9</v>
      </c>
      <c r="J4">
        <v>9</v>
      </c>
    </row>
    <row r="5" spans="1:10" x14ac:dyDescent="0.2">
      <c r="A5" s="5" t="s">
        <v>33</v>
      </c>
      <c r="B5" s="1" t="s">
        <v>10</v>
      </c>
      <c r="C5" s="1" t="s">
        <v>11</v>
      </c>
      <c r="D5">
        <v>16</v>
      </c>
      <c r="E5">
        <v>16</v>
      </c>
      <c r="F5">
        <v>15</v>
      </c>
      <c r="G5">
        <v>14</v>
      </c>
      <c r="H5">
        <v>14</v>
      </c>
      <c r="I5">
        <v>15</v>
      </c>
      <c r="J5">
        <v>14</v>
      </c>
    </row>
    <row r="6" spans="1:10" x14ac:dyDescent="0.2">
      <c r="A6" s="5" t="s">
        <v>35</v>
      </c>
      <c r="B6" s="1" t="s">
        <v>10</v>
      </c>
      <c r="C6" s="1" t="s">
        <v>11</v>
      </c>
      <c r="D6">
        <v>4</v>
      </c>
      <c r="E6">
        <v>6</v>
      </c>
      <c r="F6">
        <v>6</v>
      </c>
      <c r="G6">
        <v>6</v>
      </c>
      <c r="H6">
        <v>11</v>
      </c>
      <c r="I6">
        <v>6.6</v>
      </c>
      <c r="J6">
        <v>6</v>
      </c>
    </row>
    <row r="7" spans="1:10" x14ac:dyDescent="0.2">
      <c r="A7" s="5" t="s">
        <v>37</v>
      </c>
      <c r="B7" s="1" t="s">
        <v>10</v>
      </c>
      <c r="C7" s="1" t="s">
        <v>11</v>
      </c>
      <c r="D7">
        <v>15</v>
      </c>
      <c r="E7">
        <v>15</v>
      </c>
      <c r="F7">
        <v>16</v>
      </c>
      <c r="G7">
        <v>17</v>
      </c>
      <c r="H7">
        <v>12</v>
      </c>
      <c r="I7">
        <v>15</v>
      </c>
      <c r="J7">
        <v>14</v>
      </c>
    </row>
    <row r="8" spans="1:10" x14ac:dyDescent="0.2">
      <c r="A8" s="5" t="s">
        <v>39</v>
      </c>
      <c r="B8" s="1" t="s">
        <v>10</v>
      </c>
      <c r="C8" s="1" t="s">
        <v>11</v>
      </c>
      <c r="D8">
        <v>11</v>
      </c>
      <c r="E8">
        <v>12</v>
      </c>
      <c r="F8">
        <v>13</v>
      </c>
      <c r="G8">
        <v>13</v>
      </c>
      <c r="H8">
        <v>13</v>
      </c>
      <c r="I8">
        <v>12.4</v>
      </c>
      <c r="J8">
        <v>13</v>
      </c>
    </row>
    <row r="9" spans="1:10" x14ac:dyDescent="0.2">
      <c r="A9" s="5" t="s">
        <v>41</v>
      </c>
      <c r="B9" s="1" t="s">
        <v>10</v>
      </c>
      <c r="C9" s="1" t="s">
        <v>11</v>
      </c>
      <c r="D9">
        <v>7</v>
      </c>
      <c r="E9">
        <v>4</v>
      </c>
      <c r="F9">
        <v>3</v>
      </c>
      <c r="G9">
        <v>2</v>
      </c>
      <c r="H9">
        <v>5</v>
      </c>
      <c r="I9">
        <v>4.2</v>
      </c>
      <c r="J9" s="7">
        <v>4</v>
      </c>
    </row>
    <row r="10" spans="1:10" x14ac:dyDescent="0.2">
      <c r="A10" s="5" t="s">
        <v>43</v>
      </c>
      <c r="B10" s="1" t="s">
        <v>10</v>
      </c>
      <c r="C10" s="1" t="s">
        <v>11</v>
      </c>
      <c r="D10">
        <v>13</v>
      </c>
      <c r="E10">
        <v>9</v>
      </c>
      <c r="F10">
        <v>10</v>
      </c>
      <c r="G10">
        <v>9</v>
      </c>
      <c r="H10">
        <v>10</v>
      </c>
      <c r="I10">
        <v>10.199999999999999</v>
      </c>
      <c r="J10">
        <v>11</v>
      </c>
    </row>
    <row r="11" spans="1:10" x14ac:dyDescent="0.2">
      <c r="A11" s="5" t="s">
        <v>45</v>
      </c>
      <c r="B11" s="1" t="s">
        <v>10</v>
      </c>
      <c r="C11" s="1" t="s">
        <v>11</v>
      </c>
      <c r="D11">
        <v>1</v>
      </c>
      <c r="E11">
        <v>1</v>
      </c>
      <c r="F11">
        <v>2</v>
      </c>
      <c r="G11">
        <v>1</v>
      </c>
      <c r="H11">
        <v>1</v>
      </c>
      <c r="I11">
        <v>1.2</v>
      </c>
      <c r="J11" s="7">
        <v>1</v>
      </c>
    </row>
    <row r="12" spans="1:10" x14ac:dyDescent="0.2">
      <c r="A12" s="5" t="s">
        <v>47</v>
      </c>
      <c r="B12" s="1" t="s">
        <v>10</v>
      </c>
      <c r="C12" s="1" t="s">
        <v>11</v>
      </c>
      <c r="D12">
        <v>17</v>
      </c>
      <c r="E12">
        <v>17</v>
      </c>
      <c r="F12">
        <v>17</v>
      </c>
      <c r="G12">
        <v>15</v>
      </c>
      <c r="H12">
        <v>16</v>
      </c>
      <c r="I12">
        <v>16.399999999999999</v>
      </c>
      <c r="J12">
        <v>17</v>
      </c>
    </row>
    <row r="13" spans="1:10" x14ac:dyDescent="0.2">
      <c r="A13" s="5" t="s">
        <v>49</v>
      </c>
      <c r="B13" s="1" t="s">
        <v>10</v>
      </c>
      <c r="C13" s="1" t="s">
        <v>11</v>
      </c>
      <c r="D13">
        <v>3</v>
      </c>
      <c r="E13">
        <v>2</v>
      </c>
      <c r="F13">
        <v>1</v>
      </c>
      <c r="G13">
        <v>4</v>
      </c>
      <c r="H13">
        <v>9</v>
      </c>
      <c r="I13">
        <v>3.8</v>
      </c>
      <c r="J13" s="7">
        <v>2</v>
      </c>
    </row>
    <row r="14" spans="1:10" x14ac:dyDescent="0.2">
      <c r="A14" s="5" t="s">
        <v>51</v>
      </c>
      <c r="B14" s="1" t="s">
        <v>10</v>
      </c>
      <c r="C14" s="1" t="s">
        <v>11</v>
      </c>
      <c r="D14">
        <v>5</v>
      </c>
      <c r="E14">
        <v>5</v>
      </c>
      <c r="F14">
        <v>4</v>
      </c>
      <c r="G14">
        <v>7</v>
      </c>
      <c r="H14">
        <v>4</v>
      </c>
      <c r="I14">
        <v>5</v>
      </c>
      <c r="J14" s="7">
        <v>5</v>
      </c>
    </row>
    <row r="15" spans="1:10" x14ac:dyDescent="0.2">
      <c r="A15" s="5" t="s">
        <v>55</v>
      </c>
      <c r="B15" s="1" t="s">
        <v>10</v>
      </c>
      <c r="C15" s="1" t="s">
        <v>11</v>
      </c>
      <c r="D15">
        <v>14</v>
      </c>
      <c r="E15">
        <v>14</v>
      </c>
      <c r="F15">
        <v>14</v>
      </c>
      <c r="G15">
        <v>16</v>
      </c>
      <c r="H15">
        <v>17</v>
      </c>
      <c r="I15">
        <v>15</v>
      </c>
      <c r="J15">
        <v>14</v>
      </c>
    </row>
    <row r="16" spans="1:10" x14ac:dyDescent="0.2">
      <c r="A16" s="5" t="s">
        <v>57</v>
      </c>
      <c r="B16" s="1" t="s">
        <v>10</v>
      </c>
      <c r="C16" s="1" t="s">
        <v>11</v>
      </c>
      <c r="D16">
        <v>9</v>
      </c>
      <c r="E16">
        <v>11</v>
      </c>
      <c r="F16">
        <v>12</v>
      </c>
      <c r="G16">
        <v>12</v>
      </c>
      <c r="H16">
        <v>15</v>
      </c>
      <c r="I16">
        <v>11.8</v>
      </c>
      <c r="J16">
        <v>12</v>
      </c>
    </row>
    <row r="17" spans="1:10" x14ac:dyDescent="0.2">
      <c r="A17" s="5" t="s">
        <v>59</v>
      </c>
      <c r="B17" s="1" t="s">
        <v>10</v>
      </c>
      <c r="C17" s="1" t="s">
        <v>11</v>
      </c>
      <c r="D17">
        <v>2</v>
      </c>
      <c r="E17">
        <v>3</v>
      </c>
      <c r="F17">
        <v>7</v>
      </c>
      <c r="G17">
        <v>5</v>
      </c>
      <c r="H17">
        <v>3</v>
      </c>
      <c r="I17">
        <v>4</v>
      </c>
      <c r="J17" s="7">
        <v>3</v>
      </c>
    </row>
    <row r="18" spans="1:10" x14ac:dyDescent="0.2">
      <c r="A18" s="5" t="s">
        <v>61</v>
      </c>
      <c r="B18" s="1" t="s">
        <v>10</v>
      </c>
      <c r="C18" s="1" t="s">
        <v>11</v>
      </c>
      <c r="D18">
        <v>6</v>
      </c>
      <c r="E18">
        <v>7</v>
      </c>
      <c r="F18">
        <v>5</v>
      </c>
      <c r="G18">
        <v>11</v>
      </c>
      <c r="H18">
        <v>7</v>
      </c>
      <c r="I18">
        <v>7.2</v>
      </c>
      <c r="J18">
        <v>7</v>
      </c>
    </row>
    <row r="19" spans="1:10" x14ac:dyDescent="0.2">
      <c r="A19" s="5" t="s">
        <v>63</v>
      </c>
      <c r="B19" s="1" t="s">
        <v>10</v>
      </c>
      <c r="C19" s="1" t="s">
        <v>11</v>
      </c>
      <c r="D19">
        <v>8</v>
      </c>
      <c r="E19">
        <v>10</v>
      </c>
      <c r="F19">
        <v>11</v>
      </c>
      <c r="G19">
        <v>10</v>
      </c>
      <c r="H19">
        <v>6</v>
      </c>
      <c r="I19">
        <v>9</v>
      </c>
      <c r="J19">
        <v>9</v>
      </c>
    </row>
    <row r="20" spans="1:10" x14ac:dyDescent="0.2">
      <c r="A20" t="s">
        <v>65</v>
      </c>
      <c r="B20" s="1" t="s">
        <v>10</v>
      </c>
      <c r="C20" s="1" t="s">
        <v>11</v>
      </c>
      <c r="D20" s="9">
        <v>2</v>
      </c>
      <c r="E20" s="9">
        <v>2</v>
      </c>
      <c r="F20" s="9">
        <v>1</v>
      </c>
      <c r="G20" s="9">
        <v>2</v>
      </c>
      <c r="H20" s="9">
        <v>2</v>
      </c>
      <c r="I20">
        <v>1.8</v>
      </c>
      <c r="J20" s="9">
        <v>1</v>
      </c>
    </row>
    <row r="21" spans="1:10" x14ac:dyDescent="0.2">
      <c r="A21" t="s">
        <v>66</v>
      </c>
      <c r="B21" s="1" t="s">
        <v>10</v>
      </c>
      <c r="C21" s="1" t="s">
        <v>11</v>
      </c>
      <c r="D21" s="9">
        <v>3</v>
      </c>
      <c r="E21" s="9">
        <v>3</v>
      </c>
      <c r="F21" s="9">
        <v>4</v>
      </c>
      <c r="G21" s="9">
        <v>4</v>
      </c>
      <c r="H21" s="9">
        <v>4</v>
      </c>
      <c r="I21">
        <v>3.6</v>
      </c>
      <c r="J21" s="9">
        <v>4</v>
      </c>
    </row>
    <row r="22" spans="1:10" x14ac:dyDescent="0.2">
      <c r="A22" t="s">
        <v>67</v>
      </c>
      <c r="B22" s="1" t="s">
        <v>10</v>
      </c>
      <c r="C22" s="1" t="s">
        <v>11</v>
      </c>
      <c r="D22" s="9">
        <v>5</v>
      </c>
      <c r="E22" s="9">
        <v>4</v>
      </c>
      <c r="F22" s="9">
        <v>5</v>
      </c>
      <c r="G22" s="9">
        <v>5</v>
      </c>
      <c r="H22" s="9">
        <v>5</v>
      </c>
      <c r="I22">
        <v>4.8</v>
      </c>
      <c r="J22" s="9">
        <v>5</v>
      </c>
    </row>
    <row r="23" spans="1:10" x14ac:dyDescent="0.2">
      <c r="A23" t="s">
        <v>68</v>
      </c>
      <c r="B23" s="1" t="s">
        <v>10</v>
      </c>
      <c r="C23" s="1" t="s">
        <v>11</v>
      </c>
      <c r="D23" s="9">
        <v>6</v>
      </c>
      <c r="E23" s="9">
        <v>6</v>
      </c>
      <c r="F23" s="9">
        <v>6</v>
      </c>
      <c r="G23" s="9">
        <v>6</v>
      </c>
      <c r="H23" s="9">
        <v>6</v>
      </c>
      <c r="I23">
        <v>6</v>
      </c>
      <c r="J23" s="9">
        <v>6</v>
      </c>
    </row>
    <row r="24" spans="1:10" x14ac:dyDescent="0.2">
      <c r="A24" t="s">
        <v>74</v>
      </c>
      <c r="B24" s="1" t="s">
        <v>10</v>
      </c>
      <c r="C24" s="1" t="s">
        <v>11</v>
      </c>
      <c r="D24" s="9">
        <v>4</v>
      </c>
      <c r="E24" s="9">
        <v>5</v>
      </c>
      <c r="F24" s="9">
        <v>3</v>
      </c>
      <c r="G24" s="9">
        <v>1</v>
      </c>
      <c r="H24" s="9">
        <v>1</v>
      </c>
      <c r="I24">
        <v>2.8</v>
      </c>
      <c r="J24" s="9">
        <v>3</v>
      </c>
    </row>
    <row r="25" spans="1:10" x14ac:dyDescent="0.2">
      <c r="A25" t="s">
        <v>75</v>
      </c>
      <c r="B25" s="1" t="s">
        <v>10</v>
      </c>
      <c r="C25" s="1" t="s">
        <v>11</v>
      </c>
      <c r="D25" s="9">
        <v>1</v>
      </c>
      <c r="E25" s="9">
        <v>1</v>
      </c>
      <c r="F25" s="9">
        <v>2</v>
      </c>
      <c r="G25" s="9">
        <v>3</v>
      </c>
      <c r="H25" s="9">
        <v>3</v>
      </c>
      <c r="I25">
        <v>2</v>
      </c>
      <c r="J25" s="9">
        <v>2</v>
      </c>
    </row>
    <row r="38" spans="1:3" x14ac:dyDescent="0.3">
      <c r="A38" t="s">
        <v>52</v>
      </c>
      <c r="B38">
        <v>17040</v>
      </c>
      <c r="C38">
        <v>24259</v>
      </c>
    </row>
    <row r="39" spans="1:3" x14ac:dyDescent="0.3">
      <c r="A39" t="s">
        <v>44</v>
      </c>
      <c r="B39">
        <v>5593</v>
      </c>
      <c r="C39">
        <v>7764</v>
      </c>
    </row>
    <row r="40" spans="1:3" x14ac:dyDescent="0.3">
      <c r="A40" t="s">
        <v>42</v>
      </c>
      <c r="B40">
        <v>848</v>
      </c>
      <c r="C40">
        <v>1343</v>
      </c>
    </row>
    <row r="41" spans="1:3" x14ac:dyDescent="0.3">
      <c r="A41" t="s">
        <v>38</v>
      </c>
      <c r="B41">
        <v>651</v>
      </c>
      <c r="C41">
        <v>657</v>
      </c>
    </row>
    <row r="42" spans="1:3" x14ac:dyDescent="0.3">
      <c r="A42" t="s">
        <v>50</v>
      </c>
      <c r="B42">
        <v>1138</v>
      </c>
      <c r="C42">
        <v>1531</v>
      </c>
    </row>
    <row r="43" spans="1:3" x14ac:dyDescent="0.3">
      <c r="A43" t="s">
        <v>36</v>
      </c>
      <c r="B43">
        <v>194</v>
      </c>
      <c r="C43">
        <v>207</v>
      </c>
    </row>
    <row r="44" spans="1:3" x14ac:dyDescent="0.3">
      <c r="A44" t="s">
        <v>40</v>
      </c>
      <c r="B44">
        <v>514</v>
      </c>
      <c r="C44">
        <v>934</v>
      </c>
    </row>
    <row r="45" spans="1:3" x14ac:dyDescent="0.3">
      <c r="A45" t="s">
        <v>48</v>
      </c>
      <c r="B45">
        <v>502</v>
      </c>
      <c r="C45">
        <v>806</v>
      </c>
    </row>
    <row r="46" spans="1:3" x14ac:dyDescent="0.3">
      <c r="A46" t="s">
        <v>46</v>
      </c>
      <c r="B46">
        <v>0</v>
      </c>
      <c r="C46">
        <v>0</v>
      </c>
    </row>
    <row r="47" spans="1:3" x14ac:dyDescent="0.3">
      <c r="A47" t="s">
        <v>64</v>
      </c>
      <c r="B47">
        <v>3279</v>
      </c>
      <c r="C47">
        <v>5624</v>
      </c>
    </row>
    <row r="48" spans="1:3" x14ac:dyDescent="0.3">
      <c r="A48" t="s">
        <v>29</v>
      </c>
      <c r="B48">
        <v>448</v>
      </c>
      <c r="C48">
        <v>402</v>
      </c>
    </row>
    <row r="49" spans="1:3" x14ac:dyDescent="0.3">
      <c r="A49" t="s">
        <v>62</v>
      </c>
      <c r="B49">
        <v>498</v>
      </c>
      <c r="C49">
        <v>584</v>
      </c>
    </row>
    <row r="50" spans="1:3" x14ac:dyDescent="0.3">
      <c r="A50" t="s">
        <v>60</v>
      </c>
      <c r="B50">
        <v>744</v>
      </c>
      <c r="C50">
        <v>1127</v>
      </c>
    </row>
    <row r="51" spans="1:3" x14ac:dyDescent="0.3">
      <c r="A51" t="s">
        <v>56</v>
      </c>
      <c r="B51">
        <v>567</v>
      </c>
      <c r="C51">
        <v>610</v>
      </c>
    </row>
    <row r="52" spans="1:3" x14ac:dyDescent="0.3">
      <c r="A52" t="s">
        <v>54</v>
      </c>
      <c r="B52">
        <v>370</v>
      </c>
      <c r="C52">
        <v>445</v>
      </c>
    </row>
    <row r="53" spans="1:3" x14ac:dyDescent="0.3">
      <c r="A53" t="s">
        <v>34</v>
      </c>
      <c r="B53">
        <v>1085</v>
      </c>
      <c r="C53">
        <v>1398</v>
      </c>
    </row>
    <row r="54" spans="1:3" x14ac:dyDescent="0.3">
      <c r="A54" t="s">
        <v>32</v>
      </c>
      <c r="B54">
        <v>307</v>
      </c>
      <c r="C54">
        <v>433</v>
      </c>
    </row>
    <row r="55" spans="1:3" x14ac:dyDescent="0.3">
      <c r="A55" t="s">
        <v>58</v>
      </c>
      <c r="B55">
        <v>302</v>
      </c>
      <c r="C55">
        <v>394</v>
      </c>
    </row>
    <row r="57" spans="1:3" x14ac:dyDescent="0.3">
      <c r="A57" t="s">
        <v>65</v>
      </c>
      <c r="B57">
        <f>B39+B42+B47</f>
        <v>10010</v>
      </c>
      <c r="C57">
        <f t="shared" ref="C57" si="0">C39+C42+C47</f>
        <v>14919</v>
      </c>
    </row>
    <row r="58" spans="1:3" x14ac:dyDescent="0.3">
      <c r="A58" t="s">
        <v>66</v>
      </c>
      <c r="B58">
        <f>B49+B50+B44+B46</f>
        <v>1756</v>
      </c>
      <c r="C58">
        <f t="shared" ref="C58" si="1">C49+C50+C44+C46</f>
        <v>2645</v>
      </c>
    </row>
    <row r="59" spans="1:3" x14ac:dyDescent="0.3">
      <c r="A59" t="s">
        <v>67</v>
      </c>
      <c r="B59">
        <f>B40+B41+B45+B53+B54</f>
        <v>3393</v>
      </c>
      <c r="C59">
        <f t="shared" ref="C59" si="2">C40+C41+C45+C53+C54</f>
        <v>4637</v>
      </c>
    </row>
    <row r="60" spans="1:3" x14ac:dyDescent="0.3">
      <c r="A60" t="s">
        <v>68</v>
      </c>
      <c r="B60">
        <f>B51+B52+B43</f>
        <v>1131</v>
      </c>
      <c r="C60">
        <f t="shared" ref="C60" si="3">C51+C52+C43</f>
        <v>1262</v>
      </c>
    </row>
    <row r="61" spans="1:3" x14ac:dyDescent="0.3">
      <c r="A61" t="s">
        <v>74</v>
      </c>
      <c r="B61">
        <f>B48</f>
        <v>448</v>
      </c>
      <c r="C61">
        <f t="shared" ref="C61" si="4">C48</f>
        <v>402</v>
      </c>
    </row>
    <row r="62" spans="1:3" x14ac:dyDescent="0.3">
      <c r="A62" t="s">
        <v>75</v>
      </c>
      <c r="B62">
        <f>B55</f>
        <v>302</v>
      </c>
      <c r="C62">
        <f t="shared" ref="C62" si="5">C55</f>
        <v>394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8" sqref="D18"/>
    </sheetView>
  </sheetViews>
  <sheetFormatPr defaultRowHeight="16.5" x14ac:dyDescent="0.3"/>
  <sheetData>
    <row r="1" spans="1:8" x14ac:dyDescent="0.3">
      <c r="A1" s="1" t="s">
        <v>0</v>
      </c>
      <c r="B1" s="2"/>
      <c r="C1" s="2"/>
      <c r="D1" s="3"/>
      <c r="E1" s="3"/>
      <c r="F1" s="3"/>
      <c r="G1" s="3"/>
      <c r="H1" s="3"/>
    </row>
    <row r="2" spans="1:8" x14ac:dyDescent="0.2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">
      <c r="A3" s="1" t="s">
        <v>9</v>
      </c>
      <c r="B3" s="1" t="s">
        <v>10</v>
      </c>
      <c r="C3" s="1" t="s">
        <v>11</v>
      </c>
      <c r="D3" s="4">
        <v>1521751</v>
      </c>
      <c r="E3" s="4">
        <v>1521386</v>
      </c>
      <c r="F3" s="4">
        <v>1520391</v>
      </c>
      <c r="G3" s="4">
        <v>1520127</v>
      </c>
      <c r="H3" s="4">
        <v>1521763</v>
      </c>
    </row>
    <row r="4" spans="1:8" x14ac:dyDescent="0.2">
      <c r="A4" s="1" t="s">
        <v>12</v>
      </c>
      <c r="B4" s="1" t="s">
        <v>10</v>
      </c>
      <c r="C4" s="1" t="s">
        <v>11</v>
      </c>
      <c r="D4" s="4">
        <v>12671956</v>
      </c>
      <c r="E4" s="4">
        <v>12851601</v>
      </c>
      <c r="F4" s="4">
        <v>13103188</v>
      </c>
      <c r="G4" s="4">
        <v>13300900</v>
      </c>
      <c r="H4" s="4">
        <v>13511676</v>
      </c>
    </row>
    <row r="5" spans="1:8" x14ac:dyDescent="0.2">
      <c r="A5" s="1" t="s">
        <v>13</v>
      </c>
      <c r="B5" s="1" t="s">
        <v>10</v>
      </c>
      <c r="C5" s="1" t="s">
        <v>11</v>
      </c>
      <c r="D5" s="4">
        <v>3339633</v>
      </c>
      <c r="E5" s="4">
        <v>3345293</v>
      </c>
      <c r="F5" s="4">
        <v>3350350</v>
      </c>
      <c r="G5" s="4">
        <v>3347209</v>
      </c>
      <c r="H5" s="4">
        <v>3333056</v>
      </c>
    </row>
    <row r="6" spans="1:8" x14ac:dyDescent="0.2">
      <c r="A6" s="1" t="s">
        <v>14</v>
      </c>
      <c r="B6" s="1" t="s">
        <v>10</v>
      </c>
      <c r="C6" s="1" t="s">
        <v>11</v>
      </c>
      <c r="D6" s="4">
        <v>2682169</v>
      </c>
      <c r="E6" s="4">
        <v>2677058</v>
      </c>
      <c r="F6" s="4">
        <v>2672902</v>
      </c>
      <c r="G6" s="4">
        <v>2668154</v>
      </c>
      <c r="H6" s="4">
        <v>2644757</v>
      </c>
    </row>
    <row r="7" spans="1:8" x14ac:dyDescent="0.2">
      <c r="A7" s="1" t="s">
        <v>15</v>
      </c>
      <c r="B7" s="1" t="s">
        <v>10</v>
      </c>
      <c r="C7" s="1" t="s">
        <v>11</v>
      </c>
      <c r="D7" s="4">
        <v>1501557</v>
      </c>
      <c r="E7" s="4">
        <v>1496172</v>
      </c>
      <c r="F7" s="4">
        <v>1490092</v>
      </c>
      <c r="G7" s="4">
        <v>1489730</v>
      </c>
      <c r="H7" s="4">
        <v>1477573</v>
      </c>
    </row>
    <row r="8" spans="1:8" x14ac:dyDescent="0.2">
      <c r="A8" s="1" t="s">
        <v>16</v>
      </c>
      <c r="B8" s="1" t="s">
        <v>10</v>
      </c>
      <c r="C8" s="1" t="s">
        <v>11</v>
      </c>
      <c r="D8" s="4">
        <v>2461002</v>
      </c>
      <c r="E8" s="4">
        <v>2453041</v>
      </c>
      <c r="F8" s="4">
        <v>2444412</v>
      </c>
      <c r="G8" s="4">
        <v>2429940</v>
      </c>
      <c r="H8" s="4">
        <v>2410700</v>
      </c>
    </row>
    <row r="9" spans="1:8" x14ac:dyDescent="0.2">
      <c r="A9" s="1" t="s">
        <v>17</v>
      </c>
      <c r="B9" s="1" t="s">
        <v>10</v>
      </c>
      <c r="C9" s="1" t="s">
        <v>11</v>
      </c>
      <c r="D9" s="4">
        <v>1535445</v>
      </c>
      <c r="E9" s="4">
        <v>1525849</v>
      </c>
      <c r="F9" s="4">
        <v>1511214</v>
      </c>
      <c r="G9" s="4">
        <v>1498839</v>
      </c>
      <c r="H9" s="4">
        <v>1488435</v>
      </c>
    </row>
    <row r="10" spans="1:8" x14ac:dyDescent="0.2">
      <c r="A10" s="1" t="s">
        <v>18</v>
      </c>
      <c r="B10" s="1" t="s">
        <v>10</v>
      </c>
      <c r="C10" s="1" t="s">
        <v>11</v>
      </c>
      <c r="D10" s="4">
        <v>3440484</v>
      </c>
      <c r="E10" s="4">
        <v>3416918</v>
      </c>
      <c r="F10" s="4">
        <v>3395278</v>
      </c>
      <c r="G10" s="4">
        <v>3372692</v>
      </c>
      <c r="H10" s="4">
        <v>3349016</v>
      </c>
    </row>
    <row r="11" spans="1:8" x14ac:dyDescent="0.2">
      <c r="A11" s="1" t="s">
        <v>19</v>
      </c>
      <c r="B11" s="1" t="s">
        <v>10</v>
      </c>
      <c r="C11" s="1" t="s">
        <v>11</v>
      </c>
      <c r="D11" s="4">
        <v>9805506</v>
      </c>
      <c r="E11" s="4">
        <v>9741871</v>
      </c>
      <c r="F11" s="4">
        <v>9673936</v>
      </c>
      <c r="G11" s="4">
        <v>9639541</v>
      </c>
      <c r="H11" s="4">
        <v>9586195</v>
      </c>
    </row>
    <row r="12" spans="1:8" x14ac:dyDescent="0.2">
      <c r="A12" s="1" t="s">
        <v>20</v>
      </c>
      <c r="B12" s="1" t="s">
        <v>10</v>
      </c>
      <c r="C12" s="1" t="s">
        <v>11</v>
      </c>
      <c r="D12" s="4">
        <v>242507</v>
      </c>
      <c r="E12" s="4">
        <v>276589</v>
      </c>
      <c r="F12" s="4">
        <v>312374</v>
      </c>
      <c r="G12" s="4">
        <v>338136</v>
      </c>
      <c r="H12" s="4">
        <v>353933</v>
      </c>
    </row>
    <row r="13" spans="1:8" x14ac:dyDescent="0.2">
      <c r="A13" s="1" t="s">
        <v>21</v>
      </c>
      <c r="B13" s="1" t="s">
        <v>10</v>
      </c>
      <c r="C13" s="1" t="s">
        <v>11</v>
      </c>
      <c r="D13" s="4">
        <v>1166033</v>
      </c>
      <c r="E13" s="4">
        <v>1157077</v>
      </c>
      <c r="F13" s="4">
        <v>1150116</v>
      </c>
      <c r="G13" s="4">
        <v>1143692</v>
      </c>
      <c r="H13" s="4">
        <v>1135423</v>
      </c>
    </row>
    <row r="14" spans="1:8" x14ac:dyDescent="0.2">
      <c r="A14" s="1" t="s">
        <v>22</v>
      </c>
      <c r="B14" s="1" t="s">
        <v>10</v>
      </c>
      <c r="C14" s="1" t="s">
        <v>11</v>
      </c>
      <c r="D14" s="4">
        <v>2913024</v>
      </c>
      <c r="E14" s="4">
        <v>2925967</v>
      </c>
      <c r="F14" s="4">
        <v>2936117</v>
      </c>
      <c r="G14" s="4">
        <v>2952237</v>
      </c>
      <c r="H14" s="4">
        <v>2945454</v>
      </c>
    </row>
    <row r="15" spans="1:8" x14ac:dyDescent="0.2">
      <c r="A15" s="1" t="s">
        <v>23</v>
      </c>
      <c r="B15" s="1" t="s">
        <v>10</v>
      </c>
      <c r="C15" s="1" t="s">
        <v>11</v>
      </c>
      <c r="D15" s="4">
        <v>51269554</v>
      </c>
      <c r="E15" s="4">
        <v>51422507</v>
      </c>
      <c r="F15" s="4">
        <v>51629512</v>
      </c>
      <c r="G15" s="4">
        <v>51779203</v>
      </c>
      <c r="H15" s="4">
        <v>51829136</v>
      </c>
    </row>
    <row r="16" spans="1:8" x14ac:dyDescent="0.2">
      <c r="A16" s="1" t="s">
        <v>24</v>
      </c>
      <c r="B16" s="1" t="s">
        <v>10</v>
      </c>
      <c r="C16" s="1" t="s">
        <v>11</v>
      </c>
      <c r="D16" s="4">
        <v>1796017</v>
      </c>
      <c r="E16" s="4">
        <v>1792319</v>
      </c>
      <c r="F16" s="4">
        <v>1790352</v>
      </c>
      <c r="G16" s="4">
        <v>1787543</v>
      </c>
      <c r="H16" s="4">
        <v>1788807</v>
      </c>
    </row>
    <row r="17" spans="1:8" x14ac:dyDescent="0.2">
      <c r="A17" s="1" t="s">
        <v>25</v>
      </c>
      <c r="B17" s="1" t="s">
        <v>10</v>
      </c>
      <c r="C17" s="1" t="s">
        <v>11</v>
      </c>
      <c r="D17" s="4">
        <v>1833168</v>
      </c>
      <c r="E17" s="4">
        <v>1826174</v>
      </c>
      <c r="F17" s="4">
        <v>1818157</v>
      </c>
      <c r="G17" s="4">
        <v>1807423</v>
      </c>
      <c r="H17" s="4">
        <v>1802766</v>
      </c>
    </row>
    <row r="18" spans="1:8" x14ac:dyDescent="0.2">
      <c r="A18" s="1" t="s">
        <v>26</v>
      </c>
      <c r="B18" s="1" t="s">
        <v>10</v>
      </c>
      <c r="C18" s="1" t="s">
        <v>11</v>
      </c>
      <c r="D18" s="4">
        <v>623332</v>
      </c>
      <c r="E18" s="4">
        <v>641757</v>
      </c>
      <c r="F18" s="4">
        <v>658282</v>
      </c>
      <c r="G18" s="4">
        <v>665048</v>
      </c>
      <c r="H18" s="4">
        <v>670858</v>
      </c>
    </row>
    <row r="19" spans="1:8" x14ac:dyDescent="0.2">
      <c r="A19" s="1" t="s">
        <v>27</v>
      </c>
      <c r="B19" s="1" t="s">
        <v>10</v>
      </c>
      <c r="C19" s="1" t="s">
        <v>11</v>
      </c>
      <c r="D19" s="4">
        <v>2132566</v>
      </c>
      <c r="E19" s="4">
        <v>2162426</v>
      </c>
      <c r="F19" s="4">
        <v>2181416</v>
      </c>
      <c r="G19" s="4">
        <v>2188649</v>
      </c>
      <c r="H19" s="4">
        <v>2176636</v>
      </c>
    </row>
    <row r="20" spans="1:8" x14ac:dyDescent="0.2">
      <c r="A20" s="1" t="s">
        <v>28</v>
      </c>
      <c r="B20" s="1" t="s">
        <v>10</v>
      </c>
      <c r="C20" s="1" t="s">
        <v>11</v>
      </c>
      <c r="D20" s="4">
        <v>1603404</v>
      </c>
      <c r="E20" s="4">
        <v>1611009</v>
      </c>
      <c r="F20" s="4">
        <v>1620935</v>
      </c>
      <c r="G20" s="4">
        <v>1629343</v>
      </c>
      <c r="H20" s="4">
        <v>1632088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G24" sqref="G24"/>
    </sheetView>
  </sheetViews>
  <sheetFormatPr defaultRowHeight="16.5" x14ac:dyDescent="0.3"/>
  <cols>
    <col min="14" max="18" width="0" hidden="1" customWidth="1"/>
  </cols>
  <sheetData>
    <row r="1" spans="1:25" x14ac:dyDescent="0.3">
      <c r="A1" s="1" t="s">
        <v>0</v>
      </c>
      <c r="B1" s="2"/>
      <c r="C1" s="2"/>
      <c r="D1" s="3"/>
      <c r="E1" s="3"/>
      <c r="F1" s="3"/>
      <c r="G1" s="3"/>
      <c r="H1" s="3"/>
    </row>
    <row r="2" spans="1:25" x14ac:dyDescent="0.2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</row>
    <row r="3" spans="1:25" x14ac:dyDescent="0.2">
      <c r="A3" s="5" t="s">
        <v>53</v>
      </c>
      <c r="B3" s="1" t="s">
        <v>10</v>
      </c>
      <c r="C3" s="1" t="s">
        <v>11</v>
      </c>
      <c r="D3" s="4">
        <v>51269554</v>
      </c>
      <c r="E3" s="4">
        <v>51422507</v>
      </c>
      <c r="F3" s="4">
        <v>51629512</v>
      </c>
      <c r="G3" s="4">
        <v>51779203</v>
      </c>
      <c r="H3" s="4">
        <v>51829136</v>
      </c>
      <c r="I3">
        <f>VLOOKUP($A3,$A$24:$F$41,2,0)</f>
        <v>17040</v>
      </c>
      <c r="J3">
        <f>VLOOKUP($A3,$A$24:$F$41,3,0)</f>
        <v>24259</v>
      </c>
      <c r="K3">
        <f>VLOOKUP($A3,$A$24:$F$41,4,0)</f>
        <v>34132</v>
      </c>
      <c r="L3">
        <f>VLOOKUP($A3,$A$24:$F$41,5,0)</f>
        <v>37667</v>
      </c>
      <c r="M3">
        <f>VLOOKUP($A3,$A$24:$F$41,6,0)</f>
        <v>31681</v>
      </c>
      <c r="N3" s="6">
        <f>I3/D3</f>
        <v>3.3236099537749052E-4</v>
      </c>
      <c r="O3" s="6">
        <f>J3/E3</f>
        <v>4.7175840726707468E-4</v>
      </c>
      <c r="P3" s="6">
        <f>K3/F3</f>
        <v>6.6109476301073693E-4</v>
      </c>
      <c r="Q3" s="6">
        <f>L3/G3</f>
        <v>7.2745422520311873E-4</v>
      </c>
      <c r="R3" s="6">
        <f>M3/H3</f>
        <v>6.1125850139581717E-4</v>
      </c>
    </row>
    <row r="4" spans="1:25" x14ac:dyDescent="0.2">
      <c r="A4" s="5" t="s">
        <v>30</v>
      </c>
      <c r="B4" s="1" t="s">
        <v>10</v>
      </c>
      <c r="C4" s="1" t="s">
        <v>11</v>
      </c>
      <c r="D4" s="4">
        <v>1521751</v>
      </c>
      <c r="E4" s="4">
        <v>1521386</v>
      </c>
      <c r="F4" s="4">
        <v>1520391</v>
      </c>
      <c r="G4" s="4">
        <v>1520127</v>
      </c>
      <c r="H4" s="4">
        <v>1521763</v>
      </c>
      <c r="I4">
        <f t="shared" ref="I4:I20" si="0">VLOOKUP($A4,$A$24:$F$41,2,0)</f>
        <v>448</v>
      </c>
      <c r="J4">
        <f t="shared" ref="J4:J20" si="1">VLOOKUP($A4,$A$24:$F$41,3,0)</f>
        <v>402</v>
      </c>
      <c r="K4">
        <f t="shared" ref="K4:K20" si="2">VLOOKUP($A4,$A$24:$F$41,4,0)</f>
        <v>1069</v>
      </c>
      <c r="L4">
        <f t="shared" ref="L4:L20" si="3">VLOOKUP($A4,$A$24:$F$41,5,0)</f>
        <v>1345</v>
      </c>
      <c r="M4">
        <f t="shared" ref="M4:M20" si="4">VLOOKUP($A4,$A$24:$F$41,6,0)</f>
        <v>1139</v>
      </c>
      <c r="N4" s="6">
        <f t="shared" ref="N4:N20" si="5">I4/D4</f>
        <v>2.9439770369791115E-4</v>
      </c>
      <c r="O4" s="6">
        <f t="shared" ref="O4:O20" si="6">J4/E4</f>
        <v>2.6423274566743745E-4</v>
      </c>
      <c r="P4" s="6">
        <f t="shared" ref="P4:P20" si="7">K4/F4</f>
        <v>7.0310860824616831E-4</v>
      </c>
      <c r="Q4" s="6">
        <f t="shared" ref="Q4:Q20" si="8">L4/G4</f>
        <v>8.8479449414423925E-4</v>
      </c>
      <c r="R4" s="6">
        <f t="shared" ref="R4:R20" si="9">M4/H4</f>
        <v>7.4847397393680885E-4</v>
      </c>
      <c r="S4">
        <f>RANK(N4,N$4:N$20)</f>
        <v>10</v>
      </c>
      <c r="T4">
        <f>RANK(O4,O$4:O$20)</f>
        <v>13</v>
      </c>
      <c r="U4">
        <f>RANK(P4,P$4:P$20)</f>
        <v>8</v>
      </c>
      <c r="V4">
        <f>RANK(Q4,Q$4:Q$20)</f>
        <v>3</v>
      </c>
      <c r="W4">
        <f>RANK(R4,R$4:R$20)</f>
        <v>2</v>
      </c>
      <c r="X4">
        <f>AVERAGE(S4:W4)</f>
        <v>7.2</v>
      </c>
      <c r="Y4">
        <f>RANK(X4,$X$4:$X$20,1)</f>
        <v>7</v>
      </c>
    </row>
    <row r="5" spans="1:25" x14ac:dyDescent="0.2">
      <c r="A5" s="5" t="s">
        <v>31</v>
      </c>
      <c r="B5" s="1" t="s">
        <v>10</v>
      </c>
      <c r="C5" s="1" t="s">
        <v>11</v>
      </c>
      <c r="D5" s="4">
        <v>12671956</v>
      </c>
      <c r="E5" s="4">
        <v>12851601</v>
      </c>
      <c r="F5" s="4">
        <v>13103188</v>
      </c>
      <c r="G5" s="4">
        <v>13300900</v>
      </c>
      <c r="H5" s="4">
        <v>13511676</v>
      </c>
      <c r="I5">
        <f t="shared" si="0"/>
        <v>3279</v>
      </c>
      <c r="J5">
        <f t="shared" si="1"/>
        <v>5624</v>
      </c>
      <c r="K5">
        <f t="shared" si="2"/>
        <v>8697</v>
      </c>
      <c r="L5">
        <f t="shared" si="3"/>
        <v>9433</v>
      </c>
      <c r="M5">
        <f t="shared" si="4"/>
        <v>7804</v>
      </c>
      <c r="N5" s="6">
        <f t="shared" si="5"/>
        <v>2.5876036817047026E-4</v>
      </c>
      <c r="O5" s="6">
        <f t="shared" si="6"/>
        <v>4.3761084708434381E-4</v>
      </c>
      <c r="P5" s="6">
        <f t="shared" si="7"/>
        <v>6.6373160485829863E-4</v>
      </c>
      <c r="Q5" s="6">
        <f t="shared" si="8"/>
        <v>7.0920012931455765E-4</v>
      </c>
      <c r="R5" s="6">
        <f t="shared" si="9"/>
        <v>5.7757453627514459E-4</v>
      </c>
      <c r="S5">
        <f t="shared" ref="S5:S20" si="10">RANK(N5,N$4:N$20)</f>
        <v>12</v>
      </c>
      <c r="T5">
        <f t="shared" ref="T5:T20" si="11">RANK(O5,O$4:O$20)</f>
        <v>8</v>
      </c>
      <c r="U5">
        <f t="shared" ref="U5:U20" si="12">RANK(P5,P$4:P$20)</f>
        <v>9</v>
      </c>
      <c r="V5">
        <f t="shared" ref="V5:V20" si="13">RANK(Q5,Q$4:Q$20)</f>
        <v>8</v>
      </c>
      <c r="W5">
        <f t="shared" ref="W5:W20" si="14">RANK(R5,R$4:R$20)</f>
        <v>8</v>
      </c>
      <c r="X5">
        <f t="shared" ref="X5:X20" si="15">AVERAGE(S5:W5)</f>
        <v>9</v>
      </c>
      <c r="Y5">
        <f t="shared" ref="Y5:Y20" si="16">RANK(X5,$X$4:$X$20,1)</f>
        <v>9</v>
      </c>
    </row>
    <row r="6" spans="1:25" x14ac:dyDescent="0.2">
      <c r="A6" s="5" t="s">
        <v>33</v>
      </c>
      <c r="B6" s="1" t="s">
        <v>10</v>
      </c>
      <c r="C6" s="1" t="s">
        <v>11</v>
      </c>
      <c r="D6" s="4">
        <v>3339633</v>
      </c>
      <c r="E6" s="4">
        <v>3345293</v>
      </c>
      <c r="F6" s="4">
        <v>3350350</v>
      </c>
      <c r="G6" s="4">
        <v>3347209</v>
      </c>
      <c r="H6" s="4">
        <v>3333056</v>
      </c>
      <c r="I6">
        <f t="shared" si="0"/>
        <v>307</v>
      </c>
      <c r="J6">
        <f t="shared" si="1"/>
        <v>433</v>
      </c>
      <c r="K6">
        <f t="shared" si="2"/>
        <v>755</v>
      </c>
      <c r="L6">
        <f t="shared" si="3"/>
        <v>1425</v>
      </c>
      <c r="M6">
        <f t="shared" si="4"/>
        <v>1205</v>
      </c>
      <c r="N6" s="6">
        <f t="shared" si="5"/>
        <v>9.1926268545076666E-5</v>
      </c>
      <c r="O6" s="6">
        <f t="shared" si="6"/>
        <v>1.2943559801787167E-4</v>
      </c>
      <c r="P6" s="6">
        <f t="shared" si="7"/>
        <v>2.2534959034130762E-4</v>
      </c>
      <c r="Q6" s="6">
        <f t="shared" si="8"/>
        <v>4.2572782279206347E-4</v>
      </c>
      <c r="R6" s="6">
        <f t="shared" si="9"/>
        <v>3.6153007930259795E-4</v>
      </c>
      <c r="S6">
        <f t="shared" si="10"/>
        <v>16</v>
      </c>
      <c r="T6">
        <f t="shared" si="11"/>
        <v>16</v>
      </c>
      <c r="U6">
        <f t="shared" si="12"/>
        <v>15</v>
      </c>
      <c r="V6">
        <f t="shared" si="13"/>
        <v>14</v>
      </c>
      <c r="W6">
        <f t="shared" si="14"/>
        <v>14</v>
      </c>
      <c r="X6">
        <f t="shared" si="15"/>
        <v>15</v>
      </c>
      <c r="Y6">
        <f t="shared" si="16"/>
        <v>14</v>
      </c>
    </row>
    <row r="7" spans="1:25" x14ac:dyDescent="0.2">
      <c r="A7" s="5" t="s">
        <v>35</v>
      </c>
      <c r="B7" s="1" t="s">
        <v>10</v>
      </c>
      <c r="C7" s="1" t="s">
        <v>11</v>
      </c>
      <c r="D7" s="4">
        <v>2682169</v>
      </c>
      <c r="E7" s="4">
        <v>2677058</v>
      </c>
      <c r="F7" s="4">
        <v>2672902</v>
      </c>
      <c r="G7" s="4">
        <v>2668154</v>
      </c>
      <c r="H7" s="4">
        <v>2644757</v>
      </c>
      <c r="I7">
        <f t="shared" si="0"/>
        <v>1085</v>
      </c>
      <c r="J7">
        <f t="shared" si="1"/>
        <v>1398</v>
      </c>
      <c r="K7">
        <f t="shared" si="2"/>
        <v>1985</v>
      </c>
      <c r="L7">
        <f t="shared" si="3"/>
        <v>2097</v>
      </c>
      <c r="M7">
        <f t="shared" si="4"/>
        <v>1372</v>
      </c>
      <c r="N7" s="6">
        <f t="shared" si="5"/>
        <v>4.0452335404666894E-4</v>
      </c>
      <c r="O7" s="6">
        <f t="shared" si="6"/>
        <v>5.2221505847090349E-4</v>
      </c>
      <c r="P7" s="6">
        <f t="shared" si="7"/>
        <v>7.4263852546782485E-4</v>
      </c>
      <c r="Q7" s="6">
        <f t="shared" si="8"/>
        <v>7.8593664383690002E-4</v>
      </c>
      <c r="R7" s="6">
        <f t="shared" si="9"/>
        <v>5.1876221520540447E-4</v>
      </c>
      <c r="S7">
        <f t="shared" si="10"/>
        <v>4</v>
      </c>
      <c r="T7">
        <f t="shared" si="11"/>
        <v>6</v>
      </c>
      <c r="U7">
        <f t="shared" si="12"/>
        <v>6</v>
      </c>
      <c r="V7">
        <f t="shared" si="13"/>
        <v>6</v>
      </c>
      <c r="W7">
        <f t="shared" si="14"/>
        <v>11</v>
      </c>
      <c r="X7">
        <f t="shared" si="15"/>
        <v>6.6</v>
      </c>
      <c r="Y7">
        <f t="shared" si="16"/>
        <v>6</v>
      </c>
    </row>
    <row r="8" spans="1:25" x14ac:dyDescent="0.2">
      <c r="A8" s="5" t="s">
        <v>37</v>
      </c>
      <c r="B8" s="1" t="s">
        <v>10</v>
      </c>
      <c r="C8" s="1" t="s">
        <v>11</v>
      </c>
      <c r="D8" s="4">
        <v>1501557</v>
      </c>
      <c r="E8" s="4">
        <v>1496172</v>
      </c>
      <c r="F8" s="4">
        <v>1490092</v>
      </c>
      <c r="G8" s="4">
        <v>1489730</v>
      </c>
      <c r="H8" s="4">
        <v>1477573</v>
      </c>
      <c r="I8">
        <f t="shared" si="0"/>
        <v>194</v>
      </c>
      <c r="J8">
        <f t="shared" si="1"/>
        <v>207</v>
      </c>
      <c r="K8">
        <f t="shared" si="2"/>
        <v>205</v>
      </c>
      <c r="L8">
        <f t="shared" si="3"/>
        <v>358</v>
      </c>
      <c r="M8">
        <f t="shared" si="4"/>
        <v>715</v>
      </c>
      <c r="N8" s="6">
        <f t="shared" si="5"/>
        <v>1.2919922453826261E-4</v>
      </c>
      <c r="O8" s="6">
        <f t="shared" si="6"/>
        <v>1.3835307705263833E-4</v>
      </c>
      <c r="P8" s="6">
        <f t="shared" si="7"/>
        <v>1.3757539802911498E-4</v>
      </c>
      <c r="Q8" s="6">
        <f t="shared" si="8"/>
        <v>2.4031200284615334E-4</v>
      </c>
      <c r="R8" s="6">
        <f t="shared" si="9"/>
        <v>4.8390164140790337E-4</v>
      </c>
      <c r="S8">
        <f t="shared" si="10"/>
        <v>15</v>
      </c>
      <c r="T8">
        <f t="shared" si="11"/>
        <v>15</v>
      </c>
      <c r="U8">
        <f t="shared" si="12"/>
        <v>16</v>
      </c>
      <c r="V8">
        <f t="shared" si="13"/>
        <v>17</v>
      </c>
      <c r="W8">
        <f t="shared" si="14"/>
        <v>12</v>
      </c>
      <c r="X8">
        <f t="shared" si="15"/>
        <v>15</v>
      </c>
      <c r="Y8">
        <f t="shared" si="16"/>
        <v>14</v>
      </c>
    </row>
    <row r="9" spans="1:25" x14ac:dyDescent="0.2">
      <c r="A9" s="5" t="s">
        <v>39</v>
      </c>
      <c r="B9" s="1" t="s">
        <v>10</v>
      </c>
      <c r="C9" s="1" t="s">
        <v>11</v>
      </c>
      <c r="D9" s="4">
        <v>2461002</v>
      </c>
      <c r="E9" s="4">
        <v>2453041</v>
      </c>
      <c r="F9" s="4">
        <v>2444412</v>
      </c>
      <c r="G9" s="4">
        <v>2429940</v>
      </c>
      <c r="H9" s="4">
        <v>2410700</v>
      </c>
      <c r="I9">
        <f t="shared" si="0"/>
        <v>651</v>
      </c>
      <c r="J9">
        <f t="shared" si="1"/>
        <v>657</v>
      </c>
      <c r="K9">
        <f t="shared" si="2"/>
        <v>930</v>
      </c>
      <c r="L9">
        <f t="shared" si="3"/>
        <v>1282</v>
      </c>
      <c r="M9">
        <f t="shared" si="4"/>
        <v>1003</v>
      </c>
      <c r="N9" s="6">
        <f t="shared" si="5"/>
        <v>2.6452640022234843E-4</v>
      </c>
      <c r="O9" s="6">
        <f t="shared" si="6"/>
        <v>2.6783082712437338E-4</v>
      </c>
      <c r="P9" s="6">
        <f t="shared" si="7"/>
        <v>3.8045959519099072E-4</v>
      </c>
      <c r="Q9" s="6">
        <f t="shared" si="8"/>
        <v>5.2758504325209679E-4</v>
      </c>
      <c r="R9" s="6">
        <f t="shared" si="9"/>
        <v>4.1606172481022108E-4</v>
      </c>
      <c r="S9">
        <f t="shared" si="10"/>
        <v>11</v>
      </c>
      <c r="T9">
        <f t="shared" si="11"/>
        <v>12</v>
      </c>
      <c r="U9">
        <f t="shared" si="12"/>
        <v>13</v>
      </c>
      <c r="V9">
        <f t="shared" si="13"/>
        <v>13</v>
      </c>
      <c r="W9">
        <f t="shared" si="14"/>
        <v>13</v>
      </c>
      <c r="X9">
        <f t="shared" si="15"/>
        <v>12.4</v>
      </c>
      <c r="Y9">
        <f t="shared" si="16"/>
        <v>13</v>
      </c>
    </row>
    <row r="10" spans="1:25" x14ac:dyDescent="0.2">
      <c r="A10" s="5" t="s">
        <v>41</v>
      </c>
      <c r="B10" s="1" t="s">
        <v>10</v>
      </c>
      <c r="C10" s="1" t="s">
        <v>11</v>
      </c>
      <c r="D10" s="4">
        <v>1535445</v>
      </c>
      <c r="E10" s="4">
        <v>1525849</v>
      </c>
      <c r="F10" s="4">
        <v>1511214</v>
      </c>
      <c r="G10" s="4">
        <v>1498839</v>
      </c>
      <c r="H10" s="4">
        <v>1488435</v>
      </c>
      <c r="I10">
        <f t="shared" si="0"/>
        <v>514</v>
      </c>
      <c r="J10">
        <f t="shared" si="1"/>
        <v>934</v>
      </c>
      <c r="K10">
        <f t="shared" si="2"/>
        <v>1295</v>
      </c>
      <c r="L10">
        <f t="shared" si="3"/>
        <v>1434</v>
      </c>
      <c r="M10">
        <f t="shared" si="4"/>
        <v>1014</v>
      </c>
      <c r="N10" s="6">
        <f t="shared" si="5"/>
        <v>3.3475637355945672E-4</v>
      </c>
      <c r="O10" s="6">
        <f t="shared" si="6"/>
        <v>6.1211823712569195E-4</v>
      </c>
      <c r="P10" s="6">
        <f t="shared" si="7"/>
        <v>8.5692694747401758E-4</v>
      </c>
      <c r="Q10" s="6">
        <f t="shared" si="8"/>
        <v>9.5674051716028202E-4</v>
      </c>
      <c r="R10" s="6">
        <f t="shared" si="9"/>
        <v>6.8125245643914584E-4</v>
      </c>
      <c r="S10">
        <f t="shared" si="10"/>
        <v>7</v>
      </c>
      <c r="T10">
        <f t="shared" si="11"/>
        <v>4</v>
      </c>
      <c r="U10">
        <f t="shared" si="12"/>
        <v>3</v>
      </c>
      <c r="V10">
        <f t="shared" si="13"/>
        <v>2</v>
      </c>
      <c r="W10">
        <f t="shared" si="14"/>
        <v>5</v>
      </c>
      <c r="X10">
        <f t="shared" si="15"/>
        <v>4.2</v>
      </c>
      <c r="Y10" s="7">
        <f t="shared" si="16"/>
        <v>4</v>
      </c>
    </row>
    <row r="11" spans="1:25" x14ac:dyDescent="0.2">
      <c r="A11" s="5" t="s">
        <v>43</v>
      </c>
      <c r="B11" s="1" t="s">
        <v>10</v>
      </c>
      <c r="C11" s="1" t="s">
        <v>11</v>
      </c>
      <c r="D11" s="4">
        <v>3440484</v>
      </c>
      <c r="E11" s="4">
        <v>3416918</v>
      </c>
      <c r="F11" s="4">
        <v>3395278</v>
      </c>
      <c r="G11" s="4">
        <v>3372692</v>
      </c>
      <c r="H11" s="4">
        <v>3349016</v>
      </c>
      <c r="I11">
        <f t="shared" si="0"/>
        <v>848</v>
      </c>
      <c r="J11">
        <f t="shared" si="1"/>
        <v>1343</v>
      </c>
      <c r="K11">
        <f t="shared" si="2"/>
        <v>1655</v>
      </c>
      <c r="L11">
        <f t="shared" si="3"/>
        <v>2032</v>
      </c>
      <c r="M11">
        <f t="shared" si="4"/>
        <v>1804</v>
      </c>
      <c r="N11" s="6">
        <f t="shared" si="5"/>
        <v>2.4647694917343026E-4</v>
      </c>
      <c r="O11" s="6">
        <f t="shared" si="6"/>
        <v>3.9304425801263009E-4</v>
      </c>
      <c r="P11" s="6">
        <f t="shared" si="7"/>
        <v>4.8744167635168605E-4</v>
      </c>
      <c r="Q11" s="6">
        <f t="shared" si="8"/>
        <v>6.0248608529922087E-4</v>
      </c>
      <c r="R11" s="6">
        <f t="shared" si="9"/>
        <v>5.3866568568200328E-4</v>
      </c>
      <c r="S11">
        <f t="shared" si="10"/>
        <v>13</v>
      </c>
      <c r="T11">
        <f t="shared" si="11"/>
        <v>9</v>
      </c>
      <c r="U11">
        <f t="shared" si="12"/>
        <v>10</v>
      </c>
      <c r="V11">
        <f t="shared" si="13"/>
        <v>9</v>
      </c>
      <c r="W11">
        <f t="shared" si="14"/>
        <v>10</v>
      </c>
      <c r="X11">
        <f t="shared" si="15"/>
        <v>10.199999999999999</v>
      </c>
      <c r="Y11">
        <f t="shared" si="16"/>
        <v>11</v>
      </c>
    </row>
    <row r="12" spans="1:25" x14ac:dyDescent="0.2">
      <c r="A12" s="5" t="s">
        <v>45</v>
      </c>
      <c r="B12" s="1" t="s">
        <v>10</v>
      </c>
      <c r="C12" s="1" t="s">
        <v>11</v>
      </c>
      <c r="D12" s="4">
        <v>9805506</v>
      </c>
      <c r="E12" s="4">
        <v>9741871</v>
      </c>
      <c r="F12" s="4">
        <v>9673936</v>
      </c>
      <c r="G12" s="4">
        <v>9639541</v>
      </c>
      <c r="H12" s="4">
        <v>9586195</v>
      </c>
      <c r="I12">
        <f t="shared" si="0"/>
        <v>5593</v>
      </c>
      <c r="J12">
        <f t="shared" si="1"/>
        <v>7764</v>
      </c>
      <c r="K12">
        <f t="shared" si="2"/>
        <v>9972</v>
      </c>
      <c r="L12">
        <f t="shared" si="3"/>
        <v>10494</v>
      </c>
      <c r="M12">
        <f t="shared" si="4"/>
        <v>9049</v>
      </c>
      <c r="N12" s="6">
        <f t="shared" si="5"/>
        <v>5.7039381751436392E-4</v>
      </c>
      <c r="O12" s="6">
        <f t="shared" si="6"/>
        <v>7.9697216273958056E-4</v>
      </c>
      <c r="P12" s="6">
        <f t="shared" si="7"/>
        <v>1.0308110369967301E-3</v>
      </c>
      <c r="Q12" s="6">
        <f t="shared" si="8"/>
        <v>1.0886410462904821E-3</v>
      </c>
      <c r="R12" s="6">
        <f t="shared" si="9"/>
        <v>9.4396160311781686E-4</v>
      </c>
      <c r="S12">
        <f>RANK(N12,N$4:N$20)</f>
        <v>1</v>
      </c>
      <c r="T12">
        <f>RANK(O12,O$4:O$20)</f>
        <v>1</v>
      </c>
      <c r="U12">
        <f>RANK(P12,P$4:P$20)</f>
        <v>2</v>
      </c>
      <c r="V12">
        <f>RANK(Q12,Q$4:Q$20)</f>
        <v>1</v>
      </c>
      <c r="W12">
        <f>RANK(R12,R$4:R$20)</f>
        <v>1</v>
      </c>
      <c r="X12">
        <f t="shared" si="15"/>
        <v>1.2</v>
      </c>
      <c r="Y12" s="7">
        <f t="shared" si="16"/>
        <v>1</v>
      </c>
    </row>
    <row r="13" spans="1:25" x14ac:dyDescent="0.2">
      <c r="A13" s="5" t="s">
        <v>47</v>
      </c>
      <c r="B13" s="1" t="s">
        <v>10</v>
      </c>
      <c r="C13" s="1" t="s">
        <v>11</v>
      </c>
      <c r="D13" s="4">
        <v>242507</v>
      </c>
      <c r="E13" s="4">
        <v>276589</v>
      </c>
      <c r="F13" s="4">
        <v>312374</v>
      </c>
      <c r="G13" s="4">
        <v>338136</v>
      </c>
      <c r="H13" s="4">
        <v>353933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117</v>
      </c>
      <c r="M13">
        <f t="shared" si="4"/>
        <v>83</v>
      </c>
      <c r="N13" s="6">
        <f t="shared" si="5"/>
        <v>0</v>
      </c>
      <c r="O13" s="6">
        <f t="shared" si="6"/>
        <v>0</v>
      </c>
      <c r="P13" s="6">
        <f t="shared" si="7"/>
        <v>0</v>
      </c>
      <c r="Q13" s="6">
        <f t="shared" si="8"/>
        <v>3.4601462133579386E-4</v>
      </c>
      <c r="R13" s="6">
        <f t="shared" si="9"/>
        <v>2.3450766105449335E-4</v>
      </c>
      <c r="S13">
        <f t="shared" si="10"/>
        <v>17</v>
      </c>
      <c r="T13">
        <f t="shared" si="11"/>
        <v>17</v>
      </c>
      <c r="U13">
        <f t="shared" si="12"/>
        <v>17</v>
      </c>
      <c r="V13">
        <f t="shared" si="13"/>
        <v>15</v>
      </c>
      <c r="W13">
        <f t="shared" si="14"/>
        <v>16</v>
      </c>
      <c r="X13">
        <f t="shared" si="15"/>
        <v>16.399999999999999</v>
      </c>
      <c r="Y13">
        <f t="shared" si="16"/>
        <v>17</v>
      </c>
    </row>
    <row r="14" spans="1:25" x14ac:dyDescent="0.2">
      <c r="A14" s="5" t="s">
        <v>49</v>
      </c>
      <c r="B14" s="1" t="s">
        <v>10</v>
      </c>
      <c r="C14" s="1" t="s">
        <v>11</v>
      </c>
      <c r="D14" s="4">
        <v>1166033</v>
      </c>
      <c r="E14" s="4">
        <v>1157077</v>
      </c>
      <c r="F14" s="4">
        <v>1150116</v>
      </c>
      <c r="G14" s="4">
        <v>1143692</v>
      </c>
      <c r="H14" s="4">
        <v>1135423</v>
      </c>
      <c r="I14">
        <f t="shared" si="0"/>
        <v>502</v>
      </c>
      <c r="J14">
        <f t="shared" si="1"/>
        <v>806</v>
      </c>
      <c r="K14">
        <f t="shared" si="2"/>
        <v>1225</v>
      </c>
      <c r="L14">
        <f t="shared" si="3"/>
        <v>982</v>
      </c>
      <c r="M14">
        <f t="shared" si="4"/>
        <v>619</v>
      </c>
      <c r="N14" s="6">
        <f t="shared" si="5"/>
        <v>4.3051954790301818E-4</v>
      </c>
      <c r="O14" s="6">
        <f t="shared" si="6"/>
        <v>6.965828549007542E-4</v>
      </c>
      <c r="P14" s="6">
        <f t="shared" si="7"/>
        <v>1.0651099541263663E-3</v>
      </c>
      <c r="Q14" s="6">
        <f t="shared" si="8"/>
        <v>8.5862277606208663E-4</v>
      </c>
      <c r="R14" s="6">
        <f t="shared" si="9"/>
        <v>5.4517127097125921E-4</v>
      </c>
      <c r="S14">
        <f t="shared" si="10"/>
        <v>3</v>
      </c>
      <c r="T14">
        <f t="shared" si="11"/>
        <v>2</v>
      </c>
      <c r="U14">
        <f t="shared" si="12"/>
        <v>1</v>
      </c>
      <c r="V14">
        <f t="shared" si="13"/>
        <v>4</v>
      </c>
      <c r="W14">
        <f t="shared" si="14"/>
        <v>9</v>
      </c>
      <c r="X14">
        <f t="shared" si="15"/>
        <v>3.8</v>
      </c>
      <c r="Y14" s="7">
        <f t="shared" si="16"/>
        <v>2</v>
      </c>
    </row>
    <row r="15" spans="1:25" x14ac:dyDescent="0.2">
      <c r="A15" s="5" t="s">
        <v>51</v>
      </c>
      <c r="B15" s="1" t="s">
        <v>10</v>
      </c>
      <c r="C15" s="1" t="s">
        <v>11</v>
      </c>
      <c r="D15" s="4">
        <v>2913024</v>
      </c>
      <c r="E15" s="4">
        <v>2925967</v>
      </c>
      <c r="F15" s="4">
        <v>2936117</v>
      </c>
      <c r="G15" s="4">
        <v>2952237</v>
      </c>
      <c r="H15" s="4">
        <v>2945454</v>
      </c>
      <c r="I15">
        <f t="shared" si="0"/>
        <v>1138</v>
      </c>
      <c r="J15">
        <f t="shared" si="1"/>
        <v>1531</v>
      </c>
      <c r="K15">
        <f t="shared" si="2"/>
        <v>2325</v>
      </c>
      <c r="L15">
        <f t="shared" si="3"/>
        <v>2260</v>
      </c>
      <c r="M15">
        <f t="shared" si="4"/>
        <v>2048</v>
      </c>
      <c r="N15" s="6">
        <f t="shared" si="5"/>
        <v>3.9065932858774936E-4</v>
      </c>
      <c r="O15" s="6">
        <f t="shared" si="6"/>
        <v>5.2324581924539817E-4</v>
      </c>
      <c r="P15" s="6">
        <f t="shared" si="7"/>
        <v>7.9186217715438453E-4</v>
      </c>
      <c r="Q15" s="6">
        <f t="shared" si="8"/>
        <v>7.6552119629961959E-4</v>
      </c>
      <c r="R15" s="6">
        <f t="shared" si="9"/>
        <v>6.9530877073619216E-4</v>
      </c>
      <c r="S15">
        <f t="shared" si="10"/>
        <v>5</v>
      </c>
      <c r="T15">
        <f t="shared" si="11"/>
        <v>5</v>
      </c>
      <c r="U15">
        <f t="shared" si="12"/>
        <v>4</v>
      </c>
      <c r="V15">
        <f t="shared" si="13"/>
        <v>7</v>
      </c>
      <c r="W15">
        <f t="shared" si="14"/>
        <v>4</v>
      </c>
      <c r="X15">
        <f t="shared" si="15"/>
        <v>5</v>
      </c>
      <c r="Y15" s="7">
        <f t="shared" si="16"/>
        <v>5</v>
      </c>
    </row>
    <row r="16" spans="1:25" x14ac:dyDescent="0.2">
      <c r="A16" s="5" t="s">
        <v>55</v>
      </c>
      <c r="B16" s="1" t="s">
        <v>10</v>
      </c>
      <c r="C16" s="1" t="s">
        <v>11</v>
      </c>
      <c r="D16" s="4">
        <v>1796017</v>
      </c>
      <c r="E16" s="4">
        <v>1792319</v>
      </c>
      <c r="F16" s="4">
        <v>1790352</v>
      </c>
      <c r="G16" s="4">
        <v>1787543</v>
      </c>
      <c r="H16" s="4">
        <v>1788807</v>
      </c>
      <c r="I16">
        <f t="shared" si="0"/>
        <v>370</v>
      </c>
      <c r="J16">
        <f t="shared" si="1"/>
        <v>445</v>
      </c>
      <c r="K16">
        <f t="shared" si="2"/>
        <v>407</v>
      </c>
      <c r="L16">
        <f t="shared" si="3"/>
        <v>616</v>
      </c>
      <c r="M16">
        <f t="shared" si="4"/>
        <v>406</v>
      </c>
      <c r="N16" s="6">
        <f t="shared" si="5"/>
        <v>2.0601141303228199E-4</v>
      </c>
      <c r="O16" s="6">
        <f t="shared" si="6"/>
        <v>2.4828169539016211E-4</v>
      </c>
      <c r="P16" s="6">
        <f t="shared" si="7"/>
        <v>2.2732959775507834E-4</v>
      </c>
      <c r="Q16" s="6">
        <f t="shared" si="8"/>
        <v>3.4460709476639165E-4</v>
      </c>
      <c r="R16" s="6">
        <f t="shared" si="9"/>
        <v>2.2696691146669262E-4</v>
      </c>
      <c r="S16">
        <f t="shared" si="10"/>
        <v>14</v>
      </c>
      <c r="T16">
        <f t="shared" si="11"/>
        <v>14</v>
      </c>
      <c r="U16">
        <f t="shared" si="12"/>
        <v>14</v>
      </c>
      <c r="V16">
        <f t="shared" si="13"/>
        <v>16</v>
      </c>
      <c r="W16">
        <f t="shared" si="14"/>
        <v>17</v>
      </c>
      <c r="X16">
        <f t="shared" si="15"/>
        <v>15</v>
      </c>
      <c r="Y16">
        <f t="shared" si="16"/>
        <v>14</v>
      </c>
    </row>
    <row r="17" spans="1:25" x14ac:dyDescent="0.2">
      <c r="A17" s="5" t="s">
        <v>57</v>
      </c>
      <c r="B17" s="1" t="s">
        <v>10</v>
      </c>
      <c r="C17" s="1" t="s">
        <v>11</v>
      </c>
      <c r="D17" s="4">
        <v>1833168</v>
      </c>
      <c r="E17" s="4">
        <v>1826174</v>
      </c>
      <c r="F17" s="4">
        <v>1818157</v>
      </c>
      <c r="G17" s="4">
        <v>1807423</v>
      </c>
      <c r="H17" s="4">
        <v>1802766</v>
      </c>
      <c r="I17">
        <f t="shared" si="0"/>
        <v>567</v>
      </c>
      <c r="J17">
        <f t="shared" si="1"/>
        <v>610</v>
      </c>
      <c r="K17">
        <f t="shared" si="2"/>
        <v>771</v>
      </c>
      <c r="L17">
        <f t="shared" si="3"/>
        <v>970</v>
      </c>
      <c r="M17">
        <f t="shared" si="4"/>
        <v>621</v>
      </c>
      <c r="N17" s="6">
        <f t="shared" si="5"/>
        <v>3.0930062056505457E-4</v>
      </c>
      <c r="O17" s="6">
        <f t="shared" si="6"/>
        <v>3.3403169687006826E-4</v>
      </c>
      <c r="P17" s="6">
        <f t="shared" si="7"/>
        <v>4.2405578836151111E-4</v>
      </c>
      <c r="Q17" s="6">
        <f t="shared" si="8"/>
        <v>5.3667569794121244E-4</v>
      </c>
      <c r="R17" s="6">
        <f t="shared" si="9"/>
        <v>3.4447066341388734E-4</v>
      </c>
      <c r="S17">
        <f t="shared" si="10"/>
        <v>9</v>
      </c>
      <c r="T17">
        <f t="shared" si="11"/>
        <v>11</v>
      </c>
      <c r="U17">
        <f t="shared" si="12"/>
        <v>12</v>
      </c>
      <c r="V17">
        <f t="shared" si="13"/>
        <v>12</v>
      </c>
      <c r="W17">
        <f t="shared" si="14"/>
        <v>15</v>
      </c>
      <c r="X17">
        <f t="shared" si="15"/>
        <v>11.8</v>
      </c>
      <c r="Y17">
        <f t="shared" si="16"/>
        <v>12</v>
      </c>
    </row>
    <row r="18" spans="1:25" x14ac:dyDescent="0.2">
      <c r="A18" s="5" t="s">
        <v>59</v>
      </c>
      <c r="B18" s="1" t="s">
        <v>10</v>
      </c>
      <c r="C18" s="1" t="s">
        <v>11</v>
      </c>
      <c r="D18" s="4">
        <v>623332</v>
      </c>
      <c r="E18" s="4">
        <v>641757</v>
      </c>
      <c r="F18" s="4">
        <v>658282</v>
      </c>
      <c r="G18" s="4">
        <v>665048</v>
      </c>
      <c r="H18" s="4">
        <v>670858</v>
      </c>
      <c r="I18">
        <f t="shared" si="0"/>
        <v>302</v>
      </c>
      <c r="J18">
        <f t="shared" si="1"/>
        <v>394</v>
      </c>
      <c r="K18">
        <f t="shared" si="2"/>
        <v>488</v>
      </c>
      <c r="L18">
        <f t="shared" si="3"/>
        <v>565</v>
      </c>
      <c r="M18">
        <f t="shared" si="4"/>
        <v>474</v>
      </c>
      <c r="N18" s="6">
        <f t="shared" si="5"/>
        <v>4.8449301495832078E-4</v>
      </c>
      <c r="O18" s="6">
        <f t="shared" si="6"/>
        <v>6.1393954409535078E-4</v>
      </c>
      <c r="P18" s="6">
        <f t="shared" si="7"/>
        <v>7.4132362726004968E-4</v>
      </c>
      <c r="Q18" s="6">
        <f t="shared" si="8"/>
        <v>8.4956273832866198E-4</v>
      </c>
      <c r="R18" s="6">
        <f t="shared" si="9"/>
        <v>7.065578706671159E-4</v>
      </c>
      <c r="S18">
        <f t="shared" si="10"/>
        <v>2</v>
      </c>
      <c r="T18">
        <f t="shared" si="11"/>
        <v>3</v>
      </c>
      <c r="U18">
        <f t="shared" si="12"/>
        <v>7</v>
      </c>
      <c r="V18">
        <f t="shared" si="13"/>
        <v>5</v>
      </c>
      <c r="W18">
        <f t="shared" si="14"/>
        <v>3</v>
      </c>
      <c r="X18">
        <f t="shared" si="15"/>
        <v>4</v>
      </c>
      <c r="Y18" s="7">
        <f t="shared" si="16"/>
        <v>3</v>
      </c>
    </row>
    <row r="19" spans="1:25" x14ac:dyDescent="0.2">
      <c r="A19" s="5" t="s">
        <v>61</v>
      </c>
      <c r="B19" s="1" t="s">
        <v>10</v>
      </c>
      <c r="C19" s="1" t="s">
        <v>11</v>
      </c>
      <c r="D19" s="4">
        <v>2132566</v>
      </c>
      <c r="E19" s="4">
        <v>2162426</v>
      </c>
      <c r="F19" s="4">
        <v>2181416</v>
      </c>
      <c r="G19" s="4">
        <v>2188649</v>
      </c>
      <c r="H19" s="4">
        <v>2176636</v>
      </c>
      <c r="I19">
        <f t="shared" si="0"/>
        <v>744</v>
      </c>
      <c r="J19">
        <f t="shared" si="1"/>
        <v>1127</v>
      </c>
      <c r="K19">
        <f t="shared" si="2"/>
        <v>1649</v>
      </c>
      <c r="L19">
        <f t="shared" si="3"/>
        <v>1281</v>
      </c>
      <c r="M19">
        <f t="shared" si="4"/>
        <v>1267</v>
      </c>
      <c r="N19" s="6">
        <f t="shared" si="5"/>
        <v>3.4887548615142512E-4</v>
      </c>
      <c r="O19" s="6">
        <f t="shared" si="6"/>
        <v>5.2117390375439434E-4</v>
      </c>
      <c r="P19" s="6">
        <f t="shared" si="7"/>
        <v>7.5593100994950069E-4</v>
      </c>
      <c r="Q19" s="6">
        <f t="shared" si="8"/>
        <v>5.8529257089647544E-4</v>
      </c>
      <c r="R19" s="6">
        <f t="shared" si="9"/>
        <v>5.8209089622702191E-4</v>
      </c>
      <c r="S19">
        <f t="shared" si="10"/>
        <v>6</v>
      </c>
      <c r="T19">
        <f t="shared" si="11"/>
        <v>7</v>
      </c>
      <c r="U19">
        <f t="shared" si="12"/>
        <v>5</v>
      </c>
      <c r="V19">
        <f t="shared" si="13"/>
        <v>11</v>
      </c>
      <c r="W19">
        <f t="shared" si="14"/>
        <v>7</v>
      </c>
      <c r="X19">
        <f t="shared" si="15"/>
        <v>7.2</v>
      </c>
      <c r="Y19">
        <f t="shared" si="16"/>
        <v>7</v>
      </c>
    </row>
    <row r="20" spans="1:25" x14ac:dyDescent="0.2">
      <c r="A20" s="5" t="s">
        <v>63</v>
      </c>
      <c r="B20" s="1" t="s">
        <v>10</v>
      </c>
      <c r="C20" s="1" t="s">
        <v>11</v>
      </c>
      <c r="D20" s="4">
        <v>1603404</v>
      </c>
      <c r="E20" s="4">
        <v>1611009</v>
      </c>
      <c r="F20" s="4">
        <v>1620935</v>
      </c>
      <c r="G20" s="4">
        <v>1629343</v>
      </c>
      <c r="H20" s="4">
        <v>1632088</v>
      </c>
      <c r="I20">
        <f t="shared" si="0"/>
        <v>498</v>
      </c>
      <c r="J20">
        <f t="shared" si="1"/>
        <v>584</v>
      </c>
      <c r="K20">
        <f t="shared" si="2"/>
        <v>704</v>
      </c>
      <c r="L20">
        <f t="shared" si="3"/>
        <v>976</v>
      </c>
      <c r="M20">
        <f t="shared" si="4"/>
        <v>1058</v>
      </c>
      <c r="N20" s="6">
        <f t="shared" si="5"/>
        <v>3.1058922143140468E-4</v>
      </c>
      <c r="O20" s="6">
        <f t="shared" si="6"/>
        <v>3.6250573398410559E-4</v>
      </c>
      <c r="P20" s="6">
        <f t="shared" si="7"/>
        <v>4.3431723048734219E-4</v>
      </c>
      <c r="Q20" s="6">
        <f t="shared" si="8"/>
        <v>5.990144493823584E-4</v>
      </c>
      <c r="R20" s="6">
        <f t="shared" si="9"/>
        <v>6.482493591031856E-4</v>
      </c>
      <c r="S20">
        <f t="shared" si="10"/>
        <v>8</v>
      </c>
      <c r="T20">
        <f t="shared" si="11"/>
        <v>10</v>
      </c>
      <c r="U20">
        <f t="shared" si="12"/>
        <v>11</v>
      </c>
      <c r="V20">
        <f t="shared" si="13"/>
        <v>10</v>
      </c>
      <c r="W20">
        <f t="shared" si="14"/>
        <v>6</v>
      </c>
      <c r="X20">
        <f t="shared" si="15"/>
        <v>9</v>
      </c>
      <c r="Y20">
        <f t="shared" si="16"/>
        <v>9</v>
      </c>
    </row>
    <row r="24" spans="1:25" x14ac:dyDescent="0.3">
      <c r="A24" t="s">
        <v>52</v>
      </c>
      <c r="B24">
        <v>17040</v>
      </c>
      <c r="C24">
        <v>24259</v>
      </c>
      <c r="D24">
        <v>34132</v>
      </c>
      <c r="E24">
        <v>37667</v>
      </c>
      <c r="F24">
        <v>31681</v>
      </c>
    </row>
    <row r="25" spans="1:25" x14ac:dyDescent="0.3">
      <c r="A25" t="s">
        <v>44</v>
      </c>
      <c r="B25">
        <v>5593</v>
      </c>
      <c r="C25">
        <v>7764</v>
      </c>
      <c r="D25">
        <v>9972</v>
      </c>
      <c r="E25">
        <v>10494</v>
      </c>
      <c r="F25">
        <v>9049</v>
      </c>
    </row>
    <row r="26" spans="1:25" x14ac:dyDescent="0.3">
      <c r="A26" t="s">
        <v>42</v>
      </c>
      <c r="B26">
        <v>848</v>
      </c>
      <c r="C26">
        <v>1343</v>
      </c>
      <c r="D26">
        <v>1655</v>
      </c>
      <c r="E26">
        <v>2032</v>
      </c>
      <c r="F26">
        <v>1804</v>
      </c>
    </row>
    <row r="27" spans="1:25" x14ac:dyDescent="0.3">
      <c r="A27" t="s">
        <v>38</v>
      </c>
      <c r="B27">
        <v>651</v>
      </c>
      <c r="C27">
        <v>657</v>
      </c>
      <c r="D27">
        <v>930</v>
      </c>
      <c r="E27">
        <v>1282</v>
      </c>
      <c r="F27">
        <v>1003</v>
      </c>
    </row>
    <row r="28" spans="1:25" x14ac:dyDescent="0.3">
      <c r="A28" t="s">
        <v>50</v>
      </c>
      <c r="B28">
        <v>1138</v>
      </c>
      <c r="C28">
        <v>1531</v>
      </c>
      <c r="D28">
        <v>2325</v>
      </c>
      <c r="E28">
        <v>2260</v>
      </c>
      <c r="F28">
        <v>2048</v>
      </c>
    </row>
    <row r="29" spans="1:25" x14ac:dyDescent="0.3">
      <c r="A29" t="s">
        <v>36</v>
      </c>
      <c r="B29">
        <v>194</v>
      </c>
      <c r="C29">
        <v>207</v>
      </c>
      <c r="D29">
        <v>205</v>
      </c>
      <c r="E29">
        <v>358</v>
      </c>
      <c r="F29">
        <v>715</v>
      </c>
    </row>
    <row r="30" spans="1:25" x14ac:dyDescent="0.3">
      <c r="A30" t="s">
        <v>40</v>
      </c>
      <c r="B30">
        <v>514</v>
      </c>
      <c r="C30">
        <v>934</v>
      </c>
      <c r="D30">
        <v>1295</v>
      </c>
      <c r="E30">
        <v>1434</v>
      </c>
      <c r="F30">
        <v>1014</v>
      </c>
    </row>
    <row r="31" spans="1:25" x14ac:dyDescent="0.3">
      <c r="A31" t="s">
        <v>48</v>
      </c>
      <c r="B31">
        <v>502</v>
      </c>
      <c r="C31">
        <v>806</v>
      </c>
      <c r="D31">
        <v>1225</v>
      </c>
      <c r="E31">
        <v>982</v>
      </c>
      <c r="F31">
        <v>619</v>
      </c>
    </row>
    <row r="32" spans="1:25" x14ac:dyDescent="0.3">
      <c r="A32" t="s">
        <v>46</v>
      </c>
      <c r="B32">
        <v>0</v>
      </c>
      <c r="C32">
        <v>0</v>
      </c>
      <c r="D32">
        <v>0</v>
      </c>
      <c r="E32">
        <v>117</v>
      </c>
      <c r="F32">
        <v>83</v>
      </c>
    </row>
    <row r="33" spans="1:6" x14ac:dyDescent="0.3">
      <c r="A33" t="s">
        <v>64</v>
      </c>
      <c r="B33">
        <v>3279</v>
      </c>
      <c r="C33">
        <v>5624</v>
      </c>
      <c r="D33">
        <v>8697</v>
      </c>
      <c r="E33">
        <v>9433</v>
      </c>
      <c r="F33">
        <v>7804</v>
      </c>
    </row>
    <row r="34" spans="1:6" x14ac:dyDescent="0.3">
      <c r="A34" t="s">
        <v>29</v>
      </c>
      <c r="B34">
        <v>448</v>
      </c>
      <c r="C34">
        <v>402</v>
      </c>
      <c r="D34">
        <v>1069</v>
      </c>
      <c r="E34">
        <v>1345</v>
      </c>
      <c r="F34">
        <v>1139</v>
      </c>
    </row>
    <row r="35" spans="1:6" x14ac:dyDescent="0.3">
      <c r="A35" t="s">
        <v>62</v>
      </c>
      <c r="B35">
        <v>498</v>
      </c>
      <c r="C35">
        <v>584</v>
      </c>
      <c r="D35">
        <v>704</v>
      </c>
      <c r="E35">
        <v>976</v>
      </c>
      <c r="F35">
        <v>1058</v>
      </c>
    </row>
    <row r="36" spans="1:6" x14ac:dyDescent="0.3">
      <c r="A36" t="s">
        <v>60</v>
      </c>
      <c r="B36">
        <v>744</v>
      </c>
      <c r="C36">
        <v>1127</v>
      </c>
      <c r="D36">
        <v>1649</v>
      </c>
      <c r="E36">
        <v>1281</v>
      </c>
      <c r="F36">
        <v>1267</v>
      </c>
    </row>
    <row r="37" spans="1:6" x14ac:dyDescent="0.3">
      <c r="A37" t="s">
        <v>56</v>
      </c>
      <c r="B37">
        <v>567</v>
      </c>
      <c r="C37">
        <v>610</v>
      </c>
      <c r="D37">
        <v>771</v>
      </c>
      <c r="E37">
        <v>970</v>
      </c>
      <c r="F37">
        <v>621</v>
      </c>
    </row>
    <row r="38" spans="1:6" x14ac:dyDescent="0.3">
      <c r="A38" t="s">
        <v>54</v>
      </c>
      <c r="B38">
        <v>370</v>
      </c>
      <c r="C38">
        <v>445</v>
      </c>
      <c r="D38">
        <v>407</v>
      </c>
      <c r="E38">
        <v>616</v>
      </c>
      <c r="F38">
        <v>406</v>
      </c>
    </row>
    <row r="39" spans="1:6" x14ac:dyDescent="0.3">
      <c r="A39" t="s">
        <v>34</v>
      </c>
      <c r="B39">
        <v>1085</v>
      </c>
      <c r="C39">
        <v>1398</v>
      </c>
      <c r="D39">
        <v>1985</v>
      </c>
      <c r="E39">
        <v>2097</v>
      </c>
      <c r="F39">
        <v>1372</v>
      </c>
    </row>
    <row r="40" spans="1:6" x14ac:dyDescent="0.3">
      <c r="A40" t="s">
        <v>32</v>
      </c>
      <c r="B40">
        <v>307</v>
      </c>
      <c r="C40">
        <v>433</v>
      </c>
      <c r="D40">
        <v>755</v>
      </c>
      <c r="E40">
        <v>1425</v>
      </c>
      <c r="F40">
        <v>1205</v>
      </c>
    </row>
    <row r="41" spans="1:6" x14ac:dyDescent="0.3">
      <c r="A41" t="s">
        <v>58</v>
      </c>
      <c r="B41">
        <v>302</v>
      </c>
      <c r="C41">
        <v>394</v>
      </c>
      <c r="D41">
        <v>488</v>
      </c>
      <c r="E41">
        <v>565</v>
      </c>
      <c r="F41">
        <v>474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13" workbookViewId="0">
      <selection activeCell="P27" sqref="P27"/>
    </sheetView>
  </sheetViews>
  <sheetFormatPr defaultRowHeight="16.5" x14ac:dyDescent="0.3"/>
  <cols>
    <col min="4" max="8" width="11.875" customWidth="1"/>
    <col min="9" max="18" width="9" customWidth="1"/>
  </cols>
  <sheetData>
    <row r="1" spans="1:25" x14ac:dyDescent="0.3">
      <c r="A1" s="1" t="s">
        <v>0</v>
      </c>
      <c r="B1" s="2"/>
      <c r="C1" s="2"/>
      <c r="D1" s="3"/>
      <c r="E1" s="3"/>
      <c r="F1" s="3"/>
      <c r="G1" s="3"/>
      <c r="H1" s="3"/>
    </row>
    <row r="2" spans="1:25" x14ac:dyDescent="0.2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</row>
    <row r="3" spans="1:25" x14ac:dyDescent="0.2">
      <c r="A3" s="5" t="s">
        <v>53</v>
      </c>
      <c r="B3" s="1" t="s">
        <v>10</v>
      </c>
      <c r="C3" s="1" t="s">
        <v>11</v>
      </c>
      <c r="D3" s="4">
        <v>51269554</v>
      </c>
      <c r="E3" s="4">
        <v>51422507</v>
      </c>
      <c r="F3" s="4">
        <v>51629512</v>
      </c>
      <c r="G3" s="4">
        <v>51779203</v>
      </c>
      <c r="H3" s="4">
        <v>51829136</v>
      </c>
      <c r="I3">
        <f t="shared" ref="I3:I20" si="0">VLOOKUP($A3,$A$43:$F$60,2,0)</f>
        <v>17040</v>
      </c>
      <c r="J3">
        <f t="shared" ref="J3:J20" si="1">VLOOKUP($A3,$A$43:$F$60,3,0)</f>
        <v>24259</v>
      </c>
      <c r="K3">
        <f t="shared" ref="K3:K20" si="2">VLOOKUP($A3,$A$43:$F$60,4,0)</f>
        <v>34132</v>
      </c>
      <c r="L3">
        <f t="shared" ref="L3:L20" si="3">VLOOKUP($A3,$A$43:$F$60,5,0)</f>
        <v>37667</v>
      </c>
      <c r="M3">
        <f t="shared" ref="M3:M20" si="4">VLOOKUP($A3,$A$43:$F$60,6,0)</f>
        <v>31681</v>
      </c>
      <c r="N3" s="6">
        <f t="shared" ref="N3:R20" si="5">I3/D3</f>
        <v>3.3236099537749052E-4</v>
      </c>
      <c r="O3" s="6">
        <f t="shared" si="5"/>
        <v>4.7175840726707468E-4</v>
      </c>
      <c r="P3" s="6">
        <f t="shared" si="5"/>
        <v>6.6109476301073693E-4</v>
      </c>
      <c r="Q3" s="6">
        <f t="shared" si="5"/>
        <v>7.2745422520311873E-4</v>
      </c>
      <c r="R3" s="6">
        <f t="shared" si="5"/>
        <v>6.1125850139581717E-4</v>
      </c>
    </row>
    <row r="4" spans="1:25" x14ac:dyDescent="0.2">
      <c r="A4" s="5" t="s">
        <v>30</v>
      </c>
      <c r="B4" s="1" t="s">
        <v>10</v>
      </c>
      <c r="C4" s="1" t="s">
        <v>11</v>
      </c>
      <c r="D4" s="4">
        <v>1521751</v>
      </c>
      <c r="E4" s="4">
        <v>1521386</v>
      </c>
      <c r="F4" s="4">
        <v>1520391</v>
      </c>
      <c r="G4" s="4">
        <v>1520127</v>
      </c>
      <c r="H4" s="4">
        <v>1521763</v>
      </c>
      <c r="I4">
        <f t="shared" si="0"/>
        <v>448</v>
      </c>
      <c r="J4">
        <f t="shared" si="1"/>
        <v>402</v>
      </c>
      <c r="K4">
        <f t="shared" si="2"/>
        <v>1069</v>
      </c>
      <c r="L4">
        <f t="shared" si="3"/>
        <v>1345</v>
      </c>
      <c r="M4">
        <f t="shared" si="4"/>
        <v>1139</v>
      </c>
      <c r="N4" s="6">
        <f t="shared" si="5"/>
        <v>2.9439770369791115E-4</v>
      </c>
      <c r="O4" s="6">
        <f t="shared" si="5"/>
        <v>2.6423274566743745E-4</v>
      </c>
      <c r="P4" s="6">
        <f t="shared" si="5"/>
        <v>7.0310860824616831E-4</v>
      </c>
      <c r="Q4" s="6">
        <f t="shared" si="5"/>
        <v>8.8479449414423925E-4</v>
      </c>
      <c r="R4" s="6">
        <f t="shared" si="5"/>
        <v>7.4847397393680885E-4</v>
      </c>
      <c r="S4">
        <f>RANK(N4,N$4:N$20)</f>
        <v>10</v>
      </c>
      <c r="T4">
        <f>RANK(O4,O$4:O$20)</f>
        <v>13</v>
      </c>
      <c r="U4">
        <f>RANK(P4,P$4:P$20)</f>
        <v>8</v>
      </c>
      <c r="V4">
        <f>RANK(Q4,Q$4:Q$20)</f>
        <v>3</v>
      </c>
      <c r="W4">
        <f>RANK(R4,R$4:R$20)</f>
        <v>2</v>
      </c>
      <c r="X4">
        <f>AVERAGE(S4:W4)</f>
        <v>7.2</v>
      </c>
      <c r="Y4">
        <f>RANK(X4,$X$4:$X$20,1)</f>
        <v>7</v>
      </c>
    </row>
    <row r="5" spans="1:25" x14ac:dyDescent="0.2">
      <c r="A5" s="5" t="s">
        <v>31</v>
      </c>
      <c r="B5" s="1" t="s">
        <v>10</v>
      </c>
      <c r="C5" s="1" t="s">
        <v>11</v>
      </c>
      <c r="D5" s="4">
        <v>12671956</v>
      </c>
      <c r="E5" s="4">
        <v>12851601</v>
      </c>
      <c r="F5" s="4">
        <v>13103188</v>
      </c>
      <c r="G5" s="4">
        <v>13300900</v>
      </c>
      <c r="H5" s="4">
        <v>13511676</v>
      </c>
      <c r="I5">
        <f t="shared" si="0"/>
        <v>3279</v>
      </c>
      <c r="J5">
        <f t="shared" si="1"/>
        <v>5624</v>
      </c>
      <c r="K5">
        <f t="shared" si="2"/>
        <v>8697</v>
      </c>
      <c r="L5">
        <f t="shared" si="3"/>
        <v>9433</v>
      </c>
      <c r="M5">
        <f t="shared" si="4"/>
        <v>7804</v>
      </c>
      <c r="N5" s="6">
        <f t="shared" si="5"/>
        <v>2.5876036817047026E-4</v>
      </c>
      <c r="O5" s="6">
        <f t="shared" si="5"/>
        <v>4.3761084708434381E-4</v>
      </c>
      <c r="P5" s="6">
        <f t="shared" si="5"/>
        <v>6.6373160485829863E-4</v>
      </c>
      <c r="Q5" s="6">
        <f t="shared" si="5"/>
        <v>7.0920012931455765E-4</v>
      </c>
      <c r="R5" s="6">
        <f t="shared" si="5"/>
        <v>5.7757453627514459E-4</v>
      </c>
      <c r="S5">
        <f t="shared" ref="S5:W20" si="6">RANK(N5,N$4:N$20)</f>
        <v>12</v>
      </c>
      <c r="T5">
        <f t="shared" si="6"/>
        <v>8</v>
      </c>
      <c r="U5">
        <f t="shared" si="6"/>
        <v>9</v>
      </c>
      <c r="V5">
        <f t="shared" si="6"/>
        <v>8</v>
      </c>
      <c r="W5">
        <f t="shared" si="6"/>
        <v>8</v>
      </c>
      <c r="X5">
        <f t="shared" ref="X5:X35" si="7">AVERAGE(S5:W5)</f>
        <v>9</v>
      </c>
      <c r="Y5">
        <f t="shared" ref="Y5:Y20" si="8">RANK(X5,$X$4:$X$20,1)</f>
        <v>9</v>
      </c>
    </row>
    <row r="6" spans="1:25" x14ac:dyDescent="0.2">
      <c r="A6" s="5" t="s">
        <v>33</v>
      </c>
      <c r="B6" s="1" t="s">
        <v>10</v>
      </c>
      <c r="C6" s="1" t="s">
        <v>11</v>
      </c>
      <c r="D6" s="4">
        <v>3339633</v>
      </c>
      <c r="E6" s="4">
        <v>3345293</v>
      </c>
      <c r="F6" s="4">
        <v>3350350</v>
      </c>
      <c r="G6" s="4">
        <v>3347209</v>
      </c>
      <c r="H6" s="4">
        <v>3333056</v>
      </c>
      <c r="I6">
        <f t="shared" si="0"/>
        <v>307</v>
      </c>
      <c r="J6">
        <f t="shared" si="1"/>
        <v>433</v>
      </c>
      <c r="K6">
        <f t="shared" si="2"/>
        <v>755</v>
      </c>
      <c r="L6">
        <f t="shared" si="3"/>
        <v>1425</v>
      </c>
      <c r="M6">
        <f t="shared" si="4"/>
        <v>1205</v>
      </c>
      <c r="N6" s="6">
        <f t="shared" si="5"/>
        <v>9.1926268545076666E-5</v>
      </c>
      <c r="O6" s="6">
        <f t="shared" si="5"/>
        <v>1.2943559801787167E-4</v>
      </c>
      <c r="P6" s="6">
        <f t="shared" si="5"/>
        <v>2.2534959034130762E-4</v>
      </c>
      <c r="Q6" s="6">
        <f t="shared" si="5"/>
        <v>4.2572782279206347E-4</v>
      </c>
      <c r="R6" s="6">
        <f t="shared" si="5"/>
        <v>3.6153007930259795E-4</v>
      </c>
      <c r="S6">
        <f t="shared" si="6"/>
        <v>16</v>
      </c>
      <c r="T6">
        <f t="shared" si="6"/>
        <v>16</v>
      </c>
      <c r="U6">
        <f t="shared" si="6"/>
        <v>15</v>
      </c>
      <c r="V6">
        <f t="shared" si="6"/>
        <v>14</v>
      </c>
      <c r="W6">
        <f t="shared" si="6"/>
        <v>14</v>
      </c>
      <c r="X6">
        <f t="shared" si="7"/>
        <v>15</v>
      </c>
      <c r="Y6">
        <f t="shared" si="8"/>
        <v>14</v>
      </c>
    </row>
    <row r="7" spans="1:25" x14ac:dyDescent="0.2">
      <c r="A7" s="5" t="s">
        <v>35</v>
      </c>
      <c r="B7" s="1" t="s">
        <v>10</v>
      </c>
      <c r="C7" s="1" t="s">
        <v>11</v>
      </c>
      <c r="D7" s="4">
        <v>2682169</v>
      </c>
      <c r="E7" s="4">
        <v>2677058</v>
      </c>
      <c r="F7" s="4">
        <v>2672902</v>
      </c>
      <c r="G7" s="4">
        <v>2668154</v>
      </c>
      <c r="H7" s="4">
        <v>2644757</v>
      </c>
      <c r="I7">
        <f t="shared" si="0"/>
        <v>1085</v>
      </c>
      <c r="J7">
        <f t="shared" si="1"/>
        <v>1398</v>
      </c>
      <c r="K7">
        <f t="shared" si="2"/>
        <v>1985</v>
      </c>
      <c r="L7">
        <f t="shared" si="3"/>
        <v>2097</v>
      </c>
      <c r="M7">
        <f t="shared" si="4"/>
        <v>1372</v>
      </c>
      <c r="N7" s="6">
        <f t="shared" si="5"/>
        <v>4.0452335404666894E-4</v>
      </c>
      <c r="O7" s="6">
        <f t="shared" si="5"/>
        <v>5.2221505847090349E-4</v>
      </c>
      <c r="P7" s="6">
        <f t="shared" si="5"/>
        <v>7.4263852546782485E-4</v>
      </c>
      <c r="Q7" s="6">
        <f t="shared" si="5"/>
        <v>7.8593664383690002E-4</v>
      </c>
      <c r="R7" s="6">
        <f t="shared" si="5"/>
        <v>5.1876221520540447E-4</v>
      </c>
      <c r="S7">
        <f t="shared" si="6"/>
        <v>4</v>
      </c>
      <c r="T7">
        <f t="shared" si="6"/>
        <v>6</v>
      </c>
      <c r="U7">
        <f t="shared" si="6"/>
        <v>6</v>
      </c>
      <c r="V7">
        <f t="shared" si="6"/>
        <v>6</v>
      </c>
      <c r="W7">
        <f t="shared" si="6"/>
        <v>11</v>
      </c>
      <c r="X7">
        <f t="shared" si="7"/>
        <v>6.6</v>
      </c>
      <c r="Y7">
        <f t="shared" si="8"/>
        <v>6</v>
      </c>
    </row>
    <row r="8" spans="1:25" x14ac:dyDescent="0.2">
      <c r="A8" s="5" t="s">
        <v>37</v>
      </c>
      <c r="B8" s="1" t="s">
        <v>10</v>
      </c>
      <c r="C8" s="1" t="s">
        <v>11</v>
      </c>
      <c r="D8" s="4">
        <v>1501557</v>
      </c>
      <c r="E8" s="4">
        <v>1496172</v>
      </c>
      <c r="F8" s="4">
        <v>1490092</v>
      </c>
      <c r="G8" s="4">
        <v>1489730</v>
      </c>
      <c r="H8" s="4">
        <v>1477573</v>
      </c>
      <c r="I8">
        <f t="shared" si="0"/>
        <v>194</v>
      </c>
      <c r="J8">
        <f t="shared" si="1"/>
        <v>207</v>
      </c>
      <c r="K8">
        <f t="shared" si="2"/>
        <v>205</v>
      </c>
      <c r="L8">
        <f t="shared" si="3"/>
        <v>358</v>
      </c>
      <c r="M8">
        <f t="shared" si="4"/>
        <v>715</v>
      </c>
      <c r="N8" s="6">
        <f t="shared" si="5"/>
        <v>1.2919922453826261E-4</v>
      </c>
      <c r="O8" s="6">
        <f t="shared" si="5"/>
        <v>1.3835307705263833E-4</v>
      </c>
      <c r="P8" s="6">
        <f t="shared" si="5"/>
        <v>1.3757539802911498E-4</v>
      </c>
      <c r="Q8" s="6">
        <f t="shared" si="5"/>
        <v>2.4031200284615334E-4</v>
      </c>
      <c r="R8" s="6">
        <f t="shared" si="5"/>
        <v>4.8390164140790337E-4</v>
      </c>
      <c r="S8">
        <f t="shared" si="6"/>
        <v>15</v>
      </c>
      <c r="T8">
        <f t="shared" si="6"/>
        <v>15</v>
      </c>
      <c r="U8">
        <f t="shared" si="6"/>
        <v>16</v>
      </c>
      <c r="V8">
        <f t="shared" si="6"/>
        <v>17</v>
      </c>
      <c r="W8">
        <f t="shared" si="6"/>
        <v>12</v>
      </c>
      <c r="X8">
        <f t="shared" si="7"/>
        <v>15</v>
      </c>
      <c r="Y8">
        <f t="shared" si="8"/>
        <v>14</v>
      </c>
    </row>
    <row r="9" spans="1:25" x14ac:dyDescent="0.2">
      <c r="A9" s="5" t="s">
        <v>39</v>
      </c>
      <c r="B9" s="1" t="s">
        <v>10</v>
      </c>
      <c r="C9" s="1" t="s">
        <v>11</v>
      </c>
      <c r="D9" s="4">
        <v>2461002</v>
      </c>
      <c r="E9" s="4">
        <v>2453041</v>
      </c>
      <c r="F9" s="4">
        <v>2444412</v>
      </c>
      <c r="G9" s="4">
        <v>2429940</v>
      </c>
      <c r="H9" s="4">
        <v>2410700</v>
      </c>
      <c r="I9">
        <f t="shared" si="0"/>
        <v>651</v>
      </c>
      <c r="J9">
        <f t="shared" si="1"/>
        <v>657</v>
      </c>
      <c r="K9">
        <f t="shared" si="2"/>
        <v>930</v>
      </c>
      <c r="L9">
        <f t="shared" si="3"/>
        <v>1282</v>
      </c>
      <c r="M9">
        <f t="shared" si="4"/>
        <v>1003</v>
      </c>
      <c r="N9" s="6">
        <f t="shared" si="5"/>
        <v>2.6452640022234843E-4</v>
      </c>
      <c r="O9" s="6">
        <f t="shared" si="5"/>
        <v>2.6783082712437338E-4</v>
      </c>
      <c r="P9" s="6">
        <f t="shared" si="5"/>
        <v>3.8045959519099072E-4</v>
      </c>
      <c r="Q9" s="6">
        <f t="shared" si="5"/>
        <v>5.2758504325209679E-4</v>
      </c>
      <c r="R9" s="6">
        <f t="shared" si="5"/>
        <v>4.1606172481022108E-4</v>
      </c>
      <c r="S9">
        <f t="shared" si="6"/>
        <v>11</v>
      </c>
      <c r="T9">
        <f t="shared" si="6"/>
        <v>12</v>
      </c>
      <c r="U9">
        <f t="shared" si="6"/>
        <v>13</v>
      </c>
      <c r="V9">
        <f t="shared" si="6"/>
        <v>13</v>
      </c>
      <c r="W9">
        <f t="shared" si="6"/>
        <v>13</v>
      </c>
      <c r="X9">
        <f t="shared" si="7"/>
        <v>12.4</v>
      </c>
      <c r="Y9">
        <f t="shared" si="8"/>
        <v>13</v>
      </c>
    </row>
    <row r="10" spans="1:25" x14ac:dyDescent="0.2">
      <c r="A10" s="5" t="s">
        <v>41</v>
      </c>
      <c r="B10" s="1" t="s">
        <v>10</v>
      </c>
      <c r="C10" s="1" t="s">
        <v>11</v>
      </c>
      <c r="D10" s="4">
        <v>1535445</v>
      </c>
      <c r="E10" s="4">
        <v>1525849</v>
      </c>
      <c r="F10" s="4">
        <v>1511214</v>
      </c>
      <c r="G10" s="4">
        <v>1498839</v>
      </c>
      <c r="H10" s="4">
        <v>1488435</v>
      </c>
      <c r="I10">
        <f t="shared" si="0"/>
        <v>514</v>
      </c>
      <c r="J10">
        <f t="shared" si="1"/>
        <v>934</v>
      </c>
      <c r="K10">
        <f t="shared" si="2"/>
        <v>1295</v>
      </c>
      <c r="L10">
        <f t="shared" si="3"/>
        <v>1434</v>
      </c>
      <c r="M10">
        <f t="shared" si="4"/>
        <v>1014</v>
      </c>
      <c r="N10" s="6">
        <f t="shared" si="5"/>
        <v>3.3475637355945672E-4</v>
      </c>
      <c r="O10" s="6">
        <f t="shared" si="5"/>
        <v>6.1211823712569195E-4</v>
      </c>
      <c r="P10" s="6">
        <f t="shared" si="5"/>
        <v>8.5692694747401758E-4</v>
      </c>
      <c r="Q10" s="6">
        <f t="shared" si="5"/>
        <v>9.5674051716028202E-4</v>
      </c>
      <c r="R10" s="6">
        <f t="shared" si="5"/>
        <v>6.8125245643914584E-4</v>
      </c>
      <c r="S10">
        <f t="shared" si="6"/>
        <v>7</v>
      </c>
      <c r="T10">
        <f t="shared" si="6"/>
        <v>4</v>
      </c>
      <c r="U10">
        <f t="shared" si="6"/>
        <v>3</v>
      </c>
      <c r="V10">
        <f t="shared" si="6"/>
        <v>2</v>
      </c>
      <c r="W10">
        <f t="shared" si="6"/>
        <v>5</v>
      </c>
      <c r="X10">
        <f t="shared" si="7"/>
        <v>4.2</v>
      </c>
      <c r="Y10" s="7">
        <f t="shared" si="8"/>
        <v>4</v>
      </c>
    </row>
    <row r="11" spans="1:25" x14ac:dyDescent="0.2">
      <c r="A11" s="5" t="s">
        <v>43</v>
      </c>
      <c r="B11" s="1" t="s">
        <v>10</v>
      </c>
      <c r="C11" s="1" t="s">
        <v>11</v>
      </c>
      <c r="D11" s="4">
        <v>3440484</v>
      </c>
      <c r="E11" s="4">
        <v>3416918</v>
      </c>
      <c r="F11" s="4">
        <v>3395278</v>
      </c>
      <c r="G11" s="4">
        <v>3372692</v>
      </c>
      <c r="H11" s="4">
        <v>3349016</v>
      </c>
      <c r="I11">
        <f t="shared" si="0"/>
        <v>848</v>
      </c>
      <c r="J11">
        <f t="shared" si="1"/>
        <v>1343</v>
      </c>
      <c r="K11">
        <f t="shared" si="2"/>
        <v>1655</v>
      </c>
      <c r="L11">
        <f t="shared" si="3"/>
        <v>2032</v>
      </c>
      <c r="M11">
        <f t="shared" si="4"/>
        <v>1804</v>
      </c>
      <c r="N11" s="6">
        <f t="shared" si="5"/>
        <v>2.4647694917343026E-4</v>
      </c>
      <c r="O11" s="6">
        <f t="shared" si="5"/>
        <v>3.9304425801263009E-4</v>
      </c>
      <c r="P11" s="6">
        <f t="shared" si="5"/>
        <v>4.8744167635168605E-4</v>
      </c>
      <c r="Q11" s="6">
        <f t="shared" si="5"/>
        <v>6.0248608529922087E-4</v>
      </c>
      <c r="R11" s="6">
        <f t="shared" si="5"/>
        <v>5.3866568568200328E-4</v>
      </c>
      <c r="S11">
        <f t="shared" si="6"/>
        <v>13</v>
      </c>
      <c r="T11">
        <f t="shared" si="6"/>
        <v>9</v>
      </c>
      <c r="U11">
        <f t="shared" si="6"/>
        <v>10</v>
      </c>
      <c r="V11">
        <f t="shared" si="6"/>
        <v>9</v>
      </c>
      <c r="W11">
        <f t="shared" si="6"/>
        <v>10</v>
      </c>
      <c r="X11">
        <f t="shared" si="7"/>
        <v>10.199999999999999</v>
      </c>
      <c r="Y11">
        <f t="shared" si="8"/>
        <v>11</v>
      </c>
    </row>
    <row r="12" spans="1:25" x14ac:dyDescent="0.2">
      <c r="A12" s="5" t="s">
        <v>45</v>
      </c>
      <c r="B12" s="1" t="s">
        <v>10</v>
      </c>
      <c r="C12" s="1" t="s">
        <v>11</v>
      </c>
      <c r="D12" s="4">
        <v>9805506</v>
      </c>
      <c r="E12" s="4">
        <v>9741871</v>
      </c>
      <c r="F12" s="4">
        <v>9673936</v>
      </c>
      <c r="G12" s="4">
        <v>9639541</v>
      </c>
      <c r="H12" s="4">
        <v>9586195</v>
      </c>
      <c r="I12">
        <f t="shared" si="0"/>
        <v>5593</v>
      </c>
      <c r="J12">
        <f t="shared" si="1"/>
        <v>7764</v>
      </c>
      <c r="K12">
        <f t="shared" si="2"/>
        <v>9972</v>
      </c>
      <c r="L12">
        <f t="shared" si="3"/>
        <v>10494</v>
      </c>
      <c r="M12">
        <f t="shared" si="4"/>
        <v>9049</v>
      </c>
      <c r="N12" s="6">
        <f t="shared" si="5"/>
        <v>5.7039381751436392E-4</v>
      </c>
      <c r="O12" s="6">
        <f t="shared" si="5"/>
        <v>7.9697216273958056E-4</v>
      </c>
      <c r="P12" s="6">
        <f t="shared" si="5"/>
        <v>1.0308110369967301E-3</v>
      </c>
      <c r="Q12" s="6">
        <f t="shared" si="5"/>
        <v>1.0886410462904821E-3</v>
      </c>
      <c r="R12" s="6">
        <f t="shared" si="5"/>
        <v>9.4396160311781686E-4</v>
      </c>
      <c r="S12">
        <f>RANK(N12,N$4:N$20)</f>
        <v>1</v>
      </c>
      <c r="T12">
        <f>RANK(O12,O$4:O$20)</f>
        <v>1</v>
      </c>
      <c r="U12">
        <f>RANK(P12,P$4:P$20)</f>
        <v>2</v>
      </c>
      <c r="V12">
        <f>RANK(Q12,Q$4:Q$20)</f>
        <v>1</v>
      </c>
      <c r="W12">
        <f>RANK(R12,R$4:R$20)</f>
        <v>1</v>
      </c>
      <c r="X12">
        <f t="shared" si="7"/>
        <v>1.2</v>
      </c>
      <c r="Y12" s="7">
        <f t="shared" si="8"/>
        <v>1</v>
      </c>
    </row>
    <row r="13" spans="1:25" x14ac:dyDescent="0.2">
      <c r="A13" s="5" t="s">
        <v>47</v>
      </c>
      <c r="B13" s="1" t="s">
        <v>10</v>
      </c>
      <c r="C13" s="1" t="s">
        <v>11</v>
      </c>
      <c r="D13" s="4">
        <v>242507</v>
      </c>
      <c r="E13" s="4">
        <v>276589</v>
      </c>
      <c r="F13" s="4">
        <v>312374</v>
      </c>
      <c r="G13" s="4">
        <v>338136</v>
      </c>
      <c r="H13" s="4">
        <v>353933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117</v>
      </c>
      <c r="M13">
        <f t="shared" si="4"/>
        <v>83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3.4601462133579386E-4</v>
      </c>
      <c r="R13" s="6">
        <f t="shared" si="5"/>
        <v>2.3450766105449335E-4</v>
      </c>
      <c r="S13">
        <f t="shared" si="6"/>
        <v>17</v>
      </c>
      <c r="T13">
        <f t="shared" si="6"/>
        <v>17</v>
      </c>
      <c r="U13">
        <f t="shared" si="6"/>
        <v>17</v>
      </c>
      <c r="V13">
        <f t="shared" si="6"/>
        <v>15</v>
      </c>
      <c r="W13">
        <f t="shared" si="6"/>
        <v>16</v>
      </c>
      <c r="X13">
        <f t="shared" si="7"/>
        <v>16.399999999999999</v>
      </c>
      <c r="Y13">
        <f t="shared" si="8"/>
        <v>17</v>
      </c>
    </row>
    <row r="14" spans="1:25" x14ac:dyDescent="0.2">
      <c r="A14" s="5" t="s">
        <v>49</v>
      </c>
      <c r="B14" s="1" t="s">
        <v>10</v>
      </c>
      <c r="C14" s="1" t="s">
        <v>11</v>
      </c>
      <c r="D14" s="4">
        <v>1166033</v>
      </c>
      <c r="E14" s="4">
        <v>1157077</v>
      </c>
      <c r="F14" s="4">
        <v>1150116</v>
      </c>
      <c r="G14" s="4">
        <v>1143692</v>
      </c>
      <c r="H14" s="4">
        <v>1135423</v>
      </c>
      <c r="I14">
        <f t="shared" si="0"/>
        <v>502</v>
      </c>
      <c r="J14">
        <f t="shared" si="1"/>
        <v>806</v>
      </c>
      <c r="K14">
        <f t="shared" si="2"/>
        <v>1225</v>
      </c>
      <c r="L14">
        <f t="shared" si="3"/>
        <v>982</v>
      </c>
      <c r="M14">
        <f t="shared" si="4"/>
        <v>619</v>
      </c>
      <c r="N14" s="6">
        <f t="shared" si="5"/>
        <v>4.3051954790301818E-4</v>
      </c>
      <c r="O14" s="6">
        <f t="shared" si="5"/>
        <v>6.965828549007542E-4</v>
      </c>
      <c r="P14" s="6">
        <f t="shared" si="5"/>
        <v>1.0651099541263663E-3</v>
      </c>
      <c r="Q14" s="6">
        <f t="shared" si="5"/>
        <v>8.5862277606208663E-4</v>
      </c>
      <c r="R14" s="6">
        <f t="shared" si="5"/>
        <v>5.4517127097125921E-4</v>
      </c>
      <c r="S14">
        <f t="shared" si="6"/>
        <v>3</v>
      </c>
      <c r="T14">
        <f t="shared" si="6"/>
        <v>2</v>
      </c>
      <c r="U14">
        <f t="shared" si="6"/>
        <v>1</v>
      </c>
      <c r="V14">
        <f t="shared" si="6"/>
        <v>4</v>
      </c>
      <c r="W14">
        <f t="shared" si="6"/>
        <v>9</v>
      </c>
      <c r="X14">
        <f t="shared" si="7"/>
        <v>3.8</v>
      </c>
      <c r="Y14" s="7">
        <f t="shared" si="8"/>
        <v>2</v>
      </c>
    </row>
    <row r="15" spans="1:25" x14ac:dyDescent="0.2">
      <c r="A15" s="5" t="s">
        <v>51</v>
      </c>
      <c r="B15" s="1" t="s">
        <v>10</v>
      </c>
      <c r="C15" s="1" t="s">
        <v>11</v>
      </c>
      <c r="D15" s="4">
        <v>2913024</v>
      </c>
      <c r="E15" s="4">
        <v>2925967</v>
      </c>
      <c r="F15" s="4">
        <v>2936117</v>
      </c>
      <c r="G15" s="4">
        <v>2952237</v>
      </c>
      <c r="H15" s="4">
        <v>2945454</v>
      </c>
      <c r="I15">
        <f t="shared" si="0"/>
        <v>1138</v>
      </c>
      <c r="J15">
        <f t="shared" si="1"/>
        <v>1531</v>
      </c>
      <c r="K15">
        <f t="shared" si="2"/>
        <v>2325</v>
      </c>
      <c r="L15">
        <f t="shared" si="3"/>
        <v>2260</v>
      </c>
      <c r="M15">
        <f t="shared" si="4"/>
        <v>2048</v>
      </c>
      <c r="N15" s="6">
        <f t="shared" si="5"/>
        <v>3.9065932858774936E-4</v>
      </c>
      <c r="O15" s="6">
        <f t="shared" si="5"/>
        <v>5.2324581924539817E-4</v>
      </c>
      <c r="P15" s="6">
        <f t="shared" si="5"/>
        <v>7.9186217715438453E-4</v>
      </c>
      <c r="Q15" s="6">
        <f t="shared" si="5"/>
        <v>7.6552119629961959E-4</v>
      </c>
      <c r="R15" s="6">
        <f t="shared" si="5"/>
        <v>6.9530877073619216E-4</v>
      </c>
      <c r="S15">
        <f t="shared" si="6"/>
        <v>5</v>
      </c>
      <c r="T15">
        <f t="shared" si="6"/>
        <v>5</v>
      </c>
      <c r="U15">
        <f t="shared" si="6"/>
        <v>4</v>
      </c>
      <c r="V15">
        <f t="shared" si="6"/>
        <v>7</v>
      </c>
      <c r="W15">
        <f t="shared" si="6"/>
        <v>4</v>
      </c>
      <c r="X15">
        <f t="shared" si="7"/>
        <v>5</v>
      </c>
      <c r="Y15" s="7">
        <f t="shared" si="8"/>
        <v>5</v>
      </c>
    </row>
    <row r="16" spans="1:25" x14ac:dyDescent="0.2">
      <c r="A16" s="5" t="s">
        <v>55</v>
      </c>
      <c r="B16" s="1" t="s">
        <v>10</v>
      </c>
      <c r="C16" s="1" t="s">
        <v>11</v>
      </c>
      <c r="D16" s="4">
        <v>1796017</v>
      </c>
      <c r="E16" s="4">
        <v>1792319</v>
      </c>
      <c r="F16" s="4">
        <v>1790352</v>
      </c>
      <c r="G16" s="4">
        <v>1787543</v>
      </c>
      <c r="H16" s="4">
        <v>1788807</v>
      </c>
      <c r="I16">
        <f t="shared" si="0"/>
        <v>370</v>
      </c>
      <c r="J16">
        <f t="shared" si="1"/>
        <v>445</v>
      </c>
      <c r="K16">
        <f t="shared" si="2"/>
        <v>407</v>
      </c>
      <c r="L16">
        <f t="shared" si="3"/>
        <v>616</v>
      </c>
      <c r="M16">
        <f t="shared" si="4"/>
        <v>406</v>
      </c>
      <c r="N16" s="6">
        <f t="shared" si="5"/>
        <v>2.0601141303228199E-4</v>
      </c>
      <c r="O16" s="6">
        <f t="shared" si="5"/>
        <v>2.4828169539016211E-4</v>
      </c>
      <c r="P16" s="6">
        <f t="shared" si="5"/>
        <v>2.2732959775507834E-4</v>
      </c>
      <c r="Q16" s="6">
        <f t="shared" si="5"/>
        <v>3.4460709476639165E-4</v>
      </c>
      <c r="R16" s="6">
        <f t="shared" si="5"/>
        <v>2.2696691146669262E-4</v>
      </c>
      <c r="S16">
        <f t="shared" si="6"/>
        <v>14</v>
      </c>
      <c r="T16">
        <f t="shared" si="6"/>
        <v>14</v>
      </c>
      <c r="U16">
        <f t="shared" si="6"/>
        <v>14</v>
      </c>
      <c r="V16">
        <f t="shared" si="6"/>
        <v>16</v>
      </c>
      <c r="W16">
        <f t="shared" si="6"/>
        <v>17</v>
      </c>
      <c r="X16">
        <f t="shared" si="7"/>
        <v>15</v>
      </c>
      <c r="Y16">
        <f t="shared" si="8"/>
        <v>14</v>
      </c>
    </row>
    <row r="17" spans="1:25" x14ac:dyDescent="0.2">
      <c r="A17" s="5" t="s">
        <v>57</v>
      </c>
      <c r="B17" s="1" t="s">
        <v>10</v>
      </c>
      <c r="C17" s="1" t="s">
        <v>11</v>
      </c>
      <c r="D17" s="4">
        <v>1833168</v>
      </c>
      <c r="E17" s="4">
        <v>1826174</v>
      </c>
      <c r="F17" s="4">
        <v>1818157</v>
      </c>
      <c r="G17" s="4">
        <v>1807423</v>
      </c>
      <c r="H17" s="4">
        <v>1802766</v>
      </c>
      <c r="I17">
        <f t="shared" si="0"/>
        <v>567</v>
      </c>
      <c r="J17">
        <f t="shared" si="1"/>
        <v>610</v>
      </c>
      <c r="K17">
        <f t="shared" si="2"/>
        <v>771</v>
      </c>
      <c r="L17">
        <f t="shared" si="3"/>
        <v>970</v>
      </c>
      <c r="M17">
        <f t="shared" si="4"/>
        <v>621</v>
      </c>
      <c r="N17" s="6">
        <f t="shared" si="5"/>
        <v>3.0930062056505457E-4</v>
      </c>
      <c r="O17" s="6">
        <f t="shared" si="5"/>
        <v>3.3403169687006826E-4</v>
      </c>
      <c r="P17" s="6">
        <f t="shared" si="5"/>
        <v>4.2405578836151111E-4</v>
      </c>
      <c r="Q17" s="6">
        <f t="shared" si="5"/>
        <v>5.3667569794121244E-4</v>
      </c>
      <c r="R17" s="6">
        <f t="shared" si="5"/>
        <v>3.4447066341388734E-4</v>
      </c>
      <c r="S17">
        <f t="shared" si="6"/>
        <v>9</v>
      </c>
      <c r="T17">
        <f t="shared" si="6"/>
        <v>11</v>
      </c>
      <c r="U17">
        <f t="shared" si="6"/>
        <v>12</v>
      </c>
      <c r="V17">
        <f t="shared" si="6"/>
        <v>12</v>
      </c>
      <c r="W17">
        <f t="shared" si="6"/>
        <v>15</v>
      </c>
      <c r="X17">
        <f t="shared" si="7"/>
        <v>11.8</v>
      </c>
      <c r="Y17">
        <f t="shared" si="8"/>
        <v>12</v>
      </c>
    </row>
    <row r="18" spans="1:25" x14ac:dyDescent="0.2">
      <c r="A18" s="5" t="s">
        <v>59</v>
      </c>
      <c r="B18" s="1" t="s">
        <v>10</v>
      </c>
      <c r="C18" s="1" t="s">
        <v>11</v>
      </c>
      <c r="D18" s="4">
        <v>623332</v>
      </c>
      <c r="E18" s="4">
        <v>641757</v>
      </c>
      <c r="F18" s="4">
        <v>658282</v>
      </c>
      <c r="G18" s="4">
        <v>665048</v>
      </c>
      <c r="H18" s="4">
        <v>670858</v>
      </c>
      <c r="I18">
        <f t="shared" si="0"/>
        <v>302</v>
      </c>
      <c r="J18">
        <f t="shared" si="1"/>
        <v>394</v>
      </c>
      <c r="K18">
        <f t="shared" si="2"/>
        <v>488</v>
      </c>
      <c r="L18">
        <f t="shared" si="3"/>
        <v>565</v>
      </c>
      <c r="M18">
        <f t="shared" si="4"/>
        <v>474</v>
      </c>
      <c r="N18" s="6">
        <f t="shared" si="5"/>
        <v>4.8449301495832078E-4</v>
      </c>
      <c r="O18" s="6">
        <f t="shared" si="5"/>
        <v>6.1393954409535078E-4</v>
      </c>
      <c r="P18" s="6">
        <f t="shared" si="5"/>
        <v>7.4132362726004968E-4</v>
      </c>
      <c r="Q18" s="6">
        <f t="shared" si="5"/>
        <v>8.4956273832866198E-4</v>
      </c>
      <c r="R18" s="6">
        <f t="shared" si="5"/>
        <v>7.065578706671159E-4</v>
      </c>
      <c r="S18">
        <f t="shared" si="6"/>
        <v>2</v>
      </c>
      <c r="T18">
        <f t="shared" si="6"/>
        <v>3</v>
      </c>
      <c r="U18">
        <f t="shared" si="6"/>
        <v>7</v>
      </c>
      <c r="V18">
        <f t="shared" si="6"/>
        <v>5</v>
      </c>
      <c r="W18">
        <f t="shared" si="6"/>
        <v>3</v>
      </c>
      <c r="X18">
        <f t="shared" si="7"/>
        <v>4</v>
      </c>
      <c r="Y18" s="7">
        <f t="shared" si="8"/>
        <v>3</v>
      </c>
    </row>
    <row r="19" spans="1:25" x14ac:dyDescent="0.2">
      <c r="A19" s="5" t="s">
        <v>61</v>
      </c>
      <c r="B19" s="1" t="s">
        <v>10</v>
      </c>
      <c r="C19" s="1" t="s">
        <v>11</v>
      </c>
      <c r="D19" s="4">
        <v>2132566</v>
      </c>
      <c r="E19" s="4">
        <v>2162426</v>
      </c>
      <c r="F19" s="4">
        <v>2181416</v>
      </c>
      <c r="G19" s="4">
        <v>2188649</v>
      </c>
      <c r="H19" s="4">
        <v>2176636</v>
      </c>
      <c r="I19">
        <f t="shared" si="0"/>
        <v>744</v>
      </c>
      <c r="J19">
        <f t="shared" si="1"/>
        <v>1127</v>
      </c>
      <c r="K19">
        <f t="shared" si="2"/>
        <v>1649</v>
      </c>
      <c r="L19">
        <f t="shared" si="3"/>
        <v>1281</v>
      </c>
      <c r="M19">
        <f t="shared" si="4"/>
        <v>1267</v>
      </c>
      <c r="N19" s="6">
        <f t="shared" si="5"/>
        <v>3.4887548615142512E-4</v>
      </c>
      <c r="O19" s="6">
        <f t="shared" si="5"/>
        <v>5.2117390375439434E-4</v>
      </c>
      <c r="P19" s="6">
        <f t="shared" si="5"/>
        <v>7.5593100994950069E-4</v>
      </c>
      <c r="Q19" s="6">
        <f t="shared" si="5"/>
        <v>5.8529257089647544E-4</v>
      </c>
      <c r="R19" s="6">
        <f t="shared" si="5"/>
        <v>5.8209089622702191E-4</v>
      </c>
      <c r="S19">
        <f t="shared" si="6"/>
        <v>6</v>
      </c>
      <c r="T19">
        <f t="shared" si="6"/>
        <v>7</v>
      </c>
      <c r="U19">
        <f t="shared" si="6"/>
        <v>5</v>
      </c>
      <c r="V19">
        <f t="shared" si="6"/>
        <v>11</v>
      </c>
      <c r="W19">
        <f t="shared" si="6"/>
        <v>7</v>
      </c>
      <c r="X19">
        <f t="shared" si="7"/>
        <v>7.2</v>
      </c>
      <c r="Y19">
        <f t="shared" si="8"/>
        <v>7</v>
      </c>
    </row>
    <row r="20" spans="1:25" x14ac:dyDescent="0.2">
      <c r="A20" s="5" t="s">
        <v>63</v>
      </c>
      <c r="B20" s="1" t="s">
        <v>10</v>
      </c>
      <c r="C20" s="1" t="s">
        <v>11</v>
      </c>
      <c r="D20" s="4">
        <v>1603404</v>
      </c>
      <c r="E20" s="4">
        <v>1611009</v>
      </c>
      <c r="F20" s="4">
        <v>1620935</v>
      </c>
      <c r="G20" s="4">
        <v>1629343</v>
      </c>
      <c r="H20" s="4">
        <v>1632088</v>
      </c>
      <c r="I20">
        <f t="shared" si="0"/>
        <v>498</v>
      </c>
      <c r="J20">
        <f t="shared" si="1"/>
        <v>584</v>
      </c>
      <c r="K20">
        <f t="shared" si="2"/>
        <v>704</v>
      </c>
      <c r="L20">
        <f t="shared" si="3"/>
        <v>976</v>
      </c>
      <c r="M20">
        <f t="shared" si="4"/>
        <v>1058</v>
      </c>
      <c r="N20" s="6">
        <f t="shared" si="5"/>
        <v>3.1058922143140468E-4</v>
      </c>
      <c r="O20" s="6">
        <f t="shared" si="5"/>
        <v>3.6250573398410559E-4</v>
      </c>
      <c r="P20" s="6">
        <f t="shared" si="5"/>
        <v>4.3431723048734219E-4</v>
      </c>
      <c r="Q20" s="6">
        <f t="shared" si="5"/>
        <v>5.990144493823584E-4</v>
      </c>
      <c r="R20" s="6">
        <f t="shared" si="5"/>
        <v>6.482493591031856E-4</v>
      </c>
      <c r="S20">
        <f t="shared" si="6"/>
        <v>8</v>
      </c>
      <c r="T20">
        <f t="shared" si="6"/>
        <v>10</v>
      </c>
      <c r="U20">
        <f t="shared" si="6"/>
        <v>11</v>
      </c>
      <c r="V20">
        <f t="shared" si="6"/>
        <v>10</v>
      </c>
      <c r="W20">
        <f t="shared" si="6"/>
        <v>6</v>
      </c>
      <c r="X20">
        <f t="shared" si="7"/>
        <v>9</v>
      </c>
      <c r="Y20">
        <f t="shared" si="8"/>
        <v>9</v>
      </c>
    </row>
    <row r="21" spans="1:25" x14ac:dyDescent="0.2">
      <c r="A21" s="5"/>
      <c r="B21" s="1"/>
      <c r="C21" s="1"/>
      <c r="D21" s="4"/>
      <c r="E21" s="4"/>
      <c r="F21" s="4"/>
      <c r="G21" s="4"/>
      <c r="H21" s="4"/>
      <c r="N21" s="6"/>
      <c r="O21" s="6"/>
      <c r="P21" s="6"/>
      <c r="Q21" s="6"/>
      <c r="R21" s="6"/>
    </row>
    <row r="22" spans="1:25" x14ac:dyDescent="0.2">
      <c r="A22" s="1" t="s">
        <v>1</v>
      </c>
      <c r="B22" s="1" t="s">
        <v>2</v>
      </c>
      <c r="C22" s="1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4</v>
      </c>
      <c r="J22" s="4" t="s">
        <v>5</v>
      </c>
      <c r="K22" s="4" t="s">
        <v>6</v>
      </c>
      <c r="L22" s="4" t="s">
        <v>7</v>
      </c>
      <c r="M22" s="4" t="s">
        <v>8</v>
      </c>
      <c r="N22" s="4" t="s">
        <v>4</v>
      </c>
      <c r="O22" s="4" t="s">
        <v>5</v>
      </c>
      <c r="P22" s="4" t="s">
        <v>6</v>
      </c>
      <c r="Q22" s="4" t="s">
        <v>7</v>
      </c>
      <c r="R22" s="4" t="s">
        <v>8</v>
      </c>
      <c r="S22" s="4" t="s">
        <v>4</v>
      </c>
      <c r="T22" s="4" t="s">
        <v>5</v>
      </c>
      <c r="U22" s="4" t="s">
        <v>6</v>
      </c>
      <c r="V22" s="4" t="s">
        <v>7</v>
      </c>
      <c r="W22" s="4" t="s">
        <v>8</v>
      </c>
      <c r="X22" s="4" t="s">
        <v>87</v>
      </c>
      <c r="Y22" s="4" t="s">
        <v>88</v>
      </c>
    </row>
    <row r="23" spans="1:25" x14ac:dyDescent="0.2">
      <c r="A23" t="s">
        <v>83</v>
      </c>
      <c r="B23" s="1" t="s">
        <v>10</v>
      </c>
      <c r="C23" s="1" t="s">
        <v>11</v>
      </c>
      <c r="D23" s="8">
        <f>D5</f>
        <v>12671956</v>
      </c>
      <c r="E23" s="8">
        <f t="shared" ref="E23:H23" si="9">E5</f>
        <v>12851601</v>
      </c>
      <c r="F23" s="8">
        <f t="shared" si="9"/>
        <v>13103188</v>
      </c>
      <c r="G23" s="8">
        <f t="shared" si="9"/>
        <v>13300900</v>
      </c>
      <c r="H23" s="8">
        <f t="shared" si="9"/>
        <v>13511676</v>
      </c>
      <c r="I23" s="8">
        <f t="shared" ref="I23:I35" si="10">VLOOKUP($A23,$A$62:$F$74,2,0)</f>
        <v>3279</v>
      </c>
      <c r="J23" s="8">
        <f t="shared" ref="J23:J35" si="11">VLOOKUP($A23,$A$62:$F$74,3,0)</f>
        <v>5624</v>
      </c>
      <c r="K23" s="8">
        <f t="shared" ref="K23:K35" si="12">VLOOKUP($A23,$A$62:$F$74,4,0)</f>
        <v>8697</v>
      </c>
      <c r="L23" s="8">
        <f t="shared" ref="L23:L35" si="13">VLOOKUP($A23,$A$62:$F$74,5,0)</f>
        <v>9433</v>
      </c>
      <c r="M23" s="8">
        <f t="shared" ref="M23:M35" si="14">VLOOKUP($A23,$A$62:$F$74,6,0)</f>
        <v>7804</v>
      </c>
      <c r="N23" s="6">
        <f t="shared" ref="N23:R35" si="15">I23/D23</f>
        <v>2.5876036817047026E-4</v>
      </c>
      <c r="O23" s="6">
        <f>J23/E23</f>
        <v>4.3761084708434381E-4</v>
      </c>
      <c r="P23" s="6">
        <f>K23/F23</f>
        <v>6.6373160485829863E-4</v>
      </c>
      <c r="Q23" s="6">
        <f>L23/G23</f>
        <v>7.0920012931455765E-4</v>
      </c>
      <c r="R23" s="6">
        <f>M23/H23</f>
        <v>5.7757453627514459E-4</v>
      </c>
      <c r="S23" s="9">
        <f t="shared" ref="S23:W28" si="16">RANK(N23,N$23:N$35)</f>
        <v>9</v>
      </c>
      <c r="T23" s="9">
        <f t="shared" si="16"/>
        <v>6</v>
      </c>
      <c r="U23" s="9">
        <f t="shared" si="16"/>
        <v>7</v>
      </c>
      <c r="V23" s="9">
        <f t="shared" si="16"/>
        <v>7</v>
      </c>
      <c r="W23" s="9">
        <f t="shared" si="16"/>
        <v>7</v>
      </c>
      <c r="X23">
        <f t="shared" si="7"/>
        <v>7.2</v>
      </c>
      <c r="Y23" s="9">
        <f t="shared" ref="Y23:Y28" si="17">RANK(X23,$X$23:$X$35,1)</f>
        <v>7</v>
      </c>
    </row>
    <row r="24" spans="1:25" x14ac:dyDescent="0.2">
      <c r="A24" t="s">
        <v>84</v>
      </c>
      <c r="B24" s="1" t="s">
        <v>10</v>
      </c>
      <c r="C24" s="1" t="s">
        <v>11</v>
      </c>
      <c r="D24" s="8">
        <f>D19+D20+D13</f>
        <v>3978477</v>
      </c>
      <c r="E24" s="8">
        <f t="shared" ref="E24:H24" si="18">E19+E20+E13</f>
        <v>4050024</v>
      </c>
      <c r="F24" s="8">
        <f t="shared" si="18"/>
        <v>4114725</v>
      </c>
      <c r="G24" s="8">
        <f t="shared" si="18"/>
        <v>4156128</v>
      </c>
      <c r="H24" s="8">
        <f t="shared" si="18"/>
        <v>4162657</v>
      </c>
      <c r="I24" s="8">
        <f t="shared" si="10"/>
        <v>1242</v>
      </c>
      <c r="J24" s="8">
        <f t="shared" si="11"/>
        <v>1711</v>
      </c>
      <c r="K24" s="8">
        <f t="shared" si="12"/>
        <v>2353</v>
      </c>
      <c r="L24" s="8">
        <f t="shared" si="13"/>
        <v>2374</v>
      </c>
      <c r="M24" s="8">
        <f t="shared" si="14"/>
        <v>2408</v>
      </c>
      <c r="N24" s="6">
        <f t="shared" si="15"/>
        <v>3.121797612503478E-4</v>
      </c>
      <c r="O24" s="6">
        <f t="shared" si="15"/>
        <v>4.2246663229649997E-4</v>
      </c>
      <c r="P24" s="6">
        <f t="shared" si="15"/>
        <v>5.7184866546367008E-4</v>
      </c>
      <c r="Q24" s="6">
        <f t="shared" si="15"/>
        <v>5.7120473671648227E-4</v>
      </c>
      <c r="R24" s="6">
        <f t="shared" si="15"/>
        <v>5.7847667967838808E-4</v>
      </c>
      <c r="S24" s="9">
        <f t="shared" si="16"/>
        <v>6</v>
      </c>
      <c r="T24" s="9">
        <f t="shared" si="16"/>
        <v>7</v>
      </c>
      <c r="U24" s="9">
        <f t="shared" si="16"/>
        <v>8</v>
      </c>
      <c r="V24" s="9">
        <f t="shared" si="16"/>
        <v>10</v>
      </c>
      <c r="W24" s="9">
        <f t="shared" si="16"/>
        <v>6</v>
      </c>
      <c r="X24">
        <f t="shared" si="7"/>
        <v>7.4</v>
      </c>
      <c r="Y24" s="9">
        <f t="shared" si="17"/>
        <v>8</v>
      </c>
    </row>
    <row r="25" spans="1:25" x14ac:dyDescent="0.2">
      <c r="A25" t="s">
        <v>85</v>
      </c>
      <c r="B25" s="1" t="s">
        <v>10</v>
      </c>
      <c r="C25" s="1" t="s">
        <v>11</v>
      </c>
      <c r="D25" s="8">
        <f>D6+D7</f>
        <v>6021802</v>
      </c>
      <c r="E25" s="8">
        <f t="shared" ref="E25:H25" si="19">E6+E7</f>
        <v>6022351</v>
      </c>
      <c r="F25" s="8">
        <f t="shared" si="19"/>
        <v>6023252</v>
      </c>
      <c r="G25" s="8">
        <f t="shared" si="19"/>
        <v>6015363</v>
      </c>
      <c r="H25" s="8">
        <f t="shared" si="19"/>
        <v>5977813</v>
      </c>
      <c r="I25" s="8">
        <f t="shared" si="10"/>
        <v>1392</v>
      </c>
      <c r="J25" s="8">
        <f t="shared" si="11"/>
        <v>1831</v>
      </c>
      <c r="K25" s="8">
        <f t="shared" si="12"/>
        <v>2740</v>
      </c>
      <c r="L25" s="8">
        <f t="shared" si="13"/>
        <v>3522</v>
      </c>
      <c r="M25" s="8">
        <f t="shared" si="14"/>
        <v>2577</v>
      </c>
      <c r="N25" s="6">
        <f t="shared" si="15"/>
        <v>2.3116004146267181E-4</v>
      </c>
      <c r="O25" s="6">
        <f t="shared" si="15"/>
        <v>3.0403408901274602E-4</v>
      </c>
      <c r="P25" s="6">
        <f t="shared" si="15"/>
        <v>4.5490376295064525E-4</v>
      </c>
      <c r="Q25" s="6">
        <f t="shared" si="15"/>
        <v>5.8550082513723607E-4</v>
      </c>
      <c r="R25" s="6">
        <f t="shared" si="15"/>
        <v>4.3109411418523796E-4</v>
      </c>
      <c r="S25" s="9">
        <f t="shared" si="16"/>
        <v>12</v>
      </c>
      <c r="T25" s="9">
        <f t="shared" si="16"/>
        <v>9</v>
      </c>
      <c r="U25" s="9">
        <f t="shared" si="16"/>
        <v>10</v>
      </c>
      <c r="V25" s="9">
        <f t="shared" si="16"/>
        <v>9</v>
      </c>
      <c r="W25" s="9">
        <f t="shared" si="16"/>
        <v>11</v>
      </c>
      <c r="X25">
        <f t="shared" si="7"/>
        <v>10.199999999999999</v>
      </c>
      <c r="Y25" s="9">
        <f t="shared" si="17"/>
        <v>10</v>
      </c>
    </row>
    <row r="26" spans="1:25" x14ac:dyDescent="0.2">
      <c r="A26" t="s">
        <v>86</v>
      </c>
      <c r="B26" s="1" t="s">
        <v>10</v>
      </c>
      <c r="C26" s="1" t="s">
        <v>11</v>
      </c>
      <c r="D26" s="8">
        <f>D16+D17</f>
        <v>3629185</v>
      </c>
      <c r="E26" s="8">
        <f t="shared" ref="E26:H26" si="20">E16+E17</f>
        <v>3618493</v>
      </c>
      <c r="F26" s="8">
        <f t="shared" si="20"/>
        <v>3608509</v>
      </c>
      <c r="G26" s="8">
        <f t="shared" si="20"/>
        <v>3594966</v>
      </c>
      <c r="H26" s="8">
        <f t="shared" si="20"/>
        <v>3591573</v>
      </c>
      <c r="I26" s="8">
        <f t="shared" si="10"/>
        <v>937</v>
      </c>
      <c r="J26" s="8">
        <f t="shared" si="11"/>
        <v>1055</v>
      </c>
      <c r="K26" s="8">
        <f t="shared" si="12"/>
        <v>1178</v>
      </c>
      <c r="L26" s="8">
        <f t="shared" si="13"/>
        <v>1586</v>
      </c>
      <c r="M26" s="8">
        <f t="shared" si="14"/>
        <v>1027</v>
      </c>
      <c r="N26" s="6">
        <f t="shared" si="15"/>
        <v>2.5818468884887378E-4</v>
      </c>
      <c r="O26" s="6">
        <f t="shared" si="15"/>
        <v>2.9155783913358408E-4</v>
      </c>
      <c r="P26" s="6">
        <f t="shared" si="15"/>
        <v>3.2645061990977439E-4</v>
      </c>
      <c r="Q26" s="6">
        <f t="shared" si="15"/>
        <v>4.4117246171451968E-4</v>
      </c>
      <c r="R26" s="6">
        <f t="shared" si="15"/>
        <v>2.8594713235676958E-4</v>
      </c>
      <c r="S26" s="9">
        <f t="shared" si="16"/>
        <v>10</v>
      </c>
      <c r="T26" s="9">
        <f t="shared" si="16"/>
        <v>10</v>
      </c>
      <c r="U26" s="9">
        <f t="shared" si="16"/>
        <v>12</v>
      </c>
      <c r="V26" s="9">
        <f t="shared" si="16"/>
        <v>12</v>
      </c>
      <c r="W26" s="9">
        <f t="shared" si="16"/>
        <v>13</v>
      </c>
      <c r="X26">
        <f t="shared" si="7"/>
        <v>11.4</v>
      </c>
      <c r="Y26" s="9">
        <f t="shared" si="17"/>
        <v>12</v>
      </c>
    </row>
    <row r="27" spans="1:25" x14ac:dyDescent="0.2">
      <c r="A27" t="s">
        <v>74</v>
      </c>
      <c r="B27" s="1" t="s">
        <v>10</v>
      </c>
      <c r="C27" s="1" t="s">
        <v>11</v>
      </c>
      <c r="D27" s="8">
        <f>D4</f>
        <v>1521751</v>
      </c>
      <c r="E27" s="8">
        <f t="shared" ref="E27:H27" si="21">E4</f>
        <v>1521386</v>
      </c>
      <c r="F27" s="8">
        <f t="shared" si="21"/>
        <v>1520391</v>
      </c>
      <c r="G27" s="8">
        <f t="shared" si="21"/>
        <v>1520127</v>
      </c>
      <c r="H27" s="8">
        <f t="shared" si="21"/>
        <v>1521763</v>
      </c>
      <c r="I27" s="8">
        <f t="shared" si="10"/>
        <v>448</v>
      </c>
      <c r="J27" s="8">
        <f t="shared" si="11"/>
        <v>402</v>
      </c>
      <c r="K27" s="8">
        <f t="shared" si="12"/>
        <v>1069</v>
      </c>
      <c r="L27" s="8">
        <f t="shared" si="13"/>
        <v>1345</v>
      </c>
      <c r="M27" s="8">
        <f t="shared" si="14"/>
        <v>1139</v>
      </c>
      <c r="N27" s="6">
        <f t="shared" si="15"/>
        <v>2.9439770369791115E-4</v>
      </c>
      <c r="O27" s="6">
        <f t="shared" si="15"/>
        <v>2.6423274566743745E-4</v>
      </c>
      <c r="P27" s="6">
        <f t="shared" si="15"/>
        <v>7.0310860824616831E-4</v>
      </c>
      <c r="Q27" s="6">
        <f t="shared" si="15"/>
        <v>8.8479449414423925E-4</v>
      </c>
      <c r="R27" s="6">
        <f t="shared" si="15"/>
        <v>7.4847397393680885E-4</v>
      </c>
      <c r="S27" s="9">
        <f t="shared" si="16"/>
        <v>7</v>
      </c>
      <c r="T27" s="9">
        <f t="shared" si="16"/>
        <v>12</v>
      </c>
      <c r="U27" s="9">
        <f t="shared" si="16"/>
        <v>6</v>
      </c>
      <c r="V27" s="9">
        <f t="shared" si="16"/>
        <v>3</v>
      </c>
      <c r="W27" s="9">
        <f t="shared" si="16"/>
        <v>2</v>
      </c>
      <c r="X27">
        <f t="shared" si="7"/>
        <v>6</v>
      </c>
      <c r="Y27" s="9">
        <f t="shared" si="17"/>
        <v>6</v>
      </c>
    </row>
    <row r="28" spans="1:25" x14ac:dyDescent="0.2">
      <c r="A28" t="s">
        <v>75</v>
      </c>
      <c r="B28" s="1" t="s">
        <v>10</v>
      </c>
      <c r="C28" s="1" t="s">
        <v>11</v>
      </c>
      <c r="D28" s="8">
        <f>D18</f>
        <v>623332</v>
      </c>
      <c r="E28" s="8">
        <f t="shared" ref="E28:H28" si="22">E18</f>
        <v>641757</v>
      </c>
      <c r="F28" s="8">
        <f t="shared" si="22"/>
        <v>658282</v>
      </c>
      <c r="G28" s="8">
        <f t="shared" si="22"/>
        <v>665048</v>
      </c>
      <c r="H28" s="8">
        <f t="shared" si="22"/>
        <v>670858</v>
      </c>
      <c r="I28" s="8">
        <f t="shared" si="10"/>
        <v>302</v>
      </c>
      <c r="J28" s="8">
        <f t="shared" si="11"/>
        <v>394</v>
      </c>
      <c r="K28" s="8">
        <f t="shared" si="12"/>
        <v>488</v>
      </c>
      <c r="L28" s="8">
        <f t="shared" si="13"/>
        <v>565</v>
      </c>
      <c r="M28" s="8">
        <f t="shared" si="14"/>
        <v>474</v>
      </c>
      <c r="N28" s="6">
        <f t="shared" si="15"/>
        <v>4.8449301495832078E-4</v>
      </c>
      <c r="O28" s="6">
        <f t="shared" si="15"/>
        <v>6.1393954409535078E-4</v>
      </c>
      <c r="P28" s="6">
        <f t="shared" si="15"/>
        <v>7.4132362726004968E-4</v>
      </c>
      <c r="Q28" s="6">
        <f t="shared" si="15"/>
        <v>8.4956273832866198E-4</v>
      </c>
      <c r="R28" s="6">
        <f t="shared" si="15"/>
        <v>7.065578706671159E-4</v>
      </c>
      <c r="S28" s="9">
        <f t="shared" si="16"/>
        <v>2</v>
      </c>
      <c r="T28" s="9">
        <f t="shared" si="16"/>
        <v>3</v>
      </c>
      <c r="U28" s="9">
        <f t="shared" si="16"/>
        <v>5</v>
      </c>
      <c r="V28" s="9">
        <f t="shared" si="16"/>
        <v>5</v>
      </c>
      <c r="W28" s="9">
        <f t="shared" si="16"/>
        <v>3</v>
      </c>
      <c r="X28">
        <f t="shared" si="7"/>
        <v>3.6</v>
      </c>
      <c r="Y28" s="9">
        <f t="shared" si="17"/>
        <v>2</v>
      </c>
    </row>
    <row r="29" spans="1:25" x14ac:dyDescent="0.2">
      <c r="A29" t="s">
        <v>81</v>
      </c>
      <c r="B29" s="1" t="s">
        <v>10</v>
      </c>
      <c r="C29" s="1" t="s">
        <v>11</v>
      </c>
      <c r="D29" s="8">
        <f>D12</f>
        <v>9805506</v>
      </c>
      <c r="E29" s="8">
        <f t="shared" ref="E29:H29" si="23">E12</f>
        <v>9741871</v>
      </c>
      <c r="F29" s="8">
        <f t="shared" si="23"/>
        <v>9673936</v>
      </c>
      <c r="G29" s="8">
        <f t="shared" si="23"/>
        <v>9639541</v>
      </c>
      <c r="H29" s="8">
        <f t="shared" si="23"/>
        <v>9586195</v>
      </c>
      <c r="I29" s="8">
        <f t="shared" si="10"/>
        <v>5593</v>
      </c>
      <c r="J29" s="8">
        <f t="shared" si="11"/>
        <v>7764</v>
      </c>
      <c r="K29" s="8">
        <f t="shared" si="12"/>
        <v>9972</v>
      </c>
      <c r="L29" s="8">
        <f t="shared" si="13"/>
        <v>10494</v>
      </c>
      <c r="M29" s="8">
        <f t="shared" si="14"/>
        <v>9049</v>
      </c>
      <c r="N29" s="6">
        <f t="shared" ref="N29:N36" si="24">I29/D29</f>
        <v>5.7039381751436392E-4</v>
      </c>
      <c r="O29" s="6">
        <f t="shared" si="15"/>
        <v>7.9697216273958056E-4</v>
      </c>
      <c r="P29" s="6">
        <f t="shared" si="15"/>
        <v>1.0308110369967301E-3</v>
      </c>
      <c r="Q29" s="6">
        <f t="shared" si="15"/>
        <v>1.0886410462904821E-3</v>
      </c>
      <c r="R29" s="6">
        <f t="shared" si="15"/>
        <v>9.4396160311781686E-4</v>
      </c>
      <c r="S29" s="9">
        <f t="shared" ref="S29:S30" si="25">RANK(N29,N$23:N$35)</f>
        <v>1</v>
      </c>
      <c r="T29" s="9">
        <f t="shared" ref="T29:T30" si="26">RANK(O29,O$23:O$35)</f>
        <v>1</v>
      </c>
      <c r="U29" s="9">
        <f>RANK(P29,P$23:P$35)</f>
        <v>2</v>
      </c>
      <c r="V29" s="9">
        <f>RANK(Q29,Q$23:Q$35)</f>
        <v>1</v>
      </c>
      <c r="W29" s="9">
        <f>RANK(R29,R$23:R$35)</f>
        <v>1</v>
      </c>
      <c r="X29">
        <f t="shared" si="7"/>
        <v>1.2</v>
      </c>
      <c r="Y29" s="9">
        <f t="shared" ref="Y29:Y30" si="27">RANK(X29,$X$23:$X$35,1)</f>
        <v>1</v>
      </c>
    </row>
    <row r="30" spans="1:25" x14ac:dyDescent="0.2">
      <c r="A30" t="s">
        <v>82</v>
      </c>
      <c r="B30" s="1" t="s">
        <v>10</v>
      </c>
      <c r="C30" s="1" t="s">
        <v>11</v>
      </c>
      <c r="D30" s="8">
        <f>D15</f>
        <v>2913024</v>
      </c>
      <c r="E30" s="8">
        <f t="shared" ref="E30:H30" si="28">E15</f>
        <v>2925967</v>
      </c>
      <c r="F30" s="8">
        <f t="shared" si="28"/>
        <v>2936117</v>
      </c>
      <c r="G30" s="8">
        <f t="shared" si="28"/>
        <v>2952237</v>
      </c>
      <c r="H30" s="8">
        <f t="shared" si="28"/>
        <v>2945454</v>
      </c>
      <c r="I30" s="8">
        <f t="shared" si="10"/>
        <v>1138</v>
      </c>
      <c r="J30" s="8">
        <f t="shared" si="11"/>
        <v>1531</v>
      </c>
      <c r="K30" s="8">
        <f t="shared" si="12"/>
        <v>2325</v>
      </c>
      <c r="L30" s="8">
        <f t="shared" si="13"/>
        <v>2260</v>
      </c>
      <c r="M30" s="8">
        <f t="shared" si="14"/>
        <v>2048</v>
      </c>
      <c r="N30" s="6">
        <f t="shared" si="24"/>
        <v>3.9065932858774936E-4</v>
      </c>
      <c r="O30" s="6">
        <f t="shared" si="15"/>
        <v>5.2324581924539817E-4</v>
      </c>
      <c r="P30" s="6">
        <f t="shared" si="15"/>
        <v>7.9186217715438453E-4</v>
      </c>
      <c r="Q30" s="6">
        <f t="shared" si="15"/>
        <v>7.6552119629961959E-4</v>
      </c>
      <c r="R30" s="6">
        <f t="shared" si="15"/>
        <v>6.9530877073619216E-4</v>
      </c>
      <c r="S30" s="9">
        <f t="shared" si="25"/>
        <v>4</v>
      </c>
      <c r="T30" s="9">
        <f t="shared" si="26"/>
        <v>5</v>
      </c>
      <c r="U30" s="9">
        <f t="shared" ref="U30" si="29">RANK(P30,P$23:P$35)</f>
        <v>4</v>
      </c>
      <c r="V30" s="9">
        <f t="shared" ref="V30" si="30">RANK(Q30,Q$23:Q$35)</f>
        <v>6</v>
      </c>
      <c r="W30" s="9">
        <f t="shared" ref="W30" si="31">RANK(R30,R$23:R$35)</f>
        <v>4</v>
      </c>
      <c r="X30">
        <f t="shared" si="7"/>
        <v>4.5999999999999996</v>
      </c>
      <c r="Y30" s="9">
        <f t="shared" si="27"/>
        <v>5</v>
      </c>
    </row>
    <row r="31" spans="1:25" x14ac:dyDescent="0.2">
      <c r="A31" t="s">
        <v>78</v>
      </c>
      <c r="B31" s="1" t="s">
        <v>10</v>
      </c>
      <c r="C31" s="1" t="s">
        <v>11</v>
      </c>
      <c r="D31" s="8">
        <f>D10</f>
        <v>1535445</v>
      </c>
      <c r="E31" s="8">
        <f t="shared" ref="E31:H31" si="32">E10</f>
        <v>1525849</v>
      </c>
      <c r="F31" s="8">
        <f t="shared" si="32"/>
        <v>1511214</v>
      </c>
      <c r="G31" s="8">
        <f t="shared" si="32"/>
        <v>1498839</v>
      </c>
      <c r="H31" s="8">
        <f t="shared" si="32"/>
        <v>1488435</v>
      </c>
      <c r="I31" s="8">
        <f t="shared" si="10"/>
        <v>514</v>
      </c>
      <c r="J31" s="8">
        <f t="shared" si="11"/>
        <v>934</v>
      </c>
      <c r="K31" s="8">
        <f t="shared" si="12"/>
        <v>1295</v>
      </c>
      <c r="L31" s="8">
        <f t="shared" si="13"/>
        <v>1434</v>
      </c>
      <c r="M31" s="8">
        <f t="shared" si="14"/>
        <v>1014</v>
      </c>
      <c r="N31" s="6">
        <f t="shared" si="24"/>
        <v>3.3475637355945672E-4</v>
      </c>
      <c r="O31" s="6">
        <f t="shared" si="15"/>
        <v>6.1211823712569195E-4</v>
      </c>
      <c r="P31" s="6">
        <f t="shared" si="15"/>
        <v>8.5692694747401758E-4</v>
      </c>
      <c r="Q31" s="6">
        <f t="shared" si="15"/>
        <v>9.5674051716028202E-4</v>
      </c>
      <c r="R31" s="6">
        <f t="shared" si="15"/>
        <v>6.8125245643914584E-4</v>
      </c>
      <c r="S31" s="9">
        <f t="shared" ref="S31:W35" si="33">RANK(N31,N$23:N$35)</f>
        <v>5</v>
      </c>
      <c r="T31" s="9">
        <f t="shared" si="33"/>
        <v>4</v>
      </c>
      <c r="U31" s="9">
        <f t="shared" si="33"/>
        <v>3</v>
      </c>
      <c r="V31" s="9">
        <f t="shared" si="33"/>
        <v>2</v>
      </c>
      <c r="W31" s="9">
        <f t="shared" si="33"/>
        <v>5</v>
      </c>
      <c r="X31">
        <f t="shared" si="7"/>
        <v>3.8</v>
      </c>
      <c r="Y31" s="9">
        <f>RANK(X31,$X$23:$X$35,1)</f>
        <v>4</v>
      </c>
    </row>
    <row r="32" spans="1:25" x14ac:dyDescent="0.2">
      <c r="A32" t="s">
        <v>79</v>
      </c>
      <c r="B32" s="1" t="s">
        <v>10</v>
      </c>
      <c r="C32" s="1" t="s">
        <v>11</v>
      </c>
      <c r="D32" s="8">
        <f>D11</f>
        <v>3440484</v>
      </c>
      <c r="E32" s="8">
        <f t="shared" ref="E32:H32" si="34">E11</f>
        <v>3416918</v>
      </c>
      <c r="F32" s="8">
        <f t="shared" si="34"/>
        <v>3395278</v>
      </c>
      <c r="G32" s="8">
        <f t="shared" si="34"/>
        <v>3372692</v>
      </c>
      <c r="H32" s="8">
        <f t="shared" si="34"/>
        <v>3349016</v>
      </c>
      <c r="I32" s="8">
        <f t="shared" si="10"/>
        <v>848</v>
      </c>
      <c r="J32" s="8">
        <f t="shared" si="11"/>
        <v>1343</v>
      </c>
      <c r="K32" s="8">
        <f t="shared" si="12"/>
        <v>1655</v>
      </c>
      <c r="L32" s="8">
        <f t="shared" si="13"/>
        <v>2032</v>
      </c>
      <c r="M32" s="8">
        <f t="shared" si="14"/>
        <v>1804</v>
      </c>
      <c r="N32" s="6">
        <f t="shared" si="24"/>
        <v>2.4647694917343026E-4</v>
      </c>
      <c r="O32" s="6">
        <f t="shared" si="15"/>
        <v>3.9304425801263009E-4</v>
      </c>
      <c r="P32" s="6">
        <f t="shared" si="15"/>
        <v>4.8744167635168605E-4</v>
      </c>
      <c r="Q32" s="6">
        <f t="shared" si="15"/>
        <v>6.0248608529922087E-4</v>
      </c>
      <c r="R32" s="6">
        <f t="shared" si="15"/>
        <v>5.3866568568200328E-4</v>
      </c>
      <c r="S32" s="9">
        <f t="shared" si="33"/>
        <v>11</v>
      </c>
      <c r="T32" s="9">
        <f t="shared" si="33"/>
        <v>8</v>
      </c>
      <c r="U32" s="9">
        <f t="shared" si="33"/>
        <v>9</v>
      </c>
      <c r="V32" s="9">
        <f t="shared" si="33"/>
        <v>8</v>
      </c>
      <c r="W32" s="9">
        <f t="shared" si="33"/>
        <v>9</v>
      </c>
      <c r="X32">
        <f t="shared" si="7"/>
        <v>9</v>
      </c>
      <c r="Y32" s="9">
        <f>RANK(X32,$X$23:$X$35,1)</f>
        <v>9</v>
      </c>
    </row>
    <row r="33" spans="1:25" x14ac:dyDescent="0.2">
      <c r="A33" t="s">
        <v>80</v>
      </c>
      <c r="B33" s="1" t="s">
        <v>10</v>
      </c>
      <c r="C33" s="1" t="s">
        <v>11</v>
      </c>
      <c r="D33" s="8">
        <f>D14</f>
        <v>1166033</v>
      </c>
      <c r="E33" s="8">
        <f t="shared" ref="E33:H33" si="35">E14</f>
        <v>1157077</v>
      </c>
      <c r="F33" s="8">
        <f t="shared" si="35"/>
        <v>1150116</v>
      </c>
      <c r="G33" s="8">
        <f t="shared" si="35"/>
        <v>1143692</v>
      </c>
      <c r="H33" s="8">
        <f t="shared" si="35"/>
        <v>1135423</v>
      </c>
      <c r="I33" s="8">
        <f t="shared" si="10"/>
        <v>502</v>
      </c>
      <c r="J33" s="8">
        <f t="shared" si="11"/>
        <v>806</v>
      </c>
      <c r="K33" s="8">
        <f t="shared" si="12"/>
        <v>1225</v>
      </c>
      <c r="L33" s="8">
        <f t="shared" si="13"/>
        <v>982</v>
      </c>
      <c r="M33" s="8">
        <f t="shared" si="14"/>
        <v>619</v>
      </c>
      <c r="N33" s="6">
        <f t="shared" si="24"/>
        <v>4.3051954790301818E-4</v>
      </c>
      <c r="O33" s="6">
        <f t="shared" si="15"/>
        <v>6.965828549007542E-4</v>
      </c>
      <c r="P33" s="6">
        <f t="shared" si="15"/>
        <v>1.0651099541263663E-3</v>
      </c>
      <c r="Q33" s="6">
        <f t="shared" si="15"/>
        <v>8.5862277606208663E-4</v>
      </c>
      <c r="R33" s="6">
        <f t="shared" si="15"/>
        <v>5.4517127097125921E-4</v>
      </c>
      <c r="S33" s="9">
        <f t="shared" si="33"/>
        <v>3</v>
      </c>
      <c r="T33" s="9">
        <f t="shared" si="33"/>
        <v>2</v>
      </c>
      <c r="U33" s="9">
        <f t="shared" si="33"/>
        <v>1</v>
      </c>
      <c r="V33" s="9">
        <f t="shared" si="33"/>
        <v>4</v>
      </c>
      <c r="W33" s="9">
        <f t="shared" si="33"/>
        <v>8</v>
      </c>
      <c r="X33">
        <f t="shared" si="7"/>
        <v>3.6</v>
      </c>
      <c r="Y33" s="9">
        <f>RANK(X33,$X$23:$X$35,1)</f>
        <v>2</v>
      </c>
    </row>
    <row r="34" spans="1:25" x14ac:dyDescent="0.2">
      <c r="A34" t="s">
        <v>37</v>
      </c>
      <c r="B34" s="1" t="s">
        <v>10</v>
      </c>
      <c r="C34" s="1" t="s">
        <v>11</v>
      </c>
      <c r="D34" s="8">
        <f>D8</f>
        <v>1501557</v>
      </c>
      <c r="E34" s="8">
        <f t="shared" ref="E34:H34" si="36">E8</f>
        <v>1496172</v>
      </c>
      <c r="F34" s="8">
        <f t="shared" si="36"/>
        <v>1490092</v>
      </c>
      <c r="G34" s="8">
        <f t="shared" si="36"/>
        <v>1489730</v>
      </c>
      <c r="H34" s="8">
        <f t="shared" si="36"/>
        <v>1477573</v>
      </c>
      <c r="I34" s="8">
        <f t="shared" si="10"/>
        <v>194</v>
      </c>
      <c r="J34" s="8">
        <f t="shared" si="11"/>
        <v>207</v>
      </c>
      <c r="K34" s="8">
        <f t="shared" si="12"/>
        <v>205</v>
      </c>
      <c r="L34" s="8">
        <f t="shared" si="13"/>
        <v>358</v>
      </c>
      <c r="M34" s="8">
        <f t="shared" si="14"/>
        <v>715</v>
      </c>
      <c r="N34" s="6">
        <f t="shared" si="24"/>
        <v>1.2919922453826261E-4</v>
      </c>
      <c r="O34" s="6">
        <f t="shared" si="15"/>
        <v>1.3835307705263833E-4</v>
      </c>
      <c r="P34" s="6">
        <f t="shared" si="15"/>
        <v>1.3757539802911498E-4</v>
      </c>
      <c r="Q34" s="6">
        <f t="shared" si="15"/>
        <v>2.4031200284615334E-4</v>
      </c>
      <c r="R34" s="6">
        <f t="shared" si="15"/>
        <v>4.8390164140790337E-4</v>
      </c>
      <c r="S34" s="9">
        <f t="shared" si="33"/>
        <v>13</v>
      </c>
      <c r="T34" s="9">
        <f t="shared" si="33"/>
        <v>13</v>
      </c>
      <c r="U34" s="9">
        <f t="shared" si="33"/>
        <v>13</v>
      </c>
      <c r="V34" s="9">
        <f t="shared" si="33"/>
        <v>13</v>
      </c>
      <c r="W34" s="9">
        <f t="shared" si="33"/>
        <v>10</v>
      </c>
      <c r="X34">
        <f t="shared" si="7"/>
        <v>12.4</v>
      </c>
      <c r="Y34" s="9">
        <f>RANK(X34,$X$23:$X$35,1)</f>
        <v>13</v>
      </c>
    </row>
    <row r="35" spans="1:25" x14ac:dyDescent="0.2">
      <c r="A35" t="s">
        <v>39</v>
      </c>
      <c r="B35" s="1" t="s">
        <v>10</v>
      </c>
      <c r="C35" s="1" t="s">
        <v>11</v>
      </c>
      <c r="D35" s="8">
        <f>D9</f>
        <v>2461002</v>
      </c>
      <c r="E35" s="8">
        <f t="shared" ref="E35:H35" si="37">E9</f>
        <v>2453041</v>
      </c>
      <c r="F35" s="8">
        <f t="shared" si="37"/>
        <v>2444412</v>
      </c>
      <c r="G35" s="8">
        <f t="shared" si="37"/>
        <v>2429940</v>
      </c>
      <c r="H35" s="8">
        <f t="shared" si="37"/>
        <v>2410700</v>
      </c>
      <c r="I35" s="8">
        <f t="shared" si="10"/>
        <v>651</v>
      </c>
      <c r="J35" s="8">
        <f t="shared" si="11"/>
        <v>657</v>
      </c>
      <c r="K35" s="8">
        <f t="shared" si="12"/>
        <v>930</v>
      </c>
      <c r="L35" s="8">
        <f t="shared" si="13"/>
        <v>1282</v>
      </c>
      <c r="M35" s="8">
        <f t="shared" si="14"/>
        <v>1003</v>
      </c>
      <c r="N35" s="6">
        <f t="shared" si="24"/>
        <v>2.6452640022234843E-4</v>
      </c>
      <c r="O35" s="6">
        <f t="shared" si="15"/>
        <v>2.6783082712437338E-4</v>
      </c>
      <c r="P35" s="6">
        <f t="shared" si="15"/>
        <v>3.8045959519099072E-4</v>
      </c>
      <c r="Q35" s="6">
        <f t="shared" si="15"/>
        <v>5.2758504325209679E-4</v>
      </c>
      <c r="R35" s="6">
        <f t="shared" si="15"/>
        <v>4.1606172481022108E-4</v>
      </c>
      <c r="S35" s="9">
        <f t="shared" si="33"/>
        <v>8</v>
      </c>
      <c r="T35" s="9">
        <f t="shared" si="33"/>
        <v>11</v>
      </c>
      <c r="U35" s="9">
        <f t="shared" si="33"/>
        <v>11</v>
      </c>
      <c r="V35" s="9">
        <f t="shared" si="33"/>
        <v>11</v>
      </c>
      <c r="W35" s="9">
        <f t="shared" si="33"/>
        <v>12</v>
      </c>
      <c r="X35">
        <f t="shared" si="7"/>
        <v>10.6</v>
      </c>
      <c r="Y35" s="9">
        <f>RANK(X35,$X$23:$X$35,1)</f>
        <v>11</v>
      </c>
    </row>
    <row r="36" spans="1:25" x14ac:dyDescent="0.2">
      <c r="B36" s="1" t="s">
        <v>10</v>
      </c>
      <c r="C36" s="1" t="s">
        <v>11</v>
      </c>
      <c r="D36" s="8">
        <f>SUM(D23:D35)</f>
        <v>51269554</v>
      </c>
      <c r="E36" s="8">
        <f t="shared" ref="E36:H36" si="38">SUM(E23:E35)</f>
        <v>51422507</v>
      </c>
      <c r="F36" s="8">
        <f t="shared" si="38"/>
        <v>51629512</v>
      </c>
      <c r="G36" s="8">
        <f t="shared" si="38"/>
        <v>51779203</v>
      </c>
      <c r="H36" s="8">
        <f t="shared" si="38"/>
        <v>51829136</v>
      </c>
      <c r="I36" s="8">
        <f t="shared" ref="I36" si="39">SUM(I23:I35)</f>
        <v>17040</v>
      </c>
      <c r="J36" s="8">
        <f t="shared" ref="J36" si="40">SUM(J23:J35)</f>
        <v>24259</v>
      </c>
      <c r="K36" s="8">
        <f t="shared" ref="K36" si="41">SUM(K23:K35)</f>
        <v>34132</v>
      </c>
      <c r="L36" s="8">
        <f t="shared" ref="L36" si="42">SUM(L23:L35)</f>
        <v>37667</v>
      </c>
      <c r="M36" s="8">
        <f t="shared" ref="M36" si="43">SUM(M23:M35)</f>
        <v>31681</v>
      </c>
      <c r="N36" s="6">
        <f t="shared" si="24"/>
        <v>3.3236099537749052E-4</v>
      </c>
      <c r="O36" s="6">
        <f>J36/E36</f>
        <v>4.7175840726707468E-4</v>
      </c>
      <c r="P36" s="6">
        <f>K36/F36</f>
        <v>6.6109476301073693E-4</v>
      </c>
      <c r="Q36" s="6">
        <f>L36/G36</f>
        <v>7.2745422520311873E-4</v>
      </c>
      <c r="R36" s="6">
        <f>M36/H36</f>
        <v>6.1125850139581717E-4</v>
      </c>
    </row>
    <row r="43" spans="1:25" x14ac:dyDescent="0.3">
      <c r="A43" t="s">
        <v>52</v>
      </c>
      <c r="B43">
        <v>17040</v>
      </c>
      <c r="C43">
        <v>24259</v>
      </c>
      <c r="D43">
        <v>34132</v>
      </c>
      <c r="E43">
        <v>37667</v>
      </c>
      <c r="F43">
        <v>31681</v>
      </c>
    </row>
    <row r="44" spans="1:25" x14ac:dyDescent="0.3">
      <c r="A44" t="s">
        <v>44</v>
      </c>
      <c r="B44">
        <v>5593</v>
      </c>
      <c r="C44">
        <v>7764</v>
      </c>
      <c r="D44">
        <v>9972</v>
      </c>
      <c r="E44">
        <v>10494</v>
      </c>
      <c r="F44">
        <v>9049</v>
      </c>
    </row>
    <row r="45" spans="1:25" x14ac:dyDescent="0.3">
      <c r="A45" t="s">
        <v>42</v>
      </c>
      <c r="B45">
        <v>848</v>
      </c>
      <c r="C45">
        <v>1343</v>
      </c>
      <c r="D45">
        <v>1655</v>
      </c>
      <c r="E45">
        <v>2032</v>
      </c>
      <c r="F45">
        <v>1804</v>
      </c>
    </row>
    <row r="46" spans="1:25" x14ac:dyDescent="0.3">
      <c r="A46" t="s">
        <v>38</v>
      </c>
      <c r="B46">
        <v>651</v>
      </c>
      <c r="C46">
        <v>657</v>
      </c>
      <c r="D46">
        <v>930</v>
      </c>
      <c r="E46">
        <v>1282</v>
      </c>
      <c r="F46">
        <v>1003</v>
      </c>
    </row>
    <row r="47" spans="1:25" x14ac:dyDescent="0.3">
      <c r="A47" t="s">
        <v>50</v>
      </c>
      <c r="B47">
        <v>1138</v>
      </c>
      <c r="C47">
        <v>1531</v>
      </c>
      <c r="D47">
        <v>2325</v>
      </c>
      <c r="E47">
        <v>2260</v>
      </c>
      <c r="F47">
        <v>2048</v>
      </c>
    </row>
    <row r="48" spans="1:25" x14ac:dyDescent="0.3">
      <c r="A48" t="s">
        <v>36</v>
      </c>
      <c r="B48">
        <v>194</v>
      </c>
      <c r="C48">
        <v>207</v>
      </c>
      <c r="D48">
        <v>205</v>
      </c>
      <c r="E48">
        <v>358</v>
      </c>
      <c r="F48">
        <v>715</v>
      </c>
    </row>
    <row r="49" spans="1:6" x14ac:dyDescent="0.3">
      <c r="A49" t="s">
        <v>40</v>
      </c>
      <c r="B49">
        <v>514</v>
      </c>
      <c r="C49">
        <v>934</v>
      </c>
      <c r="D49">
        <v>1295</v>
      </c>
      <c r="E49">
        <v>1434</v>
      </c>
      <c r="F49">
        <v>1014</v>
      </c>
    </row>
    <row r="50" spans="1:6" x14ac:dyDescent="0.3">
      <c r="A50" t="s">
        <v>48</v>
      </c>
      <c r="B50">
        <v>502</v>
      </c>
      <c r="C50">
        <v>806</v>
      </c>
      <c r="D50">
        <v>1225</v>
      </c>
      <c r="E50">
        <v>982</v>
      </c>
      <c r="F50">
        <v>619</v>
      </c>
    </row>
    <row r="51" spans="1:6" x14ac:dyDescent="0.3">
      <c r="A51" t="s">
        <v>46</v>
      </c>
      <c r="B51">
        <v>0</v>
      </c>
      <c r="C51">
        <v>0</v>
      </c>
      <c r="D51">
        <v>0</v>
      </c>
      <c r="E51">
        <v>117</v>
      </c>
      <c r="F51">
        <v>83</v>
      </c>
    </row>
    <row r="52" spans="1:6" x14ac:dyDescent="0.3">
      <c r="A52" t="s">
        <v>64</v>
      </c>
      <c r="B52">
        <v>3279</v>
      </c>
      <c r="C52">
        <v>5624</v>
      </c>
      <c r="D52">
        <v>8697</v>
      </c>
      <c r="E52">
        <v>9433</v>
      </c>
      <c r="F52">
        <v>7804</v>
      </c>
    </row>
    <row r="53" spans="1:6" x14ac:dyDescent="0.3">
      <c r="A53" t="s">
        <v>29</v>
      </c>
      <c r="B53">
        <v>448</v>
      </c>
      <c r="C53">
        <v>402</v>
      </c>
      <c r="D53">
        <v>1069</v>
      </c>
      <c r="E53">
        <v>1345</v>
      </c>
      <c r="F53">
        <v>1139</v>
      </c>
    </row>
    <row r="54" spans="1:6" x14ac:dyDescent="0.3">
      <c r="A54" t="s">
        <v>62</v>
      </c>
      <c r="B54">
        <v>498</v>
      </c>
      <c r="C54">
        <v>584</v>
      </c>
      <c r="D54">
        <v>704</v>
      </c>
      <c r="E54">
        <v>976</v>
      </c>
      <c r="F54">
        <v>1058</v>
      </c>
    </row>
    <row r="55" spans="1:6" x14ac:dyDescent="0.3">
      <c r="A55" t="s">
        <v>60</v>
      </c>
      <c r="B55">
        <v>744</v>
      </c>
      <c r="C55">
        <v>1127</v>
      </c>
      <c r="D55">
        <v>1649</v>
      </c>
      <c r="E55">
        <v>1281</v>
      </c>
      <c r="F55">
        <v>1267</v>
      </c>
    </row>
    <row r="56" spans="1:6" x14ac:dyDescent="0.3">
      <c r="A56" t="s">
        <v>56</v>
      </c>
      <c r="B56">
        <v>567</v>
      </c>
      <c r="C56">
        <v>610</v>
      </c>
      <c r="D56">
        <v>771</v>
      </c>
      <c r="E56">
        <v>970</v>
      </c>
      <c r="F56">
        <v>621</v>
      </c>
    </row>
    <row r="57" spans="1:6" x14ac:dyDescent="0.3">
      <c r="A57" t="s">
        <v>54</v>
      </c>
      <c r="B57">
        <v>370</v>
      </c>
      <c r="C57">
        <v>445</v>
      </c>
      <c r="D57">
        <v>407</v>
      </c>
      <c r="E57">
        <v>616</v>
      </c>
      <c r="F57">
        <v>406</v>
      </c>
    </row>
    <row r="58" spans="1:6" x14ac:dyDescent="0.3">
      <c r="A58" t="s">
        <v>34</v>
      </c>
      <c r="B58">
        <v>1085</v>
      </c>
      <c r="C58">
        <v>1398</v>
      </c>
      <c r="D58">
        <v>1985</v>
      </c>
      <c r="E58">
        <v>2097</v>
      </c>
      <c r="F58">
        <v>1372</v>
      </c>
    </row>
    <row r="59" spans="1:6" x14ac:dyDescent="0.3">
      <c r="A59" t="s">
        <v>32</v>
      </c>
      <c r="B59">
        <v>307</v>
      </c>
      <c r="C59">
        <v>433</v>
      </c>
      <c r="D59">
        <v>755</v>
      </c>
      <c r="E59">
        <v>1425</v>
      </c>
      <c r="F59">
        <v>1205</v>
      </c>
    </row>
    <row r="60" spans="1:6" x14ac:dyDescent="0.3">
      <c r="A60" t="s">
        <v>58</v>
      </c>
      <c r="B60">
        <v>302</v>
      </c>
      <c r="C60">
        <v>394</v>
      </c>
      <c r="D60">
        <v>488</v>
      </c>
      <c r="E60">
        <v>565</v>
      </c>
      <c r="F60">
        <v>474</v>
      </c>
    </row>
    <row r="62" spans="1:6" x14ac:dyDescent="0.3">
      <c r="A62" t="s">
        <v>83</v>
      </c>
      <c r="B62">
        <f>B52</f>
        <v>3279</v>
      </c>
      <c r="C62">
        <f t="shared" ref="C62:F62" si="44">C52</f>
        <v>5624</v>
      </c>
      <c r="D62">
        <f t="shared" si="44"/>
        <v>8697</v>
      </c>
      <c r="E62">
        <f t="shared" si="44"/>
        <v>9433</v>
      </c>
      <c r="F62">
        <f t="shared" si="44"/>
        <v>7804</v>
      </c>
    </row>
    <row r="63" spans="1:6" x14ac:dyDescent="0.3">
      <c r="A63" t="s">
        <v>84</v>
      </c>
      <c r="B63">
        <f>B54+B55+B51</f>
        <v>1242</v>
      </c>
      <c r="C63">
        <f t="shared" ref="C63:F63" si="45">C54+C55+C51</f>
        <v>1711</v>
      </c>
      <c r="D63">
        <f t="shared" si="45"/>
        <v>2353</v>
      </c>
      <c r="E63">
        <f t="shared" si="45"/>
        <v>2374</v>
      </c>
      <c r="F63">
        <f t="shared" si="45"/>
        <v>2408</v>
      </c>
    </row>
    <row r="64" spans="1:6" x14ac:dyDescent="0.3">
      <c r="A64" t="s">
        <v>85</v>
      </c>
      <c r="B64">
        <f>B58+B59</f>
        <v>1392</v>
      </c>
      <c r="C64">
        <f t="shared" ref="C64:F64" si="46">C58+C59</f>
        <v>1831</v>
      </c>
      <c r="D64">
        <f t="shared" si="46"/>
        <v>2740</v>
      </c>
      <c r="E64">
        <f t="shared" si="46"/>
        <v>3522</v>
      </c>
      <c r="F64">
        <f t="shared" si="46"/>
        <v>2577</v>
      </c>
    </row>
    <row r="65" spans="1:6" x14ac:dyDescent="0.3">
      <c r="A65" t="s">
        <v>86</v>
      </c>
      <c r="B65">
        <f>B56+B57</f>
        <v>937</v>
      </c>
      <c r="C65">
        <f t="shared" ref="C65:F65" si="47">C56+C57</f>
        <v>1055</v>
      </c>
      <c r="D65">
        <f t="shared" si="47"/>
        <v>1178</v>
      </c>
      <c r="E65">
        <f t="shared" si="47"/>
        <v>1586</v>
      </c>
      <c r="F65">
        <f t="shared" si="47"/>
        <v>1027</v>
      </c>
    </row>
    <row r="66" spans="1:6" x14ac:dyDescent="0.3">
      <c r="A66" t="s">
        <v>74</v>
      </c>
      <c r="B66">
        <f>B53</f>
        <v>448</v>
      </c>
      <c r="C66">
        <f t="shared" ref="C66:F66" si="48">C53</f>
        <v>402</v>
      </c>
      <c r="D66">
        <f t="shared" si="48"/>
        <v>1069</v>
      </c>
      <c r="E66">
        <f t="shared" si="48"/>
        <v>1345</v>
      </c>
      <c r="F66">
        <f t="shared" si="48"/>
        <v>1139</v>
      </c>
    </row>
    <row r="67" spans="1:6" x14ac:dyDescent="0.3">
      <c r="A67" t="s">
        <v>75</v>
      </c>
      <c r="B67">
        <f>B60</f>
        <v>302</v>
      </c>
      <c r="C67">
        <f t="shared" ref="C67:F67" si="49">C60</f>
        <v>394</v>
      </c>
      <c r="D67">
        <f t="shared" si="49"/>
        <v>488</v>
      </c>
      <c r="E67">
        <f t="shared" si="49"/>
        <v>565</v>
      </c>
      <c r="F67">
        <f t="shared" si="49"/>
        <v>474</v>
      </c>
    </row>
    <row r="68" spans="1:6" x14ac:dyDescent="0.3">
      <c r="A68" t="s">
        <v>81</v>
      </c>
      <c r="B68">
        <f>B44</f>
        <v>5593</v>
      </c>
      <c r="C68">
        <f t="shared" ref="C68:F68" si="50">C44</f>
        <v>7764</v>
      </c>
      <c r="D68">
        <f t="shared" si="50"/>
        <v>9972</v>
      </c>
      <c r="E68">
        <f t="shared" si="50"/>
        <v>10494</v>
      </c>
      <c r="F68">
        <f t="shared" si="50"/>
        <v>9049</v>
      </c>
    </row>
    <row r="69" spans="1:6" x14ac:dyDescent="0.3">
      <c r="A69" t="s">
        <v>82</v>
      </c>
      <c r="B69">
        <f>B47</f>
        <v>1138</v>
      </c>
      <c r="C69">
        <f t="shared" ref="C69:F69" si="51">C47</f>
        <v>1531</v>
      </c>
      <c r="D69">
        <f t="shared" si="51"/>
        <v>2325</v>
      </c>
      <c r="E69">
        <f t="shared" si="51"/>
        <v>2260</v>
      </c>
      <c r="F69">
        <f t="shared" si="51"/>
        <v>2048</v>
      </c>
    </row>
    <row r="70" spans="1:6" x14ac:dyDescent="0.3">
      <c r="A70" t="s">
        <v>78</v>
      </c>
      <c r="B70">
        <f>B49</f>
        <v>514</v>
      </c>
      <c r="C70">
        <f t="shared" ref="C70:F70" si="52">C49</f>
        <v>934</v>
      </c>
      <c r="D70">
        <f t="shared" si="52"/>
        <v>1295</v>
      </c>
      <c r="E70">
        <f t="shared" si="52"/>
        <v>1434</v>
      </c>
      <c r="F70">
        <f t="shared" si="52"/>
        <v>1014</v>
      </c>
    </row>
    <row r="71" spans="1:6" x14ac:dyDescent="0.3">
      <c r="A71" t="s">
        <v>79</v>
      </c>
      <c r="B71">
        <f>B45</f>
        <v>848</v>
      </c>
      <c r="C71">
        <f t="shared" ref="C71:F71" si="53">C45</f>
        <v>1343</v>
      </c>
      <c r="D71">
        <f t="shared" si="53"/>
        <v>1655</v>
      </c>
      <c r="E71">
        <f t="shared" si="53"/>
        <v>2032</v>
      </c>
      <c r="F71">
        <f t="shared" si="53"/>
        <v>1804</v>
      </c>
    </row>
    <row r="72" spans="1:6" x14ac:dyDescent="0.3">
      <c r="A72" t="s">
        <v>80</v>
      </c>
      <c r="B72">
        <f>B50</f>
        <v>502</v>
      </c>
      <c r="C72">
        <f t="shared" ref="C72:F72" si="54">C50</f>
        <v>806</v>
      </c>
      <c r="D72">
        <f t="shared" si="54"/>
        <v>1225</v>
      </c>
      <c r="E72">
        <f t="shared" si="54"/>
        <v>982</v>
      </c>
      <c r="F72">
        <f t="shared" si="54"/>
        <v>619</v>
      </c>
    </row>
    <row r="73" spans="1:6" x14ac:dyDescent="0.3">
      <c r="A73" t="s">
        <v>37</v>
      </c>
      <c r="B73">
        <f>B48</f>
        <v>194</v>
      </c>
      <c r="C73">
        <f t="shared" ref="C73:F73" si="55">C48</f>
        <v>207</v>
      </c>
      <c r="D73">
        <f t="shared" si="55"/>
        <v>205</v>
      </c>
      <c r="E73">
        <f t="shared" si="55"/>
        <v>358</v>
      </c>
      <c r="F73">
        <f t="shared" si="55"/>
        <v>715</v>
      </c>
    </row>
    <row r="74" spans="1:6" x14ac:dyDescent="0.3">
      <c r="A74" t="s">
        <v>39</v>
      </c>
      <c r="B74">
        <f>B46</f>
        <v>651</v>
      </c>
      <c r="C74">
        <f t="shared" ref="C74:F74" si="56">C46</f>
        <v>657</v>
      </c>
      <c r="D74">
        <f t="shared" si="56"/>
        <v>930</v>
      </c>
      <c r="E74">
        <f t="shared" si="56"/>
        <v>1282</v>
      </c>
      <c r="F74">
        <f t="shared" si="56"/>
        <v>1003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5"/>
  <sheetViews>
    <sheetView workbookViewId="0">
      <selection activeCell="C32" sqref="C32"/>
    </sheetView>
  </sheetViews>
  <sheetFormatPr defaultRowHeight="16.5" x14ac:dyDescent="0.3"/>
  <cols>
    <col min="4" max="8" width="11.875" customWidth="1"/>
  </cols>
  <sheetData>
    <row r="1" spans="1:8" x14ac:dyDescent="0.2">
      <c r="A1" s="5" t="s">
        <v>77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2">
      <c r="A2" t="s">
        <v>83</v>
      </c>
      <c r="B2" s="1" t="s">
        <v>10</v>
      </c>
      <c r="C2" s="1" t="s">
        <v>11</v>
      </c>
      <c r="D2" s="8">
        <v>12671956</v>
      </c>
      <c r="E2" s="8">
        <v>12851601</v>
      </c>
      <c r="F2" s="8">
        <v>13103188</v>
      </c>
      <c r="G2" s="8">
        <v>13300900</v>
      </c>
      <c r="H2" s="8">
        <v>13511676</v>
      </c>
    </row>
    <row r="3" spans="1:8" x14ac:dyDescent="0.2">
      <c r="A3" t="s">
        <v>84</v>
      </c>
      <c r="B3" s="1" t="s">
        <v>10</v>
      </c>
      <c r="C3" s="1" t="s">
        <v>11</v>
      </c>
      <c r="D3" s="8">
        <v>3978477</v>
      </c>
      <c r="E3" s="8">
        <v>4050024</v>
      </c>
      <c r="F3" s="8">
        <v>4114725</v>
      </c>
      <c r="G3" s="8">
        <v>4156128</v>
      </c>
      <c r="H3" s="8">
        <v>4162657</v>
      </c>
    </row>
    <row r="4" spans="1:8" x14ac:dyDescent="0.2">
      <c r="A4" t="s">
        <v>85</v>
      </c>
      <c r="B4" s="1" t="s">
        <v>10</v>
      </c>
      <c r="C4" s="1" t="s">
        <v>11</v>
      </c>
      <c r="D4" s="8">
        <v>6021802</v>
      </c>
      <c r="E4" s="8">
        <v>6022351</v>
      </c>
      <c r="F4" s="8">
        <v>6023252</v>
      </c>
      <c r="G4" s="8">
        <v>6015363</v>
      </c>
      <c r="H4" s="8">
        <v>5977813</v>
      </c>
    </row>
    <row r="5" spans="1:8" x14ac:dyDescent="0.2">
      <c r="A5" t="s">
        <v>86</v>
      </c>
      <c r="B5" s="1" t="s">
        <v>10</v>
      </c>
      <c r="C5" s="1" t="s">
        <v>11</v>
      </c>
      <c r="D5" s="8">
        <v>3629185</v>
      </c>
      <c r="E5" s="8">
        <v>3618493</v>
      </c>
      <c r="F5" s="8">
        <v>3608509</v>
      </c>
      <c r="G5" s="8">
        <v>3594966</v>
      </c>
      <c r="H5" s="8">
        <v>3591573</v>
      </c>
    </row>
    <row r="6" spans="1:8" x14ac:dyDescent="0.2">
      <c r="A6" t="s">
        <v>74</v>
      </c>
      <c r="B6" s="1" t="s">
        <v>10</v>
      </c>
      <c r="C6" s="1" t="s">
        <v>11</v>
      </c>
      <c r="D6" s="8">
        <v>1521751</v>
      </c>
      <c r="E6" s="8">
        <v>1521386</v>
      </c>
      <c r="F6" s="8">
        <v>1520391</v>
      </c>
      <c r="G6" s="8">
        <v>1520127</v>
      </c>
      <c r="H6" s="8">
        <v>1521763</v>
      </c>
    </row>
    <row r="7" spans="1:8" x14ac:dyDescent="0.2">
      <c r="A7" t="s">
        <v>75</v>
      </c>
      <c r="B7" s="1" t="s">
        <v>10</v>
      </c>
      <c r="C7" s="1" t="s">
        <v>11</v>
      </c>
      <c r="D7" s="8">
        <v>623332</v>
      </c>
      <c r="E7" s="8">
        <v>641757</v>
      </c>
      <c r="F7" s="8">
        <v>658282</v>
      </c>
      <c r="G7" s="8">
        <v>665048</v>
      </c>
      <c r="H7" s="8">
        <v>670858</v>
      </c>
    </row>
    <row r="8" spans="1:8" x14ac:dyDescent="0.2">
      <c r="A8" t="s">
        <v>81</v>
      </c>
      <c r="B8" s="1" t="s">
        <v>10</v>
      </c>
      <c r="C8" s="1" t="s">
        <v>11</v>
      </c>
      <c r="D8" s="8">
        <v>9805506</v>
      </c>
      <c r="E8" s="8">
        <v>9741871</v>
      </c>
      <c r="F8" s="8">
        <v>9673936</v>
      </c>
      <c r="G8" s="8">
        <v>9639541</v>
      </c>
      <c r="H8" s="8">
        <v>9586195</v>
      </c>
    </row>
    <row r="9" spans="1:8" x14ac:dyDescent="0.2">
      <c r="A9" t="s">
        <v>82</v>
      </c>
      <c r="B9" s="1" t="s">
        <v>10</v>
      </c>
      <c r="C9" s="1" t="s">
        <v>11</v>
      </c>
      <c r="D9" s="8">
        <v>2913024</v>
      </c>
      <c r="E9" s="8">
        <v>2925967</v>
      </c>
      <c r="F9" s="8">
        <v>2936117</v>
      </c>
      <c r="G9" s="8">
        <v>2952237</v>
      </c>
      <c r="H9" s="8">
        <v>2945454</v>
      </c>
    </row>
    <row r="10" spans="1:8" x14ac:dyDescent="0.2">
      <c r="A10" t="s">
        <v>78</v>
      </c>
      <c r="B10" s="1" t="s">
        <v>10</v>
      </c>
      <c r="C10" s="1" t="s">
        <v>11</v>
      </c>
      <c r="D10" s="8">
        <v>1535445</v>
      </c>
      <c r="E10" s="8">
        <v>1525849</v>
      </c>
      <c r="F10" s="8">
        <v>1511214</v>
      </c>
      <c r="G10" s="8">
        <v>1498839</v>
      </c>
      <c r="H10" s="8">
        <v>1488435</v>
      </c>
    </row>
    <row r="11" spans="1:8" x14ac:dyDescent="0.2">
      <c r="A11" t="s">
        <v>79</v>
      </c>
      <c r="B11" s="1" t="s">
        <v>10</v>
      </c>
      <c r="C11" s="1" t="s">
        <v>11</v>
      </c>
      <c r="D11" s="8">
        <v>3440484</v>
      </c>
      <c r="E11" s="8">
        <v>3416918</v>
      </c>
      <c r="F11" s="8">
        <v>3395278</v>
      </c>
      <c r="G11" s="8">
        <v>3372692</v>
      </c>
      <c r="H11" s="8">
        <v>3349016</v>
      </c>
    </row>
    <row r="12" spans="1:8" x14ac:dyDescent="0.2">
      <c r="A12" t="s">
        <v>80</v>
      </c>
      <c r="B12" s="1" t="s">
        <v>10</v>
      </c>
      <c r="C12" s="1" t="s">
        <v>11</v>
      </c>
      <c r="D12" s="8">
        <v>1166033</v>
      </c>
      <c r="E12" s="8">
        <v>1157077</v>
      </c>
      <c r="F12" s="8">
        <v>1150116</v>
      </c>
      <c r="G12" s="8">
        <v>1143692</v>
      </c>
      <c r="H12" s="8">
        <v>1135423</v>
      </c>
    </row>
    <row r="13" spans="1:8" x14ac:dyDescent="0.2">
      <c r="A13" t="s">
        <v>37</v>
      </c>
      <c r="B13" s="1" t="s">
        <v>10</v>
      </c>
      <c r="C13" s="1" t="s">
        <v>11</v>
      </c>
      <c r="D13" s="8">
        <v>1501557</v>
      </c>
      <c r="E13" s="8">
        <v>1496172</v>
      </c>
      <c r="F13" s="8">
        <v>1490092</v>
      </c>
      <c r="G13" s="8">
        <v>1489730</v>
      </c>
      <c r="H13" s="8">
        <v>1477573</v>
      </c>
    </row>
    <row r="14" spans="1:8" x14ac:dyDescent="0.2">
      <c r="A14" t="s">
        <v>39</v>
      </c>
      <c r="B14" s="1" t="s">
        <v>10</v>
      </c>
      <c r="C14" s="1" t="s">
        <v>11</v>
      </c>
      <c r="D14" s="8">
        <v>2461002</v>
      </c>
      <c r="E14" s="8">
        <v>2453041</v>
      </c>
      <c r="F14" s="8">
        <v>2444412</v>
      </c>
      <c r="G14" s="8">
        <v>2429940</v>
      </c>
      <c r="H14" s="8">
        <v>2410700</v>
      </c>
    </row>
    <row r="15" spans="1:8" x14ac:dyDescent="0.2">
      <c r="B15" s="1"/>
      <c r="C15" s="1"/>
      <c r="D15" s="8"/>
      <c r="E15" s="8"/>
      <c r="F15" s="8"/>
      <c r="G15" s="8"/>
      <c r="H15" s="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7"/>
  <sheetViews>
    <sheetView tabSelected="1" workbookViewId="0">
      <selection activeCell="D14" sqref="D14"/>
    </sheetView>
  </sheetViews>
  <sheetFormatPr defaultRowHeight="16.5" x14ac:dyDescent="0.3"/>
  <cols>
    <col min="2" max="6" width="9" customWidth="1"/>
    <col min="7" max="7" width="10.875" bestFit="1" customWidth="1"/>
  </cols>
  <sheetData>
    <row r="1" spans="1:7" x14ac:dyDescent="0.2">
      <c r="A1" s="5" t="s">
        <v>77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92</v>
      </c>
    </row>
    <row r="2" spans="1:7" x14ac:dyDescent="0.3">
      <c r="A2" t="s">
        <v>83</v>
      </c>
      <c r="B2" s="8">
        <v>3279</v>
      </c>
      <c r="C2" s="8">
        <v>5624</v>
      </c>
      <c r="D2" s="8">
        <v>8697</v>
      </c>
      <c r="E2" s="8">
        <v>9433</v>
      </c>
      <c r="F2" s="8">
        <v>7804</v>
      </c>
      <c r="G2" s="9">
        <f t="shared" ref="G2:G14" si="0">SUM(B2:F2)/5</f>
        <v>6967.4</v>
      </c>
    </row>
    <row r="3" spans="1:7" x14ac:dyDescent="0.3">
      <c r="A3" t="s">
        <v>84</v>
      </c>
      <c r="B3" s="8">
        <v>1242</v>
      </c>
      <c r="C3" s="8">
        <v>1711</v>
      </c>
      <c r="D3" s="8">
        <v>2353</v>
      </c>
      <c r="E3" s="8">
        <v>2374</v>
      </c>
      <c r="F3" s="8">
        <v>2408</v>
      </c>
      <c r="G3" s="9">
        <f t="shared" si="0"/>
        <v>2017.6</v>
      </c>
    </row>
    <row r="4" spans="1:7" x14ac:dyDescent="0.3">
      <c r="A4" t="s">
        <v>85</v>
      </c>
      <c r="B4" s="8">
        <v>1392</v>
      </c>
      <c r="C4" s="8">
        <v>1831</v>
      </c>
      <c r="D4" s="8">
        <v>2740</v>
      </c>
      <c r="E4" s="8">
        <v>3522</v>
      </c>
      <c r="F4" s="8">
        <v>2577</v>
      </c>
      <c r="G4" s="9">
        <f t="shared" si="0"/>
        <v>2412.4</v>
      </c>
    </row>
    <row r="5" spans="1:7" x14ac:dyDescent="0.3">
      <c r="A5" t="s">
        <v>86</v>
      </c>
      <c r="B5" s="8">
        <v>937</v>
      </c>
      <c r="C5" s="8">
        <v>1055</v>
      </c>
      <c r="D5" s="8">
        <v>1178</v>
      </c>
      <c r="E5" s="8">
        <v>1586</v>
      </c>
      <c r="F5" s="8">
        <v>1027</v>
      </c>
      <c r="G5" s="9">
        <f t="shared" si="0"/>
        <v>1156.5999999999999</v>
      </c>
    </row>
    <row r="6" spans="1:7" x14ac:dyDescent="0.3">
      <c r="A6" t="s">
        <v>74</v>
      </c>
      <c r="B6" s="8">
        <v>448</v>
      </c>
      <c r="C6" s="8">
        <v>402</v>
      </c>
      <c r="D6" s="8">
        <v>1069</v>
      </c>
      <c r="E6" s="8">
        <v>1345</v>
      </c>
      <c r="F6" s="8">
        <v>1139</v>
      </c>
      <c r="G6" s="9">
        <f t="shared" si="0"/>
        <v>880.6</v>
      </c>
    </row>
    <row r="7" spans="1:7" x14ac:dyDescent="0.3">
      <c r="A7" t="s">
        <v>75</v>
      </c>
      <c r="B7" s="8">
        <v>302</v>
      </c>
      <c r="C7" s="8">
        <v>394</v>
      </c>
      <c r="D7" s="8">
        <v>488</v>
      </c>
      <c r="E7" s="8">
        <v>565</v>
      </c>
      <c r="F7" s="8">
        <v>474</v>
      </c>
      <c r="G7" s="9">
        <f t="shared" si="0"/>
        <v>444.6</v>
      </c>
    </row>
    <row r="8" spans="1:7" x14ac:dyDescent="0.3">
      <c r="A8" t="s">
        <v>81</v>
      </c>
      <c r="B8" s="8">
        <v>5593</v>
      </c>
      <c r="C8" s="8">
        <v>7764</v>
      </c>
      <c r="D8" s="8">
        <v>9972</v>
      </c>
      <c r="E8" s="8">
        <v>10494</v>
      </c>
      <c r="F8" s="8">
        <v>9049</v>
      </c>
      <c r="G8" s="9">
        <f t="shared" si="0"/>
        <v>8574.4</v>
      </c>
    </row>
    <row r="9" spans="1:7" x14ac:dyDescent="0.3">
      <c r="A9" t="s">
        <v>82</v>
      </c>
      <c r="B9" s="8">
        <v>1138</v>
      </c>
      <c r="C9" s="8">
        <v>1531</v>
      </c>
      <c r="D9" s="8">
        <v>2325</v>
      </c>
      <c r="E9" s="8">
        <v>2260</v>
      </c>
      <c r="F9" s="8">
        <v>2048</v>
      </c>
      <c r="G9" s="9">
        <f t="shared" si="0"/>
        <v>1860.4</v>
      </c>
    </row>
    <row r="10" spans="1:7" x14ac:dyDescent="0.3">
      <c r="A10" t="s">
        <v>78</v>
      </c>
      <c r="B10" s="8">
        <v>514</v>
      </c>
      <c r="C10" s="8">
        <v>934</v>
      </c>
      <c r="D10" s="8">
        <v>1295</v>
      </c>
      <c r="E10" s="8">
        <v>1434</v>
      </c>
      <c r="F10" s="8">
        <v>1014</v>
      </c>
      <c r="G10" s="9">
        <f t="shared" si="0"/>
        <v>1038.2</v>
      </c>
    </row>
    <row r="11" spans="1:7" x14ac:dyDescent="0.3">
      <c r="A11" t="s">
        <v>79</v>
      </c>
      <c r="B11" s="8">
        <v>848</v>
      </c>
      <c r="C11" s="8">
        <v>1343</v>
      </c>
      <c r="D11" s="8">
        <v>1655</v>
      </c>
      <c r="E11" s="8">
        <v>2032</v>
      </c>
      <c r="F11" s="8">
        <v>1804</v>
      </c>
      <c r="G11" s="9">
        <f t="shared" si="0"/>
        <v>1536.4</v>
      </c>
    </row>
    <row r="12" spans="1:7" x14ac:dyDescent="0.3">
      <c r="A12" t="s">
        <v>80</v>
      </c>
      <c r="B12" s="8">
        <v>502</v>
      </c>
      <c r="C12" s="8">
        <v>806</v>
      </c>
      <c r="D12" s="8">
        <v>1225</v>
      </c>
      <c r="E12" s="8">
        <v>982</v>
      </c>
      <c r="F12" s="8">
        <v>619</v>
      </c>
      <c r="G12" s="9">
        <f t="shared" si="0"/>
        <v>826.8</v>
      </c>
    </row>
    <row r="13" spans="1:7" x14ac:dyDescent="0.3">
      <c r="A13" t="s">
        <v>37</v>
      </c>
      <c r="B13" s="8">
        <v>194</v>
      </c>
      <c r="C13" s="8">
        <v>207</v>
      </c>
      <c r="D13" s="8">
        <v>205</v>
      </c>
      <c r="E13" s="8">
        <v>358</v>
      </c>
      <c r="F13" s="8">
        <v>715</v>
      </c>
      <c r="G13" s="9">
        <f t="shared" si="0"/>
        <v>335.8</v>
      </c>
    </row>
    <row r="14" spans="1:7" x14ac:dyDescent="0.3">
      <c r="A14" t="s">
        <v>39</v>
      </c>
      <c r="B14" s="8">
        <v>651</v>
      </c>
      <c r="C14" s="8">
        <v>657</v>
      </c>
      <c r="D14" s="8">
        <v>930</v>
      </c>
      <c r="E14" s="8">
        <v>1282</v>
      </c>
      <c r="F14" s="8">
        <v>1003</v>
      </c>
      <c r="G14" s="9">
        <f t="shared" si="0"/>
        <v>904.6</v>
      </c>
    </row>
    <row r="15" spans="1:7" x14ac:dyDescent="0.3">
      <c r="A15" t="s">
        <v>89</v>
      </c>
      <c r="B15" s="8">
        <f>B2+B8+B9</f>
        <v>10010</v>
      </c>
      <c r="C15" s="8">
        <f t="shared" ref="C15:F15" si="1">C2+C8+C9</f>
        <v>14919</v>
      </c>
      <c r="D15" s="8">
        <f t="shared" si="1"/>
        <v>20994</v>
      </c>
      <c r="E15" s="8">
        <f t="shared" si="1"/>
        <v>22187</v>
      </c>
      <c r="F15" s="8">
        <f t="shared" si="1"/>
        <v>18901</v>
      </c>
      <c r="G15" s="9">
        <f>SUM(B15:F15)/5</f>
        <v>17402.2</v>
      </c>
    </row>
    <row r="16" spans="1:7" x14ac:dyDescent="0.3">
      <c r="A16" t="s">
        <v>90</v>
      </c>
      <c r="B16" s="8">
        <f>B17-B15</f>
        <v>7030</v>
      </c>
      <c r="C16" s="8">
        <f t="shared" ref="C16:F16" si="2">C17-C15</f>
        <v>9340</v>
      </c>
      <c r="D16" s="8">
        <f t="shared" si="2"/>
        <v>13138</v>
      </c>
      <c r="E16" s="8">
        <f t="shared" si="2"/>
        <v>15480</v>
      </c>
      <c r="F16" s="8">
        <f t="shared" si="2"/>
        <v>12780</v>
      </c>
      <c r="G16" s="9">
        <f t="shared" ref="G16:G17" si="3">SUM(B16:F16)/5</f>
        <v>11553.6</v>
      </c>
    </row>
    <row r="17" spans="1:7" x14ac:dyDescent="0.3">
      <c r="A17" t="s">
        <v>91</v>
      </c>
      <c r="B17" s="8">
        <f>SUM(B2:B14)</f>
        <v>17040</v>
      </c>
      <c r="C17" s="8">
        <f t="shared" ref="C17:F17" si="4">SUM(C2:C14)</f>
        <v>24259</v>
      </c>
      <c r="D17" s="8">
        <f t="shared" si="4"/>
        <v>34132</v>
      </c>
      <c r="E17" s="8">
        <f t="shared" si="4"/>
        <v>37667</v>
      </c>
      <c r="F17" s="8">
        <f t="shared" si="4"/>
        <v>31681</v>
      </c>
      <c r="G17" s="9">
        <f t="shared" si="3"/>
        <v>28955.8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workbookViewId="0">
      <selection activeCell="C10" sqref="C10"/>
    </sheetView>
  </sheetViews>
  <sheetFormatPr defaultRowHeight="16.5" x14ac:dyDescent="0.3"/>
  <cols>
    <col min="2" max="6" width="9" customWidth="1"/>
    <col min="7" max="7" width="10.5" bestFit="1" customWidth="1"/>
  </cols>
  <sheetData>
    <row r="1" spans="1:7" x14ac:dyDescent="0.2">
      <c r="A1" s="5" t="s">
        <v>77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7" x14ac:dyDescent="0.3">
      <c r="A2" t="s">
        <v>83</v>
      </c>
      <c r="B2" s="6">
        <v>2.5876036817047025E-2</v>
      </c>
      <c r="C2" s="6">
        <v>4.3761084708434379E-2</v>
      </c>
      <c r="D2" s="6">
        <v>6.6373160485829863E-2</v>
      </c>
      <c r="E2" s="6">
        <v>7.0920012931455764E-2</v>
      </c>
      <c r="F2" s="6">
        <v>5.7757453627514457E-2</v>
      </c>
      <c r="G2" s="9"/>
    </row>
    <row r="3" spans="1:7" x14ac:dyDescent="0.3">
      <c r="A3" t="s">
        <v>84</v>
      </c>
      <c r="B3" s="6">
        <v>3.1217976125034779E-2</v>
      </c>
      <c r="C3" s="6">
        <v>4.2246663229649997E-2</v>
      </c>
      <c r="D3" s="6">
        <v>5.7184866546367008E-2</v>
      </c>
      <c r="E3" s="6">
        <v>5.7120473671648228E-2</v>
      </c>
      <c r="F3" s="6">
        <v>5.7847667967838808E-2</v>
      </c>
    </row>
    <row r="4" spans="1:7" x14ac:dyDescent="0.3">
      <c r="A4" t="s">
        <v>85</v>
      </c>
      <c r="B4" s="6">
        <v>2.3116004146267181E-2</v>
      </c>
      <c r="C4" s="6">
        <v>3.0403408901274603E-2</v>
      </c>
      <c r="D4" s="6">
        <v>4.5490376295064527E-2</v>
      </c>
      <c r="E4" s="6">
        <v>5.8550082513723609E-2</v>
      </c>
      <c r="F4" s="6">
        <v>4.3109411418523792E-2</v>
      </c>
    </row>
    <row r="5" spans="1:7" x14ac:dyDescent="0.3">
      <c r="A5" t="s">
        <v>86</v>
      </c>
      <c r="B5" s="6">
        <v>2.5818468884887379E-2</v>
      </c>
      <c r="C5" s="6">
        <v>2.9155783913358407E-2</v>
      </c>
      <c r="D5" s="6">
        <v>3.2645061990977442E-2</v>
      </c>
      <c r="E5" s="6">
        <v>4.411724617145197E-2</v>
      </c>
      <c r="F5" s="6">
        <v>2.8594713235676958E-2</v>
      </c>
    </row>
    <row r="6" spans="1:7" x14ac:dyDescent="0.3">
      <c r="A6" t="s">
        <v>74</v>
      </c>
      <c r="B6" s="6">
        <v>2.9439770369791115E-2</v>
      </c>
      <c r="C6" s="6">
        <v>2.6423274566743746E-2</v>
      </c>
      <c r="D6" s="6">
        <v>7.0310860824616836E-2</v>
      </c>
      <c r="E6" s="6">
        <v>8.8479449414423927E-2</v>
      </c>
      <c r="F6" s="6">
        <v>7.484739739368089E-2</v>
      </c>
    </row>
    <row r="7" spans="1:7" x14ac:dyDescent="0.3">
      <c r="A7" t="s">
        <v>75</v>
      </c>
      <c r="B7" s="6">
        <v>4.8449301495832077E-2</v>
      </c>
      <c r="C7" s="6">
        <v>6.139395440953508E-2</v>
      </c>
      <c r="D7" s="6">
        <v>7.4132362726004972E-2</v>
      </c>
      <c r="E7" s="6">
        <v>8.4956273832866191E-2</v>
      </c>
      <c r="F7" s="6">
        <v>7.0655787066711592E-2</v>
      </c>
    </row>
    <row r="8" spans="1:7" x14ac:dyDescent="0.3">
      <c r="A8" t="s">
        <v>81</v>
      </c>
      <c r="B8" s="6">
        <v>5.7039381751436392E-2</v>
      </c>
      <c r="C8" s="6">
        <v>7.9697216273958052E-2</v>
      </c>
      <c r="D8" s="6">
        <v>0.10308110369967301</v>
      </c>
      <c r="E8" s="6">
        <v>0.10886410462904821</v>
      </c>
      <c r="F8" s="6">
        <v>9.4396160311781691E-2</v>
      </c>
    </row>
    <row r="9" spans="1:7" x14ac:dyDescent="0.3">
      <c r="A9" t="s">
        <v>82</v>
      </c>
      <c r="B9" s="6">
        <v>3.9065932858774938E-2</v>
      </c>
      <c r="C9" s="6">
        <v>5.2324581924539815E-2</v>
      </c>
      <c r="D9" s="6">
        <v>7.9186217715438448E-2</v>
      </c>
      <c r="E9" s="6">
        <v>7.6552119629961959E-2</v>
      </c>
      <c r="F9" s="6">
        <v>6.9530877073619213E-2</v>
      </c>
    </row>
    <row r="10" spans="1:7" x14ac:dyDescent="0.3">
      <c r="A10" t="s">
        <v>78</v>
      </c>
      <c r="B10" s="6">
        <v>3.3475637355945671E-2</v>
      </c>
      <c r="C10" s="6">
        <v>6.1211823712569197E-2</v>
      </c>
      <c r="D10" s="6">
        <v>8.5692694747401751E-2</v>
      </c>
      <c r="E10" s="6">
        <v>9.5674051716028205E-2</v>
      </c>
      <c r="F10" s="6">
        <v>6.8125245643914589E-2</v>
      </c>
    </row>
    <row r="11" spans="1:7" x14ac:dyDescent="0.3">
      <c r="A11" t="s">
        <v>79</v>
      </c>
      <c r="B11" s="6">
        <v>2.4647694917343026E-2</v>
      </c>
      <c r="C11" s="6">
        <v>3.9304425801263011E-2</v>
      </c>
      <c r="D11" s="6">
        <v>4.8744167635168603E-2</v>
      </c>
      <c r="E11" s="6">
        <v>6.0248608529922087E-2</v>
      </c>
      <c r="F11" s="6">
        <v>5.3866568568200331E-2</v>
      </c>
    </row>
    <row r="12" spans="1:7" x14ac:dyDescent="0.3">
      <c r="A12" t="s">
        <v>80</v>
      </c>
      <c r="B12" s="6">
        <v>4.305195479030182E-2</v>
      </c>
      <c r="C12" s="6">
        <v>6.9658285490075425E-2</v>
      </c>
      <c r="D12" s="6">
        <v>0.10651099541263663</v>
      </c>
      <c r="E12" s="6">
        <v>8.5862277606208667E-2</v>
      </c>
      <c r="F12" s="6">
        <v>5.4517127097125924E-2</v>
      </c>
    </row>
    <row r="13" spans="1:7" x14ac:dyDescent="0.3">
      <c r="A13" t="s">
        <v>37</v>
      </c>
      <c r="B13" s="6">
        <v>1.2919922453826262E-2</v>
      </c>
      <c r="C13" s="6">
        <v>1.3835307705263833E-2</v>
      </c>
      <c r="D13" s="6">
        <v>1.3757539802911499E-2</v>
      </c>
      <c r="E13" s="6">
        <v>2.4031200284615334E-2</v>
      </c>
      <c r="F13" s="6">
        <v>4.8390164140790337E-2</v>
      </c>
    </row>
    <row r="14" spans="1:7" x14ac:dyDescent="0.3">
      <c r="A14" t="s">
        <v>39</v>
      </c>
      <c r="B14" s="6">
        <v>2.6452640022234842E-2</v>
      </c>
      <c r="C14" s="6">
        <v>2.6783082712437338E-2</v>
      </c>
      <c r="D14" s="6">
        <v>3.8045959519099073E-2</v>
      </c>
      <c r="E14" s="6">
        <v>5.2758504325209676E-2</v>
      </c>
      <c r="F14" s="6">
        <v>4.1606172481022108E-2</v>
      </c>
    </row>
    <row r="15" spans="1:7" x14ac:dyDescent="0.3">
      <c r="B15" s="6"/>
      <c r="C15" s="6"/>
      <c r="D15" s="6"/>
      <c r="E15" s="6"/>
      <c r="F15" s="6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4"/>
  <sheetViews>
    <sheetView workbookViewId="0">
      <selection activeCell="C1" sqref="B1:C1048576"/>
    </sheetView>
  </sheetViews>
  <sheetFormatPr defaultRowHeight="16.5" x14ac:dyDescent="0.3"/>
  <sheetData>
    <row r="1" spans="1:8" x14ac:dyDescent="0.2">
      <c r="A1" s="5" t="s">
        <v>77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87</v>
      </c>
      <c r="H1" s="4" t="s">
        <v>88</v>
      </c>
    </row>
    <row r="2" spans="1:8" x14ac:dyDescent="0.3">
      <c r="A2" t="s">
        <v>83</v>
      </c>
      <c r="B2" s="9">
        <v>9</v>
      </c>
      <c r="C2" s="9">
        <v>6</v>
      </c>
      <c r="D2" s="9">
        <v>7</v>
      </c>
      <c r="E2" s="9">
        <v>7</v>
      </c>
      <c r="F2" s="9">
        <v>7</v>
      </c>
      <c r="G2">
        <v>7.2</v>
      </c>
      <c r="H2" s="9">
        <v>7</v>
      </c>
    </row>
    <row r="3" spans="1:8" x14ac:dyDescent="0.3">
      <c r="A3" t="s">
        <v>84</v>
      </c>
      <c r="B3" s="9">
        <v>6</v>
      </c>
      <c r="C3" s="9">
        <v>7</v>
      </c>
      <c r="D3" s="9">
        <v>8</v>
      </c>
      <c r="E3" s="9">
        <v>10</v>
      </c>
      <c r="F3" s="9">
        <v>6</v>
      </c>
      <c r="G3">
        <v>7.4</v>
      </c>
      <c r="H3" s="9">
        <v>8</v>
      </c>
    </row>
    <row r="4" spans="1:8" x14ac:dyDescent="0.3">
      <c r="A4" t="s">
        <v>85</v>
      </c>
      <c r="B4" s="9">
        <v>12</v>
      </c>
      <c r="C4" s="9">
        <v>9</v>
      </c>
      <c r="D4" s="9">
        <v>10</v>
      </c>
      <c r="E4" s="9">
        <v>9</v>
      </c>
      <c r="F4" s="9">
        <v>11</v>
      </c>
      <c r="G4">
        <v>10.199999999999999</v>
      </c>
      <c r="H4" s="9">
        <v>10</v>
      </c>
    </row>
    <row r="5" spans="1:8" x14ac:dyDescent="0.3">
      <c r="A5" t="s">
        <v>86</v>
      </c>
      <c r="B5" s="9">
        <v>10</v>
      </c>
      <c r="C5" s="9">
        <v>10</v>
      </c>
      <c r="D5" s="9">
        <v>12</v>
      </c>
      <c r="E5" s="9">
        <v>12</v>
      </c>
      <c r="F5" s="9">
        <v>13</v>
      </c>
      <c r="G5">
        <v>11.4</v>
      </c>
      <c r="H5" s="9">
        <v>12</v>
      </c>
    </row>
    <row r="6" spans="1:8" x14ac:dyDescent="0.3">
      <c r="A6" t="s">
        <v>74</v>
      </c>
      <c r="B6" s="9">
        <v>7</v>
      </c>
      <c r="C6" s="9">
        <v>12</v>
      </c>
      <c r="D6" s="9">
        <v>6</v>
      </c>
      <c r="E6" s="9">
        <v>3</v>
      </c>
      <c r="F6" s="9">
        <v>2</v>
      </c>
      <c r="G6">
        <v>6</v>
      </c>
      <c r="H6" s="9">
        <v>6</v>
      </c>
    </row>
    <row r="7" spans="1:8" x14ac:dyDescent="0.3">
      <c r="A7" t="s">
        <v>75</v>
      </c>
      <c r="B7" s="9">
        <v>2</v>
      </c>
      <c r="C7" s="9">
        <v>3</v>
      </c>
      <c r="D7" s="9">
        <v>5</v>
      </c>
      <c r="E7" s="9">
        <v>5</v>
      </c>
      <c r="F7" s="9">
        <v>3</v>
      </c>
      <c r="G7">
        <v>3.6</v>
      </c>
      <c r="H7" s="9">
        <v>2</v>
      </c>
    </row>
    <row r="8" spans="1:8" x14ac:dyDescent="0.3">
      <c r="A8" t="s">
        <v>81</v>
      </c>
      <c r="B8" s="9">
        <v>1</v>
      </c>
      <c r="C8" s="9">
        <v>1</v>
      </c>
      <c r="D8" s="9">
        <v>2</v>
      </c>
      <c r="E8" s="9">
        <v>1</v>
      </c>
      <c r="F8" s="9">
        <v>1</v>
      </c>
      <c r="G8">
        <v>1.2</v>
      </c>
      <c r="H8" s="9">
        <v>1</v>
      </c>
    </row>
    <row r="9" spans="1:8" x14ac:dyDescent="0.3">
      <c r="A9" t="s">
        <v>82</v>
      </c>
      <c r="B9" s="9">
        <v>4</v>
      </c>
      <c r="C9" s="9">
        <v>5</v>
      </c>
      <c r="D9" s="9">
        <v>4</v>
      </c>
      <c r="E9" s="9">
        <v>6</v>
      </c>
      <c r="F9" s="9">
        <v>4</v>
      </c>
      <c r="G9">
        <v>4.5999999999999996</v>
      </c>
      <c r="H9" s="9">
        <v>5</v>
      </c>
    </row>
    <row r="10" spans="1:8" x14ac:dyDescent="0.3">
      <c r="A10" t="s">
        <v>78</v>
      </c>
      <c r="B10" s="9">
        <v>5</v>
      </c>
      <c r="C10" s="9">
        <v>4</v>
      </c>
      <c r="D10" s="9">
        <v>3</v>
      </c>
      <c r="E10" s="9">
        <v>2</v>
      </c>
      <c r="F10" s="9">
        <v>5</v>
      </c>
      <c r="G10">
        <v>3.8</v>
      </c>
      <c r="H10" s="9">
        <v>4</v>
      </c>
    </row>
    <row r="11" spans="1:8" x14ac:dyDescent="0.3">
      <c r="A11" t="s">
        <v>79</v>
      </c>
      <c r="B11" s="9">
        <v>11</v>
      </c>
      <c r="C11" s="9">
        <v>8</v>
      </c>
      <c r="D11" s="9">
        <v>9</v>
      </c>
      <c r="E11" s="9">
        <v>8</v>
      </c>
      <c r="F11" s="9">
        <v>9</v>
      </c>
      <c r="G11">
        <v>9</v>
      </c>
      <c r="H11" s="9">
        <v>9</v>
      </c>
    </row>
    <row r="12" spans="1:8" x14ac:dyDescent="0.3">
      <c r="A12" t="s">
        <v>80</v>
      </c>
      <c r="B12" s="9">
        <v>3</v>
      </c>
      <c r="C12" s="9">
        <v>2</v>
      </c>
      <c r="D12" s="9">
        <v>1</v>
      </c>
      <c r="E12" s="9">
        <v>4</v>
      </c>
      <c r="F12" s="9">
        <v>8</v>
      </c>
      <c r="G12">
        <v>3.6</v>
      </c>
      <c r="H12" s="9">
        <v>2</v>
      </c>
    </row>
    <row r="13" spans="1:8" x14ac:dyDescent="0.3">
      <c r="A13" t="s">
        <v>37</v>
      </c>
      <c r="B13" s="9">
        <v>13</v>
      </c>
      <c r="C13" s="9">
        <v>13</v>
      </c>
      <c r="D13" s="9">
        <v>13</v>
      </c>
      <c r="E13" s="9">
        <v>13</v>
      </c>
      <c r="F13" s="9">
        <v>10</v>
      </c>
      <c r="G13">
        <v>12.4</v>
      </c>
      <c r="H13" s="9">
        <v>13</v>
      </c>
    </row>
    <row r="14" spans="1:8" x14ac:dyDescent="0.3">
      <c r="A14" t="s">
        <v>39</v>
      </c>
      <c r="B14" s="9">
        <v>8</v>
      </c>
      <c r="C14" s="9">
        <v>11</v>
      </c>
      <c r="D14" s="9">
        <v>11</v>
      </c>
      <c r="E14" s="9">
        <v>11</v>
      </c>
      <c r="F14" s="9">
        <v>12</v>
      </c>
      <c r="G14">
        <v>10.6</v>
      </c>
      <c r="H14" s="9">
        <v>11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E22" sqref="E22"/>
    </sheetView>
  </sheetViews>
  <sheetFormatPr defaultRowHeight="16.5" x14ac:dyDescent="0.3"/>
  <cols>
    <col min="4" max="8" width="11.875" bestFit="1" customWidth="1"/>
  </cols>
  <sheetData>
    <row r="1" spans="1:8" x14ac:dyDescent="0.3">
      <c r="A1" s="1" t="s">
        <v>0</v>
      </c>
      <c r="B1" s="2"/>
      <c r="C1" s="2"/>
      <c r="D1" s="3"/>
      <c r="E1" s="3"/>
      <c r="F1" s="3"/>
      <c r="G1" s="3"/>
      <c r="H1" s="3"/>
    </row>
    <row r="2" spans="1:8" x14ac:dyDescent="0.2">
      <c r="A2" s="1" t="s">
        <v>1</v>
      </c>
      <c r="B2" s="1" t="s">
        <v>2</v>
      </c>
      <c r="C2" s="1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">
      <c r="A3" s="5" t="s">
        <v>53</v>
      </c>
      <c r="B3" s="1" t="s">
        <v>10</v>
      </c>
      <c r="C3" s="1" t="s">
        <v>11</v>
      </c>
      <c r="D3" s="4">
        <v>51269554</v>
      </c>
      <c r="E3" s="4">
        <v>51422507</v>
      </c>
      <c r="F3" s="4">
        <v>51629512</v>
      </c>
      <c r="G3" s="4">
        <v>51779203</v>
      </c>
      <c r="H3" s="4">
        <v>51829136</v>
      </c>
    </row>
    <row r="4" spans="1:8" x14ac:dyDescent="0.2">
      <c r="A4" s="5" t="s">
        <v>30</v>
      </c>
      <c r="B4" s="1" t="s">
        <v>10</v>
      </c>
      <c r="C4" s="1" t="s">
        <v>11</v>
      </c>
      <c r="D4" s="4">
        <v>1521751</v>
      </c>
      <c r="E4" s="4">
        <v>1521386</v>
      </c>
      <c r="F4" s="4">
        <v>1520391</v>
      </c>
      <c r="G4" s="4">
        <v>1520127</v>
      </c>
      <c r="H4" s="4">
        <v>1521763</v>
      </c>
    </row>
    <row r="5" spans="1:8" x14ac:dyDescent="0.2">
      <c r="A5" s="5" t="s">
        <v>31</v>
      </c>
      <c r="B5" s="1" t="s">
        <v>10</v>
      </c>
      <c r="C5" s="1" t="s">
        <v>11</v>
      </c>
      <c r="D5" s="4">
        <v>12671956</v>
      </c>
      <c r="E5" s="4">
        <v>12851601</v>
      </c>
      <c r="F5" s="4">
        <v>13103188</v>
      </c>
      <c r="G5" s="4">
        <v>13300900</v>
      </c>
      <c r="H5" s="4">
        <v>13511676</v>
      </c>
    </row>
    <row r="6" spans="1:8" x14ac:dyDescent="0.2">
      <c r="A6" s="5" t="s">
        <v>33</v>
      </c>
      <c r="B6" s="1" t="s">
        <v>10</v>
      </c>
      <c r="C6" s="1" t="s">
        <v>11</v>
      </c>
      <c r="D6" s="4">
        <v>3339633</v>
      </c>
      <c r="E6" s="4">
        <v>3345293</v>
      </c>
      <c r="F6" s="4">
        <v>3350350</v>
      </c>
      <c r="G6" s="4">
        <v>3347209</v>
      </c>
      <c r="H6" s="4">
        <v>3333056</v>
      </c>
    </row>
    <row r="7" spans="1:8" x14ac:dyDescent="0.2">
      <c r="A7" s="5" t="s">
        <v>35</v>
      </c>
      <c r="B7" s="1" t="s">
        <v>10</v>
      </c>
      <c r="C7" s="1" t="s">
        <v>11</v>
      </c>
      <c r="D7" s="4">
        <v>2682169</v>
      </c>
      <c r="E7" s="4">
        <v>2677058</v>
      </c>
      <c r="F7" s="4">
        <v>2672902</v>
      </c>
      <c r="G7" s="4">
        <v>2668154</v>
      </c>
      <c r="H7" s="4">
        <v>2644757</v>
      </c>
    </row>
    <row r="8" spans="1:8" x14ac:dyDescent="0.2">
      <c r="A8" s="5" t="s">
        <v>37</v>
      </c>
      <c r="B8" s="1" t="s">
        <v>10</v>
      </c>
      <c r="C8" s="1" t="s">
        <v>11</v>
      </c>
      <c r="D8" s="4">
        <v>1501557</v>
      </c>
      <c r="E8" s="4">
        <v>1496172</v>
      </c>
      <c r="F8" s="4">
        <v>1490092</v>
      </c>
      <c r="G8" s="4">
        <v>1489730</v>
      </c>
      <c r="H8" s="4">
        <v>1477573</v>
      </c>
    </row>
    <row r="9" spans="1:8" x14ac:dyDescent="0.2">
      <c r="A9" s="5" t="s">
        <v>39</v>
      </c>
      <c r="B9" s="1" t="s">
        <v>10</v>
      </c>
      <c r="C9" s="1" t="s">
        <v>11</v>
      </c>
      <c r="D9" s="4">
        <v>2461002</v>
      </c>
      <c r="E9" s="4">
        <v>2453041</v>
      </c>
      <c r="F9" s="4">
        <v>2444412</v>
      </c>
      <c r="G9" s="4">
        <v>2429940</v>
      </c>
      <c r="H9" s="4">
        <v>2410700</v>
      </c>
    </row>
    <row r="10" spans="1:8" x14ac:dyDescent="0.2">
      <c r="A10" s="5" t="s">
        <v>41</v>
      </c>
      <c r="B10" s="1" t="s">
        <v>10</v>
      </c>
      <c r="C10" s="1" t="s">
        <v>11</v>
      </c>
      <c r="D10" s="4">
        <v>1535445</v>
      </c>
      <c r="E10" s="4">
        <v>1525849</v>
      </c>
      <c r="F10" s="4">
        <v>1511214</v>
      </c>
      <c r="G10" s="4">
        <v>1498839</v>
      </c>
      <c r="H10" s="4">
        <v>1488435</v>
      </c>
    </row>
    <row r="11" spans="1:8" x14ac:dyDescent="0.2">
      <c r="A11" s="5" t="s">
        <v>43</v>
      </c>
      <c r="B11" s="1" t="s">
        <v>10</v>
      </c>
      <c r="C11" s="1" t="s">
        <v>11</v>
      </c>
      <c r="D11" s="4">
        <v>3440484</v>
      </c>
      <c r="E11" s="4">
        <v>3416918</v>
      </c>
      <c r="F11" s="4">
        <v>3395278</v>
      </c>
      <c r="G11" s="4">
        <v>3372692</v>
      </c>
      <c r="H11" s="4">
        <v>3349016</v>
      </c>
    </row>
    <row r="12" spans="1:8" x14ac:dyDescent="0.2">
      <c r="A12" s="5" t="s">
        <v>45</v>
      </c>
      <c r="B12" s="1" t="s">
        <v>10</v>
      </c>
      <c r="C12" s="1" t="s">
        <v>11</v>
      </c>
      <c r="D12" s="4">
        <v>9805506</v>
      </c>
      <c r="E12" s="4">
        <v>9741871</v>
      </c>
      <c r="F12" s="4">
        <v>9673936</v>
      </c>
      <c r="G12" s="4">
        <v>9639541</v>
      </c>
      <c r="H12" s="4">
        <v>9586195</v>
      </c>
    </row>
    <row r="13" spans="1:8" x14ac:dyDescent="0.2">
      <c r="A13" s="5" t="s">
        <v>47</v>
      </c>
      <c r="B13" s="1" t="s">
        <v>10</v>
      </c>
      <c r="C13" s="1" t="s">
        <v>11</v>
      </c>
      <c r="D13" s="4">
        <v>242507</v>
      </c>
      <c r="E13" s="4">
        <v>276589</v>
      </c>
      <c r="F13" s="4">
        <v>312374</v>
      </c>
      <c r="G13" s="4">
        <v>338136</v>
      </c>
      <c r="H13" s="4">
        <v>353933</v>
      </c>
    </row>
    <row r="14" spans="1:8" x14ac:dyDescent="0.2">
      <c r="A14" s="5" t="s">
        <v>49</v>
      </c>
      <c r="B14" s="1" t="s">
        <v>10</v>
      </c>
      <c r="C14" s="1" t="s">
        <v>11</v>
      </c>
      <c r="D14" s="4">
        <v>1166033</v>
      </c>
      <c r="E14" s="4">
        <v>1157077</v>
      </c>
      <c r="F14" s="4">
        <v>1150116</v>
      </c>
      <c r="G14" s="4">
        <v>1143692</v>
      </c>
      <c r="H14" s="4">
        <v>1135423</v>
      </c>
    </row>
    <row r="15" spans="1:8" x14ac:dyDescent="0.2">
      <c r="A15" s="5" t="s">
        <v>51</v>
      </c>
      <c r="B15" s="1" t="s">
        <v>10</v>
      </c>
      <c r="C15" s="1" t="s">
        <v>11</v>
      </c>
      <c r="D15" s="4">
        <v>2913024</v>
      </c>
      <c r="E15" s="4">
        <v>2925967</v>
      </c>
      <c r="F15" s="4">
        <v>2936117</v>
      </c>
      <c r="G15" s="4">
        <v>2952237</v>
      </c>
      <c r="H15" s="4">
        <v>2945454</v>
      </c>
    </row>
    <row r="16" spans="1:8" x14ac:dyDescent="0.2">
      <c r="A16" s="5" t="s">
        <v>55</v>
      </c>
      <c r="B16" s="1" t="s">
        <v>10</v>
      </c>
      <c r="C16" s="1" t="s">
        <v>11</v>
      </c>
      <c r="D16" s="4">
        <v>1796017</v>
      </c>
      <c r="E16" s="4">
        <v>1792319</v>
      </c>
      <c r="F16" s="4">
        <v>1790352</v>
      </c>
      <c r="G16" s="4">
        <v>1787543</v>
      </c>
      <c r="H16" s="4">
        <v>1788807</v>
      </c>
    </row>
    <row r="17" spans="1:8" x14ac:dyDescent="0.2">
      <c r="A17" s="5" t="s">
        <v>57</v>
      </c>
      <c r="B17" s="1" t="s">
        <v>10</v>
      </c>
      <c r="C17" s="1" t="s">
        <v>11</v>
      </c>
      <c r="D17" s="4">
        <v>1833168</v>
      </c>
      <c r="E17" s="4">
        <v>1826174</v>
      </c>
      <c r="F17" s="4">
        <v>1818157</v>
      </c>
      <c r="G17" s="4">
        <v>1807423</v>
      </c>
      <c r="H17" s="4">
        <v>1802766</v>
      </c>
    </row>
    <row r="18" spans="1:8" x14ac:dyDescent="0.2">
      <c r="A18" s="5" t="s">
        <v>59</v>
      </c>
      <c r="B18" s="1" t="s">
        <v>10</v>
      </c>
      <c r="C18" s="1" t="s">
        <v>11</v>
      </c>
      <c r="D18" s="4">
        <v>623332</v>
      </c>
      <c r="E18" s="4">
        <v>641757</v>
      </c>
      <c r="F18" s="4">
        <v>658282</v>
      </c>
      <c r="G18" s="4">
        <v>665048</v>
      </c>
      <c r="H18" s="4">
        <v>670858</v>
      </c>
    </row>
    <row r="19" spans="1:8" x14ac:dyDescent="0.2">
      <c r="A19" s="5" t="s">
        <v>61</v>
      </c>
      <c r="B19" s="1" t="s">
        <v>10</v>
      </c>
      <c r="C19" s="1" t="s">
        <v>11</v>
      </c>
      <c r="D19" s="4">
        <v>2132566</v>
      </c>
      <c r="E19" s="4">
        <v>2162426</v>
      </c>
      <c r="F19" s="4">
        <v>2181416</v>
      </c>
      <c r="G19" s="4">
        <v>2188649</v>
      </c>
      <c r="H19" s="4">
        <v>2176636</v>
      </c>
    </row>
    <row r="20" spans="1:8" x14ac:dyDescent="0.2">
      <c r="A20" s="5" t="s">
        <v>63</v>
      </c>
      <c r="B20" s="1" t="s">
        <v>10</v>
      </c>
      <c r="C20" s="1" t="s">
        <v>11</v>
      </c>
      <c r="D20" s="4">
        <v>1603404</v>
      </c>
      <c r="E20" s="4">
        <v>1611009</v>
      </c>
      <c r="F20" s="4">
        <v>1620935</v>
      </c>
      <c r="G20" s="4">
        <v>1629343</v>
      </c>
      <c r="H20" s="4">
        <v>1632088</v>
      </c>
    </row>
    <row r="21" spans="1:8" x14ac:dyDescent="0.2">
      <c r="A21" t="s">
        <v>65</v>
      </c>
      <c r="B21" s="1" t="s">
        <v>10</v>
      </c>
      <c r="C21" s="1" t="s">
        <v>11</v>
      </c>
      <c r="D21" s="8">
        <v>25390486</v>
      </c>
      <c r="E21" s="8">
        <v>25519439</v>
      </c>
      <c r="F21" s="8">
        <v>25713241</v>
      </c>
      <c r="G21" s="8">
        <v>25892678</v>
      </c>
      <c r="H21" s="8">
        <v>26043325</v>
      </c>
    </row>
    <row r="22" spans="1:8" x14ac:dyDescent="0.2">
      <c r="A22" t="s">
        <v>66</v>
      </c>
      <c r="B22" s="1" t="s">
        <v>10</v>
      </c>
      <c r="C22" s="1" t="s">
        <v>11</v>
      </c>
      <c r="D22" s="8">
        <v>5513922</v>
      </c>
      <c r="E22" s="8">
        <v>5575873</v>
      </c>
      <c r="F22" s="8">
        <v>5625939</v>
      </c>
      <c r="G22" s="8">
        <v>5654967</v>
      </c>
      <c r="H22" s="8">
        <v>5651092</v>
      </c>
    </row>
    <row r="23" spans="1:8" x14ac:dyDescent="0.2">
      <c r="A23" t="s">
        <v>67</v>
      </c>
      <c r="B23" s="1" t="s">
        <v>10</v>
      </c>
      <c r="C23" s="1" t="s">
        <v>11</v>
      </c>
      <c r="D23" s="8">
        <v>13089321</v>
      </c>
      <c r="E23" s="8">
        <v>13049387</v>
      </c>
      <c r="F23" s="8">
        <v>13013058</v>
      </c>
      <c r="G23" s="8">
        <v>12961687</v>
      </c>
      <c r="H23" s="8">
        <v>12872952</v>
      </c>
    </row>
    <row r="24" spans="1:8" x14ac:dyDescent="0.2">
      <c r="A24" t="s">
        <v>68</v>
      </c>
      <c r="B24" s="1" t="s">
        <v>10</v>
      </c>
      <c r="C24" s="1" t="s">
        <v>11</v>
      </c>
      <c r="D24" s="8">
        <v>5130742</v>
      </c>
      <c r="E24" s="8">
        <v>5114665</v>
      </c>
      <c r="F24" s="8">
        <v>5098601</v>
      </c>
      <c r="G24" s="8">
        <v>5084696</v>
      </c>
      <c r="H24" s="8">
        <v>5069146</v>
      </c>
    </row>
    <row r="25" spans="1:8" x14ac:dyDescent="0.2">
      <c r="A25" t="s">
        <v>74</v>
      </c>
      <c r="B25" s="1" t="s">
        <v>10</v>
      </c>
      <c r="C25" s="1" t="s">
        <v>11</v>
      </c>
      <c r="D25" s="8">
        <v>1521751</v>
      </c>
      <c r="E25" s="8">
        <v>1521386</v>
      </c>
      <c r="F25" s="8">
        <v>1520391</v>
      </c>
      <c r="G25" s="8">
        <v>1520127</v>
      </c>
      <c r="H25" s="8">
        <v>1521763</v>
      </c>
    </row>
    <row r="26" spans="1:8" x14ac:dyDescent="0.2">
      <c r="A26" t="s">
        <v>75</v>
      </c>
      <c r="B26" s="1" t="s">
        <v>10</v>
      </c>
      <c r="C26" s="1" t="s">
        <v>11</v>
      </c>
      <c r="D26" s="8">
        <v>623332</v>
      </c>
      <c r="E26" s="8">
        <v>641757</v>
      </c>
      <c r="F26" s="8">
        <v>658282</v>
      </c>
      <c r="G26" s="8">
        <v>665048</v>
      </c>
      <c r="H26" s="8">
        <v>670858</v>
      </c>
    </row>
    <row r="27" spans="1:8" x14ac:dyDescent="0.3">
      <c r="D27" s="8"/>
      <c r="E27" s="8"/>
      <c r="F27" s="8"/>
      <c r="G27" s="8"/>
      <c r="H27" s="8"/>
    </row>
    <row r="35" spans="1:7" x14ac:dyDescent="0.3">
      <c r="G35" t="s">
        <v>76</v>
      </c>
    </row>
    <row r="39" spans="1:7" x14ac:dyDescent="0.3">
      <c r="A39" t="s">
        <v>52</v>
      </c>
      <c r="B39">
        <v>17040</v>
      </c>
      <c r="C39">
        <v>24259</v>
      </c>
      <c r="D39">
        <v>34132</v>
      </c>
      <c r="E39">
        <v>37667</v>
      </c>
      <c r="F39">
        <v>31681</v>
      </c>
    </row>
    <row r="40" spans="1:7" x14ac:dyDescent="0.3">
      <c r="A40" t="s">
        <v>44</v>
      </c>
      <c r="B40">
        <v>5593</v>
      </c>
      <c r="C40">
        <v>7764</v>
      </c>
      <c r="D40">
        <v>9972</v>
      </c>
      <c r="E40">
        <v>10494</v>
      </c>
      <c r="F40">
        <v>9049</v>
      </c>
    </row>
    <row r="41" spans="1:7" x14ac:dyDescent="0.3">
      <c r="A41" t="s">
        <v>42</v>
      </c>
      <c r="B41">
        <v>848</v>
      </c>
      <c r="C41">
        <v>1343</v>
      </c>
      <c r="D41">
        <v>1655</v>
      </c>
      <c r="E41">
        <v>2032</v>
      </c>
      <c r="F41">
        <v>1804</v>
      </c>
    </row>
    <row r="42" spans="1:7" x14ac:dyDescent="0.3">
      <c r="A42" t="s">
        <v>38</v>
      </c>
      <c r="B42">
        <v>651</v>
      </c>
      <c r="C42">
        <v>657</v>
      </c>
      <c r="D42">
        <v>930</v>
      </c>
      <c r="E42">
        <v>1282</v>
      </c>
      <c r="F42">
        <v>1003</v>
      </c>
    </row>
    <row r="43" spans="1:7" x14ac:dyDescent="0.3">
      <c r="A43" t="s">
        <v>50</v>
      </c>
      <c r="B43">
        <v>1138</v>
      </c>
      <c r="C43">
        <v>1531</v>
      </c>
      <c r="D43">
        <v>2325</v>
      </c>
      <c r="E43">
        <v>2260</v>
      </c>
      <c r="F43">
        <v>2048</v>
      </c>
    </row>
    <row r="44" spans="1:7" x14ac:dyDescent="0.3">
      <c r="A44" t="s">
        <v>36</v>
      </c>
      <c r="B44">
        <v>194</v>
      </c>
      <c r="C44">
        <v>207</v>
      </c>
      <c r="D44">
        <v>205</v>
      </c>
      <c r="E44">
        <v>358</v>
      </c>
      <c r="F44">
        <v>715</v>
      </c>
    </row>
    <row r="45" spans="1:7" x14ac:dyDescent="0.3">
      <c r="A45" t="s">
        <v>40</v>
      </c>
      <c r="B45">
        <v>514</v>
      </c>
      <c r="C45">
        <v>934</v>
      </c>
      <c r="D45">
        <v>1295</v>
      </c>
      <c r="E45">
        <v>1434</v>
      </c>
      <c r="F45">
        <v>1014</v>
      </c>
    </row>
    <row r="46" spans="1:7" x14ac:dyDescent="0.3">
      <c r="A46" t="s">
        <v>48</v>
      </c>
      <c r="B46">
        <v>502</v>
      </c>
      <c r="C46">
        <v>806</v>
      </c>
      <c r="D46">
        <v>1225</v>
      </c>
      <c r="E46">
        <v>982</v>
      </c>
      <c r="F46">
        <v>619</v>
      </c>
    </row>
    <row r="47" spans="1:7" x14ac:dyDescent="0.3">
      <c r="A47" t="s">
        <v>46</v>
      </c>
      <c r="B47">
        <v>0</v>
      </c>
      <c r="C47">
        <v>0</v>
      </c>
      <c r="D47">
        <v>0</v>
      </c>
      <c r="E47">
        <v>117</v>
      </c>
      <c r="F47">
        <v>83</v>
      </c>
    </row>
    <row r="48" spans="1:7" x14ac:dyDescent="0.3">
      <c r="A48" t="s">
        <v>64</v>
      </c>
      <c r="B48">
        <v>3279</v>
      </c>
      <c r="C48">
        <v>5624</v>
      </c>
      <c r="D48">
        <v>8697</v>
      </c>
      <c r="E48">
        <v>9433</v>
      </c>
      <c r="F48">
        <v>7804</v>
      </c>
    </row>
    <row r="49" spans="1:7" x14ac:dyDescent="0.3">
      <c r="A49" t="s">
        <v>29</v>
      </c>
      <c r="B49">
        <v>448</v>
      </c>
      <c r="C49">
        <v>402</v>
      </c>
      <c r="D49">
        <v>1069</v>
      </c>
      <c r="E49">
        <v>1345</v>
      </c>
      <c r="F49">
        <v>1139</v>
      </c>
    </row>
    <row r="50" spans="1:7" x14ac:dyDescent="0.3">
      <c r="A50" t="s">
        <v>62</v>
      </c>
      <c r="B50">
        <v>498</v>
      </c>
      <c r="C50">
        <v>584</v>
      </c>
      <c r="D50">
        <v>704</v>
      </c>
      <c r="E50">
        <v>976</v>
      </c>
      <c r="F50">
        <v>1058</v>
      </c>
    </row>
    <row r="51" spans="1:7" x14ac:dyDescent="0.3">
      <c r="A51" t="s">
        <v>60</v>
      </c>
      <c r="B51">
        <v>744</v>
      </c>
      <c r="C51">
        <v>1127</v>
      </c>
      <c r="D51">
        <v>1649</v>
      </c>
      <c r="E51">
        <v>1281</v>
      </c>
      <c r="F51">
        <v>1267</v>
      </c>
    </row>
    <row r="52" spans="1:7" x14ac:dyDescent="0.3">
      <c r="A52" t="s">
        <v>56</v>
      </c>
      <c r="B52">
        <v>567</v>
      </c>
      <c r="C52">
        <v>610</v>
      </c>
      <c r="D52">
        <v>771</v>
      </c>
      <c r="E52">
        <v>970</v>
      </c>
      <c r="F52">
        <v>621</v>
      </c>
    </row>
    <row r="53" spans="1:7" x14ac:dyDescent="0.3">
      <c r="A53" t="s">
        <v>54</v>
      </c>
      <c r="B53">
        <v>370</v>
      </c>
      <c r="C53">
        <v>445</v>
      </c>
      <c r="D53">
        <v>407</v>
      </c>
      <c r="E53">
        <v>616</v>
      </c>
      <c r="F53">
        <v>406</v>
      </c>
    </row>
    <row r="54" spans="1:7" x14ac:dyDescent="0.3">
      <c r="A54" t="s">
        <v>34</v>
      </c>
      <c r="B54">
        <v>1085</v>
      </c>
      <c r="C54">
        <v>1398</v>
      </c>
      <c r="D54">
        <v>1985</v>
      </c>
      <c r="E54">
        <v>2097</v>
      </c>
      <c r="F54">
        <v>1372</v>
      </c>
    </row>
    <row r="55" spans="1:7" x14ac:dyDescent="0.3">
      <c r="A55" t="s">
        <v>32</v>
      </c>
      <c r="B55">
        <v>307</v>
      </c>
      <c r="C55">
        <v>433</v>
      </c>
      <c r="D55">
        <v>755</v>
      </c>
      <c r="E55">
        <v>1425</v>
      </c>
      <c r="F55">
        <v>1205</v>
      </c>
    </row>
    <row r="56" spans="1:7" x14ac:dyDescent="0.3">
      <c r="A56" t="s">
        <v>58</v>
      </c>
      <c r="B56">
        <v>302</v>
      </c>
      <c r="C56">
        <v>394</v>
      </c>
      <c r="D56">
        <v>488</v>
      </c>
      <c r="E56">
        <v>565</v>
      </c>
      <c r="F56">
        <v>474</v>
      </c>
    </row>
    <row r="58" spans="1:7" x14ac:dyDescent="0.3">
      <c r="A58" t="s">
        <v>65</v>
      </c>
      <c r="B58">
        <f>B40+B43+B48</f>
        <v>10010</v>
      </c>
      <c r="C58">
        <f t="shared" ref="C58:F58" si="0">C40+C43+C48</f>
        <v>14919</v>
      </c>
      <c r="D58">
        <f t="shared" si="0"/>
        <v>20994</v>
      </c>
      <c r="E58">
        <f t="shared" si="0"/>
        <v>22187</v>
      </c>
      <c r="F58">
        <f t="shared" si="0"/>
        <v>18901</v>
      </c>
      <c r="G58" t="s">
        <v>69</v>
      </c>
    </row>
    <row r="59" spans="1:7" x14ac:dyDescent="0.3">
      <c r="A59" t="s">
        <v>66</v>
      </c>
      <c r="B59">
        <f>B50+B51+B45+B47</f>
        <v>1756</v>
      </c>
      <c r="C59">
        <f t="shared" ref="C59:F59" si="1">C50+C51+C45+C47</f>
        <v>2645</v>
      </c>
      <c r="D59">
        <f t="shared" si="1"/>
        <v>3648</v>
      </c>
      <c r="E59">
        <f t="shared" si="1"/>
        <v>3808</v>
      </c>
      <c r="F59">
        <f t="shared" si="1"/>
        <v>3422</v>
      </c>
      <c r="G59" t="s">
        <v>70</v>
      </c>
    </row>
    <row r="60" spans="1:7" x14ac:dyDescent="0.3">
      <c r="A60" t="s">
        <v>67</v>
      </c>
      <c r="B60">
        <f>B41+B42+B46+B54+B55</f>
        <v>3393</v>
      </c>
      <c r="C60">
        <f t="shared" ref="C60:F60" si="2">C41+C42+C46+C54+C55</f>
        <v>4637</v>
      </c>
      <c r="D60">
        <f t="shared" si="2"/>
        <v>6550</v>
      </c>
      <c r="E60">
        <f t="shared" si="2"/>
        <v>7818</v>
      </c>
      <c r="F60">
        <f t="shared" si="2"/>
        <v>6003</v>
      </c>
      <c r="G60" t="s">
        <v>71</v>
      </c>
    </row>
    <row r="61" spans="1:7" x14ac:dyDescent="0.3">
      <c r="A61" t="s">
        <v>68</v>
      </c>
      <c r="B61">
        <f>B52+B53+B44</f>
        <v>1131</v>
      </c>
      <c r="C61">
        <f t="shared" ref="C61:F61" si="3">C52+C53+C44</f>
        <v>1262</v>
      </c>
      <c r="D61">
        <f t="shared" si="3"/>
        <v>1383</v>
      </c>
      <c r="E61">
        <f t="shared" si="3"/>
        <v>1944</v>
      </c>
      <c r="F61">
        <f t="shared" si="3"/>
        <v>1742</v>
      </c>
      <c r="G61" t="s">
        <v>72</v>
      </c>
    </row>
    <row r="62" spans="1:7" x14ac:dyDescent="0.3">
      <c r="A62" t="s">
        <v>74</v>
      </c>
      <c r="B62">
        <f>B49</f>
        <v>448</v>
      </c>
      <c r="C62">
        <f t="shared" ref="C62:F62" si="4">C49</f>
        <v>402</v>
      </c>
      <c r="D62">
        <f t="shared" si="4"/>
        <v>1069</v>
      </c>
      <c r="E62">
        <f t="shared" si="4"/>
        <v>1345</v>
      </c>
      <c r="F62">
        <f t="shared" si="4"/>
        <v>1139</v>
      </c>
      <c r="G62" t="s">
        <v>73</v>
      </c>
    </row>
    <row r="63" spans="1:7" x14ac:dyDescent="0.3">
      <c r="A63" t="s">
        <v>75</v>
      </c>
      <c r="B63">
        <f>B56</f>
        <v>302</v>
      </c>
      <c r="C63">
        <f t="shared" ref="C63:F63" si="5">C56</f>
        <v>394</v>
      </c>
      <c r="D63">
        <f t="shared" si="5"/>
        <v>488</v>
      </c>
      <c r="E63">
        <f t="shared" si="5"/>
        <v>565</v>
      </c>
      <c r="F63">
        <f t="shared" si="5"/>
        <v>474</v>
      </c>
      <c r="G63" t="s">
        <v>59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Sheet1 (3)</vt:lpstr>
      <vt:lpstr>Sheet1 (2)</vt:lpstr>
      <vt:lpstr>원본</vt:lpstr>
      <vt:lpstr>지역별_인구수</vt:lpstr>
      <vt:lpstr>지역별_보이스피싱건수</vt:lpstr>
      <vt:lpstr>지역별_인구대비 피해 비율</vt:lpstr>
      <vt:lpstr>연도별 취약지역 순위</vt:lpstr>
      <vt:lpstr>지역별 인구수</vt:lpstr>
      <vt:lpstr>지역별 보이스피싱건수</vt:lpstr>
      <vt:lpstr>지역별 건수 대비 인구수</vt:lpstr>
      <vt:lpstr>지역별 취약 순위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2022-06-20T10:37:20Z</dcterms:created>
  <dcterms:modified xsi:type="dcterms:W3CDTF">2022-06-23T00:17:22Z</dcterms:modified>
</cp:coreProperties>
</file>