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lukem\Dropbox\FSE\"/>
    </mc:Choice>
  </mc:AlternateContent>
  <xr:revisionPtr revIDLastSave="0" documentId="13_ncr:1_{AD2F5596-C1D4-4C2A-9915-B237B60B5A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M2" i="1"/>
  <c r="O23" i="1"/>
  <c r="O22" i="1"/>
  <c r="O15" i="1"/>
  <c r="O14" i="1"/>
  <c r="O7" i="1"/>
  <c r="O6" i="1"/>
  <c r="N21" i="1"/>
  <c r="N20" i="1"/>
  <c r="N13" i="1"/>
  <c r="N12" i="1"/>
  <c r="N5" i="1"/>
  <c r="N4" i="1"/>
  <c r="M19" i="1"/>
  <c r="M18" i="1"/>
  <c r="M11" i="1"/>
  <c r="M10" i="1"/>
  <c r="M3" i="1"/>
  <c r="L19" i="1"/>
  <c r="L17" i="1"/>
  <c r="L16" i="1"/>
  <c r="L11" i="1"/>
  <c r="L9" i="1"/>
  <c r="L8" i="1"/>
  <c r="L3" i="1"/>
  <c r="T18" i="1"/>
  <c r="S18" i="1"/>
  <c r="R18" i="1"/>
  <c r="Q18" i="1"/>
  <c r="T15" i="1"/>
  <c r="T21" i="1" s="1"/>
  <c r="S15" i="1"/>
  <c r="S21" i="1" s="1"/>
  <c r="R15" i="1"/>
  <c r="R21" i="1" s="1"/>
  <c r="Q15" i="1"/>
  <c r="Q21" i="1" s="1"/>
  <c r="L2" i="1" l="1"/>
  <c r="L10" i="1"/>
  <c r="L18" i="1"/>
  <c r="M4" i="1"/>
  <c r="M12" i="1"/>
  <c r="M20" i="1"/>
  <c r="N6" i="1"/>
  <c r="N14" i="1"/>
  <c r="N22" i="1"/>
  <c r="O8" i="1"/>
  <c r="O16" i="1"/>
  <c r="L4" i="1"/>
  <c r="L12" i="1"/>
  <c r="L20" i="1"/>
  <c r="M6" i="1"/>
  <c r="M14" i="1"/>
  <c r="M22" i="1"/>
  <c r="N8" i="1"/>
  <c r="N16" i="1"/>
  <c r="O10" i="1"/>
  <c r="O18" i="1"/>
  <c r="L5" i="1"/>
  <c r="L13" i="1"/>
  <c r="L21" i="1"/>
  <c r="M7" i="1"/>
  <c r="M15" i="1"/>
  <c r="M23" i="1"/>
  <c r="N9" i="1"/>
  <c r="N17" i="1"/>
  <c r="O3" i="1"/>
  <c r="O11" i="1"/>
  <c r="O19" i="1"/>
  <c r="M5" i="1"/>
  <c r="M21" i="1"/>
  <c r="N15" i="1"/>
  <c r="O17" i="1"/>
  <c r="L6" i="1"/>
  <c r="L14" i="1"/>
  <c r="L22" i="1"/>
  <c r="M8" i="1"/>
  <c r="M16" i="1"/>
  <c r="N2" i="1"/>
  <c r="N10" i="1"/>
  <c r="N18" i="1"/>
  <c r="O4" i="1"/>
  <c r="O12" i="1"/>
  <c r="O20" i="1"/>
  <c r="M13" i="1"/>
  <c r="N7" i="1"/>
  <c r="N23" i="1"/>
  <c r="O9" i="1"/>
  <c r="L7" i="1"/>
  <c r="L15" i="1"/>
  <c r="L23" i="1"/>
  <c r="M9" i="1"/>
  <c r="M17" i="1"/>
  <c r="N3" i="1"/>
  <c r="N11" i="1"/>
  <c r="N19" i="1"/>
  <c r="O5" i="1"/>
  <c r="O13" i="1"/>
  <c r="O21" i="1"/>
</calcChain>
</file>

<file path=xl/sharedStrings.xml><?xml version="1.0" encoding="utf-8"?>
<sst xmlns="http://schemas.openxmlformats.org/spreadsheetml/2006/main" count="45" uniqueCount="41">
  <si>
    <t>discounted.eigens</t>
  </si>
  <si>
    <t>discounted.indegree</t>
  </si>
  <si>
    <t>discounted.katz</t>
  </si>
  <si>
    <t>discounted.pagerank</t>
  </si>
  <si>
    <t>eid</t>
  </si>
  <si>
    <t>original.eigens</t>
  </si>
  <si>
    <t>original.indegree</t>
  </si>
  <si>
    <t>original.katz</t>
  </si>
  <si>
    <t>original.pagerank</t>
  </si>
  <si>
    <t>2-s2.0-84860382707</t>
  </si>
  <si>
    <t>2-s2.0-79961200032</t>
  </si>
  <si>
    <t>2-s2.0-84962921106</t>
  </si>
  <si>
    <t>2-s2.0-77955731706</t>
  </si>
  <si>
    <t>2-s2.0-84878980744</t>
  </si>
  <si>
    <t>2-s2.0-85040878266</t>
  </si>
  <si>
    <t>2-s2.0-0003466496</t>
  </si>
  <si>
    <t>2-s2.0-0036487678</t>
  </si>
  <si>
    <t>2-s2.0-34047131968</t>
  </si>
  <si>
    <t>2-s2.0-84873578107</t>
  </si>
  <si>
    <t>2-s2.0-0000872624</t>
  </si>
  <si>
    <t>2-s2.0-84861534125</t>
  </si>
  <si>
    <t>2-s2.0-84886696606</t>
  </si>
  <si>
    <t>2-s2.0-0000038124</t>
  </si>
  <si>
    <t>2-s2.0-79958696337</t>
  </si>
  <si>
    <t>2-s2.0-70149109642</t>
  </si>
  <si>
    <t>2-s2.0-59549094352</t>
  </si>
  <si>
    <t>2-s2.0-84980090461</t>
  </si>
  <si>
    <t>2-s2.0-84892561393</t>
  </si>
  <si>
    <t>2-s2.0-84936526689</t>
  </si>
  <si>
    <t>2-s2.0-0024824670</t>
  </si>
  <si>
    <t>2-s2.0-0026093916</t>
  </si>
  <si>
    <t>Paper 0 scores:</t>
  </si>
  <si>
    <t>PageRank</t>
  </si>
  <si>
    <t>Indegree</t>
  </si>
  <si>
    <t>Katz</t>
  </si>
  <si>
    <t>Eigenvector</t>
  </si>
  <si>
    <t>Discounted scores</t>
  </si>
  <si>
    <t>Generation average</t>
  </si>
  <si>
    <t>Paper 0 retains:</t>
  </si>
  <si>
    <t>Discount factor:</t>
  </si>
  <si>
    <t>Publication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</si>
</sst>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PageRank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Sheet1!$L$2:$L$23</c:f>
              <c:numCache>
                <c:formatCode>0.00%</c:formatCode>
                <c:ptCount val="22"/>
                <c:pt idx="0">
                  <c:v>2.6006078054996327E-3</c:v>
                </c:pt>
                <c:pt idx="1">
                  <c:v>2.6536814341832993E-3</c:v>
                </c:pt>
                <c:pt idx="2">
                  <c:v>2.9562759791243419E-2</c:v>
                </c:pt>
                <c:pt idx="3">
                  <c:v>2.4976237364018467E-3</c:v>
                </c:pt>
                <c:pt idx="4">
                  <c:v>2.7954884374357621E-2</c:v>
                </c:pt>
                <c:pt idx="5">
                  <c:v>1.7014627723128748E-3</c:v>
                </c:pt>
                <c:pt idx="6">
                  <c:v>2.1248859192532481E-3</c:v>
                </c:pt>
                <c:pt idx="7">
                  <c:v>5.4741755869090088E-2</c:v>
                </c:pt>
                <c:pt idx="8">
                  <c:v>2.3037286101172971E-3</c:v>
                </c:pt>
                <c:pt idx="9">
                  <c:v>0.12352406917754913</c:v>
                </c:pt>
                <c:pt idx="10">
                  <c:v>1.1590919494291823E-3</c:v>
                </c:pt>
                <c:pt idx="11">
                  <c:v>6.8386799875639184E-2</c:v>
                </c:pt>
                <c:pt idx="12">
                  <c:v>2.5485956493896404E-3</c:v>
                </c:pt>
                <c:pt idx="13">
                  <c:v>6.7231389198620484E-2</c:v>
                </c:pt>
                <c:pt idx="14">
                  <c:v>8.4775383977215707E-2</c:v>
                </c:pt>
                <c:pt idx="15">
                  <c:v>5.916965732993007E-2</c:v>
                </c:pt>
                <c:pt idx="16">
                  <c:v>2.4976237364018467E-3</c:v>
                </c:pt>
                <c:pt idx="17">
                  <c:v>8.389481109539542E-4</c:v>
                </c:pt>
                <c:pt idx="18">
                  <c:v>0.17127808008966336</c:v>
                </c:pt>
                <c:pt idx="19">
                  <c:v>1.7014627723128748E-3</c:v>
                </c:pt>
                <c:pt idx="20">
                  <c:v>3.9074592817604878E-2</c:v>
                </c:pt>
                <c:pt idx="21">
                  <c:v>1.4156755452545106E-2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6-4270-B5D7-23C67D7A536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Indegree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Sheet1!$M$2:$M$23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3.0589245321293455E-2</c:v>
                </c:pt>
                <c:pt idx="3">
                  <c:v>0</c:v>
                </c:pt>
                <c:pt idx="4">
                  <c:v>2.9496772274104393E-2</c:v>
                </c:pt>
                <c:pt idx="5">
                  <c:v>0</c:v>
                </c:pt>
                <c:pt idx="6">
                  <c:v>0</c:v>
                </c:pt>
                <c:pt idx="7">
                  <c:v>3.2366764493137072E-2</c:v>
                </c:pt>
                <c:pt idx="8">
                  <c:v>0</c:v>
                </c:pt>
                <c:pt idx="9">
                  <c:v>7.8658059397611724E-2</c:v>
                </c:pt>
                <c:pt idx="10">
                  <c:v>0</c:v>
                </c:pt>
                <c:pt idx="11">
                  <c:v>4.3017655695334965E-2</c:v>
                </c:pt>
                <c:pt idx="12">
                  <c:v>0</c:v>
                </c:pt>
                <c:pt idx="13">
                  <c:v>3.4001368558659463E-2</c:v>
                </c:pt>
                <c:pt idx="14">
                  <c:v>4.1968444580814612E-2</c:v>
                </c:pt>
                <c:pt idx="15">
                  <c:v>4.6412928042989632E-2</c:v>
                </c:pt>
                <c:pt idx="16">
                  <c:v>0</c:v>
                </c:pt>
                <c:pt idx="17">
                  <c:v>0</c:v>
                </c:pt>
                <c:pt idx="18">
                  <c:v>9.3952682058258422E-2</c:v>
                </c:pt>
                <c:pt idx="19">
                  <c:v>0</c:v>
                </c:pt>
                <c:pt idx="20">
                  <c:v>2.0181702618755171E-2</c:v>
                </c:pt>
                <c:pt idx="21">
                  <c:v>9.8064638575098007E-3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6-4270-B5D7-23C67D7A5360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Katz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Sheet1!$N$2:$N$23</c:f>
              <c:numCache>
                <c:formatCode>0.00%</c:formatCode>
                <c:ptCount val="22"/>
                <c:pt idx="0">
                  <c:v>3.6827493033664872E-3</c:v>
                </c:pt>
                <c:pt idx="1">
                  <c:v>3.7579074524147836E-3</c:v>
                </c:pt>
                <c:pt idx="2">
                  <c:v>2.0563769400086574E-2</c:v>
                </c:pt>
                <c:pt idx="3">
                  <c:v>3.5369124309531743E-3</c:v>
                </c:pt>
                <c:pt idx="4">
                  <c:v>1.9453418090453353E-2</c:v>
                </c:pt>
                <c:pt idx="5">
                  <c:v>2.4094601370449275E-3</c:v>
                </c:pt>
                <c:pt idx="6">
                  <c:v>3.0090743103648129E-3</c:v>
                </c:pt>
                <c:pt idx="7">
                  <c:v>1.6436488788185974E-2</c:v>
                </c:pt>
                <c:pt idx="8">
                  <c:v>3.2623354110194063E-3</c:v>
                </c:pt>
                <c:pt idx="9">
                  <c:v>3.4827749425058424E-2</c:v>
                </c:pt>
                <c:pt idx="10">
                  <c:v>1.6414028521605254E-3</c:v>
                </c:pt>
                <c:pt idx="11">
                  <c:v>2.1451601322290029E-2</c:v>
                </c:pt>
                <c:pt idx="12">
                  <c:v>3.6090943172991568E-3</c:v>
                </c:pt>
                <c:pt idx="13">
                  <c:v>1.5010218342100649E-2</c:v>
                </c:pt>
                <c:pt idx="14">
                  <c:v>1.8827116336598063E-2</c:v>
                </c:pt>
                <c:pt idx="15">
                  <c:v>2.505513396962919E-2</c:v>
                </c:pt>
                <c:pt idx="16">
                  <c:v>3.5369124309531743E-3</c:v>
                </c:pt>
                <c:pt idx="17">
                  <c:v>1.1880436429678089E-3</c:v>
                </c:pt>
                <c:pt idx="18">
                  <c:v>3.7719937360764795E-2</c:v>
                </c:pt>
                <c:pt idx="19">
                  <c:v>2.4094601370449275E-3</c:v>
                </c:pt>
                <c:pt idx="20">
                  <c:v>9.6378405481797082E-3</c:v>
                </c:pt>
                <c:pt idx="21">
                  <c:v>6.1465819822574689E-3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6-4270-B5D7-23C67D7A5360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Eigenvector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Sheet1!$O$2:$O$23</c:f>
              <c:numCache>
                <c:formatCode>0.00%</c:formatCode>
                <c:ptCount val="22"/>
                <c:pt idx="0" formatCode="General">
                  <c:v>1.708937461304861E-36</c:v>
                </c:pt>
                <c:pt idx="1">
                  <c:v>1.7438137360253687E-36</c:v>
                </c:pt>
                <c:pt idx="2">
                  <c:v>2.1322889469103677E-2</c:v>
                </c:pt>
                <c:pt idx="3">
                  <c:v>1.641263537837189E-36</c:v>
                </c:pt>
                <c:pt idx="4">
                  <c:v>2.1322889469103677E-2</c:v>
                </c:pt>
                <c:pt idx="5">
                  <c:v>1.1180822669500776E-36</c:v>
                </c:pt>
                <c:pt idx="6">
                  <c:v>1.3963263283036412E-36</c:v>
                </c:pt>
                <c:pt idx="7">
                  <c:v>2.246950764384561E-29</c:v>
                </c:pt>
                <c:pt idx="8">
                  <c:v>1.5138492294699779E-36</c:v>
                </c:pt>
                <c:pt idx="9">
                  <c:v>1.1847261781097895E-24</c:v>
                </c:pt>
                <c:pt idx="10">
                  <c:v>7.6167411683048916E-37</c:v>
                </c:pt>
                <c:pt idx="11">
                  <c:v>1.1243165211884034E-24</c:v>
                </c:pt>
                <c:pt idx="12">
                  <c:v>1.6747587120787639E-36</c:v>
                </c:pt>
                <c:pt idx="13">
                  <c:v>5.821955481278232E-33</c:v>
                </c:pt>
                <c:pt idx="14">
                  <c:v>1.6346509961501902E-32</c:v>
                </c:pt>
                <c:pt idx="15">
                  <c:v>6.4237274774568019E-26</c:v>
                </c:pt>
                <c:pt idx="16">
                  <c:v>1.641263537837189E-36</c:v>
                </c:pt>
                <c:pt idx="17">
                  <c:v>5.5129798959621005E-37</c:v>
                </c:pt>
                <c:pt idx="18">
                  <c:v>5.4237255423587835E-32</c:v>
                </c:pt>
                <c:pt idx="19">
                  <c:v>1.1180822669500776E-36</c:v>
                </c:pt>
                <c:pt idx="20">
                  <c:v>3.455992287142687E-33</c:v>
                </c:pt>
                <c:pt idx="21">
                  <c:v>3.2257208926127403E-32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6-4270-B5D7-23C67D7A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82000"/>
        <c:axId val="581682960"/>
      </c:lineChart>
      <c:catAx>
        <c:axId val="58168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2960"/>
        <c:crosses val="autoZero"/>
        <c:auto val="1"/>
        <c:lblAlgn val="ctr"/>
        <c:lblOffset val="100"/>
        <c:noMultiLvlLbl val="0"/>
      </c:catAx>
      <c:valAx>
        <c:axId val="5816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289560</xdr:colOff>
      <xdr:row>21</xdr:row>
      <xdr:rowOff>140970</xdr:rowOff>
    </xdr:from>
    <xdr:to>
      <xdr:col>22</xdr:col>
      <xdr:colOff>594360</xdr:colOff>
      <xdr:row>36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5E242-D058-43A6-8047-CF57B0B5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topLeftCell="C1" workbookViewId="0">
      <selection activeCell="O2" sqref="O2"/>
    </sheetView>
  </sheetViews>
  <sheetFormatPr defaultRowHeight="14.4" x14ac:dyDescent="0.3"/>
  <cols>
    <col min="15" max="15" width="12" bestFit="1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23" x14ac:dyDescent="0.3">
      <c r="A2" s="1">
        <v>0</v>
      </c>
      <c r="B2">
        <v>6.6708812836976049E-39</v>
      </c>
      <c r="C2">
        <v>0</v>
      </c>
      <c r="D2">
        <v>3.118281967623226E-3</v>
      </c>
      <c r="E2">
        <v>2.3670435999619629E-5</v>
      </c>
      <c r="F2" t="s">
        <v>9</v>
      </c>
      <c r="G2">
        <v>8.0010784876400862E-39</v>
      </c>
      <c r="H2">
        <v>0</v>
      </c>
      <c r="I2">
        <v>3.7400783657353378E-3</v>
      </c>
      <c r="J2">
        <v>2.839040423826004E-5</v>
      </c>
      <c r="L2" s="5">
        <f>Sheet1!E2/(SUM(Sheet1!E$2:E$43))*Sheet1!Q$18/(Sheet1!Q$18+Sheet1!Q$15)</f>
        <v>2.6006078054996327E-3</v>
      </c>
      <c r="M2" s="5">
        <f>Sheet1!C2/(SUM(Sheet1!C$2:C$43))*Sheet1!R$18/(Sheet1!R$18+Sheet1!R$15)</f>
        <v>0</v>
      </c>
      <c r="N2" s="5">
        <f>Sheet1!D2/(SUM(Sheet1!D$2:D$43))*Sheet1!S$18/(Sheet1!S$18+Sheet1!S$15)</f>
        <v>3.6827493033664872E-3</v>
      </c>
      <c r="O2">
        <f>Sheet1!B2/(SUM(Sheet1!B$2:B$43))*Sheet1!T$18/(Sheet1!T$18+Sheet1!T$15)</f>
        <v>1.708937461304861E-36</v>
      </c>
      <c r="V2" t="s">
        <v>39</v>
      </c>
      <c r="W2" s="3">
        <v>0.98</v>
      </c>
    </row>
    <row r="3" spans="1:23" x14ac:dyDescent="0.3">
      <c r="A3" s="1">
        <v>1</v>
      </c>
      <c r="B3">
        <v>6.8070217180587813E-39</v>
      </c>
      <c r="C3">
        <v>0</v>
      </c>
      <c r="D3">
        <v>3.1819203751257412E-3</v>
      </c>
      <c r="E3">
        <v>2.4153506122060851E-5</v>
      </c>
      <c r="F3" t="s">
        <v>10</v>
      </c>
      <c r="G3">
        <v>8.0010784876400862E-39</v>
      </c>
      <c r="H3">
        <v>0</v>
      </c>
      <c r="I3">
        <v>3.7400783657353378E-3</v>
      </c>
      <c r="J3">
        <v>2.839040423826004E-5</v>
      </c>
      <c r="L3" s="5">
        <f>Sheet1!E3/(SUM(Sheet1!E$2:E$43))*Sheet1!Q$18/(Sheet1!Q$18+Sheet1!Q$15)</f>
        <v>2.6536814341832993E-3</v>
      </c>
      <c r="M3" s="5">
        <f>Sheet1!C3/(SUM(Sheet1!C$2:C$43))*Sheet1!R$18/(Sheet1!R$18+Sheet1!R$15)</f>
        <v>0</v>
      </c>
      <c r="N3" s="5">
        <f>Sheet1!D3/(SUM(Sheet1!D$2:D$43))*Sheet1!S$18/(Sheet1!S$18+Sheet1!S$15)</f>
        <v>3.7579074524147836E-3</v>
      </c>
      <c r="O3" s="5">
        <f>Sheet1!B3/(SUM(Sheet1!B$2:B$43))*Sheet1!T$18/(Sheet1!T$18+Sheet1!T$15)</f>
        <v>1.7438137360253687E-36</v>
      </c>
      <c r="V3" t="s">
        <v>40</v>
      </c>
      <c r="W3" s="3">
        <v>2014</v>
      </c>
    </row>
    <row r="4" spans="1:23" x14ac:dyDescent="0.3">
      <c r="A4" s="1">
        <v>2</v>
      </c>
      <c r="B4">
        <v>8.3234446838790154E-5</v>
      </c>
      <c r="C4">
        <v>1.104935257670706E-3</v>
      </c>
      <c r="D4">
        <v>1.741189150400092E-2</v>
      </c>
      <c r="E4">
        <v>2.6907687200312632E-4</v>
      </c>
      <c r="F4" t="s">
        <v>11</v>
      </c>
      <c r="G4">
        <v>9.3960786520066973E-5</v>
      </c>
      <c r="H4">
        <v>1.247327156094084E-3</v>
      </c>
      <c r="I4">
        <v>1.9655744498268821E-2</v>
      </c>
      <c r="J4">
        <v>3.0375253861830828E-4</v>
      </c>
      <c r="L4" s="5">
        <f>Sheet1!E4/(SUM(Sheet1!E$2:E$43))*Sheet1!Q$18/(Sheet1!Q$18+Sheet1!Q$15)</f>
        <v>2.9562759791243419E-2</v>
      </c>
      <c r="M4" s="5">
        <f>Sheet1!C4/(SUM(Sheet1!C$2:C$43))*Sheet1!R$18/(Sheet1!R$18+Sheet1!R$15)</f>
        <v>3.0589245321293455E-2</v>
      </c>
      <c r="N4" s="5">
        <f>Sheet1!D4/(SUM(Sheet1!D$2:D$43))*Sheet1!S$18/(Sheet1!S$18+Sheet1!S$15)</f>
        <v>2.0563769400086574E-2</v>
      </c>
      <c r="O4" s="5">
        <f>Sheet1!B4/(SUM(Sheet1!B$2:B$43))*Sheet1!T$18/(Sheet1!T$18+Sheet1!T$15)</f>
        <v>2.1322889469103677E-2</v>
      </c>
    </row>
    <row r="5" spans="1:23" x14ac:dyDescent="0.3">
      <c r="A5" s="1">
        <v>3</v>
      </c>
      <c r="B5">
        <v>6.4067143848631803E-39</v>
      </c>
      <c r="C5">
        <v>0</v>
      </c>
      <c r="D5">
        <v>2.9947980017053458E-3</v>
      </c>
      <c r="E5">
        <v>2.2733086734034689E-5</v>
      </c>
      <c r="F5" t="s">
        <v>12</v>
      </c>
      <c r="G5">
        <v>8.0010784876400862E-39</v>
      </c>
      <c r="H5">
        <v>0</v>
      </c>
      <c r="I5">
        <v>3.7400783657353378E-3</v>
      </c>
      <c r="J5">
        <v>2.839040423826004E-5</v>
      </c>
      <c r="L5" s="5">
        <f>Sheet1!E5/(SUM(Sheet1!E$2:E$43))*Sheet1!Q$18/(Sheet1!Q$18+Sheet1!Q$15)</f>
        <v>2.4976237364018467E-3</v>
      </c>
      <c r="M5" s="5">
        <f>Sheet1!C5/(SUM(Sheet1!C$2:C$43))*Sheet1!R$18/(Sheet1!R$18+Sheet1!R$15)</f>
        <v>0</v>
      </c>
      <c r="N5" s="5">
        <f>Sheet1!D5/(SUM(Sheet1!D$2:D$43))*Sheet1!S$18/(Sheet1!S$18+Sheet1!S$15)</f>
        <v>3.5369124309531743E-3</v>
      </c>
      <c r="O5" s="5">
        <f>Sheet1!B5/(SUM(Sheet1!B$2:B$43))*Sheet1!T$18/(Sheet1!T$18+Sheet1!T$15)</f>
        <v>1.641263537837189E-36</v>
      </c>
    </row>
    <row r="6" spans="1:23" x14ac:dyDescent="0.3">
      <c r="A6" s="1">
        <v>4</v>
      </c>
      <c r="B6">
        <v>8.3234446838790154E-5</v>
      </c>
      <c r="C6">
        <v>1.0654732841824659E-3</v>
      </c>
      <c r="D6">
        <v>1.6471727463133121E-2</v>
      </c>
      <c r="E6">
        <v>2.5444217311839962E-4</v>
      </c>
      <c r="F6" t="s">
        <v>13</v>
      </c>
      <c r="G6">
        <v>9.3960786520066973E-5</v>
      </c>
      <c r="H6">
        <v>1.202779757662153E-3</v>
      </c>
      <c r="I6">
        <v>1.8594422460424101E-2</v>
      </c>
      <c r="J6">
        <v>2.8723188076667909E-4</v>
      </c>
      <c r="L6" s="5">
        <f>Sheet1!E6/(SUM(Sheet1!E$2:E$43))*Sheet1!Q$18/(Sheet1!Q$18+Sheet1!Q$15)</f>
        <v>2.7954884374357621E-2</v>
      </c>
      <c r="M6" s="5">
        <f>Sheet1!C6/(SUM(Sheet1!C$2:C$43))*Sheet1!R$18/(Sheet1!R$18+Sheet1!R$15)</f>
        <v>2.9496772274104393E-2</v>
      </c>
      <c r="N6" s="5">
        <f>Sheet1!D6/(SUM(Sheet1!D$2:D$43))*Sheet1!S$18/(Sheet1!S$18+Sheet1!S$15)</f>
        <v>1.9453418090453353E-2</v>
      </c>
      <c r="O6" s="5">
        <f>Sheet1!B6/(SUM(Sheet1!B$2:B$43))*Sheet1!T$18/(Sheet1!T$18+Sheet1!T$15)</f>
        <v>2.1322889469103677E-2</v>
      </c>
    </row>
    <row r="7" spans="1:23" x14ac:dyDescent="0.3">
      <c r="A7" s="1">
        <v>5</v>
      </c>
      <c r="B7">
        <v>4.3644628531558103E-39</v>
      </c>
      <c r="C7">
        <v>0</v>
      </c>
      <c r="D7">
        <v>2.0401541017701181E-3</v>
      </c>
      <c r="E7">
        <v>1.548652033289953E-5</v>
      </c>
      <c r="F7" t="s">
        <v>14</v>
      </c>
      <c r="G7">
        <v>8.0010784876400862E-39</v>
      </c>
      <c r="H7">
        <v>0</v>
      </c>
      <c r="I7">
        <v>3.7400783657353378E-3</v>
      </c>
      <c r="J7">
        <v>2.839040423826004E-5</v>
      </c>
      <c r="L7" s="5">
        <f>Sheet1!E7/(SUM(Sheet1!E$2:E$43))*Sheet1!Q$18/(Sheet1!Q$18+Sheet1!Q$15)</f>
        <v>1.7014627723128748E-3</v>
      </c>
      <c r="M7" s="5">
        <f>Sheet1!C7/(SUM(Sheet1!C$2:C$43))*Sheet1!R$18/(Sheet1!R$18+Sheet1!R$15)</f>
        <v>0</v>
      </c>
      <c r="N7" s="5">
        <f>Sheet1!D7/(SUM(Sheet1!D$2:D$43))*Sheet1!S$18/(Sheet1!S$18+Sheet1!S$15)</f>
        <v>2.4094601370449275E-3</v>
      </c>
      <c r="O7" s="5">
        <f>Sheet1!B7/(SUM(Sheet1!B$2:B$43))*Sheet1!T$18/(Sheet1!T$18+Sheet1!T$15)</f>
        <v>1.1180822669500776E-36</v>
      </c>
    </row>
    <row r="8" spans="1:23" x14ac:dyDescent="0.3">
      <c r="A8" s="1">
        <v>6</v>
      </c>
      <c r="B8">
        <v>5.4505956948844027E-39</v>
      </c>
      <c r="C8">
        <v>0</v>
      </c>
      <c r="D8">
        <v>2.5478633999527311E-3</v>
      </c>
      <c r="E8">
        <v>1.9340469582461241E-5</v>
      </c>
      <c r="F8" t="s">
        <v>15</v>
      </c>
      <c r="G8">
        <v>8.0010784876400862E-39</v>
      </c>
      <c r="H8">
        <v>0</v>
      </c>
      <c r="I8">
        <v>3.7400783657353378E-3</v>
      </c>
      <c r="J8">
        <v>2.839040423826004E-5</v>
      </c>
      <c r="L8" s="5">
        <f>Sheet1!E8/(SUM(Sheet1!E$2:E$43))*Sheet1!Q$18/(Sheet1!Q$18+Sheet1!Q$15)</f>
        <v>2.1248859192532481E-3</v>
      </c>
      <c r="M8" s="5">
        <f>Sheet1!C8/(SUM(Sheet1!C$2:C$43))*Sheet1!R$18/(Sheet1!R$18+Sheet1!R$15)</f>
        <v>0</v>
      </c>
      <c r="N8" s="5">
        <f>Sheet1!D8/(SUM(Sheet1!D$2:D$43))*Sheet1!S$18/(Sheet1!S$18+Sheet1!S$15)</f>
        <v>3.0090743103648129E-3</v>
      </c>
      <c r="O8" s="5">
        <f>Sheet1!B8/(SUM(Sheet1!B$2:B$43))*Sheet1!T$18/(Sheet1!T$18+Sheet1!T$15)</f>
        <v>1.3963263283036412E-36</v>
      </c>
    </row>
    <row r="9" spans="1:23" x14ac:dyDescent="0.3">
      <c r="A9" s="1">
        <v>7</v>
      </c>
      <c r="B9">
        <v>8.7710300341113822E-32</v>
      </c>
      <c r="C9">
        <v>1.1691422553761529E-3</v>
      </c>
      <c r="D9">
        <v>1.391721303222827E-2</v>
      </c>
      <c r="E9">
        <v>4.982532260596501E-4</v>
      </c>
      <c r="F9" t="s">
        <v>16</v>
      </c>
      <c r="G9">
        <v>1.2365375563390831E-31</v>
      </c>
      <c r="H9">
        <v>1.6482537419814679E-3</v>
      </c>
      <c r="I9">
        <v>1.962045110664758E-2</v>
      </c>
      <c r="J9">
        <v>7.0243611547760976E-4</v>
      </c>
      <c r="L9" s="5">
        <f>Sheet1!E9/(SUM(Sheet1!E$2:E$43))*Sheet1!Q$18/(Sheet1!Q$18+Sheet1!Q$15)</f>
        <v>5.4741755869090088E-2</v>
      </c>
      <c r="M9" s="5">
        <f>Sheet1!C9/(SUM(Sheet1!C$2:C$43))*Sheet1!R$18/(Sheet1!R$18+Sheet1!R$15)</f>
        <v>3.2366764493137072E-2</v>
      </c>
      <c r="N9" s="5">
        <f>Sheet1!D9/(SUM(Sheet1!D$2:D$43))*Sheet1!S$18/(Sheet1!S$18+Sheet1!S$15)</f>
        <v>1.6436488788185974E-2</v>
      </c>
      <c r="O9" s="5">
        <f>Sheet1!B9/(SUM(Sheet1!B$2:B$43))*Sheet1!T$18/(Sheet1!T$18+Sheet1!T$15)</f>
        <v>2.246950764384561E-29</v>
      </c>
    </row>
    <row r="10" spans="1:23" x14ac:dyDescent="0.3">
      <c r="A10" s="1">
        <v>8</v>
      </c>
      <c r="B10">
        <v>5.9093493588117824E-39</v>
      </c>
      <c r="C10">
        <v>0</v>
      </c>
      <c r="D10">
        <v>2.7623063224046368E-3</v>
      </c>
      <c r="E10">
        <v>2.096827538199199E-5</v>
      </c>
      <c r="F10" t="s">
        <v>17</v>
      </c>
      <c r="G10">
        <v>8.0010784876400862E-39</v>
      </c>
      <c r="H10">
        <v>0</v>
      </c>
      <c r="I10">
        <v>3.7400783657353378E-3</v>
      </c>
      <c r="J10">
        <v>2.839040423826004E-5</v>
      </c>
      <c r="L10" s="5">
        <f>Sheet1!E10/(SUM(Sheet1!E$2:E$43))*Sheet1!Q$18/(Sheet1!Q$18+Sheet1!Q$15)</f>
        <v>2.3037286101172971E-3</v>
      </c>
      <c r="M10" s="5">
        <f>Sheet1!C10/(SUM(Sheet1!C$2:C$43))*Sheet1!R$18/(Sheet1!R$18+Sheet1!R$15)</f>
        <v>0</v>
      </c>
      <c r="N10" s="5">
        <f>Sheet1!D10/(SUM(Sheet1!D$2:D$43))*Sheet1!S$18/(Sheet1!S$18+Sheet1!S$15)</f>
        <v>3.2623354110194063E-3</v>
      </c>
      <c r="O10" s="5">
        <f>Sheet1!B10/(SUM(Sheet1!B$2:B$43))*Sheet1!T$18/(Sheet1!T$18+Sheet1!T$15)</f>
        <v>1.5138492294699779E-36</v>
      </c>
      <c r="Q10" t="s">
        <v>31</v>
      </c>
    </row>
    <row r="11" spans="1:23" x14ac:dyDescent="0.3">
      <c r="A11" s="1">
        <v>9</v>
      </c>
      <c r="B11">
        <v>4.6246090724845588E-27</v>
      </c>
      <c r="C11">
        <v>2.8412620911532432E-3</v>
      </c>
      <c r="D11">
        <v>2.9489583476611771E-2</v>
      </c>
      <c r="E11">
        <v>1.1243020065142141E-3</v>
      </c>
      <c r="F11" t="s">
        <v>18</v>
      </c>
      <c r="G11">
        <v>5.2205778052456473E-27</v>
      </c>
      <c r="H11">
        <v>3.207412687099074E-3</v>
      </c>
      <c r="I11">
        <v>3.3289876521655382E-2</v>
      </c>
      <c r="J11">
        <v>1.269189678436512E-3</v>
      </c>
      <c r="L11" s="5">
        <f>Sheet1!E11/(SUM(Sheet1!E$2:E$43))*Sheet1!Q$18/(Sheet1!Q$18+Sheet1!Q$15)</f>
        <v>0.12352406917754913</v>
      </c>
      <c r="M11" s="5">
        <f>Sheet1!C11/(SUM(Sheet1!C$2:C$43))*Sheet1!R$18/(Sheet1!R$18+Sheet1!R$15)</f>
        <v>7.8658059397611724E-2</v>
      </c>
      <c r="N11" s="5">
        <f>Sheet1!D11/(SUM(Sheet1!D$2:D$43))*Sheet1!S$18/(Sheet1!S$18+Sheet1!S$15)</f>
        <v>3.4827749425058424E-2</v>
      </c>
      <c r="O11" s="5">
        <f>Sheet1!B11/(SUM(Sheet1!B$2:B$43))*Sheet1!T$18/(Sheet1!T$18+Sheet1!T$15)</f>
        <v>1.1847261781097895E-24</v>
      </c>
      <c r="Q11" t="s">
        <v>32</v>
      </c>
      <c r="R11" t="s">
        <v>33</v>
      </c>
      <c r="S11" t="s">
        <v>34</v>
      </c>
      <c r="T11" t="s">
        <v>35</v>
      </c>
    </row>
    <row r="12" spans="1:23" x14ac:dyDescent="0.3">
      <c r="A12" s="1">
        <v>10</v>
      </c>
      <c r="B12">
        <v>2.9732144828528602E-39</v>
      </c>
      <c r="C12">
        <v>0</v>
      </c>
      <c r="D12">
        <v>1.3898195326026369E-3</v>
      </c>
      <c r="E12">
        <v>1.05499228867256E-5</v>
      </c>
      <c r="F12" t="s">
        <v>19</v>
      </c>
      <c r="G12">
        <v>8.0010784876400862E-39</v>
      </c>
      <c r="H12">
        <v>0</v>
      </c>
      <c r="I12">
        <v>3.7400783657353378E-3</v>
      </c>
      <c r="J12">
        <v>2.839040423826004E-5</v>
      </c>
      <c r="L12" s="5">
        <f>Sheet1!E12/(SUM(Sheet1!E$2:E$43))*Sheet1!Q$18/(Sheet1!Q$18+Sheet1!Q$15)</f>
        <v>1.1590919494291823E-3</v>
      </c>
      <c r="M12" s="5">
        <f>Sheet1!C12/(SUM(Sheet1!C$2:C$43))*Sheet1!R$18/(Sheet1!R$18+Sheet1!R$15)</f>
        <v>0</v>
      </c>
      <c r="N12" s="5">
        <f>Sheet1!D12/(SUM(Sheet1!D$2:D$43))*Sheet1!S$18/(Sheet1!S$18+Sheet1!S$15)</f>
        <v>1.6414028521605254E-3</v>
      </c>
      <c r="O12" s="5">
        <f>Sheet1!B12/(SUM(Sheet1!B$2:B$43))*Sheet1!T$18/(Sheet1!T$18+Sheet1!T$15)</f>
        <v>7.6167411683048916E-37</v>
      </c>
      <c r="Q12" s="2">
        <v>1.08710501438317E-4</v>
      </c>
      <c r="R12" s="2">
        <v>9.8004276550249405E-4</v>
      </c>
      <c r="S12" s="2">
        <v>3.1628436753804098E-2</v>
      </c>
      <c r="T12" s="2">
        <v>1.87921573040133E-4</v>
      </c>
    </row>
    <row r="13" spans="1:23" x14ac:dyDescent="0.3">
      <c r="A13" s="1">
        <v>11</v>
      </c>
      <c r="B13">
        <v>4.3887984247363558E-27</v>
      </c>
      <c r="C13">
        <v>1.5538704528623129E-3</v>
      </c>
      <c r="D13">
        <v>1.8163642450164032E-2</v>
      </c>
      <c r="E13">
        <v>6.2244886224361575E-4</v>
      </c>
      <c r="F13" t="s">
        <v>20</v>
      </c>
      <c r="G13">
        <v>5.1586614700504944E-27</v>
      </c>
      <c r="H13">
        <v>1.8264433357091949E-3</v>
      </c>
      <c r="I13">
        <v>2.1349825942179951E-2</v>
      </c>
      <c r="J13">
        <v>7.3163600876150977E-4</v>
      </c>
      <c r="L13" s="5">
        <f>Sheet1!E13/(SUM(Sheet1!E$2:E$43))*Sheet1!Q$18/(Sheet1!Q$18+Sheet1!Q$15)</f>
        <v>6.8386799875639184E-2</v>
      </c>
      <c r="M13" s="5">
        <f>Sheet1!C13/(SUM(Sheet1!C$2:C$43))*Sheet1!R$18/(Sheet1!R$18+Sheet1!R$15)</f>
        <v>4.3017655695334965E-2</v>
      </c>
      <c r="N13" s="5">
        <f>Sheet1!D13/(SUM(Sheet1!D$2:D$43))*Sheet1!S$18/(Sheet1!S$18+Sheet1!S$15)</f>
        <v>2.1451601322290029E-2</v>
      </c>
      <c r="O13" s="5">
        <f>Sheet1!B13/(SUM(Sheet1!B$2:B$43))*Sheet1!T$18/(Sheet1!T$18+Sheet1!T$15)</f>
        <v>1.1243165211884034E-24</v>
      </c>
    </row>
    <row r="14" spans="1:23" x14ac:dyDescent="0.3">
      <c r="A14" s="1">
        <v>12</v>
      </c>
      <c r="B14">
        <v>6.5374636580236528E-39</v>
      </c>
      <c r="C14">
        <v>0</v>
      </c>
      <c r="D14">
        <v>3.0559163282707609E-3</v>
      </c>
      <c r="E14">
        <v>2.3197027279627238E-5</v>
      </c>
      <c r="F14" t="s">
        <v>21</v>
      </c>
      <c r="G14">
        <v>8.0010784876400862E-39</v>
      </c>
      <c r="H14">
        <v>0</v>
      </c>
      <c r="I14">
        <v>3.7400783657353378E-3</v>
      </c>
      <c r="J14">
        <v>2.839040423826004E-5</v>
      </c>
      <c r="L14" s="5">
        <f>Sheet1!E14/(SUM(Sheet1!E$2:E$43))*Sheet1!Q$18/(Sheet1!Q$18+Sheet1!Q$15)</f>
        <v>2.5485956493896404E-3</v>
      </c>
      <c r="M14" s="5">
        <f>Sheet1!C14/(SUM(Sheet1!C$2:C$43))*Sheet1!R$18/(Sheet1!R$18+Sheet1!R$15)</f>
        <v>0</v>
      </c>
      <c r="N14" s="5">
        <f>Sheet1!D14/(SUM(Sheet1!D$2:D$43))*Sheet1!S$18/(Sheet1!S$18+Sheet1!S$15)</f>
        <v>3.6090943172991568E-3</v>
      </c>
      <c r="O14" s="5">
        <f>Sheet1!B14/(SUM(Sheet1!B$2:B$43))*Sheet1!T$18/(Sheet1!T$18+Sheet1!T$15)</f>
        <v>1.6747587120787639E-36</v>
      </c>
      <c r="Q14" t="s">
        <v>36</v>
      </c>
    </row>
    <row r="15" spans="1:23" x14ac:dyDescent="0.3">
      <c r="A15" s="1">
        <v>13</v>
      </c>
      <c r="B15">
        <v>2.2726152790240299E-35</v>
      </c>
      <c r="C15">
        <v>1.228186917817377E-3</v>
      </c>
      <c r="D15">
        <v>1.2709551840380039E-2</v>
      </c>
      <c r="E15">
        <v>6.1193244587902135E-4</v>
      </c>
      <c r="F15" t="s">
        <v>22</v>
      </c>
      <c r="G15">
        <v>3.5444777700245728E-35</v>
      </c>
      <c r="H15">
        <v>1.915538132573058E-3</v>
      </c>
      <c r="I15">
        <v>1.9822415338397289E-2</v>
      </c>
      <c r="J15">
        <v>9.5439864863815433E-4</v>
      </c>
      <c r="L15" s="5">
        <f>Sheet1!E15/(SUM(Sheet1!E$2:E$43))*Sheet1!Q$18/(Sheet1!Q$18+Sheet1!Q$15)</f>
        <v>6.7231389198620484E-2</v>
      </c>
      <c r="M15" s="5">
        <f>Sheet1!C15/(SUM(Sheet1!C$2:C$43))*Sheet1!R$18/(Sheet1!R$18+Sheet1!R$15)</f>
        <v>3.4001368558659463E-2</v>
      </c>
      <c r="N15" s="5">
        <f>Sheet1!D15/(SUM(Sheet1!D$2:D$43))*Sheet1!S$18/(Sheet1!S$18+Sheet1!S$15)</f>
        <v>1.5010218342100649E-2</v>
      </c>
      <c r="O15" s="5">
        <f>Sheet1!B15/(SUM(Sheet1!B$2:B$43))*Sheet1!T$18/(Sheet1!T$18+Sheet1!T$15)</f>
        <v>5.821955481278232E-33</v>
      </c>
      <c r="Q15">
        <f>Q12*$W$2^(2019-$W$3)</f>
        <v>9.8265683080651025E-5</v>
      </c>
      <c r="R15">
        <f>R12*$W$2^(2019-$W$3)</f>
        <v>8.8588103749108981E-4</v>
      </c>
      <c r="S15">
        <f>S12*$W$2^(2019-$W$3)</f>
        <v>2.8589601752037001E-2</v>
      </c>
      <c r="T15">
        <f>T12*$W$2^(2019-$W$3)</f>
        <v>1.6986621803834637E-4</v>
      </c>
    </row>
    <row r="16" spans="1:23" x14ac:dyDescent="0.3">
      <c r="A16" s="1">
        <v>14</v>
      </c>
      <c r="B16">
        <v>6.3809021585083387E-35</v>
      </c>
      <c r="C16">
        <v>1.5159711735242081E-3</v>
      </c>
      <c r="D16">
        <v>1.5941421079379962E-2</v>
      </c>
      <c r="E16">
        <v>7.7161588784447211E-4</v>
      </c>
      <c r="F16" t="s">
        <v>23</v>
      </c>
      <c r="G16">
        <v>7.5002109743138607E-35</v>
      </c>
      <c r="H16">
        <v>1.7818959372772631E-3</v>
      </c>
      <c r="I16">
        <v>1.8737792612334041E-2</v>
      </c>
      <c r="J16">
        <v>9.0696923510247556E-4</v>
      </c>
      <c r="L16" s="5">
        <f>Sheet1!E16/(SUM(Sheet1!E$2:E$43))*Sheet1!Q$18/(Sheet1!Q$18+Sheet1!Q$15)</f>
        <v>8.4775383977215707E-2</v>
      </c>
      <c r="M16" s="5">
        <f>Sheet1!C16/(SUM(Sheet1!C$2:C$43))*Sheet1!R$18/(Sheet1!R$18+Sheet1!R$15)</f>
        <v>4.1968444580814612E-2</v>
      </c>
      <c r="N16" s="5">
        <f>Sheet1!D16/(SUM(Sheet1!D$2:D$43))*Sheet1!S$18/(Sheet1!S$18+Sheet1!S$15)</f>
        <v>1.8827116336598063E-2</v>
      </c>
      <c r="O16" s="5">
        <f>Sheet1!B16/(SUM(Sheet1!B$2:B$43))*Sheet1!T$18/(Sheet1!T$18+Sheet1!T$15)</f>
        <v>1.6346509961501902E-32</v>
      </c>
    </row>
    <row r="17" spans="1:20" x14ac:dyDescent="0.3">
      <c r="A17" s="1">
        <v>15</v>
      </c>
      <c r="B17">
        <v>2.5075185237159568E-28</v>
      </c>
      <c r="C17">
        <v>1.676513430383126E-3</v>
      </c>
      <c r="D17">
        <v>2.1214849564280502E-2</v>
      </c>
      <c r="E17">
        <v>5.3855548075556678E-4</v>
      </c>
      <c r="F17" t="s">
        <v>24</v>
      </c>
      <c r="G17">
        <v>3.1315353412451569E-28</v>
      </c>
      <c r="H17">
        <v>2.0937277263007839E-3</v>
      </c>
      <c r="I17">
        <v>2.6494341135032559E-2</v>
      </c>
      <c r="J17">
        <v>6.7257948655472216E-4</v>
      </c>
      <c r="L17" s="5">
        <f>Sheet1!E17/(SUM(Sheet1!E$2:E$43))*Sheet1!Q$18/(Sheet1!Q$18+Sheet1!Q$15)</f>
        <v>5.916965732993007E-2</v>
      </c>
      <c r="M17" s="5">
        <f>Sheet1!C17/(SUM(Sheet1!C$2:C$43))*Sheet1!R$18/(Sheet1!R$18+Sheet1!R$15)</f>
        <v>4.6412928042989632E-2</v>
      </c>
      <c r="N17" s="5">
        <f>Sheet1!D17/(SUM(Sheet1!D$2:D$43))*Sheet1!S$18/(Sheet1!S$18+Sheet1!S$15)</f>
        <v>2.505513396962919E-2</v>
      </c>
      <c r="O17" s="5">
        <f>Sheet1!B17/(SUM(Sheet1!B$2:B$43))*Sheet1!T$18/(Sheet1!T$18+Sheet1!T$15)</f>
        <v>6.4237274774568019E-26</v>
      </c>
      <c r="Q17" t="s">
        <v>37</v>
      </c>
    </row>
    <row r="18" spans="1:20" x14ac:dyDescent="0.3">
      <c r="A18" s="1">
        <v>16</v>
      </c>
      <c r="B18">
        <v>6.4067143848631803E-39</v>
      </c>
      <c r="C18">
        <v>0</v>
      </c>
      <c r="D18">
        <v>2.9947980017053458E-3</v>
      </c>
      <c r="E18">
        <v>2.2733086734034689E-5</v>
      </c>
      <c r="F18" t="s">
        <v>25</v>
      </c>
      <c r="G18">
        <v>8.0010784876400862E-39</v>
      </c>
      <c r="H18">
        <v>0</v>
      </c>
      <c r="I18">
        <v>3.7400783657353378E-3</v>
      </c>
      <c r="J18">
        <v>2.839040423826004E-5</v>
      </c>
      <c r="L18" s="5">
        <f>Sheet1!E18/(SUM(Sheet1!E$2:E$43))*Sheet1!Q$18/(Sheet1!Q$18+Sheet1!Q$15)</f>
        <v>2.4976237364018467E-3</v>
      </c>
      <c r="M18" s="5">
        <f>Sheet1!C18/(SUM(Sheet1!C$2:C$43))*Sheet1!R$18/(Sheet1!R$18+Sheet1!R$15)</f>
        <v>0</v>
      </c>
      <c r="N18" s="5">
        <f>Sheet1!D18/(SUM(Sheet1!D$2:D$43))*Sheet1!S$18/(Sheet1!S$18+Sheet1!S$15)</f>
        <v>3.5369124309531743E-3</v>
      </c>
      <c r="O18" s="5">
        <f>Sheet1!B18/(SUM(Sheet1!B$2:B$43))*Sheet1!T$18/(Sheet1!T$18+Sheet1!T$15)</f>
        <v>1.641263537837189E-36</v>
      </c>
      <c r="Q18">
        <f>AVERAGE(E2:E43)</f>
        <v>3.1545641173053116E-4</v>
      </c>
      <c r="R18">
        <f>AVERAGE(C2:C43)</f>
        <v>7.5601399347789515E-4</v>
      </c>
      <c r="S18">
        <f>AVERAGE(D2:D43)</f>
        <v>9.8979730899028066E-3</v>
      </c>
      <c r="T18">
        <f>AVERAGE(B2:B43)</f>
        <v>7.5667678944354689E-6</v>
      </c>
    </row>
    <row r="19" spans="1:20" x14ac:dyDescent="0.3">
      <c r="A19" s="1">
        <v>17</v>
      </c>
      <c r="B19">
        <v>2.1520058655214952E-39</v>
      </c>
      <c r="C19">
        <v>0</v>
      </c>
      <c r="D19">
        <v>1.005948209732716E-3</v>
      </c>
      <c r="E19">
        <v>7.6360101378385881E-6</v>
      </c>
      <c r="F19" t="s">
        <v>26</v>
      </c>
      <c r="G19">
        <v>8.0010784876400862E-39</v>
      </c>
      <c r="H19">
        <v>0</v>
      </c>
      <c r="I19">
        <v>3.7400783657353378E-3</v>
      </c>
      <c r="J19">
        <v>2.839040423826004E-5</v>
      </c>
      <c r="L19" s="5">
        <f>Sheet1!E19/(SUM(Sheet1!E$2:E$43))*Sheet1!Q$18/(Sheet1!Q$18+Sheet1!Q$15)</f>
        <v>8.389481109539542E-4</v>
      </c>
      <c r="M19" s="5">
        <f>Sheet1!C19/(SUM(Sheet1!C$2:C$43))*Sheet1!R$18/(Sheet1!R$18+Sheet1!R$15)</f>
        <v>0</v>
      </c>
      <c r="N19" s="5">
        <f>Sheet1!D19/(SUM(Sheet1!D$2:D$43))*Sheet1!S$18/(Sheet1!S$18+Sheet1!S$15)</f>
        <v>1.1880436429678089E-3</v>
      </c>
      <c r="O19" s="5">
        <f>Sheet1!B19/(SUM(Sheet1!B$2:B$43))*Sheet1!T$18/(Sheet1!T$18+Sheet1!T$15)</f>
        <v>5.5129798959621005E-37</v>
      </c>
    </row>
    <row r="20" spans="1:20" x14ac:dyDescent="0.3">
      <c r="A20" s="1">
        <v>18</v>
      </c>
      <c r="B20">
        <v>2.1171651992933541E-34</v>
      </c>
      <c r="C20">
        <v>3.3937297199885951E-3</v>
      </c>
      <c r="D20">
        <v>3.1938476068525762E-2</v>
      </c>
      <c r="E20">
        <v>1.5589535739785249E-3</v>
      </c>
      <c r="F20" t="s">
        <v>27</v>
      </c>
      <c r="G20">
        <v>2.3900021550429681E-34</v>
      </c>
      <c r="H20">
        <v>3.8310762651461161E-3</v>
      </c>
      <c r="I20">
        <v>3.6054355445688663E-2</v>
      </c>
      <c r="J20">
        <v>1.7598543574512771E-3</v>
      </c>
      <c r="L20" s="5">
        <f>Sheet1!E20/(SUM(Sheet1!E$2:E$43))*Sheet1!Q$18/(Sheet1!Q$18+Sheet1!Q$15)</f>
        <v>0.17127808008966336</v>
      </c>
      <c r="M20" s="5">
        <f>Sheet1!C20/(SUM(Sheet1!C$2:C$43))*Sheet1!R$18/(Sheet1!R$18+Sheet1!R$15)</f>
        <v>9.3952682058258422E-2</v>
      </c>
      <c r="N20" s="5">
        <f>Sheet1!D20/(SUM(Sheet1!D$2:D$43))*Sheet1!S$18/(Sheet1!S$18+Sheet1!S$15)</f>
        <v>3.7719937360764795E-2</v>
      </c>
      <c r="O20" s="5">
        <f>Sheet1!B20/(SUM(Sheet1!B$2:B$43))*Sheet1!T$18/(Sheet1!T$18+Sheet1!T$15)</f>
        <v>5.4237255423587835E-32</v>
      </c>
      <c r="Q20" t="s">
        <v>38</v>
      </c>
    </row>
    <row r="21" spans="1:20" x14ac:dyDescent="0.3">
      <c r="A21" s="1">
        <v>19</v>
      </c>
      <c r="B21">
        <v>4.3644628531558103E-39</v>
      </c>
      <c r="C21">
        <v>0</v>
      </c>
      <c r="D21">
        <v>2.0401541017701181E-3</v>
      </c>
      <c r="E21">
        <v>1.548652033289953E-5</v>
      </c>
      <c r="F21" t="s">
        <v>28</v>
      </c>
      <c r="G21">
        <v>8.0010784876400862E-39</v>
      </c>
      <c r="H21">
        <v>0</v>
      </c>
      <c r="I21">
        <v>3.7400783657353378E-3</v>
      </c>
      <c r="J21">
        <v>2.839040423826004E-5</v>
      </c>
      <c r="L21" s="5">
        <f>Sheet1!E21/(SUM(Sheet1!E$2:E$43))*Sheet1!Q$18/(Sheet1!Q$18+Sheet1!Q$15)</f>
        <v>1.7014627723128748E-3</v>
      </c>
      <c r="M21" s="5">
        <f>Sheet1!C21/(SUM(Sheet1!C$2:C$43))*Sheet1!R$18/(Sheet1!R$18+Sheet1!R$15)</f>
        <v>0</v>
      </c>
      <c r="N21" s="5">
        <f>Sheet1!D21/(SUM(Sheet1!D$2:D$43))*Sheet1!S$18/(Sheet1!S$18+Sheet1!S$15)</f>
        <v>2.4094601370449275E-3</v>
      </c>
      <c r="O21" s="5">
        <f>Sheet1!B21/(SUM(Sheet1!B$2:B$43))*Sheet1!T$18/(Sheet1!T$18+Sheet1!T$15)</f>
        <v>1.1180822669500776E-36</v>
      </c>
      <c r="Q21">
        <f>Q15/(Q15+Q18)</f>
        <v>0.23751615955028535</v>
      </c>
      <c r="R21">
        <f>R15/(R15+R18)</f>
        <v>0.53954791310153127</v>
      </c>
      <c r="S21">
        <f>S15/(S15+S18)</f>
        <v>0.74282679200880664</v>
      </c>
      <c r="T21">
        <f>T15/(T15+T18)</f>
        <v>0.95735422106179269</v>
      </c>
    </row>
    <row r="22" spans="1:20" x14ac:dyDescent="0.3">
      <c r="A22" s="1">
        <v>20</v>
      </c>
      <c r="B22">
        <v>1.3490554679104599E-35</v>
      </c>
      <c r="C22">
        <v>7.2899721941701299E-4</v>
      </c>
      <c r="D22">
        <v>8.1606164070804708E-3</v>
      </c>
      <c r="E22">
        <v>3.5565249267665617E-4</v>
      </c>
      <c r="F22" t="s">
        <v>29</v>
      </c>
      <c r="G22">
        <v>2.47313336052955E-35</v>
      </c>
      <c r="H22">
        <v>1.3364219529579469E-3</v>
      </c>
      <c r="I22">
        <v>1.496031346294135E-2</v>
      </c>
      <c r="J22">
        <v>6.5199398046730946E-4</v>
      </c>
      <c r="L22" s="5">
        <f>Sheet1!E22/(SUM(Sheet1!E$2:E$43))*Sheet1!Q$18/(Sheet1!Q$18+Sheet1!Q$15)</f>
        <v>3.9074592817604878E-2</v>
      </c>
      <c r="M22" s="5">
        <f>Sheet1!C22/(SUM(Sheet1!C$2:C$43))*Sheet1!R$18/(Sheet1!R$18+Sheet1!R$15)</f>
        <v>2.0181702618755171E-2</v>
      </c>
      <c r="N22" s="5">
        <f>Sheet1!D22/(SUM(Sheet1!D$2:D$43))*Sheet1!S$18/(Sheet1!S$18+Sheet1!S$15)</f>
        <v>9.6378405481797082E-3</v>
      </c>
      <c r="O22" s="5">
        <f>Sheet1!B22/(SUM(Sheet1!B$2:B$43))*Sheet1!T$18/(Sheet1!T$18+Sheet1!T$15)</f>
        <v>3.455992287142687E-33</v>
      </c>
    </row>
    <row r="23" spans="1:20" x14ac:dyDescent="0.3">
      <c r="A23" s="1">
        <v>21</v>
      </c>
      <c r="B23">
        <v>1.2591684374764809E-34</v>
      </c>
      <c r="C23">
        <v>3.5422605413849031E-4</v>
      </c>
      <c r="D23">
        <v>5.2044747494135674E-3</v>
      </c>
      <c r="E23">
        <v>1.288531754742449E-4</v>
      </c>
      <c r="F23" t="s">
        <v>30</v>
      </c>
      <c r="G23">
        <v>2.216938827355316E-34</v>
      </c>
      <c r="H23">
        <v>6.2366357804704209E-4</v>
      </c>
      <c r="I23">
        <v>9.1631919960515791E-3</v>
      </c>
      <c r="J23">
        <v>2.268636976871626E-4</v>
      </c>
      <c r="L23" s="5">
        <f>Sheet1!E23/(SUM(Sheet1!E$2:E$43))*Sheet1!Q$18/(Sheet1!Q$18+Sheet1!Q$15)</f>
        <v>1.4156755452545106E-2</v>
      </c>
      <c r="M23" s="5">
        <f>Sheet1!C23/(SUM(Sheet1!C$2:C$43))*Sheet1!R$18/(Sheet1!R$18+Sheet1!R$15)</f>
        <v>9.8064638575098007E-3</v>
      </c>
      <c r="N23" s="5">
        <f>Sheet1!D23/(SUM(Sheet1!D$2:D$43))*Sheet1!S$18/(Sheet1!S$18+Sheet1!S$15)</f>
        <v>6.1465819822574689E-3</v>
      </c>
      <c r="O23" s="5">
        <f>Sheet1!B23/(SUM(Sheet1!B$2:B$43))*Sheet1!T$18/(Sheet1!T$18+Sheet1!T$15)</f>
        <v>3.2257208926127403E-32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Meiklejohn</cp:lastModifiedBy>
  <dcterms:created xsi:type="dcterms:W3CDTF">2019-12-24T12:47:29Z</dcterms:created>
  <dcterms:modified xsi:type="dcterms:W3CDTF">2019-12-24T13:31:35Z</dcterms:modified>
</cp:coreProperties>
</file>