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ukem\Dropbox\FSE\"/>
    </mc:Choice>
  </mc:AlternateContent>
  <xr:revisionPtr revIDLastSave="0" documentId="13_ncr:1_{353E11E9-AF49-4335-A57C-4E62EF8618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t te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3" l="1"/>
  <c r="B16" i="3"/>
  <c r="B15" i="3"/>
  <c r="B13" i="3"/>
  <c r="B7" i="3"/>
  <c r="B5" i="3"/>
  <c r="B3" i="3"/>
  <c r="H36" i="2"/>
  <c r="D36" i="3" s="1"/>
  <c r="E36" i="2"/>
  <c r="C36" i="3" s="1"/>
  <c r="H28" i="2"/>
  <c r="D29" i="3" s="1"/>
  <c r="E29" i="2"/>
  <c r="C29" i="3" s="1"/>
  <c r="H20" i="2"/>
  <c r="D17" i="3" s="1"/>
  <c r="E19" i="2"/>
  <c r="C17" i="3" s="1"/>
  <c r="B24" i="2"/>
  <c r="B16" i="2"/>
  <c r="B13" i="2"/>
  <c r="H14" i="2"/>
  <c r="D11" i="3" s="1"/>
  <c r="B5" i="2"/>
  <c r="B10" i="2"/>
  <c r="B10" i="3" s="1"/>
  <c r="B7" i="2"/>
  <c r="B15" i="2"/>
  <c r="B3" i="2"/>
  <c r="H4" i="2"/>
  <c r="D20" i="3" s="1"/>
  <c r="E12" i="2"/>
  <c r="C20" i="3" s="1"/>
  <c r="B6" i="2"/>
  <c r="B6" i="3" s="1"/>
  <c r="Q21" i="1"/>
  <c r="T18" i="1"/>
  <c r="K29" i="2" s="1"/>
  <c r="E29" i="3" s="1"/>
  <c r="S18" i="1"/>
  <c r="H40" i="2" s="1"/>
  <c r="D40" i="3" s="1"/>
  <c r="R18" i="1"/>
  <c r="Q18" i="1"/>
  <c r="T15" i="1"/>
  <c r="S15" i="1"/>
  <c r="R15" i="1"/>
  <c r="Q15" i="1"/>
  <c r="M41" i="1" l="1"/>
  <c r="M33" i="1"/>
  <c r="M25" i="1"/>
  <c r="M17" i="1"/>
  <c r="M9" i="1"/>
  <c r="M38" i="1"/>
  <c r="M30" i="1"/>
  <c r="M14" i="1"/>
  <c r="M35" i="1"/>
  <c r="M19" i="1"/>
  <c r="M3" i="1"/>
  <c r="M40" i="1"/>
  <c r="M32" i="1"/>
  <c r="M24" i="1"/>
  <c r="M16" i="1"/>
  <c r="M8" i="1"/>
  <c r="M31" i="1"/>
  <c r="M15" i="1"/>
  <c r="M43" i="1"/>
  <c r="M11" i="1"/>
  <c r="M37" i="1"/>
  <c r="M29" i="1"/>
  <c r="M21" i="1"/>
  <c r="M13" i="1"/>
  <c r="M5" i="1"/>
  <c r="M39" i="1"/>
  <c r="M23" i="1"/>
  <c r="M7" i="1"/>
  <c r="M42" i="1"/>
  <c r="M34" i="1"/>
  <c r="M26" i="1"/>
  <c r="M18" i="1"/>
  <c r="M10" i="1"/>
  <c r="M2" i="1"/>
  <c r="M27" i="1"/>
  <c r="M36" i="1"/>
  <c r="M28" i="1"/>
  <c r="M20" i="1"/>
  <c r="M12" i="1"/>
  <c r="M4" i="1"/>
  <c r="M22" i="1"/>
  <c r="M6" i="1"/>
  <c r="E43" i="2"/>
  <c r="C43" i="3" s="1"/>
  <c r="E37" i="2"/>
  <c r="C37" i="3" s="1"/>
  <c r="E35" i="2"/>
  <c r="C35" i="3" s="1"/>
  <c r="E31" i="2"/>
  <c r="C31" i="3" s="1"/>
  <c r="E28" i="2"/>
  <c r="C28" i="3" s="1"/>
  <c r="E20" i="2"/>
  <c r="C14" i="3" s="1"/>
  <c r="E17" i="2"/>
  <c r="C16" i="3" s="1"/>
  <c r="E6" i="2"/>
  <c r="C7" i="3" s="1"/>
  <c r="E3" i="2"/>
  <c r="C3" i="3" s="1"/>
  <c r="E30" i="2"/>
  <c r="C30" i="3" s="1"/>
  <c r="E24" i="2"/>
  <c r="C24" i="3" s="1"/>
  <c r="E7" i="2"/>
  <c r="C5" i="3" s="1"/>
  <c r="E11" i="2"/>
  <c r="C15" i="3" s="1"/>
  <c r="E39" i="2"/>
  <c r="C39" i="3" s="1"/>
  <c r="E33" i="2"/>
  <c r="C33" i="3" s="1"/>
  <c r="E23" i="2"/>
  <c r="C23" i="3" s="1"/>
  <c r="E10" i="2"/>
  <c r="C10" i="3" s="1"/>
  <c r="R21" i="1"/>
  <c r="E41" i="2"/>
  <c r="C41" i="3" s="1"/>
  <c r="E25" i="2"/>
  <c r="C25" i="3" s="1"/>
  <c r="E16" i="2"/>
  <c r="C13" i="3" s="1"/>
  <c r="E4" i="2"/>
  <c r="C6" i="3" s="1"/>
  <c r="E8" i="2"/>
  <c r="C8" i="3" s="1"/>
  <c r="E9" i="2"/>
  <c r="C9" i="3" s="1"/>
  <c r="H16" i="2"/>
  <c r="D12" i="3" s="1"/>
  <c r="H22" i="2"/>
  <c r="D18" i="3" s="1"/>
  <c r="H30" i="2"/>
  <c r="D26" i="3" s="1"/>
  <c r="H38" i="2"/>
  <c r="D38" i="3" s="1"/>
  <c r="E13" i="2"/>
  <c r="C12" i="3" s="1"/>
  <c r="E2" i="2"/>
  <c r="C2" i="3" s="1"/>
  <c r="H12" i="2"/>
  <c r="D19" i="3" s="1"/>
  <c r="E18" i="2"/>
  <c r="C21" i="3" s="1"/>
  <c r="H24" i="2"/>
  <c r="D22" i="3" s="1"/>
  <c r="H32" i="2"/>
  <c r="D32" i="3" s="1"/>
  <c r="N38" i="1"/>
  <c r="N30" i="1"/>
  <c r="N22" i="1"/>
  <c r="N14" i="1"/>
  <c r="N6" i="1"/>
  <c r="N43" i="1"/>
  <c r="N19" i="1"/>
  <c r="N16" i="1"/>
  <c r="N37" i="1"/>
  <c r="N29" i="1"/>
  <c r="N21" i="1"/>
  <c r="N13" i="1"/>
  <c r="N5" i="1"/>
  <c r="N36" i="1"/>
  <c r="N20" i="1"/>
  <c r="N4" i="1"/>
  <c r="N24" i="1"/>
  <c r="N42" i="1"/>
  <c r="N34" i="1"/>
  <c r="N26" i="1"/>
  <c r="N18" i="1"/>
  <c r="N10" i="1"/>
  <c r="N28" i="1"/>
  <c r="N12" i="1"/>
  <c r="N39" i="1"/>
  <c r="N31" i="1"/>
  <c r="N23" i="1"/>
  <c r="N15" i="1"/>
  <c r="N7" i="1"/>
  <c r="N2" i="1"/>
  <c r="N3" i="1"/>
  <c r="N32" i="1"/>
  <c r="N8" i="1"/>
  <c r="N41" i="1"/>
  <c r="N33" i="1"/>
  <c r="N25" i="1"/>
  <c r="N17" i="1"/>
  <c r="N9" i="1"/>
  <c r="N35" i="1"/>
  <c r="N27" i="1"/>
  <c r="N11" i="1"/>
  <c r="N40" i="1"/>
  <c r="H41" i="2"/>
  <c r="D41" i="3" s="1"/>
  <c r="H37" i="2"/>
  <c r="D37" i="3" s="1"/>
  <c r="H33" i="2"/>
  <c r="D33" i="3" s="1"/>
  <c r="H29" i="2"/>
  <c r="D30" i="3" s="1"/>
  <c r="H25" i="2"/>
  <c r="D25" i="3" s="1"/>
  <c r="H21" i="2"/>
  <c r="D14" i="3" s="1"/>
  <c r="H17" i="2"/>
  <c r="D16" i="3" s="1"/>
  <c r="H13" i="2"/>
  <c r="D5" i="3" s="1"/>
  <c r="H7" i="2"/>
  <c r="D15" i="3" s="1"/>
  <c r="H3" i="2"/>
  <c r="D6" i="3" s="1"/>
  <c r="S21" i="1"/>
  <c r="H43" i="2"/>
  <c r="D43" i="3" s="1"/>
  <c r="H39" i="2"/>
  <c r="D39" i="3" s="1"/>
  <c r="H35" i="2"/>
  <c r="D35" i="3" s="1"/>
  <c r="H31" i="2"/>
  <c r="D31" i="3" s="1"/>
  <c r="H27" i="2"/>
  <c r="D28" i="3" s="1"/>
  <c r="H23" i="2"/>
  <c r="D23" i="3" s="1"/>
  <c r="H19" i="2"/>
  <c r="D24" i="3" s="1"/>
  <c r="H15" i="2"/>
  <c r="D13" i="3" s="1"/>
  <c r="H9" i="2"/>
  <c r="D7" i="3" s="1"/>
  <c r="H5" i="2"/>
  <c r="D3" i="3" s="1"/>
  <c r="H11" i="2"/>
  <c r="D10" i="3" s="1"/>
  <c r="H10" i="2"/>
  <c r="D8" i="3" s="1"/>
  <c r="E21" i="2"/>
  <c r="C18" i="3" s="1"/>
  <c r="E26" i="2"/>
  <c r="C26" i="3" s="1"/>
  <c r="E38" i="2"/>
  <c r="C38" i="3" s="1"/>
  <c r="H6" i="2"/>
  <c r="D9" i="3" s="1"/>
  <c r="E15" i="2"/>
  <c r="C19" i="3" s="1"/>
  <c r="E22" i="2"/>
  <c r="C22" i="3" s="1"/>
  <c r="E32" i="2"/>
  <c r="C32" i="3" s="1"/>
  <c r="E40" i="2"/>
  <c r="C40" i="3" s="1"/>
  <c r="H2" i="2"/>
  <c r="D2" i="3" s="1"/>
  <c r="E5" i="2"/>
  <c r="C4" i="3" s="1"/>
  <c r="H18" i="2"/>
  <c r="D21" i="3" s="1"/>
  <c r="E27" i="2"/>
  <c r="C27" i="3" s="1"/>
  <c r="E34" i="2"/>
  <c r="C34" i="3" s="1"/>
  <c r="E42" i="2"/>
  <c r="C42" i="3" s="1"/>
  <c r="H8" i="2"/>
  <c r="D4" i="3" s="1"/>
  <c r="E14" i="2"/>
  <c r="C11" i="3" s="1"/>
  <c r="H26" i="2"/>
  <c r="D27" i="3" s="1"/>
  <c r="H34" i="2"/>
  <c r="D34" i="3" s="1"/>
  <c r="H42" i="2"/>
  <c r="D42" i="3" s="1"/>
  <c r="K13" i="2"/>
  <c r="E11" i="3" s="1"/>
  <c r="K12" i="2"/>
  <c r="E8" i="3" s="1"/>
  <c r="O43" i="1"/>
  <c r="O35" i="1"/>
  <c r="O27" i="1"/>
  <c r="O19" i="1"/>
  <c r="O11" i="1"/>
  <c r="O3" i="1"/>
  <c r="O24" i="1"/>
  <c r="O8" i="1"/>
  <c r="O42" i="1"/>
  <c r="O34" i="1"/>
  <c r="O26" i="1"/>
  <c r="O18" i="1"/>
  <c r="O10" i="1"/>
  <c r="O2" i="1"/>
  <c r="O39" i="1"/>
  <c r="O31" i="1"/>
  <c r="O23" i="1"/>
  <c r="O15" i="1"/>
  <c r="O7" i="1"/>
  <c r="O37" i="1"/>
  <c r="O21" i="1"/>
  <c r="O5" i="1"/>
  <c r="O36" i="1"/>
  <c r="O28" i="1"/>
  <c r="O20" i="1"/>
  <c r="O12" i="1"/>
  <c r="O4" i="1"/>
  <c r="O41" i="1"/>
  <c r="O33" i="1"/>
  <c r="O25" i="1"/>
  <c r="O17" i="1"/>
  <c r="O9" i="1"/>
  <c r="O38" i="1"/>
  <c r="O30" i="1"/>
  <c r="O22" i="1"/>
  <c r="O14" i="1"/>
  <c r="O6" i="1"/>
  <c r="O40" i="1"/>
  <c r="O32" i="1"/>
  <c r="O16" i="1"/>
  <c r="O29" i="1"/>
  <c r="O13" i="1"/>
  <c r="K5" i="2"/>
  <c r="E20" i="3" s="1"/>
  <c r="K15" i="2"/>
  <c r="E12" i="3" s="1"/>
  <c r="K22" i="2"/>
  <c r="E18" i="3" s="1"/>
  <c r="K32" i="2"/>
  <c r="E32" i="3" s="1"/>
  <c r="T21" i="1"/>
  <c r="K3" i="2"/>
  <c r="E6" i="3" s="1"/>
  <c r="K9" i="2"/>
  <c r="E3" i="3" s="1"/>
  <c r="K6" i="2"/>
  <c r="E15" i="3" s="1"/>
  <c r="K11" i="2"/>
  <c r="E7" i="3" s="1"/>
  <c r="K7" i="2"/>
  <c r="E10" i="3" s="1"/>
  <c r="K24" i="2"/>
  <c r="E5" i="3" s="1"/>
  <c r="K14" i="2"/>
  <c r="E13" i="3" s="1"/>
  <c r="K17" i="2"/>
  <c r="E16" i="3" s="1"/>
  <c r="K8" i="2"/>
  <c r="E24" i="3" s="1"/>
  <c r="K19" i="2"/>
  <c r="E14" i="3" s="1"/>
  <c r="K20" i="2"/>
  <c r="E23" i="3" s="1"/>
  <c r="K18" i="2"/>
  <c r="E25" i="3" s="1"/>
  <c r="K28" i="2"/>
  <c r="E28" i="3" s="1"/>
  <c r="K30" i="2"/>
  <c r="E30" i="3" s="1"/>
  <c r="K31" i="2"/>
  <c r="E31" i="3" s="1"/>
  <c r="K33" i="2"/>
  <c r="E33" i="3" s="1"/>
  <c r="K35" i="2"/>
  <c r="E35" i="3" s="1"/>
  <c r="K37" i="2"/>
  <c r="E37" i="3" s="1"/>
  <c r="K39" i="2"/>
  <c r="E39" i="3" s="1"/>
  <c r="K41" i="2"/>
  <c r="E41" i="3" s="1"/>
  <c r="K43" i="2"/>
  <c r="E43" i="3" s="1"/>
  <c r="K4" i="2"/>
  <c r="E2" i="3" s="1"/>
  <c r="K2" i="2"/>
  <c r="E9" i="3" s="1"/>
  <c r="K21" i="2"/>
  <c r="E21" i="3" s="1"/>
  <c r="K25" i="2"/>
  <c r="E22" i="3" s="1"/>
  <c r="K36" i="2"/>
  <c r="E36" i="3" s="1"/>
  <c r="L43" i="1"/>
  <c r="L35" i="1"/>
  <c r="L27" i="1"/>
  <c r="L19" i="1"/>
  <c r="L11" i="1"/>
  <c r="L3" i="1"/>
  <c r="L42" i="1"/>
  <c r="L10" i="1"/>
  <c r="L41" i="1"/>
  <c r="L40" i="1"/>
  <c r="L32" i="1"/>
  <c r="L24" i="1"/>
  <c r="L16" i="1"/>
  <c r="L8" i="1"/>
  <c r="L37" i="1"/>
  <c r="L13" i="1"/>
  <c r="L34" i="1"/>
  <c r="L17" i="1"/>
  <c r="L39" i="1"/>
  <c r="L31" i="1"/>
  <c r="L23" i="1"/>
  <c r="L15" i="1"/>
  <c r="L7" i="1"/>
  <c r="L29" i="1"/>
  <c r="L5" i="1"/>
  <c r="L26" i="1"/>
  <c r="L9" i="1"/>
  <c r="L38" i="1"/>
  <c r="L30" i="1"/>
  <c r="L22" i="1"/>
  <c r="L14" i="1"/>
  <c r="L6" i="1"/>
  <c r="L21" i="1"/>
  <c r="L2" i="1"/>
  <c r="L25" i="1"/>
  <c r="L36" i="1"/>
  <c r="L28" i="1"/>
  <c r="L20" i="1"/>
  <c r="L12" i="1"/>
  <c r="L4" i="1"/>
  <c r="L18" i="1"/>
  <c r="L33" i="1"/>
  <c r="B2" i="2"/>
  <c r="B2" i="3" s="1"/>
  <c r="B20" i="2"/>
  <c r="B20" i="3" s="1"/>
  <c r="B9" i="2"/>
  <c r="B9" i="3" s="1"/>
  <c r="B4" i="2"/>
  <c r="B4" i="3" s="1"/>
  <c r="B8" i="2"/>
  <c r="B8" i="3" s="1"/>
  <c r="B19" i="2"/>
  <c r="B19" i="3" s="1"/>
  <c r="B11" i="2"/>
  <c r="B11" i="3" s="1"/>
  <c r="B12" i="2"/>
  <c r="B12" i="3" s="1"/>
  <c r="B21" i="2"/>
  <c r="B21" i="3" s="1"/>
  <c r="B17" i="2"/>
  <c r="B17" i="3" s="1"/>
  <c r="B18" i="2"/>
  <c r="B18" i="3" s="1"/>
  <c r="B22" i="2"/>
  <c r="B22" i="3" s="1"/>
  <c r="B27" i="2"/>
  <c r="B27" i="3" s="1"/>
  <c r="B29" i="2"/>
  <c r="B29" i="3" s="1"/>
  <c r="B26" i="2"/>
  <c r="B26" i="3" s="1"/>
  <c r="B32" i="2"/>
  <c r="B32" i="3" s="1"/>
  <c r="B34" i="2"/>
  <c r="B34" i="3" s="1"/>
  <c r="B36" i="2"/>
  <c r="B36" i="3" s="1"/>
  <c r="B38" i="2"/>
  <c r="B38" i="3" s="1"/>
  <c r="B40" i="2"/>
  <c r="B40" i="3" s="1"/>
  <c r="B42" i="2"/>
  <c r="B42" i="3" s="1"/>
  <c r="K10" i="2"/>
  <c r="E19" i="3" s="1"/>
  <c r="K27" i="2"/>
  <c r="E27" i="3" s="1"/>
  <c r="K40" i="2"/>
  <c r="E40" i="3" s="1"/>
  <c r="K23" i="2"/>
  <c r="E4" i="3" s="1"/>
  <c r="K16" i="2"/>
  <c r="E17" i="3" s="1"/>
  <c r="K26" i="2"/>
  <c r="E26" i="3" s="1"/>
  <c r="K34" i="2"/>
  <c r="E34" i="3" s="1"/>
  <c r="K38" i="2"/>
  <c r="E38" i="3" s="1"/>
  <c r="K42" i="2"/>
  <c r="E42" i="3" s="1"/>
  <c r="B14" i="2"/>
  <c r="B14" i="3" s="1"/>
  <c r="B23" i="2"/>
  <c r="B23" i="3" s="1"/>
  <c r="B25" i="2"/>
  <c r="B25" i="3" s="1"/>
  <c r="B28" i="2"/>
  <c r="B28" i="3" s="1"/>
  <c r="B30" i="2"/>
  <c r="B30" i="3" s="1"/>
  <c r="B31" i="2"/>
  <c r="B31" i="3" s="1"/>
  <c r="B33" i="2"/>
  <c r="B33" i="3" s="1"/>
  <c r="B35" i="2"/>
  <c r="B35" i="3" s="1"/>
  <c r="B37" i="2"/>
  <c r="B37" i="3" s="1"/>
  <c r="B39" i="2"/>
  <c r="B39" i="3" s="1"/>
  <c r="B41" i="2"/>
  <c r="B41" i="3" s="1"/>
  <c r="B43" i="2"/>
  <c r="B43" i="3" s="1"/>
  <c r="K2" i="3" l="1"/>
  <c r="J2" i="3"/>
  <c r="G2" i="3"/>
  <c r="I2" i="3"/>
  <c r="H2" i="3"/>
  <c r="L2" i="3"/>
</calcChain>
</file>

<file path=xl/sharedStrings.xml><?xml version="1.0" encoding="utf-8"?>
<sst xmlns="http://schemas.openxmlformats.org/spreadsheetml/2006/main" count="83" uniqueCount="71">
  <si>
    <t>discounted.eigens</t>
  </si>
  <si>
    <t>discounted.indegree</t>
  </si>
  <si>
    <t>discounted.katz</t>
  </si>
  <si>
    <t>discounted.pagerank</t>
  </si>
  <si>
    <t>eid</t>
  </si>
  <si>
    <t>original.eigens</t>
  </si>
  <si>
    <t>original.indegree</t>
  </si>
  <si>
    <t>original.katz</t>
  </si>
  <si>
    <t>original.pagerank</t>
  </si>
  <si>
    <t>2-s2.0-0037276441</t>
  </si>
  <si>
    <t>2-s2.0-0038838689</t>
  </si>
  <si>
    <t>2-s2.0-0004058553</t>
  </si>
  <si>
    <t>2-s2.0-84916243335</t>
  </si>
  <si>
    <t>2-s2.0-0037403545</t>
  </si>
  <si>
    <t>2-s2.0-0001866008</t>
  </si>
  <si>
    <t>2-s2.0-4043089417</t>
  </si>
  <si>
    <t>2-s2.0-84873427317</t>
  </si>
  <si>
    <t>2-s2.0-85049289479</t>
  </si>
  <si>
    <t>2-s2.0-84877974019</t>
  </si>
  <si>
    <t>2-s2.0-84911479437</t>
  </si>
  <si>
    <t>2-s2.0-0002449203</t>
  </si>
  <si>
    <t>2-s2.0-84977712440</t>
  </si>
  <si>
    <t>2-s2.0-84904437662</t>
  </si>
  <si>
    <t>2-s2.0-81855180420</t>
  </si>
  <si>
    <t>2-s2.0-0004320711</t>
  </si>
  <si>
    <t>2-s2.0-84969217968</t>
  </si>
  <si>
    <t>2-s2.0-85021799760</t>
  </si>
  <si>
    <t>2-s2.0-38149083302</t>
  </si>
  <si>
    <t>2-s2.0-84959812265</t>
  </si>
  <si>
    <t>2-s2.0-38049178223</t>
  </si>
  <si>
    <t>2-s2.0-85049295829</t>
  </si>
  <si>
    <t>2-s2.0-84885852460</t>
  </si>
  <si>
    <t>2-s2.0-0012166025</t>
  </si>
  <si>
    <t>2-s2.0-34547325117</t>
  </si>
  <si>
    <t>2-s2.0-79953312562</t>
  </si>
  <si>
    <t>2-s2.0-85021765695</t>
  </si>
  <si>
    <t>2-s2.0-0003536738</t>
  </si>
  <si>
    <t>2-s2.0-0003620983</t>
  </si>
  <si>
    <t>2-s2.0-0142188086</t>
  </si>
  <si>
    <t>2-s2.0-33745146175</t>
  </si>
  <si>
    <t>2-s2.0-0942288976</t>
  </si>
  <si>
    <t>2-s2.0-0004179594</t>
  </si>
  <si>
    <t>2-s2.0-84880260354</t>
  </si>
  <si>
    <t>2-s2.0-0001547941</t>
  </si>
  <si>
    <t>2-s2.0-33750492555</t>
  </si>
  <si>
    <t>2-s2.0-0001575872</t>
  </si>
  <si>
    <t>2-s2.0-84885066831</t>
  </si>
  <si>
    <t>2-s2.0-0003025341</t>
  </si>
  <si>
    <t>2-s2.0-0040385979</t>
  </si>
  <si>
    <t>2-s2.0-84894322066</t>
  </si>
  <si>
    <t>2-s2.0-80054892588</t>
  </si>
  <si>
    <t>PageRank</t>
  </si>
  <si>
    <t>Indegree</t>
  </si>
  <si>
    <t>Katz</t>
  </si>
  <si>
    <t>Eigenvector</t>
  </si>
  <si>
    <t>Paper 0 scores:</t>
  </si>
  <si>
    <t>Discounted scores</t>
  </si>
  <si>
    <t>Discount factor:</t>
  </si>
  <si>
    <t>Publication year:</t>
  </si>
  <si>
    <t>Generation average</t>
  </si>
  <si>
    <t>Paper 0 retains:</t>
  </si>
  <si>
    <t>Katz %</t>
  </si>
  <si>
    <t>PageRank %</t>
  </si>
  <si>
    <t xml:space="preserve">Indegree % </t>
  </si>
  <si>
    <t>Eigenvector %</t>
  </si>
  <si>
    <t>PageRank vs Indegree</t>
  </si>
  <si>
    <t>PageRank vs Katz</t>
  </si>
  <si>
    <t>PageRank vs Eigenvector</t>
  </si>
  <si>
    <t>Indegree vs Katz</t>
  </si>
  <si>
    <t>Indegree vs Eigenvector</t>
  </si>
  <si>
    <t>Katz vs Eigenvector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</si>
</sst>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PageRank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Sheet1!$L$2:$L$43</c:f>
              <c:numCache>
                <c:formatCode>0.00%</c:formatCode>
                <c:ptCount val="42"/>
                <c:pt idx="0">
                  <c:v>6.3420985138176256E-3</c:v>
                </c:pt>
                <c:pt idx="1">
                  <c:v>1.2154132661658673E-4</c:v>
                </c:pt>
                <c:pt idx="2">
                  <c:v>3.7656188777316594E-5</c:v>
                </c:pt>
                <c:pt idx="3">
                  <c:v>1.4548057800396209E-2</c:v>
                </c:pt>
                <c:pt idx="4">
                  <c:v>1.5574514881702405E-2</c:v>
                </c:pt>
                <c:pt idx="5">
                  <c:v>3.4056037236266209E-4</c:v>
                </c:pt>
                <c:pt idx="6">
                  <c:v>1.4115277277908608E-2</c:v>
                </c:pt>
                <c:pt idx="7">
                  <c:v>9.0223132884209217E-2</c:v>
                </c:pt>
                <c:pt idx="8">
                  <c:v>5.530549648488836E-4</c:v>
                </c:pt>
                <c:pt idx="9">
                  <c:v>4.0906204905173877E-3</c:v>
                </c:pt>
                <c:pt idx="10">
                  <c:v>5.560359759021035E-2</c:v>
                </c:pt>
                <c:pt idx="11">
                  <c:v>4.0029992291998486E-4</c:v>
                </c:pt>
                <c:pt idx="12">
                  <c:v>1.01704596663501E-2</c:v>
                </c:pt>
                <c:pt idx="13">
                  <c:v>2.8692227787847035E-2</c:v>
                </c:pt>
                <c:pt idx="14">
                  <c:v>3.7703795542296234E-2</c:v>
                </c:pt>
                <c:pt idx="15">
                  <c:v>1.9343017797467303E-4</c:v>
                </c:pt>
                <c:pt idx="16">
                  <c:v>3.7691983485922467E-2</c:v>
                </c:pt>
                <c:pt idx="17">
                  <c:v>2.4910310231004734E-2</c:v>
                </c:pt>
                <c:pt idx="18">
                  <c:v>2.8430761704171189E-2</c:v>
                </c:pt>
                <c:pt idx="19">
                  <c:v>2.4448312032970005E-3</c:v>
                </c:pt>
                <c:pt idx="20">
                  <c:v>1.4826844263213321E-2</c:v>
                </c:pt>
                <c:pt idx="21">
                  <c:v>6.6333607113484589E-4</c:v>
                </c:pt>
                <c:pt idx="22">
                  <c:v>6.1329123538379129E-3</c:v>
                </c:pt>
                <c:pt idx="23">
                  <c:v>1.2598358924180453E-2</c:v>
                </c:pt>
                <c:pt idx="24">
                  <c:v>1.2964129780894885E-2</c:v>
                </c:pt>
                <c:pt idx="25">
                  <c:v>5.9960326996639146E-4</c:v>
                </c:pt>
                <c:pt idx="26">
                  <c:v>6.6333607113484589E-4</c:v>
                </c:pt>
                <c:pt idx="27">
                  <c:v>3.1412204402506339E-4</c:v>
                </c:pt>
                <c:pt idx="28">
                  <c:v>1.9727442429704146E-5</c:v>
                </c:pt>
                <c:pt idx="29">
                  <c:v>1.3170452721270801E-2</c:v>
                </c:pt>
                <c:pt idx="30">
                  <c:v>1.6740430650277346E-2</c:v>
                </c:pt>
                <c:pt idx="31">
                  <c:v>1.6128569621438622E-2</c:v>
                </c:pt>
                <c:pt idx="32">
                  <c:v>4.8991952681039079E-4</c:v>
                </c:pt>
                <c:pt idx="33">
                  <c:v>1.9839085548907207E-2</c:v>
                </c:pt>
                <c:pt idx="34">
                  <c:v>3.8444804597235344E-4</c:v>
                </c:pt>
                <c:pt idx="35">
                  <c:v>1.4069204544103759E-2</c:v>
                </c:pt>
                <c:pt idx="36">
                  <c:v>3.6183942528481125E-4</c:v>
                </c:pt>
                <c:pt idx="37">
                  <c:v>4.5740336149637566E-2</c:v>
                </c:pt>
                <c:pt idx="38">
                  <c:v>4.0029992291998486E-4</c:v>
                </c:pt>
                <c:pt idx="39">
                  <c:v>3.6183942528481125E-4</c:v>
                </c:pt>
                <c:pt idx="40">
                  <c:v>6.37067962717906E-4</c:v>
                </c:pt>
                <c:pt idx="41">
                  <c:v>1.2789923777708247E-2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17A-8EE4-914030970C3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Indegree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Sheet1!$M$2:$M$43</c:f>
              <c:numCache>
                <c:formatCode>0.00%</c:formatCode>
                <c:ptCount val="42"/>
                <c:pt idx="0">
                  <c:v>6.5372701064493827E-3</c:v>
                </c:pt>
                <c:pt idx="1">
                  <c:v>0</c:v>
                </c:pt>
                <c:pt idx="2">
                  <c:v>0</c:v>
                </c:pt>
                <c:pt idx="3">
                  <c:v>1.5118748305968118E-2</c:v>
                </c:pt>
                <c:pt idx="4">
                  <c:v>1.2832419097845082E-2</c:v>
                </c:pt>
                <c:pt idx="5">
                  <c:v>0</c:v>
                </c:pt>
                <c:pt idx="6">
                  <c:v>1.1611931028084688E-2</c:v>
                </c:pt>
                <c:pt idx="7">
                  <c:v>6.4599387761740582E-2</c:v>
                </c:pt>
                <c:pt idx="8">
                  <c:v>0</c:v>
                </c:pt>
                <c:pt idx="9">
                  <c:v>2.3232073396882852E-3</c:v>
                </c:pt>
                <c:pt idx="10">
                  <c:v>3.326124627312986E-2</c:v>
                </c:pt>
                <c:pt idx="11">
                  <c:v>0</c:v>
                </c:pt>
                <c:pt idx="12">
                  <c:v>6.8892726603893796E-3</c:v>
                </c:pt>
                <c:pt idx="13">
                  <c:v>2.1770997560594092E-2</c:v>
                </c:pt>
                <c:pt idx="14">
                  <c:v>2.1629060332497934E-2</c:v>
                </c:pt>
                <c:pt idx="15">
                  <c:v>0</c:v>
                </c:pt>
                <c:pt idx="16">
                  <c:v>2.7076475516727577E-2</c:v>
                </c:pt>
                <c:pt idx="17">
                  <c:v>1.895481793411162E-2</c:v>
                </c:pt>
                <c:pt idx="18">
                  <c:v>1.9424957724009442E-2</c:v>
                </c:pt>
                <c:pt idx="19">
                  <c:v>1.1688924261570768E-3</c:v>
                </c:pt>
                <c:pt idx="20">
                  <c:v>1.023747771941038E-2</c:v>
                </c:pt>
                <c:pt idx="21">
                  <c:v>0</c:v>
                </c:pt>
                <c:pt idx="22">
                  <c:v>5.3338944023455506E-3</c:v>
                </c:pt>
                <c:pt idx="23">
                  <c:v>1.1389565176849803E-2</c:v>
                </c:pt>
                <c:pt idx="24">
                  <c:v>1.3124971435141516E-2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9.2006023720398698E-3</c:v>
                </c:pt>
                <c:pt idx="30">
                  <c:v>1.3376970886696232E-2</c:v>
                </c:pt>
                <c:pt idx="31">
                  <c:v>1.355878244300612E-2</c:v>
                </c:pt>
                <c:pt idx="32">
                  <c:v>0</c:v>
                </c:pt>
                <c:pt idx="33">
                  <c:v>1.7186993074224558E-2</c:v>
                </c:pt>
                <c:pt idx="34">
                  <c:v>0</c:v>
                </c:pt>
                <c:pt idx="35">
                  <c:v>1.1318975365666041E-2</c:v>
                </c:pt>
                <c:pt idx="36">
                  <c:v>0</c:v>
                </c:pt>
                <c:pt idx="37">
                  <c:v>2.6076817078133811E-2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1.3945052056478932E-2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6-417A-8EE4-914030970C3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Katz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Sheet1!$N$2:$N$43</c:f>
              <c:numCache>
                <c:formatCode>0.00%</c:formatCode>
                <c:ptCount val="42"/>
                <c:pt idx="0">
                  <c:v>2.5320474471870009E-3</c:v>
                </c:pt>
                <c:pt idx="1">
                  <c:v>1.3533030442972269E-4</c:v>
                </c:pt>
                <c:pt idx="2">
                  <c:v>4.1928318809397504E-5</c:v>
                </c:pt>
                <c:pt idx="3">
                  <c:v>7.7870441917584224E-3</c:v>
                </c:pt>
                <c:pt idx="4">
                  <c:v>4.4278966263465091E-3</c:v>
                </c:pt>
                <c:pt idx="5">
                  <c:v>3.7919726690106013E-4</c:v>
                </c:pt>
                <c:pt idx="6">
                  <c:v>4.1550831304552104E-3</c:v>
                </c:pt>
                <c:pt idx="7">
                  <c:v>2.1188818694263489E-2</c:v>
                </c:pt>
                <c:pt idx="8">
                  <c:v>6.1579957075402585E-4</c:v>
                </c:pt>
                <c:pt idx="9">
                  <c:v>1.3274560407034413E-3</c:v>
                </c:pt>
                <c:pt idx="10">
                  <c:v>9.0349633464584696E-3</c:v>
                </c:pt>
                <c:pt idx="11">
                  <c:v>4.4571432565360125E-4</c:v>
                </c:pt>
                <c:pt idx="12">
                  <c:v>2.0993144738284627E-3</c:v>
                </c:pt>
                <c:pt idx="13">
                  <c:v>6.62281771574629E-3</c:v>
                </c:pt>
                <c:pt idx="14">
                  <c:v>5.8587835651450135E-3</c:v>
                </c:pt>
                <c:pt idx="15">
                  <c:v>2.1537501358517814E-4</c:v>
                </c:pt>
                <c:pt idx="16">
                  <c:v>1.1575600803771359E-2</c:v>
                </c:pt>
                <c:pt idx="17">
                  <c:v>8.8769135089874964E-3</c:v>
                </c:pt>
                <c:pt idx="18">
                  <c:v>6.2981258356874107E-3</c:v>
                </c:pt>
                <c:pt idx="19">
                  <c:v>6.2956707362740727E-4</c:v>
                </c:pt>
                <c:pt idx="20">
                  <c:v>3.2974937205148889E-3</c:v>
                </c:pt>
                <c:pt idx="21">
                  <c:v>7.3859217226648259E-4</c:v>
                </c:pt>
                <c:pt idx="22">
                  <c:v>3.5893111586315146E-3</c:v>
                </c:pt>
                <c:pt idx="23">
                  <c:v>3.6576846831988252E-3</c:v>
                </c:pt>
                <c:pt idx="24">
                  <c:v>5.9395666365749415E-3</c:v>
                </c:pt>
                <c:pt idx="25">
                  <c:v>6.6762882486536197E-4</c:v>
                </c:pt>
                <c:pt idx="26">
                  <c:v>7.3859217226648259E-4</c:v>
                </c:pt>
                <c:pt idx="27">
                  <c:v>3.4975948534855973E-4</c:v>
                </c:pt>
                <c:pt idx="28">
                  <c:v>2.1965539326829704E-5</c:v>
                </c:pt>
                <c:pt idx="29">
                  <c:v>2.842896784856319E-3</c:v>
                </c:pt>
                <c:pt idx="30">
                  <c:v>5.1978653507564233E-3</c:v>
                </c:pt>
                <c:pt idx="31">
                  <c:v>4.401225736943036E-3</c:v>
                </c:pt>
                <c:pt idx="32">
                  <c:v>5.4550135789177556E-4</c:v>
                </c:pt>
                <c:pt idx="33">
                  <c:v>6.0691469322594217E-3</c:v>
                </c:pt>
                <c:pt idx="34">
                  <c:v>4.2806403835771856E-4</c:v>
                </c:pt>
                <c:pt idx="35">
                  <c:v>3.5256005797983285E-3</c:v>
                </c:pt>
                <c:pt idx="36">
                  <c:v>4.0289044838997797E-4</c:v>
                </c:pt>
                <c:pt idx="37">
                  <c:v>6.9515704379983544E-3</c:v>
                </c:pt>
                <c:pt idx="38">
                  <c:v>4.4571432565360125E-4</c:v>
                </c:pt>
                <c:pt idx="39">
                  <c:v>4.0289044838997797E-4</c:v>
                </c:pt>
                <c:pt idx="40">
                  <c:v>7.0934392224472999E-4</c:v>
                </c:pt>
                <c:pt idx="41">
                  <c:v>9.3448295670391941E-3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6-417A-8EE4-914030970C34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Sheet1!$O$2:$O$43</c:f>
              <c:numCache>
                <c:formatCode>General</c:formatCode>
                <c:ptCount val="42"/>
                <c:pt idx="0">
                  <c:v>2.5649499538365937E-6</c:v>
                </c:pt>
                <c:pt idx="1">
                  <c:v>1.5934520737103624E-27</c:v>
                </c:pt>
                <c:pt idx="2">
                  <c:v>4.9368666416263488E-28</c:v>
                </c:pt>
                <c:pt idx="3">
                  <c:v>2.0349738911925889E-4</c:v>
                </c:pt>
                <c:pt idx="4">
                  <c:v>1.0259799815346329E-5</c:v>
                </c:pt>
                <c:pt idx="5">
                  <c:v>4.4648733617722345E-27</c:v>
                </c:pt>
                <c:pt idx="6">
                  <c:v>3.0909782528701472E-6</c:v>
                </c:pt>
                <c:pt idx="7">
                  <c:v>4.7017998525462189E-3</c:v>
                </c:pt>
                <c:pt idx="8">
                  <c:v>7.250756636829393E-27</c:v>
                </c:pt>
                <c:pt idx="9">
                  <c:v>3.076410001122985E-6</c:v>
                </c:pt>
                <c:pt idx="10">
                  <c:v>1.0509834018768934E-4</c:v>
                </c:pt>
                <c:pt idx="11">
                  <c:v>5.2480811263080239E-27</c:v>
                </c:pt>
                <c:pt idx="12">
                  <c:v>2.1454155644347236E-23</c:v>
                </c:pt>
                <c:pt idx="13">
                  <c:v>4.542535777268384E-5</c:v>
                </c:pt>
                <c:pt idx="14">
                  <c:v>3.7195469607517915E-23</c:v>
                </c:pt>
                <c:pt idx="15">
                  <c:v>2.535941698120679E-27</c:v>
                </c:pt>
                <c:pt idx="16">
                  <c:v>6.1265256638349062E-3</c:v>
                </c:pt>
                <c:pt idx="17">
                  <c:v>6.3815022043765277E-3</c:v>
                </c:pt>
                <c:pt idx="18">
                  <c:v>1.9465816856530209E-5</c:v>
                </c:pt>
                <c:pt idx="19">
                  <c:v>2.0138276863647961E-24</c:v>
                </c:pt>
                <c:pt idx="20">
                  <c:v>2.7808309795045322E-6</c:v>
                </c:pt>
                <c:pt idx="21">
                  <c:v>8.6965830268669816E-27</c:v>
                </c:pt>
                <c:pt idx="22">
                  <c:v>1.0583705497042689E-4</c:v>
                </c:pt>
                <c:pt idx="23">
                  <c:v>2.3658281694123766E-6</c:v>
                </c:pt>
                <c:pt idx="24">
                  <c:v>7.4553566750989729E-5</c:v>
                </c:pt>
                <c:pt idx="25">
                  <c:v>7.8610222590829593E-27</c:v>
                </c:pt>
                <c:pt idx="26">
                  <c:v>8.6965830268669816E-27</c:v>
                </c:pt>
                <c:pt idx="27">
                  <c:v>4.1182570273308696E-27</c:v>
                </c:pt>
                <c:pt idx="28">
                  <c:v>2.5863411996297859E-28</c:v>
                </c:pt>
                <c:pt idx="29">
                  <c:v>4.6420873397656409E-7</c:v>
                </c:pt>
                <c:pt idx="30">
                  <c:v>1.5105712725040422E-5</c:v>
                </c:pt>
                <c:pt idx="31">
                  <c:v>5.5941086416497317E-6</c:v>
                </c:pt>
                <c:pt idx="32">
                  <c:v>6.4230275222343974E-27</c:v>
                </c:pt>
                <c:pt idx="33">
                  <c:v>1.2694476349469602E-4</c:v>
                </c:pt>
                <c:pt idx="34">
                  <c:v>5.040257113706226E-27</c:v>
                </c:pt>
                <c:pt idx="35">
                  <c:v>5.4504287198288523E-6</c:v>
                </c:pt>
                <c:pt idx="36">
                  <c:v>4.7438496733633898E-27</c:v>
                </c:pt>
                <c:pt idx="37">
                  <c:v>4.4842952882107226E-23</c:v>
                </c:pt>
                <c:pt idx="38">
                  <c:v>5.2480811263080239E-27</c:v>
                </c:pt>
                <c:pt idx="39">
                  <c:v>4.7438496733633898E-27</c:v>
                </c:pt>
                <c:pt idx="40">
                  <c:v>8.3521983390030507E-27</c:v>
                </c:pt>
                <c:pt idx="41">
                  <c:v>4.5150629402685065E-3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6-417A-8EE4-91403097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4320"/>
        <c:axId val="581674640"/>
      </c:lineChart>
      <c:catAx>
        <c:axId val="58167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4640"/>
        <c:crosses val="autoZero"/>
        <c:auto val="1"/>
        <c:lblAlgn val="ctr"/>
        <c:lblOffset val="100"/>
        <c:noMultiLvlLbl val="0"/>
      </c:catAx>
      <c:valAx>
        <c:axId val="58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PageRank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Sheet2!$B$2:$B$47</c:f>
              <c:numCache>
                <c:formatCode>General</c:formatCode>
                <c:ptCount val="46"/>
                <c:pt idx="0">
                  <c:v>6.3420985138176256E-3</c:v>
                </c:pt>
                <c:pt idx="1">
                  <c:v>1.4548057800396209E-2</c:v>
                </c:pt>
                <c:pt idx="2">
                  <c:v>1.4115277277908608E-2</c:v>
                </c:pt>
                <c:pt idx="3">
                  <c:v>4.0029992291998486E-4</c:v>
                </c:pt>
                <c:pt idx="4">
                  <c:v>1.2154132661658673E-4</c:v>
                </c:pt>
                <c:pt idx="5">
                  <c:v>9.0223132884209217E-2</c:v>
                </c:pt>
                <c:pt idx="6">
                  <c:v>5.530549648488836E-4</c:v>
                </c:pt>
                <c:pt idx="7">
                  <c:v>1.5574514881702405E-2</c:v>
                </c:pt>
                <c:pt idx="8">
                  <c:v>4.0906204905173877E-3</c:v>
                </c:pt>
                <c:pt idx="9">
                  <c:v>1.01704596663501E-2</c:v>
                </c:pt>
                <c:pt idx="10">
                  <c:v>3.7703795542296234E-2</c:v>
                </c:pt>
                <c:pt idx="11">
                  <c:v>2.8692227787847035E-2</c:v>
                </c:pt>
                <c:pt idx="12">
                  <c:v>2.4448312032970005E-3</c:v>
                </c:pt>
                <c:pt idx="13">
                  <c:v>3.4056037236266209E-4</c:v>
                </c:pt>
                <c:pt idx="14">
                  <c:v>1.9343017797467303E-4</c:v>
                </c:pt>
                <c:pt idx="15">
                  <c:v>2.8430761704171189E-2</c:v>
                </c:pt>
                <c:pt idx="16">
                  <c:v>1.4826844263213321E-2</c:v>
                </c:pt>
                <c:pt idx="17">
                  <c:v>5.560359759021035E-2</c:v>
                </c:pt>
                <c:pt idx="18">
                  <c:v>3.7656188777316594E-5</c:v>
                </c:pt>
                <c:pt idx="19">
                  <c:v>3.7691983485922467E-2</c:v>
                </c:pt>
                <c:pt idx="20">
                  <c:v>6.1329123538379129E-3</c:v>
                </c:pt>
                <c:pt idx="21">
                  <c:v>6.6333607113484589E-4</c:v>
                </c:pt>
                <c:pt idx="22">
                  <c:v>2.4910310231004734E-2</c:v>
                </c:pt>
                <c:pt idx="23">
                  <c:v>1.2598358924180453E-2</c:v>
                </c:pt>
                <c:pt idx="24">
                  <c:v>1.9727442429704146E-5</c:v>
                </c:pt>
                <c:pt idx="25">
                  <c:v>1.2964129780894885E-2</c:v>
                </c:pt>
                <c:pt idx="26">
                  <c:v>5.9960326996639146E-4</c:v>
                </c:pt>
                <c:pt idx="27">
                  <c:v>6.6333607113484589E-4</c:v>
                </c:pt>
                <c:pt idx="28">
                  <c:v>3.1412204402506339E-4</c:v>
                </c:pt>
                <c:pt idx="29">
                  <c:v>1.3170452721270801E-2</c:v>
                </c:pt>
                <c:pt idx="30">
                  <c:v>1.6740430650277346E-2</c:v>
                </c:pt>
                <c:pt idx="31">
                  <c:v>1.6128569621438622E-2</c:v>
                </c:pt>
                <c:pt idx="32">
                  <c:v>4.8991952681039079E-4</c:v>
                </c:pt>
                <c:pt idx="33">
                  <c:v>1.9839085548907207E-2</c:v>
                </c:pt>
                <c:pt idx="34">
                  <c:v>3.8444804597235344E-4</c:v>
                </c:pt>
                <c:pt idx="35">
                  <c:v>1.4069204544103759E-2</c:v>
                </c:pt>
                <c:pt idx="36">
                  <c:v>3.6183942528481125E-4</c:v>
                </c:pt>
                <c:pt idx="37">
                  <c:v>4.5740336149637566E-2</c:v>
                </c:pt>
                <c:pt idx="38">
                  <c:v>4.0029992291998486E-4</c:v>
                </c:pt>
                <c:pt idx="39">
                  <c:v>3.6183942528481125E-4</c:v>
                </c:pt>
                <c:pt idx="40">
                  <c:v>6.37067962717906E-4</c:v>
                </c:pt>
                <c:pt idx="41">
                  <c:v>1.2789923777708247E-2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A-4521-B9BC-FAEE0FE6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12656"/>
        <c:axId val="589715216"/>
      </c:scatterChart>
      <c:valAx>
        <c:axId val="5897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5216"/>
        <c:crosses val="autoZero"/>
        <c:crossBetween val="midCat"/>
      </c:valAx>
      <c:valAx>
        <c:axId val="589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Indegree %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Sheet2!$E$2:$E$47</c:f>
              <c:numCache>
                <c:formatCode>General</c:formatCode>
                <c:ptCount val="46"/>
                <c:pt idx="0">
                  <c:v>6.5372701064493827E-3</c:v>
                </c:pt>
                <c:pt idx="1">
                  <c:v>1.5118748305968118E-2</c:v>
                </c:pt>
                <c:pt idx="2">
                  <c:v>0</c:v>
                </c:pt>
                <c:pt idx="3">
                  <c:v>1.1611931028084688E-2</c:v>
                </c:pt>
                <c:pt idx="4">
                  <c:v>6.4599387761740582E-2</c:v>
                </c:pt>
                <c:pt idx="5">
                  <c:v>0</c:v>
                </c:pt>
                <c:pt idx="6">
                  <c:v>0</c:v>
                </c:pt>
                <c:pt idx="7">
                  <c:v>1.2832419097845082E-2</c:v>
                </c:pt>
                <c:pt idx="8">
                  <c:v>2.3232073396882852E-3</c:v>
                </c:pt>
                <c:pt idx="9">
                  <c:v>0</c:v>
                </c:pt>
                <c:pt idx="10">
                  <c:v>0</c:v>
                </c:pt>
                <c:pt idx="11">
                  <c:v>2.1629060332497934E-2</c:v>
                </c:pt>
                <c:pt idx="12">
                  <c:v>6.8892726603893796E-3</c:v>
                </c:pt>
                <c:pt idx="13">
                  <c:v>3.326124627312986E-2</c:v>
                </c:pt>
                <c:pt idx="14">
                  <c:v>2.1770997560594092E-2</c:v>
                </c:pt>
                <c:pt idx="15">
                  <c:v>0</c:v>
                </c:pt>
                <c:pt idx="16">
                  <c:v>2.7076475516727577E-2</c:v>
                </c:pt>
                <c:pt idx="17">
                  <c:v>1.9424957724009442E-2</c:v>
                </c:pt>
                <c:pt idx="18">
                  <c:v>1.1688924261570768E-3</c:v>
                </c:pt>
                <c:pt idx="19">
                  <c:v>1.023747771941038E-2</c:v>
                </c:pt>
                <c:pt idx="20">
                  <c:v>5.3338944023455506E-3</c:v>
                </c:pt>
                <c:pt idx="21">
                  <c:v>0</c:v>
                </c:pt>
                <c:pt idx="22">
                  <c:v>1.895481793411162E-2</c:v>
                </c:pt>
                <c:pt idx="23">
                  <c:v>1.1389565176849803E-2</c:v>
                </c:pt>
                <c:pt idx="24">
                  <c:v>0</c:v>
                </c:pt>
                <c:pt idx="25">
                  <c:v>1.3124971435141516E-2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9.2006023720398698E-3</c:v>
                </c:pt>
                <c:pt idx="30">
                  <c:v>1.3376970886696232E-2</c:v>
                </c:pt>
                <c:pt idx="31">
                  <c:v>1.355878244300612E-2</c:v>
                </c:pt>
                <c:pt idx="32">
                  <c:v>0</c:v>
                </c:pt>
                <c:pt idx="33">
                  <c:v>1.7186993074224558E-2</c:v>
                </c:pt>
                <c:pt idx="34">
                  <c:v>0</c:v>
                </c:pt>
                <c:pt idx="35">
                  <c:v>1.1318975365666041E-2</c:v>
                </c:pt>
                <c:pt idx="36">
                  <c:v>0</c:v>
                </c:pt>
                <c:pt idx="37">
                  <c:v>2.6076817078133811E-2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1.3945052056478932E-2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4E40-B994-85265DAC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25776"/>
        <c:axId val="589728976"/>
      </c:lineChart>
      <c:catAx>
        <c:axId val="5897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8976"/>
        <c:crosses val="autoZero"/>
        <c:auto val="1"/>
        <c:lblAlgn val="ctr"/>
        <c:lblOffset val="100"/>
        <c:noMultiLvlLbl val="0"/>
      </c:catAx>
      <c:valAx>
        <c:axId val="5897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Katz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Sheet2!$H$2:$H$47</c:f>
              <c:numCache>
                <c:formatCode>General</c:formatCode>
                <c:ptCount val="46"/>
                <c:pt idx="0">
                  <c:v>2.5320474471870009E-3</c:v>
                </c:pt>
                <c:pt idx="1">
                  <c:v>1.3533030442972269E-4</c:v>
                </c:pt>
                <c:pt idx="2">
                  <c:v>4.1928318809397504E-5</c:v>
                </c:pt>
                <c:pt idx="3">
                  <c:v>7.7870441917584224E-3</c:v>
                </c:pt>
                <c:pt idx="4">
                  <c:v>4.4278966263465091E-3</c:v>
                </c:pt>
                <c:pt idx="5">
                  <c:v>3.7919726690106013E-4</c:v>
                </c:pt>
                <c:pt idx="6">
                  <c:v>4.1550831304552104E-3</c:v>
                </c:pt>
                <c:pt idx="7">
                  <c:v>2.1188818694263489E-2</c:v>
                </c:pt>
                <c:pt idx="8">
                  <c:v>6.1579957075402585E-4</c:v>
                </c:pt>
                <c:pt idx="9">
                  <c:v>1.3274560407034413E-3</c:v>
                </c:pt>
                <c:pt idx="10">
                  <c:v>9.0349633464584696E-3</c:v>
                </c:pt>
                <c:pt idx="11">
                  <c:v>4.4571432565360125E-4</c:v>
                </c:pt>
                <c:pt idx="12">
                  <c:v>2.0993144738284627E-3</c:v>
                </c:pt>
                <c:pt idx="13">
                  <c:v>6.62281771574629E-3</c:v>
                </c:pt>
                <c:pt idx="14">
                  <c:v>5.8587835651450135E-3</c:v>
                </c:pt>
                <c:pt idx="15">
                  <c:v>2.1537501358517814E-4</c:v>
                </c:pt>
                <c:pt idx="16">
                  <c:v>1.1575600803771359E-2</c:v>
                </c:pt>
                <c:pt idx="17">
                  <c:v>8.8769135089874964E-3</c:v>
                </c:pt>
                <c:pt idx="18">
                  <c:v>6.2981258356874107E-3</c:v>
                </c:pt>
                <c:pt idx="19">
                  <c:v>6.2956707362740727E-4</c:v>
                </c:pt>
                <c:pt idx="20">
                  <c:v>3.2974937205148889E-3</c:v>
                </c:pt>
                <c:pt idx="21">
                  <c:v>7.3859217226648259E-4</c:v>
                </c:pt>
                <c:pt idx="22">
                  <c:v>3.5893111586315146E-3</c:v>
                </c:pt>
                <c:pt idx="23">
                  <c:v>3.6576846831988252E-3</c:v>
                </c:pt>
                <c:pt idx="24">
                  <c:v>5.9395666365749415E-3</c:v>
                </c:pt>
                <c:pt idx="25">
                  <c:v>6.6762882486536197E-4</c:v>
                </c:pt>
                <c:pt idx="26">
                  <c:v>7.3859217226648259E-4</c:v>
                </c:pt>
                <c:pt idx="27">
                  <c:v>3.4975948534855973E-4</c:v>
                </c:pt>
                <c:pt idx="28">
                  <c:v>2.1965539326829704E-5</c:v>
                </c:pt>
                <c:pt idx="29">
                  <c:v>2.842896784856319E-3</c:v>
                </c:pt>
                <c:pt idx="30">
                  <c:v>5.1978653507564233E-3</c:v>
                </c:pt>
                <c:pt idx="31">
                  <c:v>4.401225736943036E-3</c:v>
                </c:pt>
                <c:pt idx="32">
                  <c:v>5.4550135789177556E-4</c:v>
                </c:pt>
                <c:pt idx="33">
                  <c:v>6.0691469322594217E-3</c:v>
                </c:pt>
                <c:pt idx="34">
                  <c:v>4.2806403835771856E-4</c:v>
                </c:pt>
                <c:pt idx="35">
                  <c:v>3.5256005797983285E-3</c:v>
                </c:pt>
                <c:pt idx="36">
                  <c:v>4.0289044838997797E-4</c:v>
                </c:pt>
                <c:pt idx="37">
                  <c:v>6.9515704379983544E-3</c:v>
                </c:pt>
                <c:pt idx="38">
                  <c:v>4.4571432565360125E-4</c:v>
                </c:pt>
                <c:pt idx="39">
                  <c:v>4.0289044838997797E-4</c:v>
                </c:pt>
                <c:pt idx="40">
                  <c:v>7.0934392224472999E-4</c:v>
                </c:pt>
                <c:pt idx="41">
                  <c:v>9.3448295670391941E-3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E-463A-BC07-D78696B7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31536"/>
        <c:axId val="589733456"/>
      </c:lineChart>
      <c:catAx>
        <c:axId val="58973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33456"/>
        <c:crosses val="autoZero"/>
        <c:auto val="1"/>
        <c:lblAlgn val="ctr"/>
        <c:lblOffset val="100"/>
        <c:noMultiLvlLbl val="0"/>
      </c:catAx>
      <c:valAx>
        <c:axId val="5897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Eigenvector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Sheet2!$K$2:$K$47</c:f>
              <c:numCache>
                <c:formatCode>General</c:formatCode>
                <c:ptCount val="46"/>
                <c:pt idx="0">
                  <c:v>1.0259799815346329E-5</c:v>
                </c:pt>
                <c:pt idx="1">
                  <c:v>1.5934520737103624E-27</c:v>
                </c:pt>
                <c:pt idx="2">
                  <c:v>2.5649499538365937E-6</c:v>
                </c:pt>
                <c:pt idx="3">
                  <c:v>4.9368666416263488E-28</c:v>
                </c:pt>
                <c:pt idx="4">
                  <c:v>4.4648733617722345E-27</c:v>
                </c:pt>
                <c:pt idx="5">
                  <c:v>3.076410001122985E-6</c:v>
                </c:pt>
                <c:pt idx="6">
                  <c:v>6.3815022043765277E-3</c:v>
                </c:pt>
                <c:pt idx="7">
                  <c:v>2.0349738911925889E-4</c:v>
                </c:pt>
                <c:pt idx="8">
                  <c:v>1.0509834018768934E-4</c:v>
                </c:pt>
                <c:pt idx="9">
                  <c:v>4.7017998525462189E-3</c:v>
                </c:pt>
                <c:pt idx="10">
                  <c:v>7.250756636829393E-27</c:v>
                </c:pt>
                <c:pt idx="11">
                  <c:v>2.1454155644347236E-23</c:v>
                </c:pt>
                <c:pt idx="12">
                  <c:v>4.542535777268384E-5</c:v>
                </c:pt>
                <c:pt idx="13">
                  <c:v>3.7195469607517915E-23</c:v>
                </c:pt>
                <c:pt idx="14">
                  <c:v>1.9465816856530209E-5</c:v>
                </c:pt>
                <c:pt idx="15">
                  <c:v>2.535941698120679E-27</c:v>
                </c:pt>
                <c:pt idx="16">
                  <c:v>2.3658281694123766E-6</c:v>
                </c:pt>
                <c:pt idx="17">
                  <c:v>2.0138276863647961E-24</c:v>
                </c:pt>
                <c:pt idx="18">
                  <c:v>8.6965830268669816E-27</c:v>
                </c:pt>
                <c:pt idx="19">
                  <c:v>6.1265256638349062E-3</c:v>
                </c:pt>
                <c:pt idx="20">
                  <c:v>2.7808309795045322E-6</c:v>
                </c:pt>
                <c:pt idx="21">
                  <c:v>3.0909782528701472E-6</c:v>
                </c:pt>
                <c:pt idx="22">
                  <c:v>5.2480811263080239E-27</c:v>
                </c:pt>
                <c:pt idx="23">
                  <c:v>1.0583705497042689E-4</c:v>
                </c:pt>
                <c:pt idx="24">
                  <c:v>2.5863411996297859E-28</c:v>
                </c:pt>
                <c:pt idx="25">
                  <c:v>7.4553566750989729E-5</c:v>
                </c:pt>
                <c:pt idx="26">
                  <c:v>7.8610222590829593E-27</c:v>
                </c:pt>
                <c:pt idx="27">
                  <c:v>8.6965830268669816E-27</c:v>
                </c:pt>
                <c:pt idx="28">
                  <c:v>4.1182570273308696E-27</c:v>
                </c:pt>
                <c:pt idx="29">
                  <c:v>4.6420873397656409E-7</c:v>
                </c:pt>
                <c:pt idx="30">
                  <c:v>1.5105712725040422E-5</c:v>
                </c:pt>
                <c:pt idx="31">
                  <c:v>5.5941086416497317E-6</c:v>
                </c:pt>
                <c:pt idx="32">
                  <c:v>6.4230275222343974E-27</c:v>
                </c:pt>
                <c:pt idx="33">
                  <c:v>1.2694476349469602E-4</c:v>
                </c:pt>
                <c:pt idx="34">
                  <c:v>5.040257113706226E-27</c:v>
                </c:pt>
                <c:pt idx="35">
                  <c:v>5.4504287198288523E-6</c:v>
                </c:pt>
                <c:pt idx="36">
                  <c:v>4.7438496733633898E-27</c:v>
                </c:pt>
                <c:pt idx="37">
                  <c:v>4.4842952882107226E-23</c:v>
                </c:pt>
                <c:pt idx="38">
                  <c:v>5.2480811263080239E-27</c:v>
                </c:pt>
                <c:pt idx="39">
                  <c:v>4.7438496733633898E-27</c:v>
                </c:pt>
                <c:pt idx="40">
                  <c:v>8.3521983390030507E-27</c:v>
                </c:pt>
                <c:pt idx="41">
                  <c:v>4.5150629402685065E-3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C-446F-8404-5C14488C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7144"/>
        <c:axId val="564059064"/>
      </c:lineChart>
      <c:catAx>
        <c:axId val="56405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064"/>
        <c:crosses val="autoZero"/>
        <c:auto val="1"/>
        <c:lblAlgn val="ctr"/>
        <c:lblOffset val="100"/>
        <c:noMultiLvlLbl val="0"/>
      </c:catAx>
      <c:valAx>
        <c:axId val="5640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Credit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tests'!$B$1</c:f>
              <c:strCache>
                <c:ptCount val="1"/>
                <c:pt idx="0">
                  <c:v>PageRank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 tests'!$A$2:$A$43</c:f>
              <c:numCache>
                <c:formatCode>General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37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4</c:v>
                </c:pt>
                <c:pt idx="12">
                  <c:v>20</c:v>
                </c:pt>
                <c:pt idx="13">
                  <c:v>3</c:v>
                </c:pt>
                <c:pt idx="14">
                  <c:v>6</c:v>
                </c:pt>
                <c:pt idx="15">
                  <c:v>35</c:v>
                </c:pt>
                <c:pt idx="16">
                  <c:v>29</c:v>
                </c:pt>
                <c:pt idx="17">
                  <c:v>24</c:v>
                </c:pt>
                <c:pt idx="18">
                  <c:v>41</c:v>
                </c:pt>
                <c:pt idx="19">
                  <c:v>23</c:v>
                </c:pt>
                <c:pt idx="20">
                  <c:v>12</c:v>
                </c:pt>
                <c:pt idx="21">
                  <c:v>0</c:v>
                </c:pt>
                <c:pt idx="22">
                  <c:v>22</c:v>
                </c:pt>
                <c:pt idx="23">
                  <c:v>9</c:v>
                </c:pt>
                <c:pt idx="24">
                  <c:v>19</c:v>
                </c:pt>
                <c:pt idx="25">
                  <c:v>21</c:v>
                </c:pt>
                <c:pt idx="26">
                  <c:v>26</c:v>
                </c:pt>
                <c:pt idx="27">
                  <c:v>40</c:v>
                </c:pt>
                <c:pt idx="28">
                  <c:v>25</c:v>
                </c:pt>
                <c:pt idx="29">
                  <c:v>8</c:v>
                </c:pt>
                <c:pt idx="30">
                  <c:v>32</c:v>
                </c:pt>
                <c:pt idx="31">
                  <c:v>11</c:v>
                </c:pt>
                <c:pt idx="32">
                  <c:v>38</c:v>
                </c:pt>
                <c:pt idx="33">
                  <c:v>34</c:v>
                </c:pt>
                <c:pt idx="34">
                  <c:v>36</c:v>
                </c:pt>
                <c:pt idx="35">
                  <c:v>39</c:v>
                </c:pt>
                <c:pt idx="36">
                  <c:v>5</c:v>
                </c:pt>
                <c:pt idx="37">
                  <c:v>27</c:v>
                </c:pt>
                <c:pt idx="38">
                  <c:v>15</c:v>
                </c:pt>
                <c:pt idx="39">
                  <c:v>1</c:v>
                </c:pt>
                <c:pt idx="40">
                  <c:v>2</c:v>
                </c:pt>
                <c:pt idx="41">
                  <c:v>28</c:v>
                </c:pt>
              </c:numCache>
            </c:numRef>
          </c:cat>
          <c:val>
            <c:numRef>
              <c:f>'t tests'!$B$2:$B$43</c:f>
              <c:numCache>
                <c:formatCode>General</c:formatCode>
                <c:ptCount val="42"/>
                <c:pt idx="0">
                  <c:v>6.3420985138176256E-3</c:v>
                </c:pt>
                <c:pt idx="1">
                  <c:v>1.4548057800396209E-2</c:v>
                </c:pt>
                <c:pt idx="2">
                  <c:v>1.4115277277908608E-2</c:v>
                </c:pt>
                <c:pt idx="3">
                  <c:v>4.0029992291998486E-4</c:v>
                </c:pt>
                <c:pt idx="4">
                  <c:v>1.2154132661658673E-4</c:v>
                </c:pt>
                <c:pt idx="5">
                  <c:v>9.0223132884209217E-2</c:v>
                </c:pt>
                <c:pt idx="6">
                  <c:v>5.530549648488836E-4</c:v>
                </c:pt>
                <c:pt idx="7">
                  <c:v>1.5574514881702405E-2</c:v>
                </c:pt>
                <c:pt idx="8">
                  <c:v>4.0906204905173877E-3</c:v>
                </c:pt>
                <c:pt idx="9">
                  <c:v>1.01704596663501E-2</c:v>
                </c:pt>
                <c:pt idx="10">
                  <c:v>3.7703795542296234E-2</c:v>
                </c:pt>
                <c:pt idx="11">
                  <c:v>2.8692227787847035E-2</c:v>
                </c:pt>
                <c:pt idx="12">
                  <c:v>2.4448312032970005E-3</c:v>
                </c:pt>
                <c:pt idx="13">
                  <c:v>3.4056037236266209E-4</c:v>
                </c:pt>
                <c:pt idx="14">
                  <c:v>1.9343017797467303E-4</c:v>
                </c:pt>
                <c:pt idx="15">
                  <c:v>2.8430761704171189E-2</c:v>
                </c:pt>
                <c:pt idx="16">
                  <c:v>1.4826844263213321E-2</c:v>
                </c:pt>
                <c:pt idx="17">
                  <c:v>5.560359759021035E-2</c:v>
                </c:pt>
                <c:pt idx="18">
                  <c:v>3.7656188777316594E-5</c:v>
                </c:pt>
                <c:pt idx="19">
                  <c:v>3.7691983485922467E-2</c:v>
                </c:pt>
                <c:pt idx="20">
                  <c:v>6.1329123538379129E-3</c:v>
                </c:pt>
                <c:pt idx="21">
                  <c:v>6.6333607113484589E-4</c:v>
                </c:pt>
                <c:pt idx="22">
                  <c:v>2.4910310231004734E-2</c:v>
                </c:pt>
                <c:pt idx="23">
                  <c:v>1.2598358924180453E-2</c:v>
                </c:pt>
                <c:pt idx="24">
                  <c:v>1.9727442429704146E-5</c:v>
                </c:pt>
                <c:pt idx="25">
                  <c:v>1.2964129780894885E-2</c:v>
                </c:pt>
                <c:pt idx="26">
                  <c:v>5.9960326996639146E-4</c:v>
                </c:pt>
                <c:pt idx="27">
                  <c:v>6.6333607113484589E-4</c:v>
                </c:pt>
                <c:pt idx="28">
                  <c:v>3.1412204402506339E-4</c:v>
                </c:pt>
                <c:pt idx="29">
                  <c:v>1.3170452721270801E-2</c:v>
                </c:pt>
                <c:pt idx="30">
                  <c:v>1.6740430650277346E-2</c:v>
                </c:pt>
                <c:pt idx="31">
                  <c:v>1.6128569621438622E-2</c:v>
                </c:pt>
                <c:pt idx="32">
                  <c:v>4.8991952681039079E-4</c:v>
                </c:pt>
                <c:pt idx="33">
                  <c:v>1.9839085548907207E-2</c:v>
                </c:pt>
                <c:pt idx="34">
                  <c:v>3.8444804597235344E-4</c:v>
                </c:pt>
                <c:pt idx="35">
                  <c:v>1.4069204544103759E-2</c:v>
                </c:pt>
                <c:pt idx="36">
                  <c:v>3.6183942528481125E-4</c:v>
                </c:pt>
                <c:pt idx="37">
                  <c:v>4.5740336149637566E-2</c:v>
                </c:pt>
                <c:pt idx="38">
                  <c:v>4.0029992291998486E-4</c:v>
                </c:pt>
                <c:pt idx="39">
                  <c:v>3.6183942528481125E-4</c:v>
                </c:pt>
                <c:pt idx="40">
                  <c:v>6.37067962717906E-4</c:v>
                </c:pt>
                <c:pt idx="41">
                  <c:v>1.2789923777708247E-2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B92-BDD4-48F14EEED379}"/>
            </c:ext>
          </c:extLst>
        </c:ser>
        <c:ser>
          <c:idx val="1"/>
          <c:order val="1"/>
          <c:tx>
            <c:strRef>
              <c:f>'t tests'!$C$1</c:f>
              <c:strCache>
                <c:ptCount val="1"/>
                <c:pt idx="0">
                  <c:v>Indegree 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 tests'!$A$2:$A$43</c:f>
              <c:numCache>
                <c:formatCode>General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37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4</c:v>
                </c:pt>
                <c:pt idx="12">
                  <c:v>20</c:v>
                </c:pt>
                <c:pt idx="13">
                  <c:v>3</c:v>
                </c:pt>
                <c:pt idx="14">
                  <c:v>6</c:v>
                </c:pt>
                <c:pt idx="15">
                  <c:v>35</c:v>
                </c:pt>
                <c:pt idx="16">
                  <c:v>29</c:v>
                </c:pt>
                <c:pt idx="17">
                  <c:v>24</c:v>
                </c:pt>
                <c:pt idx="18">
                  <c:v>41</c:v>
                </c:pt>
                <c:pt idx="19">
                  <c:v>23</c:v>
                </c:pt>
                <c:pt idx="20">
                  <c:v>12</c:v>
                </c:pt>
                <c:pt idx="21">
                  <c:v>0</c:v>
                </c:pt>
                <c:pt idx="22">
                  <c:v>22</c:v>
                </c:pt>
                <c:pt idx="23">
                  <c:v>9</c:v>
                </c:pt>
                <c:pt idx="24">
                  <c:v>19</c:v>
                </c:pt>
                <c:pt idx="25">
                  <c:v>21</c:v>
                </c:pt>
                <c:pt idx="26">
                  <c:v>26</c:v>
                </c:pt>
                <c:pt idx="27">
                  <c:v>40</c:v>
                </c:pt>
                <c:pt idx="28">
                  <c:v>25</c:v>
                </c:pt>
                <c:pt idx="29">
                  <c:v>8</c:v>
                </c:pt>
                <c:pt idx="30">
                  <c:v>32</c:v>
                </c:pt>
                <c:pt idx="31">
                  <c:v>11</c:v>
                </c:pt>
                <c:pt idx="32">
                  <c:v>38</c:v>
                </c:pt>
                <c:pt idx="33">
                  <c:v>34</c:v>
                </c:pt>
                <c:pt idx="34">
                  <c:v>36</c:v>
                </c:pt>
                <c:pt idx="35">
                  <c:v>39</c:v>
                </c:pt>
                <c:pt idx="36">
                  <c:v>5</c:v>
                </c:pt>
                <c:pt idx="37">
                  <c:v>27</c:v>
                </c:pt>
                <c:pt idx="38">
                  <c:v>15</c:v>
                </c:pt>
                <c:pt idx="39">
                  <c:v>1</c:v>
                </c:pt>
                <c:pt idx="40">
                  <c:v>2</c:v>
                </c:pt>
                <c:pt idx="41">
                  <c:v>28</c:v>
                </c:pt>
              </c:numCache>
            </c:numRef>
          </c:cat>
          <c:val>
            <c:numRef>
              <c:f>'t tests'!$C$2:$C$43</c:f>
              <c:numCache>
                <c:formatCode>General</c:formatCode>
                <c:ptCount val="42"/>
                <c:pt idx="0">
                  <c:v>6.5372701064493827E-3</c:v>
                </c:pt>
                <c:pt idx="1">
                  <c:v>1.5118748305968118E-2</c:v>
                </c:pt>
                <c:pt idx="2">
                  <c:v>1.1611931028084688E-2</c:v>
                </c:pt>
                <c:pt idx="3">
                  <c:v>0</c:v>
                </c:pt>
                <c:pt idx="4">
                  <c:v>0</c:v>
                </c:pt>
                <c:pt idx="5">
                  <c:v>6.4599387761740582E-2</c:v>
                </c:pt>
                <c:pt idx="6">
                  <c:v>0</c:v>
                </c:pt>
                <c:pt idx="7">
                  <c:v>1.2832419097845082E-2</c:v>
                </c:pt>
                <c:pt idx="8">
                  <c:v>2.3232073396882852E-3</c:v>
                </c:pt>
                <c:pt idx="9">
                  <c:v>6.8892726603893796E-3</c:v>
                </c:pt>
                <c:pt idx="10">
                  <c:v>2.1629060332497934E-2</c:v>
                </c:pt>
                <c:pt idx="11">
                  <c:v>2.1770997560594092E-2</c:v>
                </c:pt>
                <c:pt idx="12">
                  <c:v>1.1688924261570768E-3</c:v>
                </c:pt>
                <c:pt idx="13">
                  <c:v>0</c:v>
                </c:pt>
                <c:pt idx="14">
                  <c:v>0</c:v>
                </c:pt>
                <c:pt idx="15">
                  <c:v>1.9424957724009442E-2</c:v>
                </c:pt>
                <c:pt idx="16">
                  <c:v>1.023747771941038E-2</c:v>
                </c:pt>
                <c:pt idx="17">
                  <c:v>3.326124627312986E-2</c:v>
                </c:pt>
                <c:pt idx="18">
                  <c:v>0</c:v>
                </c:pt>
                <c:pt idx="19">
                  <c:v>2.7076475516727577E-2</c:v>
                </c:pt>
                <c:pt idx="20">
                  <c:v>5.3338944023455506E-3</c:v>
                </c:pt>
                <c:pt idx="21">
                  <c:v>0</c:v>
                </c:pt>
                <c:pt idx="22">
                  <c:v>1.895481793411162E-2</c:v>
                </c:pt>
                <c:pt idx="23">
                  <c:v>1.1389565176849803E-2</c:v>
                </c:pt>
                <c:pt idx="24">
                  <c:v>0</c:v>
                </c:pt>
                <c:pt idx="25">
                  <c:v>1.3124971435141516E-2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9.2006023720398698E-3</c:v>
                </c:pt>
                <c:pt idx="30">
                  <c:v>1.3376970886696232E-2</c:v>
                </c:pt>
                <c:pt idx="31">
                  <c:v>1.355878244300612E-2</c:v>
                </c:pt>
                <c:pt idx="32">
                  <c:v>0</c:v>
                </c:pt>
                <c:pt idx="33">
                  <c:v>1.7186993074224558E-2</c:v>
                </c:pt>
                <c:pt idx="34">
                  <c:v>0</c:v>
                </c:pt>
                <c:pt idx="35">
                  <c:v>1.1318975365666041E-2</c:v>
                </c:pt>
                <c:pt idx="36">
                  <c:v>0</c:v>
                </c:pt>
                <c:pt idx="37">
                  <c:v>2.6076817078133811E-2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1.3945052056478932E-2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B92-BDD4-48F14EEED379}"/>
            </c:ext>
          </c:extLst>
        </c:ser>
        <c:ser>
          <c:idx val="2"/>
          <c:order val="2"/>
          <c:tx>
            <c:strRef>
              <c:f>'t tests'!$D$1</c:f>
              <c:strCache>
                <c:ptCount val="1"/>
                <c:pt idx="0">
                  <c:v>Katz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 tests'!$A$2:$A$43</c:f>
              <c:numCache>
                <c:formatCode>General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37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4</c:v>
                </c:pt>
                <c:pt idx="12">
                  <c:v>20</c:v>
                </c:pt>
                <c:pt idx="13">
                  <c:v>3</c:v>
                </c:pt>
                <c:pt idx="14">
                  <c:v>6</c:v>
                </c:pt>
                <c:pt idx="15">
                  <c:v>35</c:v>
                </c:pt>
                <c:pt idx="16">
                  <c:v>29</c:v>
                </c:pt>
                <c:pt idx="17">
                  <c:v>24</c:v>
                </c:pt>
                <c:pt idx="18">
                  <c:v>41</c:v>
                </c:pt>
                <c:pt idx="19">
                  <c:v>23</c:v>
                </c:pt>
                <c:pt idx="20">
                  <c:v>12</c:v>
                </c:pt>
                <c:pt idx="21">
                  <c:v>0</c:v>
                </c:pt>
                <c:pt idx="22">
                  <c:v>22</c:v>
                </c:pt>
                <c:pt idx="23">
                  <c:v>9</c:v>
                </c:pt>
                <c:pt idx="24">
                  <c:v>19</c:v>
                </c:pt>
                <c:pt idx="25">
                  <c:v>21</c:v>
                </c:pt>
                <c:pt idx="26">
                  <c:v>26</c:v>
                </c:pt>
                <c:pt idx="27">
                  <c:v>40</c:v>
                </c:pt>
                <c:pt idx="28">
                  <c:v>25</c:v>
                </c:pt>
                <c:pt idx="29">
                  <c:v>8</c:v>
                </c:pt>
                <c:pt idx="30">
                  <c:v>32</c:v>
                </c:pt>
                <c:pt idx="31">
                  <c:v>11</c:v>
                </c:pt>
                <c:pt idx="32">
                  <c:v>38</c:v>
                </c:pt>
                <c:pt idx="33">
                  <c:v>34</c:v>
                </c:pt>
                <c:pt idx="34">
                  <c:v>36</c:v>
                </c:pt>
                <c:pt idx="35">
                  <c:v>39</c:v>
                </c:pt>
                <c:pt idx="36">
                  <c:v>5</c:v>
                </c:pt>
                <c:pt idx="37">
                  <c:v>27</c:v>
                </c:pt>
                <c:pt idx="38">
                  <c:v>15</c:v>
                </c:pt>
                <c:pt idx="39">
                  <c:v>1</c:v>
                </c:pt>
                <c:pt idx="40">
                  <c:v>2</c:v>
                </c:pt>
                <c:pt idx="41">
                  <c:v>28</c:v>
                </c:pt>
              </c:numCache>
            </c:numRef>
          </c:cat>
          <c:val>
            <c:numRef>
              <c:f>'t tests'!$D$2:$D$43</c:f>
              <c:numCache>
                <c:formatCode>General</c:formatCode>
                <c:ptCount val="42"/>
                <c:pt idx="0">
                  <c:v>2.5320474471870009E-3</c:v>
                </c:pt>
                <c:pt idx="1">
                  <c:v>7.7870441917584224E-3</c:v>
                </c:pt>
                <c:pt idx="2">
                  <c:v>4.1550831304552104E-3</c:v>
                </c:pt>
                <c:pt idx="3">
                  <c:v>4.4571432565360125E-4</c:v>
                </c:pt>
                <c:pt idx="4">
                  <c:v>1.3533030442972269E-4</c:v>
                </c:pt>
                <c:pt idx="5">
                  <c:v>2.1188818694263489E-2</c:v>
                </c:pt>
                <c:pt idx="6">
                  <c:v>6.1579957075402585E-4</c:v>
                </c:pt>
                <c:pt idx="7">
                  <c:v>4.4278966263465091E-3</c:v>
                </c:pt>
                <c:pt idx="8">
                  <c:v>1.3274560407034413E-3</c:v>
                </c:pt>
                <c:pt idx="9">
                  <c:v>2.0993144738284627E-3</c:v>
                </c:pt>
                <c:pt idx="10">
                  <c:v>5.8587835651450135E-3</c:v>
                </c:pt>
                <c:pt idx="11">
                  <c:v>6.62281771574629E-3</c:v>
                </c:pt>
                <c:pt idx="12">
                  <c:v>6.2956707362740727E-4</c:v>
                </c:pt>
                <c:pt idx="13">
                  <c:v>3.7919726690106013E-4</c:v>
                </c:pt>
                <c:pt idx="14">
                  <c:v>2.1537501358517814E-4</c:v>
                </c:pt>
                <c:pt idx="15">
                  <c:v>6.2981258356874107E-3</c:v>
                </c:pt>
                <c:pt idx="16">
                  <c:v>3.2974937205148889E-3</c:v>
                </c:pt>
                <c:pt idx="17">
                  <c:v>9.0349633464584696E-3</c:v>
                </c:pt>
                <c:pt idx="18">
                  <c:v>4.1928318809397504E-5</c:v>
                </c:pt>
                <c:pt idx="19">
                  <c:v>1.1575600803771359E-2</c:v>
                </c:pt>
                <c:pt idx="20">
                  <c:v>3.5893111586315146E-3</c:v>
                </c:pt>
                <c:pt idx="21">
                  <c:v>7.3859217226648259E-4</c:v>
                </c:pt>
                <c:pt idx="22">
                  <c:v>8.8769135089874964E-3</c:v>
                </c:pt>
                <c:pt idx="23">
                  <c:v>3.6576846831988252E-3</c:v>
                </c:pt>
                <c:pt idx="24">
                  <c:v>2.1965539326829704E-5</c:v>
                </c:pt>
                <c:pt idx="25">
                  <c:v>5.9395666365749415E-3</c:v>
                </c:pt>
                <c:pt idx="26">
                  <c:v>6.6762882486536197E-4</c:v>
                </c:pt>
                <c:pt idx="27">
                  <c:v>7.3859217226648259E-4</c:v>
                </c:pt>
                <c:pt idx="28">
                  <c:v>3.4975948534855973E-4</c:v>
                </c:pt>
                <c:pt idx="29">
                  <c:v>2.842896784856319E-3</c:v>
                </c:pt>
                <c:pt idx="30">
                  <c:v>5.1978653507564233E-3</c:v>
                </c:pt>
                <c:pt idx="31">
                  <c:v>4.401225736943036E-3</c:v>
                </c:pt>
                <c:pt idx="32">
                  <c:v>5.4550135789177556E-4</c:v>
                </c:pt>
                <c:pt idx="33">
                  <c:v>6.0691469322594217E-3</c:v>
                </c:pt>
                <c:pt idx="34">
                  <c:v>4.2806403835771856E-4</c:v>
                </c:pt>
                <c:pt idx="35">
                  <c:v>3.5256005797983285E-3</c:v>
                </c:pt>
                <c:pt idx="36">
                  <c:v>4.0289044838997797E-4</c:v>
                </c:pt>
                <c:pt idx="37">
                  <c:v>6.9515704379983544E-3</c:v>
                </c:pt>
                <c:pt idx="38">
                  <c:v>4.4571432565360125E-4</c:v>
                </c:pt>
                <c:pt idx="39">
                  <c:v>4.0289044838997797E-4</c:v>
                </c:pt>
                <c:pt idx="40">
                  <c:v>7.0934392224472999E-4</c:v>
                </c:pt>
                <c:pt idx="41">
                  <c:v>9.3448295670391941E-3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8-4B92-BDD4-48F14EEED379}"/>
            </c:ext>
          </c:extLst>
        </c:ser>
        <c:ser>
          <c:idx val="3"/>
          <c:order val="3"/>
          <c:tx>
            <c:strRef>
              <c:f>'t tests'!$E$1</c:f>
              <c:strCache>
                <c:ptCount val="1"/>
                <c:pt idx="0">
                  <c:v>Eigenvector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 tests'!$A$2:$A$43</c:f>
              <c:numCache>
                <c:formatCode>General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37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18</c:v>
                </c:pt>
                <c:pt idx="7">
                  <c:v>17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4</c:v>
                </c:pt>
                <c:pt idx="12">
                  <c:v>20</c:v>
                </c:pt>
                <c:pt idx="13">
                  <c:v>3</c:v>
                </c:pt>
                <c:pt idx="14">
                  <c:v>6</c:v>
                </c:pt>
                <c:pt idx="15">
                  <c:v>35</c:v>
                </c:pt>
                <c:pt idx="16">
                  <c:v>29</c:v>
                </c:pt>
                <c:pt idx="17">
                  <c:v>24</c:v>
                </c:pt>
                <c:pt idx="18">
                  <c:v>41</c:v>
                </c:pt>
                <c:pt idx="19">
                  <c:v>23</c:v>
                </c:pt>
                <c:pt idx="20">
                  <c:v>12</c:v>
                </c:pt>
                <c:pt idx="21">
                  <c:v>0</c:v>
                </c:pt>
                <c:pt idx="22">
                  <c:v>22</c:v>
                </c:pt>
                <c:pt idx="23">
                  <c:v>9</c:v>
                </c:pt>
                <c:pt idx="24">
                  <c:v>19</c:v>
                </c:pt>
                <c:pt idx="25">
                  <c:v>21</c:v>
                </c:pt>
                <c:pt idx="26">
                  <c:v>26</c:v>
                </c:pt>
                <c:pt idx="27">
                  <c:v>40</c:v>
                </c:pt>
                <c:pt idx="28">
                  <c:v>25</c:v>
                </c:pt>
                <c:pt idx="29">
                  <c:v>8</c:v>
                </c:pt>
                <c:pt idx="30">
                  <c:v>32</c:v>
                </c:pt>
                <c:pt idx="31">
                  <c:v>11</c:v>
                </c:pt>
                <c:pt idx="32">
                  <c:v>38</c:v>
                </c:pt>
                <c:pt idx="33">
                  <c:v>34</c:v>
                </c:pt>
                <c:pt idx="34">
                  <c:v>36</c:v>
                </c:pt>
                <c:pt idx="35">
                  <c:v>39</c:v>
                </c:pt>
                <c:pt idx="36">
                  <c:v>5</c:v>
                </c:pt>
                <c:pt idx="37">
                  <c:v>27</c:v>
                </c:pt>
                <c:pt idx="38">
                  <c:v>15</c:v>
                </c:pt>
                <c:pt idx="39">
                  <c:v>1</c:v>
                </c:pt>
                <c:pt idx="40">
                  <c:v>2</c:v>
                </c:pt>
                <c:pt idx="41">
                  <c:v>28</c:v>
                </c:pt>
              </c:numCache>
            </c:numRef>
          </c:cat>
          <c:val>
            <c:numRef>
              <c:f>'t tests'!$E$2:$E$43</c:f>
              <c:numCache>
                <c:formatCode>General</c:formatCode>
                <c:ptCount val="42"/>
                <c:pt idx="0">
                  <c:v>2.5649499538365937E-6</c:v>
                </c:pt>
                <c:pt idx="1">
                  <c:v>2.0349738911925889E-4</c:v>
                </c:pt>
                <c:pt idx="2">
                  <c:v>3.0909782528701472E-6</c:v>
                </c:pt>
                <c:pt idx="3">
                  <c:v>5.2480811263080239E-27</c:v>
                </c:pt>
                <c:pt idx="4">
                  <c:v>1.5934520737103624E-27</c:v>
                </c:pt>
                <c:pt idx="5">
                  <c:v>4.7017998525462189E-3</c:v>
                </c:pt>
                <c:pt idx="6">
                  <c:v>7.250756636829393E-27</c:v>
                </c:pt>
                <c:pt idx="7">
                  <c:v>1.0259799815346329E-5</c:v>
                </c:pt>
                <c:pt idx="8">
                  <c:v>3.076410001122985E-6</c:v>
                </c:pt>
                <c:pt idx="9">
                  <c:v>2.1454155644347236E-23</c:v>
                </c:pt>
                <c:pt idx="10">
                  <c:v>3.7195469607517915E-23</c:v>
                </c:pt>
                <c:pt idx="11">
                  <c:v>4.542535777268384E-5</c:v>
                </c:pt>
                <c:pt idx="12">
                  <c:v>2.0138276863647961E-24</c:v>
                </c:pt>
                <c:pt idx="13">
                  <c:v>4.4648733617722345E-27</c:v>
                </c:pt>
                <c:pt idx="14">
                  <c:v>2.535941698120679E-27</c:v>
                </c:pt>
                <c:pt idx="15">
                  <c:v>1.9465816856530209E-5</c:v>
                </c:pt>
                <c:pt idx="16">
                  <c:v>2.7808309795045322E-6</c:v>
                </c:pt>
                <c:pt idx="17">
                  <c:v>1.0509834018768934E-4</c:v>
                </c:pt>
                <c:pt idx="18">
                  <c:v>4.9368666416263488E-28</c:v>
                </c:pt>
                <c:pt idx="19">
                  <c:v>6.1265256638349062E-3</c:v>
                </c:pt>
                <c:pt idx="20">
                  <c:v>1.0583705497042689E-4</c:v>
                </c:pt>
                <c:pt idx="21">
                  <c:v>8.6965830268669816E-27</c:v>
                </c:pt>
                <c:pt idx="22">
                  <c:v>6.3815022043765277E-3</c:v>
                </c:pt>
                <c:pt idx="23">
                  <c:v>2.3658281694123766E-6</c:v>
                </c:pt>
                <c:pt idx="24">
                  <c:v>2.5863411996297859E-28</c:v>
                </c:pt>
                <c:pt idx="25">
                  <c:v>7.4553566750989729E-5</c:v>
                </c:pt>
                <c:pt idx="26">
                  <c:v>7.8610222590829593E-27</c:v>
                </c:pt>
                <c:pt idx="27">
                  <c:v>8.6965830268669816E-27</c:v>
                </c:pt>
                <c:pt idx="28">
                  <c:v>4.1182570273308696E-27</c:v>
                </c:pt>
                <c:pt idx="29">
                  <c:v>4.6420873397656409E-7</c:v>
                </c:pt>
                <c:pt idx="30">
                  <c:v>1.5105712725040422E-5</c:v>
                </c:pt>
                <c:pt idx="31">
                  <c:v>5.5941086416497317E-6</c:v>
                </c:pt>
                <c:pt idx="32">
                  <c:v>6.4230275222343974E-27</c:v>
                </c:pt>
                <c:pt idx="33">
                  <c:v>1.2694476349469602E-4</c:v>
                </c:pt>
                <c:pt idx="34">
                  <c:v>5.040257113706226E-27</c:v>
                </c:pt>
                <c:pt idx="35">
                  <c:v>5.4504287198288523E-6</c:v>
                </c:pt>
                <c:pt idx="36">
                  <c:v>4.7438496733633898E-27</c:v>
                </c:pt>
                <c:pt idx="37">
                  <c:v>4.4842952882107226E-23</c:v>
                </c:pt>
                <c:pt idx="38">
                  <c:v>5.2480811263080239E-27</c:v>
                </c:pt>
                <c:pt idx="39">
                  <c:v>4.7438496733633898E-27</c:v>
                </c:pt>
                <c:pt idx="40">
                  <c:v>8.3521983390030507E-27</c:v>
                </c:pt>
                <c:pt idx="41">
                  <c:v>4.5150629402685065E-3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8-4B92-BDD4-48F14EEE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14576"/>
        <c:axId val="589711376"/>
      </c:lineChart>
      <c:catAx>
        <c:axId val="589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1376"/>
        <c:crosses val="autoZero"/>
        <c:auto val="1"/>
        <c:lblAlgn val="ctr"/>
        <c:lblOffset val="100"/>
        <c:noMultiLvlLbl val="0"/>
      </c:catAx>
      <c:valAx>
        <c:axId val="589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23</xdr:row>
      <xdr:rowOff>102870</xdr:rowOff>
    </xdr:from>
    <xdr:to>
      <xdr:col>22</xdr:col>
      <xdr:colOff>358140</xdr:colOff>
      <xdr:row>38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4A173-781A-48CF-821B-53F3CEB74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95250</xdr:rowOff>
    </xdr:from>
    <xdr:to>
      <xdr:col>20</xdr:col>
      <xdr:colOff>297180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A1608-9FCB-4A0B-93E4-79F96AED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3810</xdr:rowOff>
    </xdr:from>
    <xdr:to>
      <xdr:col>20</xdr:col>
      <xdr:colOff>304800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5074A-2977-45E7-852C-6C654D89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106680</xdr:colOff>
      <xdr:row>0</xdr:row>
      <xdr:rowOff>125730</xdr:rowOff>
    </xdr:from>
    <xdr:to>
      <xdr:col>28</xdr:col>
      <xdr:colOff>411480</xdr:colOff>
      <xdr:row>15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4417B-6BF2-43A9-A5D0-ACFBA2DF0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91440</xdr:colOff>
      <xdr:row>16</xdr:row>
      <xdr:rowOff>41910</xdr:rowOff>
    </xdr:from>
    <xdr:to>
      <xdr:col>28</xdr:col>
      <xdr:colOff>396240</xdr:colOff>
      <xdr:row>31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D4FE97-1598-4FE8-B45C-CCF45E83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944880</xdr:colOff>
      <xdr:row>7</xdr:row>
      <xdr:rowOff>19050</xdr:rowOff>
    </xdr:from>
    <xdr:to>
      <xdr:col>11</xdr:col>
      <xdr:colOff>693420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7060-68AF-46A6-B4F8-63E8EDA8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2" workbookViewId="0">
      <selection activeCell="L15" sqref="L15"/>
    </sheetView>
  </sheetViews>
  <sheetFormatPr defaultRowHeight="14.4" x14ac:dyDescent="0.3"/>
  <cols>
    <col min="22" max="22" width="14.2187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6" t="s">
        <v>51</v>
      </c>
      <c r="M1" s="6" t="s">
        <v>52</v>
      </c>
      <c r="N1" s="6" t="s">
        <v>53</v>
      </c>
      <c r="O1" s="6" t="s">
        <v>54</v>
      </c>
      <c r="Q1" s="2" t="s">
        <v>51</v>
      </c>
      <c r="R1" s="2" t="s">
        <v>52</v>
      </c>
      <c r="S1" s="2" t="s">
        <v>53</v>
      </c>
      <c r="T1" s="2" t="s">
        <v>54</v>
      </c>
    </row>
    <row r="2" spans="1:23" x14ac:dyDescent="0.3">
      <c r="A2" s="1">
        <v>0</v>
      </c>
      <c r="B2">
        <v>1.188453749240582E-5</v>
      </c>
      <c r="C2">
        <v>1.497168348731892E-3</v>
      </c>
      <c r="D2">
        <v>1.6815499107555691E-2</v>
      </c>
      <c r="E2">
        <v>5.689716680896816E-4</v>
      </c>
      <c r="F2" t="s">
        <v>9</v>
      </c>
      <c r="G2">
        <v>1.6419694555928179E-5</v>
      </c>
      <c r="H2">
        <v>2.0684900022983222E-3</v>
      </c>
      <c r="I2">
        <v>2.3232318407677009E-2</v>
      </c>
      <c r="J2">
        <v>7.8609209714549191E-4</v>
      </c>
      <c r="L2" s="7">
        <f>Sheet1!E2/(SUM(Sheet1!E$2:E$43))*Sheet1!Q$18/(Sheet1!Q$18+Sheet1!Q$15)</f>
        <v>6.3420985138176256E-3</v>
      </c>
      <c r="M2" s="7">
        <f>Sheet1!C2/(SUM(Sheet1!C$2:C$43))*Sheet1!R$18/(Sheet1!R$18+Sheet1!R$15)</f>
        <v>6.5372701064493827E-3</v>
      </c>
      <c r="N2" s="7">
        <f>Sheet1!D2/(SUM(Sheet1!D$2:D$43))*Sheet1!S$18/(Sheet1!S$18+Sheet1!S$15)</f>
        <v>2.5320474471870009E-3</v>
      </c>
      <c r="O2">
        <f>Sheet1!B2/(SUM(Sheet1!B$2:B$43))*Sheet1!T$18/(Sheet1!T$18+Sheet1!T$15)</f>
        <v>2.5649499538365937E-6</v>
      </c>
      <c r="Q2" s="1">
        <v>7</v>
      </c>
      <c r="R2" s="1">
        <v>7</v>
      </c>
      <c r="S2" s="1">
        <v>7</v>
      </c>
      <c r="T2" s="1">
        <v>17</v>
      </c>
      <c r="V2" t="s">
        <v>57</v>
      </c>
      <c r="W2" s="2">
        <v>0.98</v>
      </c>
    </row>
    <row r="3" spans="1:23" x14ac:dyDescent="0.3">
      <c r="A3" s="1">
        <v>1</v>
      </c>
      <c r="B3">
        <v>7.3831619537201535E-27</v>
      </c>
      <c r="C3">
        <v>0</v>
      </c>
      <c r="D3">
        <v>8.9873774517590117E-4</v>
      </c>
      <c r="E3">
        <v>1.0903894223056649E-5</v>
      </c>
      <c r="F3" t="s">
        <v>10</v>
      </c>
      <c r="G3">
        <v>4.3686548488554609E-26</v>
      </c>
      <c r="H3">
        <v>0</v>
      </c>
      <c r="I3">
        <v>5.3178773984956301E-3</v>
      </c>
      <c r="J3">
        <v>6.451890215541253E-5</v>
      </c>
      <c r="L3" s="7">
        <f>Sheet1!E3/(SUM(Sheet1!E$2:E$43))*Sheet1!Q$18/(Sheet1!Q$18+Sheet1!Q$15)</f>
        <v>1.2154132661658673E-4</v>
      </c>
      <c r="M3" s="7">
        <f>Sheet1!C3/(SUM(Sheet1!C$2:C$43))*Sheet1!R$18/(Sheet1!R$18+Sheet1!R$15)</f>
        <v>0</v>
      </c>
      <c r="N3" s="7">
        <f>Sheet1!D3/(SUM(Sheet1!D$2:D$43))*Sheet1!S$18/(Sheet1!S$18+Sheet1!S$15)</f>
        <v>1.3533030442972269E-4</v>
      </c>
      <c r="O3">
        <f>Sheet1!B3/(SUM(Sheet1!B$2:B$43))*Sheet1!T$18/(Sheet1!T$18+Sheet1!T$15)</f>
        <v>1.5934520737103624E-27</v>
      </c>
      <c r="Q3" s="1">
        <v>10</v>
      </c>
      <c r="R3" s="1">
        <v>10</v>
      </c>
      <c r="S3" s="1">
        <v>16</v>
      </c>
      <c r="T3" s="1">
        <v>16</v>
      </c>
      <c r="V3" t="s">
        <v>58</v>
      </c>
      <c r="W3" s="2">
        <v>2018</v>
      </c>
    </row>
    <row r="4" spans="1:23" x14ac:dyDescent="0.3">
      <c r="A4" s="1">
        <v>2</v>
      </c>
      <c r="B4">
        <v>2.2874667246296619E-27</v>
      </c>
      <c r="C4">
        <v>0</v>
      </c>
      <c r="D4">
        <v>2.7844881354968708E-4</v>
      </c>
      <c r="E4">
        <v>3.3782673819793459E-6</v>
      </c>
      <c r="F4" t="s">
        <v>11</v>
      </c>
      <c r="G4">
        <v>4.3686548488554609E-26</v>
      </c>
      <c r="H4">
        <v>0</v>
      </c>
      <c r="I4">
        <v>5.3178773984956301E-3</v>
      </c>
      <c r="J4">
        <v>6.451890215541253E-5</v>
      </c>
      <c r="L4" s="7">
        <f>Sheet1!E4/(SUM(Sheet1!E$2:E$43))*Sheet1!Q$18/(Sheet1!Q$18+Sheet1!Q$15)</f>
        <v>3.7656188777316594E-5</v>
      </c>
      <c r="M4" s="7">
        <f>Sheet1!C4/(SUM(Sheet1!C$2:C$43))*Sheet1!R$18/(Sheet1!R$18+Sheet1!R$15)</f>
        <v>0</v>
      </c>
      <c r="N4" s="7">
        <f>Sheet1!D4/(SUM(Sheet1!D$2:D$43))*Sheet1!S$18/(Sheet1!S$18+Sheet1!S$15)</f>
        <v>4.1928318809397504E-5</v>
      </c>
      <c r="O4">
        <f>Sheet1!B4/(SUM(Sheet1!B$2:B$43))*Sheet1!T$18/(Sheet1!T$18+Sheet1!T$15)</f>
        <v>4.9368666416263488E-28</v>
      </c>
      <c r="Q4" s="1">
        <v>37</v>
      </c>
      <c r="R4" s="1">
        <v>16</v>
      </c>
      <c r="S4" s="1">
        <v>41</v>
      </c>
      <c r="T4" s="1">
        <v>7</v>
      </c>
    </row>
    <row r="5" spans="1:23" x14ac:dyDescent="0.3">
      <c r="A5" s="1">
        <v>3</v>
      </c>
      <c r="B5">
        <v>9.4289260770060357E-4</v>
      </c>
      <c r="C5">
        <v>3.4625020945376539E-3</v>
      </c>
      <c r="D5">
        <v>5.1714289478454571E-2</v>
      </c>
      <c r="E5">
        <v>1.305156754680232E-3</v>
      </c>
      <c r="F5" t="s">
        <v>12</v>
      </c>
      <c r="G5">
        <v>1.022251903947556E-3</v>
      </c>
      <c r="H5">
        <v>3.7539263004673258E-3</v>
      </c>
      <c r="I5">
        <v>5.6066863234366833E-2</v>
      </c>
      <c r="J5">
        <v>1.4150062971386959E-3</v>
      </c>
      <c r="L5" s="7">
        <f>Sheet1!E5/(SUM(Sheet1!E$2:E$43))*Sheet1!Q$18/(Sheet1!Q$18+Sheet1!Q$15)</f>
        <v>1.4548057800396209E-2</v>
      </c>
      <c r="M5" s="7">
        <f>Sheet1!C5/(SUM(Sheet1!C$2:C$43))*Sheet1!R$18/(Sheet1!R$18+Sheet1!R$15)</f>
        <v>1.5118748305968118E-2</v>
      </c>
      <c r="N5" s="7">
        <f>Sheet1!D5/(SUM(Sheet1!D$2:D$43))*Sheet1!S$18/(Sheet1!S$18+Sheet1!S$15)</f>
        <v>7.7870441917584224E-3</v>
      </c>
      <c r="O5">
        <f>Sheet1!B5/(SUM(Sheet1!B$2:B$43))*Sheet1!T$18/(Sheet1!T$18+Sheet1!T$15)</f>
        <v>2.0349738911925889E-4</v>
      </c>
      <c r="Q5" s="1">
        <v>14</v>
      </c>
      <c r="R5" s="1">
        <v>37</v>
      </c>
      <c r="S5" s="1">
        <v>10</v>
      </c>
      <c r="T5" s="1">
        <v>41</v>
      </c>
    </row>
    <row r="6" spans="1:23" x14ac:dyDescent="0.3">
      <c r="A6" s="1">
        <v>4</v>
      </c>
      <c r="B6">
        <v>4.7538149969623062E-5</v>
      </c>
      <c r="C6">
        <v>2.938886017881121E-3</v>
      </c>
      <c r="D6">
        <v>2.940596229798045E-2</v>
      </c>
      <c r="E6">
        <v>1.3972437817897649E-3</v>
      </c>
      <c r="F6" t="s">
        <v>13</v>
      </c>
      <c r="G6">
        <v>6.5678778223712377E-5</v>
      </c>
      <c r="H6">
        <v>4.0603692637707807E-3</v>
      </c>
      <c r="I6">
        <v>4.0627320950816122E-2</v>
      </c>
      <c r="J6">
        <v>1.9304340729976209E-3</v>
      </c>
      <c r="L6" s="7">
        <f>Sheet1!E6/(SUM(Sheet1!E$2:E$43))*Sheet1!Q$18/(Sheet1!Q$18+Sheet1!Q$15)</f>
        <v>1.5574514881702405E-2</v>
      </c>
      <c r="M6" s="7">
        <f>Sheet1!C6/(SUM(Sheet1!C$2:C$43))*Sheet1!R$18/(Sheet1!R$18+Sheet1!R$15)</f>
        <v>1.2832419097845082E-2</v>
      </c>
      <c r="N6" s="7">
        <f>Sheet1!D6/(SUM(Sheet1!D$2:D$43))*Sheet1!S$18/(Sheet1!S$18+Sheet1!S$15)</f>
        <v>4.4278966263465091E-3</v>
      </c>
      <c r="O6">
        <f>Sheet1!B6/(SUM(Sheet1!B$2:B$43))*Sheet1!T$18/(Sheet1!T$18+Sheet1!T$15)</f>
        <v>1.0259799815346329E-5</v>
      </c>
      <c r="Q6" s="1">
        <v>16</v>
      </c>
      <c r="R6" s="1">
        <v>13</v>
      </c>
      <c r="S6" s="1">
        <v>17</v>
      </c>
      <c r="T6" s="1">
        <v>3</v>
      </c>
    </row>
    <row r="7" spans="1:23" x14ac:dyDescent="0.3">
      <c r="A7" s="1">
        <v>5</v>
      </c>
      <c r="B7">
        <v>2.068771548055188E-26</v>
      </c>
      <c r="C7">
        <v>0</v>
      </c>
      <c r="D7">
        <v>2.5182748096787199E-3</v>
      </c>
      <c r="E7">
        <v>3.0552852928137123E-5</v>
      </c>
      <c r="F7" t="s">
        <v>14</v>
      </c>
      <c r="G7">
        <v>4.3686548488554609E-26</v>
      </c>
      <c r="H7">
        <v>0</v>
      </c>
      <c r="I7">
        <v>5.3178773984956301E-3</v>
      </c>
      <c r="J7">
        <v>6.451890215541253E-5</v>
      </c>
      <c r="L7" s="7">
        <f>Sheet1!E7/(SUM(Sheet1!E$2:E$43))*Sheet1!Q$18/(Sheet1!Q$18+Sheet1!Q$15)</f>
        <v>3.4056037236266209E-4</v>
      </c>
      <c r="M7" s="7">
        <f>Sheet1!C7/(SUM(Sheet1!C$2:C$43))*Sheet1!R$18/(Sheet1!R$18+Sheet1!R$15)</f>
        <v>0</v>
      </c>
      <c r="N7" s="7">
        <f>Sheet1!D7/(SUM(Sheet1!D$2:D$43))*Sheet1!S$18/(Sheet1!S$18+Sheet1!S$15)</f>
        <v>3.7919726690106013E-4</v>
      </c>
      <c r="O7">
        <f>Sheet1!B7/(SUM(Sheet1!B$2:B$43))*Sheet1!T$18/(Sheet1!T$18+Sheet1!T$15)</f>
        <v>4.4648733617722345E-27</v>
      </c>
      <c r="Q7" s="1">
        <v>13</v>
      </c>
      <c r="R7" s="1">
        <v>14</v>
      </c>
      <c r="S7" s="1">
        <v>3</v>
      </c>
      <c r="T7" s="1">
        <v>33</v>
      </c>
    </row>
    <row r="8" spans="1:23" x14ac:dyDescent="0.3">
      <c r="A8" s="1">
        <v>6</v>
      </c>
      <c r="B8">
        <v>1.4321857188480091E-5</v>
      </c>
      <c r="C8">
        <v>2.6593693269236171E-3</v>
      </c>
      <c r="D8">
        <v>2.7594189338596999E-2</v>
      </c>
      <c r="E8">
        <v>1.2663305120319971E-3</v>
      </c>
      <c r="F8" t="s">
        <v>15</v>
      </c>
      <c r="G8">
        <v>1.939135706758125E-5</v>
      </c>
      <c r="H8">
        <v>3.6007048188155979E-3</v>
      </c>
      <c r="I8">
        <v>3.7361689298618432E-2</v>
      </c>
      <c r="J8">
        <v>1.714572823986625E-3</v>
      </c>
      <c r="L8" s="7">
        <f>Sheet1!E8/(SUM(Sheet1!E$2:E$43))*Sheet1!Q$18/(Sheet1!Q$18+Sheet1!Q$15)</f>
        <v>1.4115277277908608E-2</v>
      </c>
      <c r="M8" s="7">
        <f>Sheet1!C8/(SUM(Sheet1!C$2:C$43))*Sheet1!R$18/(Sheet1!R$18+Sheet1!R$15)</f>
        <v>1.1611931028084688E-2</v>
      </c>
      <c r="N8" s="7">
        <f>Sheet1!D8/(SUM(Sheet1!D$2:D$43))*Sheet1!S$18/(Sheet1!S$18+Sheet1!S$15)</f>
        <v>4.1550831304552104E-3</v>
      </c>
      <c r="O8">
        <f>Sheet1!B8/(SUM(Sheet1!B$2:B$43))*Sheet1!T$18/(Sheet1!T$18+Sheet1!T$15)</f>
        <v>3.0909782528701472E-6</v>
      </c>
      <c r="Q8" s="1">
        <v>18</v>
      </c>
      <c r="R8" s="1">
        <v>18</v>
      </c>
      <c r="S8" s="1">
        <v>37</v>
      </c>
      <c r="T8" s="1">
        <v>22</v>
      </c>
    </row>
    <row r="9" spans="1:23" x14ac:dyDescent="0.3">
      <c r="A9" s="1">
        <v>7</v>
      </c>
      <c r="B9">
        <v>2.1785499770001979E-2</v>
      </c>
      <c r="C9">
        <v>1.4794578949540491E-2</v>
      </c>
      <c r="D9">
        <v>0.1407163843787296</v>
      </c>
      <c r="E9">
        <v>8.094230372732698E-3</v>
      </c>
      <c r="F9" t="s">
        <v>16</v>
      </c>
      <c r="G9">
        <v>2.4592975274849289E-2</v>
      </c>
      <c r="H9">
        <v>1.6701141500038309E-2</v>
      </c>
      <c r="I9">
        <v>0.15885036369730121</v>
      </c>
      <c r="J9">
        <v>9.1373257224812935E-3</v>
      </c>
      <c r="L9" s="7">
        <f>Sheet1!E9/(SUM(Sheet1!E$2:E$43))*Sheet1!Q$18/(Sheet1!Q$18+Sheet1!Q$15)</f>
        <v>9.0223132884209217E-2</v>
      </c>
      <c r="M9" s="7">
        <f>Sheet1!C9/(SUM(Sheet1!C$2:C$43))*Sheet1!R$18/(Sheet1!R$18+Sheet1!R$15)</f>
        <v>6.4599387761740582E-2</v>
      </c>
      <c r="N9" s="7">
        <f>Sheet1!D9/(SUM(Sheet1!D$2:D$43))*Sheet1!S$18/(Sheet1!S$18+Sheet1!S$15)</f>
        <v>2.1188818694263489E-2</v>
      </c>
      <c r="O9">
        <f>Sheet1!B9/(SUM(Sheet1!B$2:B$43))*Sheet1!T$18/(Sheet1!T$18+Sheet1!T$15)</f>
        <v>4.7017998525462189E-3</v>
      </c>
    </row>
    <row r="10" spans="1:23" x14ac:dyDescent="0.3">
      <c r="A10" s="1">
        <v>8</v>
      </c>
      <c r="B10">
        <v>3.3595933897195652E-26</v>
      </c>
      <c r="C10">
        <v>0</v>
      </c>
      <c r="D10">
        <v>4.0895667827834147E-3</v>
      </c>
      <c r="E10">
        <v>4.9616480287994198E-5</v>
      </c>
      <c r="F10" t="s">
        <v>17</v>
      </c>
      <c r="G10">
        <v>4.3686548488554609E-26</v>
      </c>
      <c r="H10">
        <v>0</v>
      </c>
      <c r="I10">
        <v>5.3178773984956301E-3</v>
      </c>
      <c r="J10">
        <v>6.451890215541253E-5</v>
      </c>
      <c r="L10" s="7">
        <f>Sheet1!E10/(SUM(Sheet1!E$2:E$43))*Sheet1!Q$18/(Sheet1!Q$18+Sheet1!Q$15)</f>
        <v>5.530549648488836E-4</v>
      </c>
      <c r="M10" s="7">
        <f>Sheet1!C10/(SUM(Sheet1!C$2:C$43))*Sheet1!R$18/(Sheet1!R$18+Sheet1!R$15)</f>
        <v>0</v>
      </c>
      <c r="N10" s="7">
        <f>Sheet1!D10/(SUM(Sheet1!D$2:D$43))*Sheet1!S$18/(Sheet1!S$18+Sheet1!S$15)</f>
        <v>6.1579957075402585E-4</v>
      </c>
      <c r="O10">
        <f>Sheet1!B10/(SUM(Sheet1!B$2:B$43))*Sheet1!T$18/(Sheet1!T$18+Sheet1!T$15)</f>
        <v>7.250756636829393E-27</v>
      </c>
      <c r="Q10" t="s">
        <v>55</v>
      </c>
    </row>
    <row r="11" spans="1:23" x14ac:dyDescent="0.3">
      <c r="A11" s="1">
        <v>9</v>
      </c>
      <c r="B11">
        <v>1.4254356092082879E-5</v>
      </c>
      <c r="C11">
        <v>5.3206192185503405E-4</v>
      </c>
      <c r="D11">
        <v>8.8157257450158597E-3</v>
      </c>
      <c r="E11">
        <v>3.6698376080735189E-4</v>
      </c>
      <c r="F11" t="s">
        <v>18</v>
      </c>
      <c r="G11">
        <v>1.641969455589301E-5</v>
      </c>
      <c r="H11">
        <v>6.1288592660691031E-4</v>
      </c>
      <c r="I11">
        <v>1.015489742830827E-2</v>
      </c>
      <c r="J11">
        <v>4.2273121426904942E-4</v>
      </c>
      <c r="L11" s="7">
        <f>Sheet1!E11/(SUM(Sheet1!E$2:E$43))*Sheet1!Q$18/(Sheet1!Q$18+Sheet1!Q$15)</f>
        <v>4.0906204905173877E-3</v>
      </c>
      <c r="M11" s="7">
        <f>Sheet1!C11/(SUM(Sheet1!C$2:C$43))*Sheet1!R$18/(Sheet1!R$18+Sheet1!R$15)</f>
        <v>2.3232073396882852E-3</v>
      </c>
      <c r="N11" s="7">
        <f>Sheet1!D11/(SUM(Sheet1!D$2:D$43))*Sheet1!S$18/(Sheet1!S$18+Sheet1!S$15)</f>
        <v>1.3274560407034413E-3</v>
      </c>
      <c r="O11">
        <f>Sheet1!B11/(SUM(Sheet1!B$2:B$43))*Sheet1!T$18/(Sheet1!T$18+Sheet1!T$15)</f>
        <v>3.076410001122985E-6</v>
      </c>
      <c r="Q11" t="s">
        <v>51</v>
      </c>
      <c r="R11" t="s">
        <v>52</v>
      </c>
      <c r="S11" t="s">
        <v>53</v>
      </c>
      <c r="T11" t="s">
        <v>54</v>
      </c>
    </row>
    <row r="12" spans="1:23" x14ac:dyDescent="0.3">
      <c r="A12" s="1">
        <v>10</v>
      </c>
      <c r="B12">
        <v>4.8696668037593558E-4</v>
      </c>
      <c r="C12">
        <v>7.6175046079828383E-3</v>
      </c>
      <c r="D12">
        <v>6.0001805360304687E-2</v>
      </c>
      <c r="E12">
        <v>4.9883917135253664E-3</v>
      </c>
      <c r="F12" t="s">
        <v>19</v>
      </c>
      <c r="G12">
        <v>5.3872715629495703E-4</v>
      </c>
      <c r="H12">
        <v>8.4271814908450163E-3</v>
      </c>
      <c r="I12">
        <v>6.6379494279497797E-2</v>
      </c>
      <c r="J12">
        <v>5.5186159353617448E-3</v>
      </c>
      <c r="L12" s="7">
        <f>Sheet1!E12/(SUM(Sheet1!E$2:E$43))*Sheet1!Q$18/(Sheet1!Q$18+Sheet1!Q$15)</f>
        <v>5.560359759021035E-2</v>
      </c>
      <c r="M12" s="7">
        <f>Sheet1!C12/(SUM(Sheet1!C$2:C$43))*Sheet1!R$18/(Sheet1!R$18+Sheet1!R$15)</f>
        <v>3.326124627312986E-2</v>
      </c>
      <c r="N12" s="7">
        <f>Sheet1!D12/(SUM(Sheet1!D$2:D$43))*Sheet1!S$18/(Sheet1!S$18+Sheet1!S$15)</f>
        <v>9.0349633464584696E-3</v>
      </c>
      <c r="O12">
        <f>Sheet1!B12/(SUM(Sheet1!B$2:B$43))*Sheet1!T$18/(Sheet1!T$18+Sheet1!T$15)</f>
        <v>1.0509834018768934E-4</v>
      </c>
      <c r="Q12">
        <v>9.5449378519154898E-4</v>
      </c>
      <c r="R12">
        <v>3.29426185551214E-3</v>
      </c>
      <c r="S12">
        <v>0.13641684324311201</v>
      </c>
      <c r="T12">
        <v>0.110043432999626</v>
      </c>
    </row>
    <row r="13" spans="1:23" x14ac:dyDescent="0.3">
      <c r="A13" s="1">
        <v>11</v>
      </c>
      <c r="B13">
        <v>2.431666037596637E-26</v>
      </c>
      <c r="C13">
        <v>0</v>
      </c>
      <c r="D13">
        <v>2.9600191155894212E-3</v>
      </c>
      <c r="E13">
        <v>3.5912295336272701E-5</v>
      </c>
      <c r="F13" t="s">
        <v>20</v>
      </c>
      <c r="G13">
        <v>4.3686548488554609E-26</v>
      </c>
      <c r="H13">
        <v>0</v>
      </c>
      <c r="I13">
        <v>5.3178773984956301E-3</v>
      </c>
      <c r="J13">
        <v>6.451890215541253E-5</v>
      </c>
      <c r="L13" s="7">
        <f>Sheet1!E13/(SUM(Sheet1!E$2:E$43))*Sheet1!Q$18/(Sheet1!Q$18+Sheet1!Q$15)</f>
        <v>4.0029992291998486E-4</v>
      </c>
      <c r="M13" s="7">
        <f>Sheet1!C13/(SUM(Sheet1!C$2:C$43))*Sheet1!R$18/(Sheet1!R$18+Sheet1!R$15)</f>
        <v>0</v>
      </c>
      <c r="N13" s="7">
        <f>Sheet1!D13/(SUM(Sheet1!D$2:D$43))*Sheet1!S$18/(Sheet1!S$18+Sheet1!S$15)</f>
        <v>4.4571432565360125E-4</v>
      </c>
      <c r="O13">
        <f>Sheet1!B13/(SUM(Sheet1!B$2:B$43))*Sheet1!T$18/(Sheet1!T$18+Sheet1!T$15)</f>
        <v>5.2480811263080239E-27</v>
      </c>
    </row>
    <row r="14" spans="1:23" x14ac:dyDescent="0.3">
      <c r="A14" s="1">
        <v>12</v>
      </c>
      <c r="B14">
        <v>9.9406507616950693E-23</v>
      </c>
      <c r="C14">
        <v>1.577784121653961E-3</v>
      </c>
      <c r="D14">
        <v>1.394169003442618E-2</v>
      </c>
      <c r="E14">
        <v>9.1242723350866677E-4</v>
      </c>
      <c r="F14" t="s">
        <v>21</v>
      </c>
      <c r="G14">
        <v>1.7859061022121161E-22</v>
      </c>
      <c r="H14">
        <v>2.8345974105569599E-3</v>
      </c>
      <c r="I14">
        <v>2.5047202546914421E-2</v>
      </c>
      <c r="J14">
        <v>1.6392381175151401E-3</v>
      </c>
      <c r="L14" s="7">
        <f>Sheet1!E14/(SUM(Sheet1!E$2:E$43))*Sheet1!Q$18/(Sheet1!Q$18+Sheet1!Q$15)</f>
        <v>1.01704596663501E-2</v>
      </c>
      <c r="M14" s="7">
        <f>Sheet1!C14/(SUM(Sheet1!C$2:C$43))*Sheet1!R$18/(Sheet1!R$18+Sheet1!R$15)</f>
        <v>6.8892726603893796E-3</v>
      </c>
      <c r="N14" s="7">
        <f>Sheet1!D14/(SUM(Sheet1!D$2:D$43))*Sheet1!S$18/(Sheet1!S$18+Sheet1!S$15)</f>
        <v>2.0993144738284627E-3</v>
      </c>
      <c r="O14">
        <f>Sheet1!B14/(SUM(Sheet1!B$2:B$43))*Sheet1!T$18/(Sheet1!T$18+Sheet1!T$15)</f>
        <v>2.1454155644347236E-23</v>
      </c>
      <c r="Q14" t="s">
        <v>56</v>
      </c>
    </row>
    <row r="15" spans="1:23" x14ac:dyDescent="0.3">
      <c r="A15" s="1">
        <v>13</v>
      </c>
      <c r="B15">
        <v>2.1047559495182349E-4</v>
      </c>
      <c r="C15">
        <v>4.9860030161342217E-3</v>
      </c>
      <c r="D15">
        <v>4.3982582361305568E-2</v>
      </c>
      <c r="E15">
        <v>2.5740793319581489E-3</v>
      </c>
      <c r="F15" t="s">
        <v>22</v>
      </c>
      <c r="G15">
        <v>2.3284738629416999E-4</v>
      </c>
      <c r="H15">
        <v>5.5159733394621931E-3</v>
      </c>
      <c r="I15">
        <v>4.8657562163642837E-2</v>
      </c>
      <c r="J15">
        <v>2.8476823866324719E-3</v>
      </c>
      <c r="L15" s="7">
        <f>Sheet1!E15/(SUM(Sheet1!E$2:E$43))*Sheet1!Q$18/(Sheet1!Q$18+Sheet1!Q$15)</f>
        <v>2.8692227787847035E-2</v>
      </c>
      <c r="M15" s="7">
        <f>Sheet1!C15/(SUM(Sheet1!C$2:C$43))*Sheet1!R$18/(Sheet1!R$18+Sheet1!R$15)</f>
        <v>2.1770997560594092E-2</v>
      </c>
      <c r="N15" s="7">
        <f>Sheet1!D15/(SUM(Sheet1!D$2:D$43))*Sheet1!S$18/(Sheet1!S$18+Sheet1!S$15)</f>
        <v>6.62281771574629E-3</v>
      </c>
      <c r="O15">
        <f>Sheet1!B15/(SUM(Sheet1!B$2:B$43))*Sheet1!T$18/(Sheet1!T$18+Sheet1!T$15)</f>
        <v>4.542535777268384E-5</v>
      </c>
      <c r="Q15">
        <f>Q12*$W$2^(2019-$W$3)</f>
        <v>9.3540390948771801E-4</v>
      </c>
      <c r="R15">
        <f>R12*$W$2^(2019-$W$3)</f>
        <v>3.2283766184018972E-3</v>
      </c>
      <c r="S15">
        <f>S12*$W$2^(2019-$W$3)</f>
        <v>0.13368850637824978</v>
      </c>
      <c r="T15">
        <f>T12*$W$2^(2019-$W$3)</f>
        <v>0.10784256433963348</v>
      </c>
    </row>
    <row r="16" spans="1:23" x14ac:dyDescent="0.3">
      <c r="A16" s="1">
        <v>14</v>
      </c>
      <c r="B16">
        <v>1.7234291547754299E-22</v>
      </c>
      <c r="C16">
        <v>4.9534964924703674E-3</v>
      </c>
      <c r="D16">
        <v>3.8908579663666149E-2</v>
      </c>
      <c r="E16">
        <v>3.382538350086165E-3</v>
      </c>
      <c r="F16" t="s">
        <v>23</v>
      </c>
      <c r="G16">
        <v>2.0257452534142709E-22</v>
      </c>
      <c r="H16">
        <v>5.822416302765648E-3</v>
      </c>
      <c r="I16">
        <v>4.5733745627062429E-2</v>
      </c>
      <c r="J16">
        <v>3.9758878328083362E-3</v>
      </c>
      <c r="L16" s="7">
        <f>Sheet1!E16/(SUM(Sheet1!E$2:E$43))*Sheet1!Q$18/(Sheet1!Q$18+Sheet1!Q$15)</f>
        <v>3.7703795542296234E-2</v>
      </c>
      <c r="M16" s="7">
        <f>Sheet1!C16/(SUM(Sheet1!C$2:C$43))*Sheet1!R$18/(Sheet1!R$18+Sheet1!R$15)</f>
        <v>2.1629060332497934E-2</v>
      </c>
      <c r="N16" s="7">
        <f>Sheet1!D16/(SUM(Sheet1!D$2:D$43))*Sheet1!S$18/(Sheet1!S$18+Sheet1!S$15)</f>
        <v>5.8587835651450135E-3</v>
      </c>
      <c r="O16">
        <f>Sheet1!B16/(SUM(Sheet1!B$2:B$43))*Sheet1!T$18/(Sheet1!T$18+Sheet1!T$15)</f>
        <v>3.7195469607517915E-23</v>
      </c>
    </row>
    <row r="17" spans="1:20" x14ac:dyDescent="0.3">
      <c r="A17" s="1">
        <v>15</v>
      </c>
      <c r="B17">
        <v>1.17501295277867E-26</v>
      </c>
      <c r="C17">
        <v>0</v>
      </c>
      <c r="D17">
        <v>1.430320096392683E-3</v>
      </c>
      <c r="E17">
        <v>1.7353292570487891E-5</v>
      </c>
      <c r="F17" t="s">
        <v>24</v>
      </c>
      <c r="G17">
        <v>4.3686548488554609E-26</v>
      </c>
      <c r="H17">
        <v>0</v>
      </c>
      <c r="I17">
        <v>5.3178773984956301E-3</v>
      </c>
      <c r="J17">
        <v>6.451890215541253E-5</v>
      </c>
      <c r="L17" s="7">
        <f>Sheet1!E17/(SUM(Sheet1!E$2:E$43))*Sheet1!Q$18/(Sheet1!Q$18+Sheet1!Q$15)</f>
        <v>1.9343017797467303E-4</v>
      </c>
      <c r="M17" s="7">
        <f>Sheet1!C17/(SUM(Sheet1!C$2:C$43))*Sheet1!R$18/(Sheet1!R$18+Sheet1!R$15)</f>
        <v>0</v>
      </c>
      <c r="N17" s="7">
        <f>Sheet1!D17/(SUM(Sheet1!D$2:D$43))*Sheet1!S$18/(Sheet1!S$18+Sheet1!S$15)</f>
        <v>2.1537501358517814E-4</v>
      </c>
      <c r="O17">
        <f>Sheet1!B17/(SUM(Sheet1!B$2:B$43))*Sheet1!T$18/(Sheet1!T$18+Sheet1!T$15)</f>
        <v>2.535941698120679E-27</v>
      </c>
      <c r="Q17" t="s">
        <v>59</v>
      </c>
    </row>
    <row r="18" spans="1:20" x14ac:dyDescent="0.3">
      <c r="A18" s="1">
        <v>16</v>
      </c>
      <c r="B18">
        <v>2.8386878988076739E-2</v>
      </c>
      <c r="C18">
        <v>6.2010658086263694E-3</v>
      </c>
      <c r="D18">
        <v>7.687435130865565E-2</v>
      </c>
      <c r="E18">
        <v>3.3814786495148311E-3</v>
      </c>
      <c r="F18" t="s">
        <v>25</v>
      </c>
      <c r="G18">
        <v>3.0160561275570489E-2</v>
      </c>
      <c r="H18">
        <v>6.5885237110242861E-3</v>
      </c>
      <c r="I18">
        <v>8.1677650584212003E-2</v>
      </c>
      <c r="J18">
        <v>3.592761784540063E-3</v>
      </c>
      <c r="L18" s="7">
        <f>Sheet1!E18/(SUM(Sheet1!E$2:E$43))*Sheet1!Q$18/(Sheet1!Q$18+Sheet1!Q$15)</f>
        <v>3.7691983485922467E-2</v>
      </c>
      <c r="M18" s="7">
        <f>Sheet1!C18/(SUM(Sheet1!C$2:C$43))*Sheet1!R$18/(Sheet1!R$18+Sheet1!R$15)</f>
        <v>2.7076475516727577E-2</v>
      </c>
      <c r="N18" s="7">
        <f>Sheet1!D18/(SUM(Sheet1!D$2:D$43))*Sheet1!S$18/(Sheet1!S$18+Sheet1!S$15)</f>
        <v>1.1575600803771359E-2</v>
      </c>
      <c r="O18">
        <f>Sheet1!B18/(SUM(Sheet1!B$2:B$43))*Sheet1!T$18/(Sheet1!T$18+Sheet1!T$15)</f>
        <v>6.1265256638349062E-3</v>
      </c>
      <c r="Q18">
        <f>AVERAGE(E2:E43)</f>
        <v>1.2006311030260139E-3</v>
      </c>
      <c r="R18">
        <f>AVERAGE(C2:C43)</f>
        <v>2.2244905364720937E-3</v>
      </c>
      <c r="S18">
        <f>AVERAGE(D2:D43)</f>
        <v>2.4432158704534069E-2</v>
      </c>
      <c r="T18">
        <f>AVERAGE(B2:B43)</f>
        <v>2.4773964718287122E-3</v>
      </c>
    </row>
    <row r="19" spans="1:20" x14ac:dyDescent="0.3">
      <c r="A19" s="1">
        <v>17</v>
      </c>
      <c r="B19">
        <v>2.956829707041328E-2</v>
      </c>
      <c r="C19">
        <v>4.3410403738604157E-3</v>
      </c>
      <c r="D19">
        <v>5.8952185652784962E-2</v>
      </c>
      <c r="E19">
        <v>2.234790382692216E-3</v>
      </c>
      <c r="F19" t="s">
        <v>26</v>
      </c>
      <c r="G19">
        <v>3.0787481331125868E-2</v>
      </c>
      <c r="H19">
        <v>4.5200337087259639E-3</v>
      </c>
      <c r="I19">
        <v>6.1382950492279223E-2</v>
      </c>
      <c r="J19">
        <v>2.326937091516261E-3</v>
      </c>
      <c r="L19" s="7">
        <f>Sheet1!E19/(SUM(Sheet1!E$2:E$43))*Sheet1!Q$18/(Sheet1!Q$18+Sheet1!Q$15)</f>
        <v>2.4910310231004734E-2</v>
      </c>
      <c r="M19" s="7">
        <f>Sheet1!C19/(SUM(Sheet1!C$2:C$43))*Sheet1!R$18/(Sheet1!R$18+Sheet1!R$15)</f>
        <v>1.895481793411162E-2</v>
      </c>
      <c r="N19" s="7">
        <f>Sheet1!D19/(SUM(Sheet1!D$2:D$43))*Sheet1!S$18/(Sheet1!S$18+Sheet1!S$15)</f>
        <v>8.8769135089874964E-3</v>
      </c>
      <c r="O19">
        <f>Sheet1!B19/(SUM(Sheet1!B$2:B$43))*Sheet1!T$18/(Sheet1!T$18+Sheet1!T$15)</f>
        <v>6.3815022043765277E-3</v>
      </c>
    </row>
    <row r="20" spans="1:20" x14ac:dyDescent="0.3">
      <c r="A20" s="1">
        <v>18</v>
      </c>
      <c r="B20">
        <v>9.0193662416571542E-5</v>
      </c>
      <c r="C20">
        <v>4.4487119862388104E-3</v>
      </c>
      <c r="D20">
        <v>4.1826281528386203E-2</v>
      </c>
      <c r="E20">
        <v>2.5506223021668582E-3</v>
      </c>
      <c r="F20" t="s">
        <v>27</v>
      </c>
      <c r="G20">
        <v>1.1493786189148819E-4</v>
      </c>
      <c r="H20">
        <v>5.6691948211139206E-3</v>
      </c>
      <c r="I20">
        <v>5.3301121619171277E-2</v>
      </c>
      <c r="J20">
        <v>3.250373319466628E-3</v>
      </c>
      <c r="L20" s="7">
        <f>Sheet1!E20/(SUM(Sheet1!E$2:E$43))*Sheet1!Q$18/(Sheet1!Q$18+Sheet1!Q$15)</f>
        <v>2.8430761704171189E-2</v>
      </c>
      <c r="M20" s="7">
        <f>Sheet1!C20/(SUM(Sheet1!C$2:C$43))*Sheet1!R$18/(Sheet1!R$18+Sheet1!R$15)</f>
        <v>1.9424957724009442E-2</v>
      </c>
      <c r="N20" s="7">
        <f>Sheet1!D20/(SUM(Sheet1!D$2:D$43))*Sheet1!S$18/(Sheet1!S$18+Sheet1!S$15)</f>
        <v>6.2981258356874107E-3</v>
      </c>
      <c r="O20">
        <f>Sheet1!B20/(SUM(Sheet1!B$2:B$43))*Sheet1!T$18/(Sheet1!T$18+Sheet1!T$15)</f>
        <v>1.9465816856530209E-5</v>
      </c>
      <c r="Q20" t="s">
        <v>60</v>
      </c>
    </row>
    <row r="21" spans="1:20" x14ac:dyDescent="0.3">
      <c r="A21" s="1">
        <v>19</v>
      </c>
      <c r="B21">
        <v>9.3309464405136778E-24</v>
      </c>
      <c r="C21">
        <v>2.6770023496326158E-4</v>
      </c>
      <c r="D21">
        <v>4.1809977046398791E-3</v>
      </c>
      <c r="E21">
        <v>2.193342920969958E-4</v>
      </c>
      <c r="F21" t="s">
        <v>28</v>
      </c>
      <c r="G21">
        <v>2.136272221090321E-23</v>
      </c>
      <c r="H21">
        <v>6.1288592660691031E-4</v>
      </c>
      <c r="I21">
        <v>9.5721793172921336E-3</v>
      </c>
      <c r="J21">
        <v>5.0215458670399137E-4</v>
      </c>
      <c r="L21" s="7">
        <f>Sheet1!E21/(SUM(Sheet1!E$2:E$43))*Sheet1!Q$18/(Sheet1!Q$18+Sheet1!Q$15)</f>
        <v>2.4448312032970005E-3</v>
      </c>
      <c r="M21" s="7">
        <f>Sheet1!C21/(SUM(Sheet1!C$2:C$43))*Sheet1!R$18/(Sheet1!R$18+Sheet1!R$15)</f>
        <v>1.1688924261570768E-3</v>
      </c>
      <c r="N21" s="7">
        <f>Sheet1!D21/(SUM(Sheet1!D$2:D$43))*Sheet1!S$18/(Sheet1!S$18+Sheet1!S$15)</f>
        <v>6.2956707362740727E-4</v>
      </c>
      <c r="O21">
        <f>Sheet1!B21/(SUM(Sheet1!B$2:B$43))*Sheet1!T$18/(Sheet1!T$18+Sheet1!T$15)</f>
        <v>2.0138276863647961E-24</v>
      </c>
      <c r="Q21">
        <f>Q15/(Q15+Q18)</f>
        <v>0.43791600044369805</v>
      </c>
      <c r="R21">
        <f>R15/(R15+R18)</f>
        <v>0.59205121392261417</v>
      </c>
      <c r="S21">
        <f>S15/(S15+S18)</f>
        <v>0.84548408842232825</v>
      </c>
      <c r="T21">
        <f>T15/(T15+T18)</f>
        <v>0.97754353379382897</v>
      </c>
    </row>
    <row r="22" spans="1:20" x14ac:dyDescent="0.3">
      <c r="A22" s="1">
        <v>20</v>
      </c>
      <c r="B22">
        <v>1.2884808916654079E-5</v>
      </c>
      <c r="C22">
        <v>2.3445914522069399E-3</v>
      </c>
      <c r="D22">
        <v>2.189887980815294E-2</v>
      </c>
      <c r="E22">
        <v>1.330167655795105E-3</v>
      </c>
      <c r="F22" t="s">
        <v>29</v>
      </c>
      <c r="G22">
        <v>1.6419694555928169E-5</v>
      </c>
      <c r="H22">
        <v>2.9878188922086882E-3</v>
      </c>
      <c r="I22">
        <v>2.7906732640954671E-2</v>
      </c>
      <c r="J22">
        <v>1.695092783882918E-3</v>
      </c>
      <c r="L22" s="7">
        <f>Sheet1!E22/(SUM(Sheet1!E$2:E$43))*Sheet1!Q$18/(Sheet1!Q$18+Sheet1!Q$15)</f>
        <v>1.4826844263213321E-2</v>
      </c>
      <c r="M22" s="7">
        <f>Sheet1!C22/(SUM(Sheet1!C$2:C$43))*Sheet1!R$18/(Sheet1!R$18+Sheet1!R$15)</f>
        <v>1.023747771941038E-2</v>
      </c>
      <c r="N22" s="7">
        <f>Sheet1!D22/(SUM(Sheet1!D$2:D$43))*Sheet1!S$18/(Sheet1!S$18+Sheet1!S$15)</f>
        <v>3.2974937205148889E-3</v>
      </c>
      <c r="O22">
        <f>Sheet1!B22/(SUM(Sheet1!B$2:B$43))*Sheet1!T$18/(Sheet1!T$18+Sheet1!T$15)</f>
        <v>2.7808309795045322E-6</v>
      </c>
    </row>
    <row r="23" spans="1:20" x14ac:dyDescent="0.3">
      <c r="A23" s="1">
        <v>21</v>
      </c>
      <c r="B23">
        <v>4.0295081346138889E-26</v>
      </c>
      <c r="C23">
        <v>0</v>
      </c>
      <c r="D23">
        <v>4.9050407911560004E-3</v>
      </c>
      <c r="E23">
        <v>5.951018106630788E-5</v>
      </c>
      <c r="F23" t="s">
        <v>30</v>
      </c>
      <c r="G23">
        <v>4.3686548488554609E-26</v>
      </c>
      <c r="H23">
        <v>0</v>
      </c>
      <c r="I23">
        <v>5.3178773984956301E-3</v>
      </c>
      <c r="J23">
        <v>6.451890215541253E-5</v>
      </c>
      <c r="L23" s="7">
        <f>Sheet1!E23/(SUM(Sheet1!E$2:E$43))*Sheet1!Q$18/(Sheet1!Q$18+Sheet1!Q$15)</f>
        <v>6.6333607113484589E-4</v>
      </c>
      <c r="M23" s="7">
        <f>Sheet1!C23/(SUM(Sheet1!C$2:C$43))*Sheet1!R$18/(Sheet1!R$18+Sheet1!R$15)</f>
        <v>0</v>
      </c>
      <c r="N23" s="7">
        <f>Sheet1!D23/(SUM(Sheet1!D$2:D$43))*Sheet1!S$18/(Sheet1!S$18+Sheet1!S$15)</f>
        <v>7.3859217226648259E-4</v>
      </c>
      <c r="O23">
        <f>Sheet1!B23/(SUM(Sheet1!B$2:B$43))*Sheet1!T$18/(Sheet1!T$18+Sheet1!T$15)</f>
        <v>8.6965830268669816E-27</v>
      </c>
    </row>
    <row r="24" spans="1:20" x14ac:dyDescent="0.3">
      <c r="A24" s="1">
        <v>22</v>
      </c>
      <c r="B24">
        <v>4.9038946978299867E-4</v>
      </c>
      <c r="C24">
        <v>1.2215707389528841E-3</v>
      </c>
      <c r="D24">
        <v>2.383685923885865E-2</v>
      </c>
      <c r="E24">
        <v>5.502048516919831E-4</v>
      </c>
      <c r="F24" t="s">
        <v>31</v>
      </c>
      <c r="G24">
        <v>5.5358546890102607E-4</v>
      </c>
      <c r="H24">
        <v>1.3789933348655481E-3</v>
      </c>
      <c r="I24">
        <v>2.6908691380976311E-2</v>
      </c>
      <c r="J24">
        <v>6.211091990827362E-4</v>
      </c>
      <c r="L24" s="7">
        <f>Sheet1!E24/(SUM(Sheet1!E$2:E$43))*Sheet1!Q$18/(Sheet1!Q$18+Sheet1!Q$15)</f>
        <v>6.1329123538379129E-3</v>
      </c>
      <c r="M24" s="7">
        <f>Sheet1!C24/(SUM(Sheet1!C$2:C$43))*Sheet1!R$18/(Sheet1!R$18+Sheet1!R$15)</f>
        <v>5.3338944023455506E-3</v>
      </c>
      <c r="N24" s="7">
        <f>Sheet1!D24/(SUM(Sheet1!D$2:D$43))*Sheet1!S$18/(Sheet1!S$18+Sheet1!S$15)</f>
        <v>3.5893111586315146E-3</v>
      </c>
      <c r="O24">
        <f>Sheet1!B24/(SUM(Sheet1!B$2:B$43))*Sheet1!T$18/(Sheet1!T$18+Sheet1!T$15)</f>
        <v>1.0583705497042689E-4</v>
      </c>
    </row>
    <row r="25" spans="1:20" x14ac:dyDescent="0.3">
      <c r="A25" s="1">
        <v>23</v>
      </c>
      <c r="B25">
        <v>1.096191897932152E-5</v>
      </c>
      <c r="C25">
        <v>2.6084430061679158E-3</v>
      </c>
      <c r="D25">
        <v>2.429093246036141E-2</v>
      </c>
      <c r="E25">
        <v>1.1302425020150999E-3</v>
      </c>
      <c r="F25" t="s">
        <v>32</v>
      </c>
      <c r="G25">
        <v>1.6419694555928399E-5</v>
      </c>
      <c r="H25">
        <v>3.9071477821190533E-3</v>
      </c>
      <c r="I25">
        <v>3.6385024577376253E-2</v>
      </c>
      <c r="J25">
        <v>1.6929733463843649E-3</v>
      </c>
      <c r="L25" s="7">
        <f>Sheet1!E25/(SUM(Sheet1!E$2:E$43))*Sheet1!Q$18/(Sheet1!Q$18+Sheet1!Q$15)</f>
        <v>1.2598358924180453E-2</v>
      </c>
      <c r="M25" s="7">
        <f>Sheet1!C25/(SUM(Sheet1!C$2:C$43))*Sheet1!R$18/(Sheet1!R$18+Sheet1!R$15)</f>
        <v>1.1389565176849803E-2</v>
      </c>
      <c r="N25" s="7">
        <f>Sheet1!D25/(SUM(Sheet1!D$2:D$43))*Sheet1!S$18/(Sheet1!S$18+Sheet1!S$15)</f>
        <v>3.6576846831988252E-3</v>
      </c>
      <c r="O25">
        <f>Sheet1!B25/(SUM(Sheet1!B$2:B$43))*Sheet1!T$18/(Sheet1!T$18+Sheet1!T$15)</f>
        <v>2.3658281694123766E-6</v>
      </c>
    </row>
    <row r="26" spans="1:20" x14ac:dyDescent="0.3">
      <c r="A26" s="1">
        <v>24</v>
      </c>
      <c r="B26">
        <v>3.4543935561760449E-4</v>
      </c>
      <c r="C26">
        <v>3.0058864771883849E-3</v>
      </c>
      <c r="D26">
        <v>3.9445065528907218E-2</v>
      </c>
      <c r="E26">
        <v>1.1630570749880649E-3</v>
      </c>
      <c r="F26" t="s">
        <v>33</v>
      </c>
      <c r="G26">
        <v>4.4020898901391068E-4</v>
      </c>
      <c r="H26">
        <v>3.83053704129319E-3</v>
      </c>
      <c r="I26">
        <v>5.0266630410489288E-2</v>
      </c>
      <c r="J26">
        <v>1.482136215286178E-3</v>
      </c>
      <c r="L26" s="7">
        <f>Sheet1!E26/(SUM(Sheet1!E$2:E$43))*Sheet1!Q$18/(Sheet1!Q$18+Sheet1!Q$15)</f>
        <v>1.2964129780894885E-2</v>
      </c>
      <c r="M26" s="7">
        <f>Sheet1!C26/(SUM(Sheet1!C$2:C$43))*Sheet1!R$18/(Sheet1!R$18+Sheet1!R$15)</f>
        <v>1.3124971435141516E-2</v>
      </c>
      <c r="N26" s="7">
        <f>Sheet1!D26/(SUM(Sheet1!D$2:D$43))*Sheet1!S$18/(Sheet1!S$18+Sheet1!S$15)</f>
        <v>5.9395666365749415E-3</v>
      </c>
      <c r="O26">
        <f>Sheet1!B26/(SUM(Sheet1!B$2:B$43))*Sheet1!T$18/(Sheet1!T$18+Sheet1!T$15)</f>
        <v>7.4553566750989729E-5</v>
      </c>
    </row>
    <row r="27" spans="1:20" x14ac:dyDescent="0.3">
      <c r="A27" s="1">
        <v>25</v>
      </c>
      <c r="B27">
        <v>3.6423562037522691E-26</v>
      </c>
      <c r="C27">
        <v>0</v>
      </c>
      <c r="D27">
        <v>4.4337683802782354E-3</v>
      </c>
      <c r="E27">
        <v>5.3792490287169292E-5</v>
      </c>
      <c r="F27" t="s">
        <v>34</v>
      </c>
      <c r="G27">
        <v>4.3686548488554609E-26</v>
      </c>
      <c r="H27">
        <v>0</v>
      </c>
      <c r="I27">
        <v>5.3178773984956301E-3</v>
      </c>
      <c r="J27">
        <v>6.451890215541253E-5</v>
      </c>
      <c r="L27" s="7">
        <f>Sheet1!E27/(SUM(Sheet1!E$2:E$43))*Sheet1!Q$18/(Sheet1!Q$18+Sheet1!Q$15)</f>
        <v>5.9960326996639146E-4</v>
      </c>
      <c r="M27" s="7">
        <f>Sheet1!C27/(SUM(Sheet1!C$2:C$43))*Sheet1!R$18/(Sheet1!R$18+Sheet1!R$15)</f>
        <v>0</v>
      </c>
      <c r="N27" s="7">
        <f>Sheet1!D27/(SUM(Sheet1!D$2:D$43))*Sheet1!S$18/(Sheet1!S$18+Sheet1!S$15)</f>
        <v>6.6762882486536197E-4</v>
      </c>
      <c r="O27">
        <f>Sheet1!B27/(SUM(Sheet1!B$2:B$43))*Sheet1!T$18/(Sheet1!T$18+Sheet1!T$15)</f>
        <v>7.8610222590829593E-27</v>
      </c>
    </row>
    <row r="28" spans="1:20" x14ac:dyDescent="0.3">
      <c r="A28" s="1">
        <v>26</v>
      </c>
      <c r="B28">
        <v>4.0295081346138889E-26</v>
      </c>
      <c r="C28">
        <v>0</v>
      </c>
      <c r="D28">
        <v>4.9050407911560004E-3</v>
      </c>
      <c r="E28">
        <v>5.951018106630788E-5</v>
      </c>
      <c r="F28" t="s">
        <v>35</v>
      </c>
      <c r="G28">
        <v>4.3686548488554609E-26</v>
      </c>
      <c r="H28">
        <v>0</v>
      </c>
      <c r="I28">
        <v>5.3178773984956301E-3</v>
      </c>
      <c r="J28">
        <v>6.451890215541253E-5</v>
      </c>
      <c r="L28" s="7">
        <f>Sheet1!E28/(SUM(Sheet1!E$2:E$43))*Sheet1!Q$18/(Sheet1!Q$18+Sheet1!Q$15)</f>
        <v>6.6333607113484589E-4</v>
      </c>
      <c r="M28" s="7">
        <f>Sheet1!C28/(SUM(Sheet1!C$2:C$43))*Sheet1!R$18/(Sheet1!R$18+Sheet1!R$15)</f>
        <v>0</v>
      </c>
      <c r="N28" s="7">
        <f>Sheet1!D28/(SUM(Sheet1!D$2:D$43))*Sheet1!S$18/(Sheet1!S$18+Sheet1!S$15)</f>
        <v>7.3859217226648259E-4</v>
      </c>
      <c r="O28">
        <f>Sheet1!B28/(SUM(Sheet1!B$2:B$43))*Sheet1!T$18/(Sheet1!T$18+Sheet1!T$15)</f>
        <v>8.6965830268669816E-27</v>
      </c>
    </row>
    <row r="29" spans="1:20" x14ac:dyDescent="0.3">
      <c r="A29" s="1">
        <v>27</v>
      </c>
      <c r="B29">
        <v>1.9081690062400151E-26</v>
      </c>
      <c r="C29">
        <v>0</v>
      </c>
      <c r="D29">
        <v>2.3227765025777111E-3</v>
      </c>
      <c r="E29">
        <v>2.8180978738076439E-5</v>
      </c>
      <c r="F29" t="s">
        <v>36</v>
      </c>
      <c r="G29">
        <v>4.3686548488554609E-26</v>
      </c>
      <c r="H29">
        <v>0</v>
      </c>
      <c r="I29">
        <v>5.3178773984956301E-3</v>
      </c>
      <c r="J29">
        <v>6.451890215541253E-5</v>
      </c>
      <c r="L29" s="7">
        <f>Sheet1!E29/(SUM(Sheet1!E$2:E$43))*Sheet1!Q$18/(Sheet1!Q$18+Sheet1!Q$15)</f>
        <v>3.1412204402506339E-4</v>
      </c>
      <c r="M29" s="7">
        <f>Sheet1!C29/(SUM(Sheet1!C$2:C$43))*Sheet1!R$18/(Sheet1!R$18+Sheet1!R$15)</f>
        <v>0</v>
      </c>
      <c r="N29" s="7">
        <f>Sheet1!D29/(SUM(Sheet1!D$2:D$43))*Sheet1!S$18/(Sheet1!S$18+Sheet1!S$15)</f>
        <v>3.4975948534855973E-4</v>
      </c>
      <c r="O29">
        <f>Sheet1!B29/(SUM(Sheet1!B$2:B$43))*Sheet1!T$18/(Sheet1!T$18+Sheet1!T$15)</f>
        <v>4.1182570273308696E-27</v>
      </c>
    </row>
    <row r="30" spans="1:20" x14ac:dyDescent="0.3">
      <c r="A30" s="1">
        <v>28</v>
      </c>
      <c r="B30">
        <v>1.198365251110558E-27</v>
      </c>
      <c r="C30">
        <v>0</v>
      </c>
      <c r="D30">
        <v>1.4587463886493499E-4</v>
      </c>
      <c r="E30">
        <v>1.7698173249622751E-6</v>
      </c>
      <c r="F30" t="s">
        <v>37</v>
      </c>
      <c r="G30">
        <v>4.3686548488554609E-26</v>
      </c>
      <c r="H30">
        <v>0</v>
      </c>
      <c r="I30">
        <v>5.3178773984956301E-3</v>
      </c>
      <c r="J30">
        <v>6.451890215541253E-5</v>
      </c>
      <c r="L30" s="7">
        <f>Sheet1!E30/(SUM(Sheet1!E$2:E$43))*Sheet1!Q$18/(Sheet1!Q$18+Sheet1!Q$15)</f>
        <v>1.9727442429704146E-5</v>
      </c>
      <c r="M30" s="7">
        <f>Sheet1!C30/(SUM(Sheet1!C$2:C$43))*Sheet1!R$18/(Sheet1!R$18+Sheet1!R$15)</f>
        <v>0</v>
      </c>
      <c r="N30" s="7">
        <f>Sheet1!D30/(SUM(Sheet1!D$2:D$43))*Sheet1!S$18/(Sheet1!S$18+Sheet1!S$15)</f>
        <v>2.1965539326829704E-5</v>
      </c>
      <c r="O30">
        <f>Sheet1!B30/(SUM(Sheet1!B$2:B$43))*Sheet1!T$18/(Sheet1!T$18+Sheet1!T$15)</f>
        <v>2.5863411996297859E-28</v>
      </c>
    </row>
    <row r="31" spans="1:20" x14ac:dyDescent="0.3">
      <c r="A31" s="1">
        <v>29</v>
      </c>
      <c r="B31">
        <v>2.1508825523065868E-6</v>
      </c>
      <c r="C31">
        <v>2.1071258241411811E-3</v>
      </c>
      <c r="D31">
        <v>1.8879870676093941E-2</v>
      </c>
      <c r="E31">
        <v>1.18156702201823E-3</v>
      </c>
      <c r="F31" t="s">
        <v>38</v>
      </c>
      <c r="G31">
        <v>2.9716625116557292E-6</v>
      </c>
      <c r="H31">
        <v>2.911208151382824E-3</v>
      </c>
      <c r="I31">
        <v>2.608445721636014E-2</v>
      </c>
      <c r="J31">
        <v>1.632454743089005E-3</v>
      </c>
      <c r="L31" s="7">
        <f>Sheet1!E31/(SUM(Sheet1!E$2:E$43))*Sheet1!Q$18/(Sheet1!Q$18+Sheet1!Q$15)</f>
        <v>1.3170452721270801E-2</v>
      </c>
      <c r="M31" s="7">
        <f>Sheet1!C31/(SUM(Sheet1!C$2:C$43))*Sheet1!R$18/(Sheet1!R$18+Sheet1!R$15)</f>
        <v>9.2006023720398698E-3</v>
      </c>
      <c r="N31" s="7">
        <f>Sheet1!D31/(SUM(Sheet1!D$2:D$43))*Sheet1!S$18/(Sheet1!S$18+Sheet1!S$15)</f>
        <v>2.842896784856319E-3</v>
      </c>
      <c r="O31">
        <f>Sheet1!B31/(SUM(Sheet1!B$2:B$43))*Sheet1!T$18/(Sheet1!T$18+Sheet1!T$15)</f>
        <v>4.6420873397656409E-7</v>
      </c>
    </row>
    <row r="32" spans="1:20" x14ac:dyDescent="0.3">
      <c r="A32" s="1">
        <v>30</v>
      </c>
      <c r="B32">
        <v>6.9991388705937922E-5</v>
      </c>
      <c r="C32">
        <v>3.0635994975504021E-3</v>
      </c>
      <c r="D32">
        <v>3.4519376903439251E-2</v>
      </c>
      <c r="E32">
        <v>1.501842131729118E-3</v>
      </c>
      <c r="F32" t="s">
        <v>39</v>
      </c>
      <c r="G32">
        <v>9.1013460314566958E-5</v>
      </c>
      <c r="H32">
        <v>3.983758522944917E-3</v>
      </c>
      <c r="I32">
        <v>4.4887349686465218E-2</v>
      </c>
      <c r="J32">
        <v>1.9529238065150219E-3</v>
      </c>
      <c r="L32" s="7">
        <f>Sheet1!E32/(SUM(Sheet1!E$2:E$43))*Sheet1!Q$18/(Sheet1!Q$18+Sheet1!Q$15)</f>
        <v>1.6740430650277346E-2</v>
      </c>
      <c r="M32" s="7">
        <f>Sheet1!C32/(SUM(Sheet1!C$2:C$43))*Sheet1!R$18/(Sheet1!R$18+Sheet1!R$15)</f>
        <v>1.3376970886696232E-2</v>
      </c>
      <c r="N32" s="7">
        <f>Sheet1!D32/(SUM(Sheet1!D$2:D$43))*Sheet1!S$18/(Sheet1!S$18+Sheet1!S$15)</f>
        <v>5.1978653507564233E-3</v>
      </c>
      <c r="O32">
        <f>Sheet1!B32/(SUM(Sheet1!B$2:B$43))*Sheet1!T$18/(Sheet1!T$18+Sheet1!T$15)</f>
        <v>1.5105712725040422E-5</v>
      </c>
    </row>
    <row r="33" spans="1:15" x14ac:dyDescent="0.3">
      <c r="A33" s="1">
        <v>31</v>
      </c>
      <c r="B33">
        <v>2.5919957537118139E-5</v>
      </c>
      <c r="C33">
        <v>3.1052380566291078E-3</v>
      </c>
      <c r="D33">
        <v>2.922883910960573E-2</v>
      </c>
      <c r="E33">
        <v>1.4469499553526461E-3</v>
      </c>
      <c r="F33" t="s">
        <v>40</v>
      </c>
      <c r="G33">
        <v>3.581105162351195E-5</v>
      </c>
      <c r="H33">
        <v>4.2902014862483719E-3</v>
      </c>
      <c r="I33">
        <v>4.0382607292102572E-2</v>
      </c>
      <c r="J33">
        <v>1.999108195820489E-3</v>
      </c>
      <c r="L33" s="7">
        <f>Sheet1!E33/(SUM(Sheet1!E$2:E$43))*Sheet1!Q$18/(Sheet1!Q$18+Sheet1!Q$15)</f>
        <v>1.6128569621438622E-2</v>
      </c>
      <c r="M33" s="7">
        <f>Sheet1!C33/(SUM(Sheet1!C$2:C$43))*Sheet1!R$18/(Sheet1!R$18+Sheet1!R$15)</f>
        <v>1.355878244300612E-2</v>
      </c>
      <c r="N33" s="7">
        <f>Sheet1!D33/(SUM(Sheet1!D$2:D$43))*Sheet1!S$18/(Sheet1!S$18+Sheet1!S$15)</f>
        <v>4.401225736943036E-3</v>
      </c>
      <c r="O33">
        <f>Sheet1!B33/(SUM(Sheet1!B$2:B$43))*Sheet1!T$18/(Sheet1!T$18+Sheet1!T$15)</f>
        <v>5.5941086416497317E-6</v>
      </c>
    </row>
    <row r="34" spans="1:15" x14ac:dyDescent="0.3">
      <c r="A34" s="1">
        <v>32</v>
      </c>
      <c r="B34">
        <v>2.976070207084135E-26</v>
      </c>
      <c r="C34">
        <v>0</v>
      </c>
      <c r="D34">
        <v>3.6227115755631889E-3</v>
      </c>
      <c r="E34">
        <v>4.3952381028408507E-5</v>
      </c>
      <c r="F34" t="s">
        <v>41</v>
      </c>
      <c r="G34">
        <v>4.3686548488554609E-26</v>
      </c>
      <c r="H34">
        <v>0</v>
      </c>
      <c r="I34">
        <v>5.3178773984956301E-3</v>
      </c>
      <c r="J34">
        <v>6.451890215541253E-5</v>
      </c>
      <c r="L34" s="7">
        <f>Sheet1!E34/(SUM(Sheet1!E$2:E$43))*Sheet1!Q$18/(Sheet1!Q$18+Sheet1!Q$15)</f>
        <v>4.8991952681039079E-4</v>
      </c>
      <c r="M34" s="7">
        <f>Sheet1!C34/(SUM(Sheet1!C$2:C$43))*Sheet1!R$18/(Sheet1!R$18+Sheet1!R$15)</f>
        <v>0</v>
      </c>
      <c r="N34" s="7">
        <f>Sheet1!D34/(SUM(Sheet1!D$2:D$43))*Sheet1!S$18/(Sheet1!S$18+Sheet1!S$15)</f>
        <v>5.4550135789177556E-4</v>
      </c>
      <c r="O34">
        <f>Sheet1!B34/(SUM(Sheet1!B$2:B$43))*Sheet1!T$18/(Sheet1!T$18+Sheet1!T$15)</f>
        <v>6.4230275222343974E-27</v>
      </c>
    </row>
    <row r="35" spans="1:15" x14ac:dyDescent="0.3">
      <c r="A35" s="1">
        <v>33</v>
      </c>
      <c r="B35">
        <v>5.8819073602611835E-4</v>
      </c>
      <c r="C35">
        <v>3.9361723810704052E-3</v>
      </c>
      <c r="D35">
        <v>4.0305617075387878E-2</v>
      </c>
      <c r="E35">
        <v>1.7798332166462821E-3</v>
      </c>
      <c r="F35" t="s">
        <v>42</v>
      </c>
      <c r="G35">
        <v>6.6399028623176826E-4</v>
      </c>
      <c r="H35">
        <v>4.4434229679001002E-3</v>
      </c>
      <c r="I35">
        <v>4.5499761521994572E-2</v>
      </c>
      <c r="J35">
        <v>2.0091985381308292E-3</v>
      </c>
      <c r="L35" s="7">
        <f>Sheet1!E35/(SUM(Sheet1!E$2:E$43))*Sheet1!Q$18/(Sheet1!Q$18+Sheet1!Q$15)</f>
        <v>1.9839085548907207E-2</v>
      </c>
      <c r="M35" s="7">
        <f>Sheet1!C35/(SUM(Sheet1!C$2:C$43))*Sheet1!R$18/(Sheet1!R$18+Sheet1!R$15)</f>
        <v>1.7186993074224558E-2</v>
      </c>
      <c r="N35" s="7">
        <f>Sheet1!D35/(SUM(Sheet1!D$2:D$43))*Sheet1!S$18/(Sheet1!S$18+Sheet1!S$15)</f>
        <v>6.0691469322594217E-3</v>
      </c>
      <c r="O35">
        <f>Sheet1!B35/(SUM(Sheet1!B$2:B$43))*Sheet1!T$18/(Sheet1!T$18+Sheet1!T$15)</f>
        <v>1.2694476349469602E-4</v>
      </c>
    </row>
    <row r="36" spans="1:15" x14ac:dyDescent="0.3">
      <c r="A36" s="1">
        <v>34</v>
      </c>
      <c r="B36">
        <v>2.3353720625078099E-26</v>
      </c>
      <c r="C36">
        <v>0</v>
      </c>
      <c r="D36">
        <v>2.8428023586120799E-3</v>
      </c>
      <c r="E36">
        <v>3.4490168440956302E-5</v>
      </c>
      <c r="F36" t="s">
        <v>43</v>
      </c>
      <c r="G36">
        <v>4.3686548488554609E-26</v>
      </c>
      <c r="H36">
        <v>0</v>
      </c>
      <c r="I36">
        <v>5.3178773984956301E-3</v>
      </c>
      <c r="J36">
        <v>6.451890215541253E-5</v>
      </c>
      <c r="L36" s="7">
        <f>Sheet1!E36/(SUM(Sheet1!E$2:E$43))*Sheet1!Q$18/(Sheet1!Q$18+Sheet1!Q$15)</f>
        <v>3.8444804597235344E-4</v>
      </c>
      <c r="M36" s="7">
        <f>Sheet1!C36/(SUM(Sheet1!C$2:C$43))*Sheet1!R$18/(Sheet1!R$18+Sheet1!R$15)</f>
        <v>0</v>
      </c>
      <c r="N36" s="7">
        <f>Sheet1!D36/(SUM(Sheet1!D$2:D$43))*Sheet1!S$18/(Sheet1!S$18+Sheet1!S$15)</f>
        <v>4.2806403835771856E-4</v>
      </c>
      <c r="O36">
        <f>Sheet1!B36/(SUM(Sheet1!B$2:B$43))*Sheet1!T$18/(Sheet1!T$18+Sheet1!T$15)</f>
        <v>5.040257113706226E-27</v>
      </c>
    </row>
    <row r="37" spans="1:15" x14ac:dyDescent="0.3">
      <c r="A37" s="1">
        <v>35</v>
      </c>
      <c r="B37">
        <v>2.5254225476641849E-5</v>
      </c>
      <c r="C37">
        <v>2.5922764979272629E-3</v>
      </c>
      <c r="D37">
        <v>2.3413752956746321E-2</v>
      </c>
      <c r="E37">
        <v>1.2621971671857629E-3</v>
      </c>
      <c r="F37" t="s">
        <v>44</v>
      </c>
      <c r="G37">
        <v>3.2839389111856141E-5</v>
      </c>
      <c r="H37">
        <v>3.3708725963380072E-3</v>
      </c>
      <c r="I37">
        <v>3.0446126515605479E-2</v>
      </c>
      <c r="J37">
        <v>1.641300935854618E-3</v>
      </c>
      <c r="L37" s="7">
        <f>Sheet1!E37/(SUM(Sheet1!E$2:E$43))*Sheet1!Q$18/(Sheet1!Q$18+Sheet1!Q$15)</f>
        <v>1.4069204544103759E-2</v>
      </c>
      <c r="M37" s="7">
        <f>Sheet1!C37/(SUM(Sheet1!C$2:C$43))*Sheet1!R$18/(Sheet1!R$18+Sheet1!R$15)</f>
        <v>1.1318975365666041E-2</v>
      </c>
      <c r="N37" s="7">
        <f>Sheet1!D37/(SUM(Sheet1!D$2:D$43))*Sheet1!S$18/(Sheet1!S$18+Sheet1!S$15)</f>
        <v>3.5256005797983285E-3</v>
      </c>
      <c r="O37">
        <f>Sheet1!B37/(SUM(Sheet1!B$2:B$43))*Sheet1!T$18/(Sheet1!T$18+Sheet1!T$15)</f>
        <v>5.4504287198288523E-6</v>
      </c>
    </row>
    <row r="38" spans="1:15" x14ac:dyDescent="0.3">
      <c r="A38" s="1">
        <v>36</v>
      </c>
      <c r="B38">
        <v>2.198033502255851E-26</v>
      </c>
      <c r="C38">
        <v>0</v>
      </c>
      <c r="D38">
        <v>2.6756228375068212E-3</v>
      </c>
      <c r="E38">
        <v>3.2461870615280538E-5</v>
      </c>
      <c r="F38" t="s">
        <v>45</v>
      </c>
      <c r="G38">
        <v>4.3686548488554609E-26</v>
      </c>
      <c r="H38">
        <v>0</v>
      </c>
      <c r="I38">
        <v>5.3178773984956301E-3</v>
      </c>
      <c r="J38">
        <v>6.451890215541253E-5</v>
      </c>
      <c r="L38" s="7">
        <f>Sheet1!E38/(SUM(Sheet1!E$2:E$43))*Sheet1!Q$18/(Sheet1!Q$18+Sheet1!Q$15)</f>
        <v>3.6183942528481125E-4</v>
      </c>
      <c r="M38" s="7">
        <f>Sheet1!C38/(SUM(Sheet1!C$2:C$43))*Sheet1!R$18/(Sheet1!R$18+Sheet1!R$15)</f>
        <v>0</v>
      </c>
      <c r="N38" s="7">
        <f>Sheet1!D38/(SUM(Sheet1!D$2:D$43))*Sheet1!S$18/(Sheet1!S$18+Sheet1!S$15)</f>
        <v>4.0289044838997797E-4</v>
      </c>
      <c r="O38">
        <f>Sheet1!B38/(SUM(Sheet1!B$2:B$43))*Sheet1!T$18/(Sheet1!T$18+Sheet1!T$15)</f>
        <v>4.7438496733633898E-27</v>
      </c>
    </row>
    <row r="39" spans="1:15" x14ac:dyDescent="0.3">
      <c r="A39" s="1">
        <v>37</v>
      </c>
      <c r="B39">
        <v>2.077770577942212E-22</v>
      </c>
      <c r="C39">
        <v>5.9721236126585456E-3</v>
      </c>
      <c r="D39">
        <v>4.616585152309699E-2</v>
      </c>
      <c r="E39">
        <v>4.1035242989904824E-3</v>
      </c>
      <c r="F39" t="s">
        <v>46</v>
      </c>
      <c r="G39">
        <v>2.3455307883504891E-22</v>
      </c>
      <c r="H39">
        <v>6.7417451926760144E-3</v>
      </c>
      <c r="I39">
        <v>5.2115198505257178E-2</v>
      </c>
      <c r="J39">
        <v>4.6323413596312006E-3</v>
      </c>
      <c r="L39" s="7">
        <f>Sheet1!E39/(SUM(Sheet1!E$2:E$43))*Sheet1!Q$18/(Sheet1!Q$18+Sheet1!Q$15)</f>
        <v>4.5740336149637566E-2</v>
      </c>
      <c r="M39" s="7">
        <f>Sheet1!C39/(SUM(Sheet1!C$2:C$43))*Sheet1!R$18/(Sheet1!R$18+Sheet1!R$15)</f>
        <v>2.6076817078133811E-2</v>
      </c>
      <c r="N39" s="7">
        <f>Sheet1!D39/(SUM(Sheet1!D$2:D$43))*Sheet1!S$18/(Sheet1!S$18+Sheet1!S$15)</f>
        <v>6.9515704379983544E-3</v>
      </c>
      <c r="O39">
        <f>Sheet1!B39/(SUM(Sheet1!B$2:B$43))*Sheet1!T$18/(Sheet1!T$18+Sheet1!T$15)</f>
        <v>4.4842952882107226E-23</v>
      </c>
    </row>
    <row r="40" spans="1:15" x14ac:dyDescent="0.3">
      <c r="A40" s="1">
        <v>38</v>
      </c>
      <c r="B40">
        <v>2.431666037596637E-26</v>
      </c>
      <c r="C40">
        <v>0</v>
      </c>
      <c r="D40">
        <v>2.9600191155894212E-3</v>
      </c>
      <c r="E40">
        <v>3.5912295336272701E-5</v>
      </c>
      <c r="F40" t="s">
        <v>47</v>
      </c>
      <c r="G40">
        <v>4.3686548488554609E-26</v>
      </c>
      <c r="H40">
        <v>0</v>
      </c>
      <c r="I40">
        <v>5.3178773984956301E-3</v>
      </c>
      <c r="J40">
        <v>6.451890215541253E-5</v>
      </c>
      <c r="L40" s="7">
        <f>Sheet1!E40/(SUM(Sheet1!E$2:E$43))*Sheet1!Q$18/(Sheet1!Q$18+Sheet1!Q$15)</f>
        <v>4.0029992291998486E-4</v>
      </c>
      <c r="M40" s="7">
        <f>Sheet1!C40/(SUM(Sheet1!C$2:C$43))*Sheet1!R$18/(Sheet1!R$18+Sheet1!R$15)</f>
        <v>0</v>
      </c>
      <c r="N40" s="7">
        <f>Sheet1!D40/(SUM(Sheet1!D$2:D$43))*Sheet1!S$18/(Sheet1!S$18+Sheet1!S$15)</f>
        <v>4.4571432565360125E-4</v>
      </c>
      <c r="O40">
        <f>Sheet1!B40/(SUM(Sheet1!B$2:B$43))*Sheet1!T$18/(Sheet1!T$18+Sheet1!T$15)</f>
        <v>5.2480811263080239E-27</v>
      </c>
    </row>
    <row r="41" spans="1:15" x14ac:dyDescent="0.3">
      <c r="A41" s="1">
        <v>39</v>
      </c>
      <c r="B41">
        <v>2.198033502255851E-26</v>
      </c>
      <c r="C41">
        <v>0</v>
      </c>
      <c r="D41">
        <v>2.6756228375068212E-3</v>
      </c>
      <c r="E41">
        <v>3.2461870615280538E-5</v>
      </c>
      <c r="F41" t="s">
        <v>48</v>
      </c>
      <c r="G41">
        <v>4.3686548488554609E-26</v>
      </c>
      <c r="H41">
        <v>0</v>
      </c>
      <c r="I41">
        <v>5.3178773984956301E-3</v>
      </c>
      <c r="J41">
        <v>6.451890215541253E-5</v>
      </c>
      <c r="L41" s="7">
        <f>Sheet1!E41/(SUM(Sheet1!E$2:E$43))*Sheet1!Q$18/(Sheet1!Q$18+Sheet1!Q$15)</f>
        <v>3.6183942528481125E-4</v>
      </c>
      <c r="M41" s="7">
        <f>Sheet1!C41/(SUM(Sheet1!C$2:C$43))*Sheet1!R$18/(Sheet1!R$18+Sheet1!R$15)</f>
        <v>0</v>
      </c>
      <c r="N41" s="7">
        <f>Sheet1!D41/(SUM(Sheet1!D$2:D$43))*Sheet1!S$18/(Sheet1!S$18+Sheet1!S$15)</f>
        <v>4.0289044838997797E-4</v>
      </c>
      <c r="O41">
        <f>Sheet1!B41/(SUM(Sheet1!B$2:B$43))*Sheet1!T$18/(Sheet1!T$18+Sheet1!T$15)</f>
        <v>4.7438496733633898E-27</v>
      </c>
    </row>
    <row r="42" spans="1:15" x14ac:dyDescent="0.3">
      <c r="A42" s="1">
        <v>40</v>
      </c>
      <c r="B42">
        <v>3.8699396124831798E-26</v>
      </c>
      <c r="C42">
        <v>0</v>
      </c>
      <c r="D42">
        <v>4.7108011758262231E-3</v>
      </c>
      <c r="E42">
        <v>5.7153577896082089E-5</v>
      </c>
      <c r="F42" t="s">
        <v>49</v>
      </c>
      <c r="G42">
        <v>4.3686548488554609E-26</v>
      </c>
      <c r="H42">
        <v>0</v>
      </c>
      <c r="I42">
        <v>5.3178773984956301E-3</v>
      </c>
      <c r="J42">
        <v>6.451890215541253E-5</v>
      </c>
      <c r="L42" s="7">
        <f>Sheet1!E42/(SUM(Sheet1!E$2:E$43))*Sheet1!Q$18/(Sheet1!Q$18+Sheet1!Q$15)</f>
        <v>6.37067962717906E-4</v>
      </c>
      <c r="M42" s="7">
        <f>Sheet1!C42/(SUM(Sheet1!C$2:C$43))*Sheet1!R$18/(Sheet1!R$18+Sheet1!R$15)</f>
        <v>0</v>
      </c>
      <c r="N42" s="7">
        <f>Sheet1!D42/(SUM(Sheet1!D$2:D$43))*Sheet1!S$18/(Sheet1!S$18+Sheet1!S$15)</f>
        <v>7.0934392224472999E-4</v>
      </c>
      <c r="O42">
        <f>Sheet1!B42/(SUM(Sheet1!B$2:B$43))*Sheet1!T$18/(Sheet1!T$18+Sheet1!T$15)</f>
        <v>8.3521983390030507E-27</v>
      </c>
    </row>
    <row r="43" spans="1:15" x14ac:dyDescent="0.3">
      <c r="A43" s="1">
        <v>41</v>
      </c>
      <c r="B43">
        <v>2.0920265798531689E-2</v>
      </c>
      <c r="C43">
        <v>3.1937016859348421E-3</v>
      </c>
      <c r="D43">
        <v>6.2059647981471018E-2</v>
      </c>
      <c r="E43">
        <v>1.1474284498558019E-3</v>
      </c>
      <c r="F43" t="s">
        <v>50</v>
      </c>
      <c r="G43">
        <v>2.4590003612340341E-2</v>
      </c>
      <c r="H43">
        <v>3.7539263004673258E-3</v>
      </c>
      <c r="I43">
        <v>7.2945868983751119E-2</v>
      </c>
      <c r="J43">
        <v>1.3487051263390999E-3</v>
      </c>
      <c r="L43" s="7">
        <f>Sheet1!E43/(SUM(Sheet1!E$2:E$43))*Sheet1!Q$18/(Sheet1!Q$18+Sheet1!Q$15)</f>
        <v>1.2789923777708247E-2</v>
      </c>
      <c r="M43" s="7">
        <f>Sheet1!C43/(SUM(Sheet1!C$2:C$43))*Sheet1!R$18/(Sheet1!R$18+Sheet1!R$15)</f>
        <v>1.3945052056478932E-2</v>
      </c>
      <c r="N43" s="7">
        <f>Sheet1!D43/(SUM(Sheet1!D$2:D$43))*Sheet1!S$18/(Sheet1!S$18+Sheet1!S$15)</f>
        <v>9.3448295670391941E-3</v>
      </c>
      <c r="O43">
        <f>Sheet1!B43/(SUM(Sheet1!B$2:B$43))*Sheet1!T$18/(Sheet1!T$18+Sheet1!T$15)</f>
        <v>4.5150629402685065E-3</v>
      </c>
    </row>
  </sheetData>
  <sortState xmlns:xlrd2="http://schemas.microsoft.com/office/spreadsheetml/2017/richdata2" ref="A2:J43">
    <sortCondition ref="A2:A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D62B-C37F-442A-B903-9E52327E51FC}">
  <dimension ref="A1:K43"/>
  <sheetViews>
    <sheetView zoomScale="90" zoomScaleNormal="90" workbookViewId="0">
      <selection activeCell="B2" sqref="B2"/>
    </sheetView>
  </sheetViews>
  <sheetFormatPr defaultRowHeight="14.4" x14ac:dyDescent="0.3"/>
  <sheetData>
    <row r="1" spans="1:11" x14ac:dyDescent="0.3">
      <c r="B1" s="3" t="s">
        <v>62</v>
      </c>
      <c r="E1" s="3" t="s">
        <v>63</v>
      </c>
      <c r="H1" s="3" t="s">
        <v>61</v>
      </c>
      <c r="K1" s="3" t="s">
        <v>64</v>
      </c>
    </row>
    <row r="2" spans="1:11" x14ac:dyDescent="0.3">
      <c r="A2" s="1">
        <v>7</v>
      </c>
      <c r="B2">
        <f>Sheet1!E2/(SUM(Sheet1!E$2:E$43))*Sheet1!Q$18/(Sheet1!Q$18+Sheet1!Q$15)</f>
        <v>6.3420985138176256E-3</v>
      </c>
      <c r="D2" s="1">
        <v>7</v>
      </c>
      <c r="E2">
        <f>Sheet1!C2/(SUM(Sheet1!C$2:C$43))*Sheet1!R$18/(Sheet1!R$18+Sheet1!R$15)</f>
        <v>6.5372701064493827E-3</v>
      </c>
      <c r="G2" s="1">
        <v>7</v>
      </c>
      <c r="H2">
        <f>Sheet1!D2/(SUM(Sheet1!D$2:D$43))*Sheet1!S$18/(Sheet1!S$18+Sheet1!S$15)</f>
        <v>2.5320474471870009E-3</v>
      </c>
      <c r="J2" s="1">
        <v>17</v>
      </c>
      <c r="K2">
        <f>Sheet1!B6/(SUM(Sheet1!B$2:B$43))*Sheet1!T$18/(Sheet1!T$18+Sheet1!T$15)</f>
        <v>1.0259799815346329E-5</v>
      </c>
    </row>
    <row r="3" spans="1:11" x14ac:dyDescent="0.3">
      <c r="A3" s="1">
        <v>10</v>
      </c>
      <c r="B3">
        <f>Sheet1!E5/(SUM(Sheet1!E$2:E$43))*Sheet1!Q$18/(Sheet1!Q$18+Sheet1!Q$15)</f>
        <v>1.4548057800396209E-2</v>
      </c>
      <c r="D3" s="1">
        <v>10</v>
      </c>
      <c r="E3">
        <f>Sheet1!C5/(SUM(Sheet1!C$2:C$43))*Sheet1!R$18/(Sheet1!R$18+Sheet1!R$15)</f>
        <v>1.5118748305968118E-2</v>
      </c>
      <c r="G3" s="1">
        <v>16</v>
      </c>
      <c r="H3">
        <f>Sheet1!D3/(SUM(Sheet1!D$2:D$43))*Sheet1!S$18/(Sheet1!S$18+Sheet1!S$15)</f>
        <v>1.3533030442972269E-4</v>
      </c>
      <c r="J3" s="1">
        <v>16</v>
      </c>
      <c r="K3">
        <f>Sheet1!B3/(SUM(Sheet1!B$2:B$43))*Sheet1!T$18/(Sheet1!T$18+Sheet1!T$15)</f>
        <v>1.5934520737103624E-27</v>
      </c>
    </row>
    <row r="4" spans="1:11" x14ac:dyDescent="0.3">
      <c r="A4" s="1">
        <v>37</v>
      </c>
      <c r="B4">
        <f>Sheet1!E8/(SUM(Sheet1!E$2:E$43))*Sheet1!Q$18/(Sheet1!Q$18+Sheet1!Q$15)</f>
        <v>1.4115277277908608E-2</v>
      </c>
      <c r="D4" s="1">
        <v>16</v>
      </c>
      <c r="E4">
        <f>Sheet1!C3/(SUM(Sheet1!C$2:C$43))*Sheet1!R$18/(Sheet1!R$18+Sheet1!R$15)</f>
        <v>0</v>
      </c>
      <c r="G4" s="1">
        <v>41</v>
      </c>
      <c r="H4">
        <f>Sheet1!D4/(SUM(Sheet1!D$2:D$43))*Sheet1!S$18/(Sheet1!S$18+Sheet1!S$15)</f>
        <v>4.1928318809397504E-5</v>
      </c>
      <c r="J4" s="1">
        <v>7</v>
      </c>
      <c r="K4">
        <f>Sheet1!B2/(SUM(Sheet1!B$2:B$43))*Sheet1!T$18/(Sheet1!T$18+Sheet1!T$15)</f>
        <v>2.5649499538365937E-6</v>
      </c>
    </row>
    <row r="5" spans="1:11" x14ac:dyDescent="0.3">
      <c r="A5" s="1">
        <v>14</v>
      </c>
      <c r="B5">
        <f>Sheet1!E13/(SUM(Sheet1!E$2:E$43))*Sheet1!Q$18/(Sheet1!Q$18+Sheet1!Q$15)</f>
        <v>4.0029992291998486E-4</v>
      </c>
      <c r="D5" s="1">
        <v>37</v>
      </c>
      <c r="E5">
        <f>Sheet1!C8/(SUM(Sheet1!C$2:C$43))*Sheet1!R$18/(Sheet1!R$18+Sheet1!R$15)</f>
        <v>1.1611931028084688E-2</v>
      </c>
      <c r="G5" s="1">
        <v>10</v>
      </c>
      <c r="H5">
        <f>Sheet1!D5/(SUM(Sheet1!D$2:D$43))*Sheet1!S$18/(Sheet1!S$18+Sheet1!S$15)</f>
        <v>7.7870441917584224E-3</v>
      </c>
      <c r="J5" s="1">
        <v>41</v>
      </c>
      <c r="K5">
        <f>Sheet1!B4/(SUM(Sheet1!B$2:B$43))*Sheet1!T$18/(Sheet1!T$18+Sheet1!T$15)</f>
        <v>4.9368666416263488E-28</v>
      </c>
    </row>
    <row r="6" spans="1:11" x14ac:dyDescent="0.3">
      <c r="A6" s="1">
        <v>16</v>
      </c>
      <c r="B6">
        <f>Sheet1!E3/(SUM(Sheet1!E$2:E$43))*Sheet1!Q$18/(Sheet1!Q$18+Sheet1!Q$15)</f>
        <v>1.2154132661658673E-4</v>
      </c>
      <c r="D6" s="1">
        <v>13</v>
      </c>
      <c r="E6">
        <f>Sheet1!C9/(SUM(Sheet1!C$2:C$43))*Sheet1!R$18/(Sheet1!R$18+Sheet1!R$15)</f>
        <v>6.4599387761740582E-2</v>
      </c>
      <c r="G6" s="1">
        <v>17</v>
      </c>
      <c r="H6">
        <f>Sheet1!D6/(SUM(Sheet1!D$2:D$43))*Sheet1!S$18/(Sheet1!S$18+Sheet1!S$15)</f>
        <v>4.4278966263465091E-3</v>
      </c>
      <c r="J6" s="1">
        <v>3</v>
      </c>
      <c r="K6">
        <f>Sheet1!B7/(SUM(Sheet1!B$2:B$43))*Sheet1!T$18/(Sheet1!T$18+Sheet1!T$15)</f>
        <v>4.4648733617722345E-27</v>
      </c>
    </row>
    <row r="7" spans="1:11" x14ac:dyDescent="0.3">
      <c r="A7" s="1">
        <v>13</v>
      </c>
      <c r="B7">
        <f>Sheet1!E9/(SUM(Sheet1!E$2:E$43))*Sheet1!Q$18/(Sheet1!Q$18+Sheet1!Q$15)</f>
        <v>9.0223132884209217E-2</v>
      </c>
      <c r="D7" s="1">
        <v>14</v>
      </c>
      <c r="E7">
        <f>Sheet1!C13/(SUM(Sheet1!C$2:C$43))*Sheet1!R$18/(Sheet1!R$18+Sheet1!R$15)</f>
        <v>0</v>
      </c>
      <c r="G7" s="1">
        <v>3</v>
      </c>
      <c r="H7">
        <f>Sheet1!D7/(SUM(Sheet1!D$2:D$43))*Sheet1!S$18/(Sheet1!S$18+Sheet1!S$15)</f>
        <v>3.7919726690106013E-4</v>
      </c>
      <c r="J7" s="1">
        <v>33</v>
      </c>
      <c r="K7">
        <f>Sheet1!B11/(SUM(Sheet1!B$2:B$43))*Sheet1!T$18/(Sheet1!T$18+Sheet1!T$15)</f>
        <v>3.076410001122985E-6</v>
      </c>
    </row>
    <row r="8" spans="1:11" x14ac:dyDescent="0.3">
      <c r="A8" s="1">
        <v>18</v>
      </c>
      <c r="B8">
        <f>Sheet1!E10/(SUM(Sheet1!E$2:E$43))*Sheet1!Q$18/(Sheet1!Q$18+Sheet1!Q$15)</f>
        <v>5.530549648488836E-4</v>
      </c>
      <c r="D8" s="1">
        <v>18</v>
      </c>
      <c r="E8">
        <f>Sheet1!C10/(SUM(Sheet1!C$2:C$43))*Sheet1!R$18/(Sheet1!R$18+Sheet1!R$15)</f>
        <v>0</v>
      </c>
      <c r="G8" s="1">
        <v>37</v>
      </c>
      <c r="H8">
        <f>Sheet1!D8/(SUM(Sheet1!D$2:D$43))*Sheet1!S$18/(Sheet1!S$18+Sheet1!S$15)</f>
        <v>4.1550831304552104E-3</v>
      </c>
      <c r="J8" s="1">
        <v>22</v>
      </c>
      <c r="K8">
        <f>Sheet1!B19/(SUM(Sheet1!B$2:B$43))*Sheet1!T$18/(Sheet1!T$18+Sheet1!T$15)</f>
        <v>6.3815022043765277E-3</v>
      </c>
    </row>
    <row r="9" spans="1:11" x14ac:dyDescent="0.3">
      <c r="A9" s="1">
        <v>17</v>
      </c>
      <c r="B9">
        <f>Sheet1!E6/(SUM(Sheet1!E$2:E$43))*Sheet1!Q$18/(Sheet1!Q$18+Sheet1!Q$15)</f>
        <v>1.5574514881702405E-2</v>
      </c>
      <c r="D9" s="1">
        <v>17</v>
      </c>
      <c r="E9">
        <f>Sheet1!C6/(SUM(Sheet1!C$2:C$43))*Sheet1!R$18/(Sheet1!R$18+Sheet1!R$15)</f>
        <v>1.2832419097845082E-2</v>
      </c>
      <c r="G9" s="1">
        <v>13</v>
      </c>
      <c r="H9">
        <f>Sheet1!D9/(SUM(Sheet1!D$2:D$43))*Sheet1!S$18/(Sheet1!S$18+Sheet1!S$15)</f>
        <v>2.1188818694263489E-2</v>
      </c>
      <c r="J9" s="1">
        <v>10</v>
      </c>
      <c r="K9">
        <f>Sheet1!B5/(SUM(Sheet1!B$2:B$43))*Sheet1!T$18/(Sheet1!T$18+Sheet1!T$15)</f>
        <v>2.0349738911925889E-4</v>
      </c>
    </row>
    <row r="10" spans="1:11" x14ac:dyDescent="0.3">
      <c r="A10" s="1">
        <v>33</v>
      </c>
      <c r="B10">
        <f>Sheet1!E11/(SUM(Sheet1!E$2:E$43))*Sheet1!Q$18/(Sheet1!Q$18+Sheet1!Q$15)</f>
        <v>4.0906204905173877E-3</v>
      </c>
      <c r="D10" s="1">
        <v>33</v>
      </c>
      <c r="E10">
        <f>Sheet1!C11/(SUM(Sheet1!C$2:C$43))*Sheet1!R$18/(Sheet1!R$18+Sheet1!R$15)</f>
        <v>2.3232073396882852E-3</v>
      </c>
      <c r="G10" s="1">
        <v>18</v>
      </c>
      <c r="H10">
        <f>Sheet1!D10/(SUM(Sheet1!D$2:D$43))*Sheet1!S$18/(Sheet1!S$18+Sheet1!S$15)</f>
        <v>6.1579957075402585E-4</v>
      </c>
      <c r="J10" s="1">
        <v>24</v>
      </c>
      <c r="K10">
        <f>Sheet1!B12/(SUM(Sheet1!B$2:B$43))*Sheet1!T$18/(Sheet1!T$18+Sheet1!T$15)</f>
        <v>1.0509834018768934E-4</v>
      </c>
    </row>
    <row r="11" spans="1:11" x14ac:dyDescent="0.3">
      <c r="A11" s="1">
        <v>30</v>
      </c>
      <c r="B11">
        <f>Sheet1!E14/(SUM(Sheet1!E$2:E$43))*Sheet1!Q$18/(Sheet1!Q$18+Sheet1!Q$15)</f>
        <v>1.01704596663501E-2</v>
      </c>
      <c r="D11" s="1">
        <v>3</v>
      </c>
      <c r="E11">
        <f>Sheet1!C7/(SUM(Sheet1!C$2:C$43))*Sheet1!R$18/(Sheet1!R$18+Sheet1!R$15)</f>
        <v>0</v>
      </c>
      <c r="G11" s="1">
        <v>33</v>
      </c>
      <c r="H11">
        <f>Sheet1!D11/(SUM(Sheet1!D$2:D$43))*Sheet1!S$18/(Sheet1!S$18+Sheet1!S$15)</f>
        <v>1.3274560407034413E-3</v>
      </c>
      <c r="J11" s="1">
        <v>13</v>
      </c>
      <c r="K11">
        <f>Sheet1!B9/(SUM(Sheet1!B$2:B$43))*Sheet1!T$18/(Sheet1!T$18+Sheet1!T$15)</f>
        <v>4.7017998525462189E-3</v>
      </c>
    </row>
    <row r="12" spans="1:11" x14ac:dyDescent="0.3">
      <c r="A12" s="1">
        <v>31</v>
      </c>
      <c r="B12">
        <f>Sheet1!E16/(SUM(Sheet1!E$2:E$43))*Sheet1!Q$18/(Sheet1!Q$18+Sheet1!Q$15)</f>
        <v>3.7703795542296234E-2</v>
      </c>
      <c r="D12" s="1">
        <v>41</v>
      </c>
      <c r="E12">
        <f>Sheet1!C4/(SUM(Sheet1!C$2:C$43))*Sheet1!R$18/(Sheet1!R$18+Sheet1!R$15)</f>
        <v>0</v>
      </c>
      <c r="G12" s="1">
        <v>24</v>
      </c>
      <c r="H12">
        <f>Sheet1!D12/(SUM(Sheet1!D$2:D$43))*Sheet1!S$18/(Sheet1!S$18+Sheet1!S$15)</f>
        <v>9.0349633464584696E-3</v>
      </c>
      <c r="J12" s="1">
        <v>18</v>
      </c>
      <c r="K12">
        <f>Sheet1!B10/(SUM(Sheet1!B$2:B$43))*Sheet1!T$18/(Sheet1!T$18+Sheet1!T$15)</f>
        <v>7.250756636829393E-27</v>
      </c>
    </row>
    <row r="13" spans="1:11" x14ac:dyDescent="0.3">
      <c r="A13" s="1">
        <v>4</v>
      </c>
      <c r="B13">
        <f>Sheet1!E15/(SUM(Sheet1!E$2:E$43))*Sheet1!Q$18/(Sheet1!Q$18+Sheet1!Q$15)</f>
        <v>2.8692227787847035E-2</v>
      </c>
      <c r="D13" s="1">
        <v>31</v>
      </c>
      <c r="E13">
        <f>Sheet1!C16/(SUM(Sheet1!C$2:C$43))*Sheet1!R$18/(Sheet1!R$18+Sheet1!R$15)</f>
        <v>2.1629060332497934E-2</v>
      </c>
      <c r="G13" s="1">
        <v>14</v>
      </c>
      <c r="H13">
        <f>Sheet1!D13/(SUM(Sheet1!D$2:D$43))*Sheet1!S$18/(Sheet1!S$18+Sheet1!S$15)</f>
        <v>4.4571432565360125E-4</v>
      </c>
      <c r="J13" s="1">
        <v>30</v>
      </c>
      <c r="K13">
        <f>Sheet1!B14/(SUM(Sheet1!B$2:B$43))*Sheet1!T$18/(Sheet1!T$18+Sheet1!T$15)</f>
        <v>2.1454155644347236E-23</v>
      </c>
    </row>
    <row r="14" spans="1:11" x14ac:dyDescent="0.3">
      <c r="A14" s="1">
        <v>20</v>
      </c>
      <c r="B14">
        <f>Sheet1!E21/(SUM(Sheet1!E$2:E$43))*Sheet1!Q$18/(Sheet1!Q$18+Sheet1!Q$15)</f>
        <v>2.4448312032970005E-3</v>
      </c>
      <c r="D14" s="1">
        <v>30</v>
      </c>
      <c r="E14">
        <f>Sheet1!C14/(SUM(Sheet1!C$2:C$43))*Sheet1!R$18/(Sheet1!R$18+Sheet1!R$15)</f>
        <v>6.8892726603893796E-3</v>
      </c>
      <c r="G14" s="1">
        <v>30</v>
      </c>
      <c r="H14">
        <f>Sheet1!D14/(SUM(Sheet1!D$2:D$43))*Sheet1!S$18/(Sheet1!S$18+Sheet1!S$15)</f>
        <v>2.0993144738284627E-3</v>
      </c>
      <c r="J14" s="1">
        <v>4</v>
      </c>
      <c r="K14">
        <f>Sheet1!B15/(SUM(Sheet1!B$2:B$43))*Sheet1!T$18/(Sheet1!T$18+Sheet1!T$15)</f>
        <v>4.542535777268384E-5</v>
      </c>
    </row>
    <row r="15" spans="1:11" x14ac:dyDescent="0.3">
      <c r="A15" s="1">
        <v>3</v>
      </c>
      <c r="B15">
        <f>Sheet1!E7/(SUM(Sheet1!E$2:E$43))*Sheet1!Q$18/(Sheet1!Q$18+Sheet1!Q$15)</f>
        <v>3.4056037236266209E-4</v>
      </c>
      <c r="D15" s="1">
        <v>24</v>
      </c>
      <c r="E15">
        <f>Sheet1!C12/(SUM(Sheet1!C$2:C$43))*Sheet1!R$18/(Sheet1!R$18+Sheet1!R$15)</f>
        <v>3.326124627312986E-2</v>
      </c>
      <c r="G15" s="1">
        <v>4</v>
      </c>
      <c r="H15">
        <f>Sheet1!D15/(SUM(Sheet1!D$2:D$43))*Sheet1!S$18/(Sheet1!S$18+Sheet1!S$15)</f>
        <v>6.62281771574629E-3</v>
      </c>
      <c r="J15" s="1">
        <v>31</v>
      </c>
      <c r="K15">
        <f>Sheet1!B16/(SUM(Sheet1!B$2:B$43))*Sheet1!T$18/(Sheet1!T$18+Sheet1!T$15)</f>
        <v>3.7195469607517915E-23</v>
      </c>
    </row>
    <row r="16" spans="1:11" x14ac:dyDescent="0.3">
      <c r="A16" s="1">
        <v>6</v>
      </c>
      <c r="B16">
        <f>Sheet1!E17/(SUM(Sheet1!E$2:E$43))*Sheet1!Q$18/(Sheet1!Q$18+Sheet1!Q$15)</f>
        <v>1.9343017797467303E-4</v>
      </c>
      <c r="D16" s="1">
        <v>4</v>
      </c>
      <c r="E16">
        <f>Sheet1!C15/(SUM(Sheet1!C$2:C$43))*Sheet1!R$18/(Sheet1!R$18+Sheet1!R$15)</f>
        <v>2.1770997560594092E-2</v>
      </c>
      <c r="G16" s="1">
        <v>31</v>
      </c>
      <c r="H16">
        <f>Sheet1!D16/(SUM(Sheet1!D$2:D$43))*Sheet1!S$18/(Sheet1!S$18+Sheet1!S$15)</f>
        <v>5.8587835651450135E-3</v>
      </c>
      <c r="J16" s="1">
        <v>35</v>
      </c>
      <c r="K16">
        <f>Sheet1!B20/(SUM(Sheet1!B$2:B$43))*Sheet1!T$18/(Sheet1!T$18+Sheet1!T$15)</f>
        <v>1.9465816856530209E-5</v>
      </c>
    </row>
    <row r="17" spans="1:11" x14ac:dyDescent="0.3">
      <c r="A17" s="1">
        <v>35</v>
      </c>
      <c r="B17">
        <f>Sheet1!E20/(SUM(Sheet1!E$2:E$43))*Sheet1!Q$18/(Sheet1!Q$18+Sheet1!Q$15)</f>
        <v>2.8430761704171189E-2</v>
      </c>
      <c r="D17" s="1">
        <v>6</v>
      </c>
      <c r="E17">
        <f>Sheet1!C17/(SUM(Sheet1!C$2:C$43))*Sheet1!R$18/(Sheet1!R$18+Sheet1!R$15)</f>
        <v>0</v>
      </c>
      <c r="G17" s="1">
        <v>6</v>
      </c>
      <c r="H17">
        <f>Sheet1!D17/(SUM(Sheet1!D$2:D$43))*Sheet1!S$18/(Sheet1!S$18+Sheet1!S$15)</f>
        <v>2.1537501358517814E-4</v>
      </c>
      <c r="J17" s="1">
        <v>6</v>
      </c>
      <c r="K17">
        <f>Sheet1!B17/(SUM(Sheet1!B$2:B$43))*Sheet1!T$18/(Sheet1!T$18+Sheet1!T$15)</f>
        <v>2.535941698120679E-27</v>
      </c>
    </row>
    <row r="18" spans="1:11" x14ac:dyDescent="0.3">
      <c r="A18" s="1">
        <v>29</v>
      </c>
      <c r="B18">
        <f>Sheet1!E22/(SUM(Sheet1!E$2:E$43))*Sheet1!Q$18/(Sheet1!Q$18+Sheet1!Q$15)</f>
        <v>1.4826844263213321E-2</v>
      </c>
      <c r="D18" s="1">
        <v>23</v>
      </c>
      <c r="E18">
        <f>Sheet1!C18/(SUM(Sheet1!C$2:C$43))*Sheet1!R$18/(Sheet1!R$18+Sheet1!R$15)</f>
        <v>2.7076475516727577E-2</v>
      </c>
      <c r="G18" s="1">
        <v>23</v>
      </c>
      <c r="H18">
        <f>Sheet1!D18/(SUM(Sheet1!D$2:D$43))*Sheet1!S$18/(Sheet1!S$18+Sheet1!S$15)</f>
        <v>1.1575600803771359E-2</v>
      </c>
      <c r="J18" s="1">
        <v>9</v>
      </c>
      <c r="K18">
        <f>Sheet1!B25/(SUM(Sheet1!B$2:B$43))*Sheet1!T$18/(Sheet1!T$18+Sheet1!T$15)</f>
        <v>2.3658281694123766E-6</v>
      </c>
    </row>
    <row r="19" spans="1:11" x14ac:dyDescent="0.3">
      <c r="A19" s="1">
        <v>24</v>
      </c>
      <c r="B19">
        <f>Sheet1!E12/(SUM(Sheet1!E$2:E$43))*Sheet1!Q$18/(Sheet1!Q$18+Sheet1!Q$15)</f>
        <v>5.560359759021035E-2</v>
      </c>
      <c r="D19" s="1">
        <v>35</v>
      </c>
      <c r="E19">
        <f>Sheet1!C20/(SUM(Sheet1!C$2:C$43))*Sheet1!R$18/(Sheet1!R$18+Sheet1!R$15)</f>
        <v>1.9424957724009442E-2</v>
      </c>
      <c r="G19" s="1">
        <v>22</v>
      </c>
      <c r="H19">
        <f>Sheet1!D19/(SUM(Sheet1!D$2:D$43))*Sheet1!S$18/(Sheet1!S$18+Sheet1!S$15)</f>
        <v>8.8769135089874964E-3</v>
      </c>
      <c r="J19" s="1">
        <v>20</v>
      </c>
      <c r="K19">
        <f>Sheet1!B21/(SUM(Sheet1!B$2:B$43))*Sheet1!T$18/(Sheet1!T$18+Sheet1!T$15)</f>
        <v>2.0138276863647961E-24</v>
      </c>
    </row>
    <row r="20" spans="1:11" x14ac:dyDescent="0.3">
      <c r="A20" s="1">
        <v>41</v>
      </c>
      <c r="B20">
        <f>Sheet1!E4/(SUM(Sheet1!E$2:E$43))*Sheet1!Q$18/(Sheet1!Q$18+Sheet1!Q$15)</f>
        <v>3.7656188777316594E-5</v>
      </c>
      <c r="D20" s="1">
        <v>20</v>
      </c>
      <c r="E20">
        <f>Sheet1!C21/(SUM(Sheet1!C$2:C$43))*Sheet1!R$18/(Sheet1!R$18+Sheet1!R$15)</f>
        <v>1.1688924261570768E-3</v>
      </c>
      <c r="G20" s="1">
        <v>35</v>
      </c>
      <c r="H20">
        <f>Sheet1!D20/(SUM(Sheet1!D$2:D$43))*Sheet1!S$18/(Sheet1!S$18+Sheet1!S$15)</f>
        <v>6.2981258356874107E-3</v>
      </c>
      <c r="J20" s="1">
        <v>0</v>
      </c>
      <c r="K20">
        <f>Sheet1!B23/(SUM(Sheet1!B$2:B$43))*Sheet1!T$18/(Sheet1!T$18+Sheet1!T$15)</f>
        <v>8.6965830268669816E-27</v>
      </c>
    </row>
    <row r="21" spans="1:11" x14ac:dyDescent="0.3">
      <c r="A21" s="1">
        <v>23</v>
      </c>
      <c r="B21">
        <f>Sheet1!E18/(SUM(Sheet1!E$2:E$43))*Sheet1!Q$18/(Sheet1!Q$18+Sheet1!Q$15)</f>
        <v>3.7691983485922467E-2</v>
      </c>
      <c r="D21" s="1">
        <v>29</v>
      </c>
      <c r="E21">
        <f>Sheet1!C22/(SUM(Sheet1!C$2:C$43))*Sheet1!R$18/(Sheet1!R$18+Sheet1!R$15)</f>
        <v>1.023747771941038E-2</v>
      </c>
      <c r="G21" s="1">
        <v>20</v>
      </c>
      <c r="H21">
        <f>Sheet1!D21/(SUM(Sheet1!D$2:D$43))*Sheet1!S$18/(Sheet1!S$18+Sheet1!S$15)</f>
        <v>6.2956707362740727E-4</v>
      </c>
      <c r="J21" s="1">
        <v>23</v>
      </c>
      <c r="K21">
        <f>Sheet1!B18/(SUM(Sheet1!B$2:B$43))*Sheet1!T$18/(Sheet1!T$18+Sheet1!T$15)</f>
        <v>6.1265256638349062E-3</v>
      </c>
    </row>
    <row r="22" spans="1:11" x14ac:dyDescent="0.3">
      <c r="A22" s="1">
        <v>12</v>
      </c>
      <c r="B22">
        <f>Sheet1!E24/(SUM(Sheet1!E$2:E$43))*Sheet1!Q$18/(Sheet1!Q$18+Sheet1!Q$15)</f>
        <v>6.1329123538379129E-3</v>
      </c>
      <c r="D22" s="1">
        <v>12</v>
      </c>
      <c r="E22">
        <f>Sheet1!C24/(SUM(Sheet1!C$2:C$43))*Sheet1!R$18/(Sheet1!R$18+Sheet1!R$15)</f>
        <v>5.3338944023455506E-3</v>
      </c>
      <c r="G22" s="1">
        <v>29</v>
      </c>
      <c r="H22">
        <f>Sheet1!D22/(SUM(Sheet1!D$2:D$43))*Sheet1!S$18/(Sheet1!S$18+Sheet1!S$15)</f>
        <v>3.2974937205148889E-3</v>
      </c>
      <c r="J22" s="1">
        <v>29</v>
      </c>
      <c r="K22">
        <f>Sheet1!B22/(SUM(Sheet1!B$2:B$43))*Sheet1!T$18/(Sheet1!T$18+Sheet1!T$15)</f>
        <v>2.7808309795045322E-6</v>
      </c>
    </row>
    <row r="23" spans="1:11" x14ac:dyDescent="0.3">
      <c r="A23" s="1">
        <v>0</v>
      </c>
      <c r="B23">
        <f>Sheet1!E23/(SUM(Sheet1!E$2:E$43))*Sheet1!Q$18/(Sheet1!Q$18+Sheet1!Q$15)</f>
        <v>6.6333607113484589E-4</v>
      </c>
      <c r="D23" s="1">
        <v>0</v>
      </c>
      <c r="E23">
        <f>Sheet1!C23/(SUM(Sheet1!C$2:C$43))*Sheet1!R$18/(Sheet1!R$18+Sheet1!R$15)</f>
        <v>0</v>
      </c>
      <c r="G23" s="1">
        <v>0</v>
      </c>
      <c r="H23">
        <f>Sheet1!D23/(SUM(Sheet1!D$2:D$43))*Sheet1!S$18/(Sheet1!S$18+Sheet1!S$15)</f>
        <v>7.3859217226648259E-4</v>
      </c>
      <c r="J23" s="1">
        <v>37</v>
      </c>
      <c r="K23">
        <f>Sheet1!B8/(SUM(Sheet1!B$2:B$43))*Sheet1!T$18/(Sheet1!T$18+Sheet1!T$15)</f>
        <v>3.0909782528701472E-6</v>
      </c>
    </row>
    <row r="24" spans="1:11" x14ac:dyDescent="0.3">
      <c r="A24" s="1">
        <v>22</v>
      </c>
      <c r="B24">
        <f>Sheet1!E19/(SUM(Sheet1!E$2:E$43))*Sheet1!Q$18/(Sheet1!Q$18+Sheet1!Q$15)</f>
        <v>2.4910310231004734E-2</v>
      </c>
      <c r="D24" s="1">
        <v>22</v>
      </c>
      <c r="E24">
        <f>Sheet1!C19/(SUM(Sheet1!C$2:C$43))*Sheet1!R$18/(Sheet1!R$18+Sheet1!R$15)</f>
        <v>1.895481793411162E-2</v>
      </c>
      <c r="G24" s="1">
        <v>12</v>
      </c>
      <c r="H24">
        <f>Sheet1!D24/(SUM(Sheet1!D$2:D$43))*Sheet1!S$18/(Sheet1!S$18+Sheet1!S$15)</f>
        <v>3.5893111586315146E-3</v>
      </c>
      <c r="J24" s="1">
        <v>14</v>
      </c>
      <c r="K24">
        <f>Sheet1!B13/(SUM(Sheet1!B$2:B$43))*Sheet1!T$18/(Sheet1!T$18+Sheet1!T$15)</f>
        <v>5.2480811263080239E-27</v>
      </c>
    </row>
    <row r="25" spans="1:11" x14ac:dyDescent="0.3">
      <c r="A25" s="1">
        <v>9</v>
      </c>
      <c r="B25">
        <f>Sheet1!E25/(SUM(Sheet1!E$2:E$43))*Sheet1!Q$18/(Sheet1!Q$18+Sheet1!Q$15)</f>
        <v>1.2598358924180453E-2</v>
      </c>
      <c r="D25" s="1">
        <v>9</v>
      </c>
      <c r="E25">
        <f>Sheet1!C25/(SUM(Sheet1!C$2:C$43))*Sheet1!R$18/(Sheet1!R$18+Sheet1!R$15)</f>
        <v>1.1389565176849803E-2</v>
      </c>
      <c r="G25" s="1">
        <v>9</v>
      </c>
      <c r="H25">
        <f>Sheet1!D25/(SUM(Sheet1!D$2:D$43))*Sheet1!S$18/(Sheet1!S$18+Sheet1!S$15)</f>
        <v>3.6576846831988252E-3</v>
      </c>
      <c r="J25" s="1">
        <v>12</v>
      </c>
      <c r="K25">
        <f>Sheet1!B24/(SUM(Sheet1!B$2:B$43))*Sheet1!T$18/(Sheet1!T$18+Sheet1!T$15)</f>
        <v>1.0583705497042689E-4</v>
      </c>
    </row>
    <row r="26" spans="1:11" x14ac:dyDescent="0.3">
      <c r="A26" s="1">
        <v>19</v>
      </c>
      <c r="B26">
        <f>Sheet1!E30/(SUM(Sheet1!E$2:E$43))*Sheet1!Q$18/(Sheet1!Q$18+Sheet1!Q$15)</f>
        <v>1.9727442429704146E-5</v>
      </c>
      <c r="D26" s="1">
        <v>19</v>
      </c>
      <c r="E26">
        <f>Sheet1!C30/(SUM(Sheet1!C$2:C$43))*Sheet1!R$18/(Sheet1!R$18+Sheet1!R$15)</f>
        <v>0</v>
      </c>
      <c r="G26" s="1">
        <v>21</v>
      </c>
      <c r="H26">
        <f>Sheet1!D26/(SUM(Sheet1!D$2:D$43))*Sheet1!S$18/(Sheet1!S$18+Sheet1!S$15)</f>
        <v>5.9395666365749415E-3</v>
      </c>
      <c r="J26" s="1">
        <v>19</v>
      </c>
      <c r="K26">
        <f>Sheet1!B30/(SUM(Sheet1!B$2:B$43))*Sheet1!T$18/(Sheet1!T$18+Sheet1!T$15)</f>
        <v>2.5863411996297859E-28</v>
      </c>
    </row>
    <row r="27" spans="1:11" x14ac:dyDescent="0.3">
      <c r="A27" s="1">
        <v>21</v>
      </c>
      <c r="B27">
        <f>Sheet1!E26/(SUM(Sheet1!E$2:E$43))*Sheet1!Q$18/(Sheet1!Q$18+Sheet1!Q$15)</f>
        <v>1.2964129780894885E-2</v>
      </c>
      <c r="D27" s="1">
        <v>21</v>
      </c>
      <c r="E27">
        <f>Sheet1!C26/(SUM(Sheet1!C$2:C$43))*Sheet1!R$18/(Sheet1!R$18+Sheet1!R$15)</f>
        <v>1.3124971435141516E-2</v>
      </c>
      <c r="G27" s="1">
        <v>26</v>
      </c>
      <c r="H27">
        <f>Sheet1!D27/(SUM(Sheet1!D$2:D$43))*Sheet1!S$18/(Sheet1!S$18+Sheet1!S$15)</f>
        <v>6.6762882486536197E-4</v>
      </c>
      <c r="J27" s="1">
        <v>21</v>
      </c>
      <c r="K27">
        <f>Sheet1!B26/(SUM(Sheet1!B$2:B$43))*Sheet1!T$18/(Sheet1!T$18+Sheet1!T$15)</f>
        <v>7.4553566750989729E-5</v>
      </c>
    </row>
    <row r="28" spans="1:11" x14ac:dyDescent="0.3">
      <c r="A28" s="1">
        <v>26</v>
      </c>
      <c r="B28">
        <f>Sheet1!E27/(SUM(Sheet1!E$2:E$43))*Sheet1!Q$18/(Sheet1!Q$18+Sheet1!Q$15)</f>
        <v>5.9960326996639146E-4</v>
      </c>
      <c r="D28" s="1">
        <v>26</v>
      </c>
      <c r="E28">
        <f>Sheet1!C27/(SUM(Sheet1!C$2:C$43))*Sheet1!R$18/(Sheet1!R$18+Sheet1!R$15)</f>
        <v>0</v>
      </c>
      <c r="G28" s="1">
        <v>40</v>
      </c>
      <c r="H28">
        <f>Sheet1!D28/(SUM(Sheet1!D$2:D$43))*Sheet1!S$18/(Sheet1!S$18+Sheet1!S$15)</f>
        <v>7.3859217226648259E-4</v>
      </c>
      <c r="J28" s="1">
        <v>26</v>
      </c>
      <c r="K28">
        <f>Sheet1!B27/(SUM(Sheet1!B$2:B$43))*Sheet1!T$18/(Sheet1!T$18+Sheet1!T$15)</f>
        <v>7.8610222590829593E-27</v>
      </c>
    </row>
    <row r="29" spans="1:11" x14ac:dyDescent="0.3">
      <c r="A29" s="1">
        <v>40</v>
      </c>
      <c r="B29">
        <f>Sheet1!E28/(SUM(Sheet1!E$2:E$43))*Sheet1!Q$18/(Sheet1!Q$18+Sheet1!Q$15)</f>
        <v>6.6333607113484589E-4</v>
      </c>
      <c r="D29" s="1">
        <v>40</v>
      </c>
      <c r="E29">
        <f>Sheet1!C28/(SUM(Sheet1!C$2:C$43))*Sheet1!R$18/(Sheet1!R$18+Sheet1!R$15)</f>
        <v>0</v>
      </c>
      <c r="G29" s="1">
        <v>25</v>
      </c>
      <c r="H29">
        <f>Sheet1!D29/(SUM(Sheet1!D$2:D$43))*Sheet1!S$18/(Sheet1!S$18+Sheet1!S$15)</f>
        <v>3.4975948534855973E-4</v>
      </c>
      <c r="J29" s="1">
        <v>40</v>
      </c>
      <c r="K29">
        <f>Sheet1!B28/(SUM(Sheet1!B$2:B$43))*Sheet1!T$18/(Sheet1!T$18+Sheet1!T$15)</f>
        <v>8.6965830268669816E-27</v>
      </c>
    </row>
    <row r="30" spans="1:11" x14ac:dyDescent="0.3">
      <c r="A30" s="1">
        <v>25</v>
      </c>
      <c r="B30">
        <f>Sheet1!E29/(SUM(Sheet1!E$2:E$43))*Sheet1!Q$18/(Sheet1!Q$18+Sheet1!Q$15)</f>
        <v>3.1412204402506339E-4</v>
      </c>
      <c r="D30" s="1">
        <v>25</v>
      </c>
      <c r="E30">
        <f>Sheet1!C29/(SUM(Sheet1!C$2:C$43))*Sheet1!R$18/(Sheet1!R$18+Sheet1!R$15)</f>
        <v>0</v>
      </c>
      <c r="G30" s="1">
        <v>19</v>
      </c>
      <c r="H30">
        <f>Sheet1!D30/(SUM(Sheet1!D$2:D$43))*Sheet1!S$18/(Sheet1!S$18+Sheet1!S$15)</f>
        <v>2.1965539326829704E-5</v>
      </c>
      <c r="J30" s="1">
        <v>25</v>
      </c>
      <c r="K30">
        <f>Sheet1!B29/(SUM(Sheet1!B$2:B$43))*Sheet1!T$18/(Sheet1!T$18+Sheet1!T$15)</f>
        <v>4.1182570273308696E-27</v>
      </c>
    </row>
    <row r="31" spans="1:11" x14ac:dyDescent="0.3">
      <c r="A31" s="1">
        <v>8</v>
      </c>
      <c r="B31">
        <f>Sheet1!E31/(SUM(Sheet1!E$2:E$43))*Sheet1!Q$18/(Sheet1!Q$18+Sheet1!Q$15)</f>
        <v>1.3170452721270801E-2</v>
      </c>
      <c r="D31" s="1">
        <v>8</v>
      </c>
      <c r="E31">
        <f>Sheet1!C31/(SUM(Sheet1!C$2:C$43))*Sheet1!R$18/(Sheet1!R$18+Sheet1!R$15)</f>
        <v>9.2006023720398698E-3</v>
      </c>
      <c r="G31" s="1">
        <v>8</v>
      </c>
      <c r="H31">
        <f>Sheet1!D31/(SUM(Sheet1!D$2:D$43))*Sheet1!S$18/(Sheet1!S$18+Sheet1!S$15)</f>
        <v>2.842896784856319E-3</v>
      </c>
      <c r="J31" s="1">
        <v>8</v>
      </c>
      <c r="K31">
        <f>Sheet1!B31/(SUM(Sheet1!B$2:B$43))*Sheet1!T$18/(Sheet1!T$18+Sheet1!T$15)</f>
        <v>4.6420873397656409E-7</v>
      </c>
    </row>
    <row r="32" spans="1:11" x14ac:dyDescent="0.3">
      <c r="A32" s="1">
        <v>32</v>
      </c>
      <c r="B32">
        <f>Sheet1!E32/(SUM(Sheet1!E$2:E$43))*Sheet1!Q$18/(Sheet1!Q$18+Sheet1!Q$15)</f>
        <v>1.6740430650277346E-2</v>
      </c>
      <c r="D32" s="1">
        <v>32</v>
      </c>
      <c r="E32">
        <f>Sheet1!C32/(SUM(Sheet1!C$2:C$43))*Sheet1!R$18/(Sheet1!R$18+Sheet1!R$15)</f>
        <v>1.3376970886696232E-2</v>
      </c>
      <c r="G32" s="1">
        <v>32</v>
      </c>
      <c r="H32">
        <f>Sheet1!D32/(SUM(Sheet1!D$2:D$43))*Sheet1!S$18/(Sheet1!S$18+Sheet1!S$15)</f>
        <v>5.1978653507564233E-3</v>
      </c>
      <c r="J32" s="1">
        <v>32</v>
      </c>
      <c r="K32">
        <f>Sheet1!B32/(SUM(Sheet1!B$2:B$43))*Sheet1!T$18/(Sheet1!T$18+Sheet1!T$15)</f>
        <v>1.5105712725040422E-5</v>
      </c>
    </row>
    <row r="33" spans="1:11" x14ac:dyDescent="0.3">
      <c r="A33" s="1">
        <v>11</v>
      </c>
      <c r="B33">
        <f>Sheet1!E33/(SUM(Sheet1!E$2:E$43))*Sheet1!Q$18/(Sheet1!Q$18+Sheet1!Q$15)</f>
        <v>1.6128569621438622E-2</v>
      </c>
      <c r="D33" s="1">
        <v>11</v>
      </c>
      <c r="E33">
        <f>Sheet1!C33/(SUM(Sheet1!C$2:C$43))*Sheet1!R$18/(Sheet1!R$18+Sheet1!R$15)</f>
        <v>1.355878244300612E-2</v>
      </c>
      <c r="G33" s="1">
        <v>11</v>
      </c>
      <c r="H33">
        <f>Sheet1!D33/(SUM(Sheet1!D$2:D$43))*Sheet1!S$18/(Sheet1!S$18+Sheet1!S$15)</f>
        <v>4.401225736943036E-3</v>
      </c>
      <c r="J33" s="1">
        <v>11</v>
      </c>
      <c r="K33">
        <f>Sheet1!B33/(SUM(Sheet1!B$2:B$43))*Sheet1!T$18/(Sheet1!T$18+Sheet1!T$15)</f>
        <v>5.5941086416497317E-6</v>
      </c>
    </row>
    <row r="34" spans="1:11" x14ac:dyDescent="0.3">
      <c r="A34" s="1">
        <v>38</v>
      </c>
      <c r="B34">
        <f>Sheet1!E34/(SUM(Sheet1!E$2:E$43))*Sheet1!Q$18/(Sheet1!Q$18+Sheet1!Q$15)</f>
        <v>4.8991952681039079E-4</v>
      </c>
      <c r="D34" s="1">
        <v>38</v>
      </c>
      <c r="E34">
        <f>Sheet1!C34/(SUM(Sheet1!C$2:C$43))*Sheet1!R$18/(Sheet1!R$18+Sheet1!R$15)</f>
        <v>0</v>
      </c>
      <c r="G34" s="1">
        <v>38</v>
      </c>
      <c r="H34">
        <f>Sheet1!D34/(SUM(Sheet1!D$2:D$43))*Sheet1!S$18/(Sheet1!S$18+Sheet1!S$15)</f>
        <v>5.4550135789177556E-4</v>
      </c>
      <c r="J34" s="1">
        <v>38</v>
      </c>
      <c r="K34">
        <f>Sheet1!B34/(SUM(Sheet1!B$2:B$43))*Sheet1!T$18/(Sheet1!T$18+Sheet1!T$15)</f>
        <v>6.4230275222343974E-27</v>
      </c>
    </row>
    <row r="35" spans="1:11" x14ac:dyDescent="0.3">
      <c r="A35" s="1">
        <v>34</v>
      </c>
      <c r="B35">
        <f>Sheet1!E35/(SUM(Sheet1!E$2:E$43))*Sheet1!Q$18/(Sheet1!Q$18+Sheet1!Q$15)</f>
        <v>1.9839085548907207E-2</v>
      </c>
      <c r="D35" s="1">
        <v>34</v>
      </c>
      <c r="E35">
        <f>Sheet1!C35/(SUM(Sheet1!C$2:C$43))*Sheet1!R$18/(Sheet1!R$18+Sheet1!R$15)</f>
        <v>1.7186993074224558E-2</v>
      </c>
      <c r="G35" s="1">
        <v>34</v>
      </c>
      <c r="H35">
        <f>Sheet1!D35/(SUM(Sheet1!D$2:D$43))*Sheet1!S$18/(Sheet1!S$18+Sheet1!S$15)</f>
        <v>6.0691469322594217E-3</v>
      </c>
      <c r="J35" s="1">
        <v>34</v>
      </c>
      <c r="K35">
        <f>Sheet1!B35/(SUM(Sheet1!B$2:B$43))*Sheet1!T$18/(Sheet1!T$18+Sheet1!T$15)</f>
        <v>1.2694476349469602E-4</v>
      </c>
    </row>
    <row r="36" spans="1:11" x14ac:dyDescent="0.3">
      <c r="A36" s="1">
        <v>36</v>
      </c>
      <c r="B36">
        <f>Sheet1!E36/(SUM(Sheet1!E$2:E$43))*Sheet1!Q$18/(Sheet1!Q$18+Sheet1!Q$15)</f>
        <v>3.8444804597235344E-4</v>
      </c>
      <c r="D36" s="1">
        <v>36</v>
      </c>
      <c r="E36">
        <f>Sheet1!C36/(SUM(Sheet1!C$2:C$43))*Sheet1!R$18/(Sheet1!R$18+Sheet1!R$15)</f>
        <v>0</v>
      </c>
      <c r="G36" s="1">
        <v>36</v>
      </c>
      <c r="H36">
        <f>Sheet1!D36/(SUM(Sheet1!D$2:D$43))*Sheet1!S$18/(Sheet1!S$18+Sheet1!S$15)</f>
        <v>4.2806403835771856E-4</v>
      </c>
      <c r="J36" s="1">
        <v>36</v>
      </c>
      <c r="K36">
        <f>Sheet1!B36/(SUM(Sheet1!B$2:B$43))*Sheet1!T$18/(Sheet1!T$18+Sheet1!T$15)</f>
        <v>5.040257113706226E-27</v>
      </c>
    </row>
    <row r="37" spans="1:11" x14ac:dyDescent="0.3">
      <c r="A37" s="1">
        <v>39</v>
      </c>
      <c r="B37">
        <f>Sheet1!E37/(SUM(Sheet1!E$2:E$43))*Sheet1!Q$18/(Sheet1!Q$18+Sheet1!Q$15)</f>
        <v>1.4069204544103759E-2</v>
      </c>
      <c r="D37" s="1">
        <v>39</v>
      </c>
      <c r="E37">
        <f>Sheet1!C37/(SUM(Sheet1!C$2:C$43))*Sheet1!R$18/(Sheet1!R$18+Sheet1!R$15)</f>
        <v>1.1318975365666041E-2</v>
      </c>
      <c r="G37" s="1">
        <v>39</v>
      </c>
      <c r="H37">
        <f>Sheet1!D37/(SUM(Sheet1!D$2:D$43))*Sheet1!S$18/(Sheet1!S$18+Sheet1!S$15)</f>
        <v>3.5256005797983285E-3</v>
      </c>
      <c r="J37" s="1">
        <v>39</v>
      </c>
      <c r="K37">
        <f>Sheet1!B37/(SUM(Sheet1!B$2:B$43))*Sheet1!T$18/(Sheet1!T$18+Sheet1!T$15)</f>
        <v>5.4504287198288523E-6</v>
      </c>
    </row>
    <row r="38" spans="1:11" x14ac:dyDescent="0.3">
      <c r="A38" s="1">
        <v>5</v>
      </c>
      <c r="B38">
        <f>Sheet1!E38/(SUM(Sheet1!E$2:E$43))*Sheet1!Q$18/(Sheet1!Q$18+Sheet1!Q$15)</f>
        <v>3.6183942528481125E-4</v>
      </c>
      <c r="D38" s="1">
        <v>5</v>
      </c>
      <c r="E38">
        <f>Sheet1!C38/(SUM(Sheet1!C$2:C$43))*Sheet1!R$18/(Sheet1!R$18+Sheet1!R$15)</f>
        <v>0</v>
      </c>
      <c r="G38" s="1">
        <v>5</v>
      </c>
      <c r="H38">
        <f>Sheet1!D38/(SUM(Sheet1!D$2:D$43))*Sheet1!S$18/(Sheet1!S$18+Sheet1!S$15)</f>
        <v>4.0289044838997797E-4</v>
      </c>
      <c r="J38" s="1">
        <v>5</v>
      </c>
      <c r="K38">
        <f>Sheet1!B38/(SUM(Sheet1!B$2:B$43))*Sheet1!T$18/(Sheet1!T$18+Sheet1!T$15)</f>
        <v>4.7438496733633898E-27</v>
      </c>
    </row>
    <row r="39" spans="1:11" x14ac:dyDescent="0.3">
      <c r="A39" s="1">
        <v>27</v>
      </c>
      <c r="B39">
        <f>Sheet1!E39/(SUM(Sheet1!E$2:E$43))*Sheet1!Q$18/(Sheet1!Q$18+Sheet1!Q$15)</f>
        <v>4.5740336149637566E-2</v>
      </c>
      <c r="D39" s="1">
        <v>27</v>
      </c>
      <c r="E39">
        <f>Sheet1!C39/(SUM(Sheet1!C$2:C$43))*Sheet1!R$18/(Sheet1!R$18+Sheet1!R$15)</f>
        <v>2.6076817078133811E-2</v>
      </c>
      <c r="G39" s="1">
        <v>27</v>
      </c>
      <c r="H39">
        <f>Sheet1!D39/(SUM(Sheet1!D$2:D$43))*Sheet1!S$18/(Sheet1!S$18+Sheet1!S$15)</f>
        <v>6.9515704379983544E-3</v>
      </c>
      <c r="J39" s="1">
        <v>27</v>
      </c>
      <c r="K39">
        <f>Sheet1!B39/(SUM(Sheet1!B$2:B$43))*Sheet1!T$18/(Sheet1!T$18+Sheet1!T$15)</f>
        <v>4.4842952882107226E-23</v>
      </c>
    </row>
    <row r="40" spans="1:11" x14ac:dyDescent="0.3">
      <c r="A40" s="1">
        <v>15</v>
      </c>
      <c r="B40">
        <f>Sheet1!E40/(SUM(Sheet1!E$2:E$43))*Sheet1!Q$18/(Sheet1!Q$18+Sheet1!Q$15)</f>
        <v>4.0029992291998486E-4</v>
      </c>
      <c r="D40" s="1">
        <v>15</v>
      </c>
      <c r="E40">
        <f>Sheet1!C40/(SUM(Sheet1!C$2:C$43))*Sheet1!R$18/(Sheet1!R$18+Sheet1!R$15)</f>
        <v>0</v>
      </c>
      <c r="G40" s="1">
        <v>15</v>
      </c>
      <c r="H40">
        <f>Sheet1!D40/(SUM(Sheet1!D$2:D$43))*Sheet1!S$18/(Sheet1!S$18+Sheet1!S$15)</f>
        <v>4.4571432565360125E-4</v>
      </c>
      <c r="J40" s="1">
        <v>15</v>
      </c>
      <c r="K40">
        <f>Sheet1!B40/(SUM(Sheet1!B$2:B$43))*Sheet1!T$18/(Sheet1!T$18+Sheet1!T$15)</f>
        <v>5.2480811263080239E-27</v>
      </c>
    </row>
    <row r="41" spans="1:11" x14ac:dyDescent="0.3">
      <c r="A41" s="1">
        <v>1</v>
      </c>
      <c r="B41">
        <f>Sheet1!E41/(SUM(Sheet1!E$2:E$43))*Sheet1!Q$18/(Sheet1!Q$18+Sheet1!Q$15)</f>
        <v>3.6183942528481125E-4</v>
      </c>
      <c r="D41" s="1">
        <v>1</v>
      </c>
      <c r="E41">
        <f>Sheet1!C41/(SUM(Sheet1!C$2:C$43))*Sheet1!R$18/(Sheet1!R$18+Sheet1!R$15)</f>
        <v>0</v>
      </c>
      <c r="G41" s="1">
        <v>1</v>
      </c>
      <c r="H41">
        <f>Sheet1!D41/(SUM(Sheet1!D$2:D$43))*Sheet1!S$18/(Sheet1!S$18+Sheet1!S$15)</f>
        <v>4.0289044838997797E-4</v>
      </c>
      <c r="J41" s="1">
        <v>1</v>
      </c>
      <c r="K41">
        <f>Sheet1!B41/(SUM(Sheet1!B$2:B$43))*Sheet1!T$18/(Sheet1!T$18+Sheet1!T$15)</f>
        <v>4.7438496733633898E-27</v>
      </c>
    </row>
    <row r="42" spans="1:11" x14ac:dyDescent="0.3">
      <c r="A42" s="1">
        <v>2</v>
      </c>
      <c r="B42">
        <f>Sheet1!E42/(SUM(Sheet1!E$2:E$43))*Sheet1!Q$18/(Sheet1!Q$18+Sheet1!Q$15)</f>
        <v>6.37067962717906E-4</v>
      </c>
      <c r="D42" s="1">
        <v>2</v>
      </c>
      <c r="E42">
        <f>Sheet1!C42/(SUM(Sheet1!C$2:C$43))*Sheet1!R$18/(Sheet1!R$18+Sheet1!R$15)</f>
        <v>0</v>
      </c>
      <c r="G42" s="1">
        <v>2</v>
      </c>
      <c r="H42">
        <f>Sheet1!D42/(SUM(Sheet1!D$2:D$43))*Sheet1!S$18/(Sheet1!S$18+Sheet1!S$15)</f>
        <v>7.0934392224472999E-4</v>
      </c>
      <c r="J42" s="1">
        <v>2</v>
      </c>
      <c r="K42">
        <f>Sheet1!B42/(SUM(Sheet1!B$2:B$43))*Sheet1!T$18/(Sheet1!T$18+Sheet1!T$15)</f>
        <v>8.3521983390030507E-27</v>
      </c>
    </row>
    <row r="43" spans="1:11" x14ac:dyDescent="0.3">
      <c r="A43" s="1">
        <v>28</v>
      </c>
      <c r="B43">
        <f>Sheet1!E43/(SUM(Sheet1!E$2:E$43))*Sheet1!Q$18/(Sheet1!Q$18+Sheet1!Q$15)</f>
        <v>1.2789923777708247E-2</v>
      </c>
      <c r="D43" s="1">
        <v>28</v>
      </c>
      <c r="E43">
        <f>Sheet1!C43/(SUM(Sheet1!C$2:C$43))*Sheet1!R$18/(Sheet1!R$18+Sheet1!R$15)</f>
        <v>1.3945052056478932E-2</v>
      </c>
      <c r="G43" s="1">
        <v>28</v>
      </c>
      <c r="H43">
        <f>Sheet1!D43/(SUM(Sheet1!D$2:D$43))*Sheet1!S$18/(Sheet1!S$18+Sheet1!S$15)</f>
        <v>9.3448295670391941E-3</v>
      </c>
      <c r="J43" s="1">
        <v>28</v>
      </c>
      <c r="K43">
        <f>Sheet1!B43/(SUM(Sheet1!B$2:B$43))*Sheet1!T$18/(Sheet1!T$18+Sheet1!T$15)</f>
        <v>4.5150629402685065E-3</v>
      </c>
    </row>
  </sheetData>
  <sortState xmlns:xlrd2="http://schemas.microsoft.com/office/spreadsheetml/2017/richdata2" ref="J2:K46">
    <sortCondition descending="1" ref="K2:K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8F26-758C-43F6-883F-CB7CB49213E0}">
  <dimension ref="A1:L43"/>
  <sheetViews>
    <sheetView workbookViewId="0">
      <selection activeCell="G2" sqref="G2"/>
    </sheetView>
  </sheetViews>
  <sheetFormatPr defaultRowHeight="14.4" x14ac:dyDescent="0.3"/>
  <cols>
    <col min="7" max="7" width="19.6640625" bestFit="1" customWidth="1"/>
    <col min="9" max="10" width="12" bestFit="1" customWidth="1"/>
    <col min="11" max="11" width="17.77734375" bestFit="1" customWidth="1"/>
    <col min="12" max="12" width="13.33203125" bestFit="1" customWidth="1"/>
  </cols>
  <sheetData>
    <row r="1" spans="1:12" x14ac:dyDescent="0.3">
      <c r="B1" s="3" t="s">
        <v>62</v>
      </c>
      <c r="C1" s="3" t="s">
        <v>63</v>
      </c>
      <c r="D1" s="3" t="s">
        <v>61</v>
      </c>
      <c r="E1" s="3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</row>
    <row r="2" spans="1:12" x14ac:dyDescent="0.3">
      <c r="A2" s="1">
        <v>7</v>
      </c>
      <c r="B2">
        <f>VLOOKUP('t tests'!A2,Sheet2!A$2:B$43,2,FALSE)</f>
        <v>6.3420985138176256E-3</v>
      </c>
      <c r="C2">
        <f>VLOOKUP('t tests'!A2,Sheet2!D$2:E$43,2,FALSE)</f>
        <v>6.5372701064493827E-3</v>
      </c>
      <c r="D2">
        <f>VLOOKUP('t tests'!A2,Sheet2!G$2:H$43,2,FALSE)</f>
        <v>2.5320474471870009E-3</v>
      </c>
      <c r="E2">
        <f>VLOOKUP('t tests'!A2,Sheet2!J$2:K$43,2,FALSE)</f>
        <v>2.5649499538365937E-6</v>
      </c>
      <c r="G2">
        <f>_xlfn.T.TEST(B2:B43,C2:C43,2,1)</f>
        <v>4.9161155963332057E-4</v>
      </c>
      <c r="H2">
        <f>_xlfn.T.TEST(B2:B43,D2:D43,2,1)</f>
        <v>1.000182355301467E-4</v>
      </c>
      <c r="I2">
        <f>_xlfn.T.TEST(B2:B43,E2:E43,2,1)</f>
        <v>2.6641610680989228E-5</v>
      </c>
      <c r="J2">
        <f>_xlfn.T.TEST(C2:C43,D2:D43,2,1)</f>
        <v>5.3538648010249506E-5</v>
      </c>
      <c r="K2">
        <f>_xlfn.T.TEST(C2:C43,E2:E43,2,1)</f>
        <v>1.0387405445142767E-5</v>
      </c>
      <c r="L2" s="4">
        <f>_xlfn.T.TEST(D2:D43,E1:E42,2,1)</f>
        <v>4.8073434226388745E-5</v>
      </c>
    </row>
    <row r="3" spans="1:12" x14ac:dyDescent="0.3">
      <c r="A3" s="1">
        <v>10</v>
      </c>
      <c r="B3">
        <f>VLOOKUP('t tests'!A3,Sheet2!A$2:B$43,2,FALSE)</f>
        <v>1.4548057800396209E-2</v>
      </c>
      <c r="C3">
        <f>VLOOKUP('t tests'!A3,Sheet2!D$2:E$43,2,FALSE)</f>
        <v>1.5118748305968118E-2</v>
      </c>
      <c r="D3">
        <f>VLOOKUP('t tests'!A3,Sheet2!G$2:H$43,2,FALSE)</f>
        <v>7.7870441917584224E-3</v>
      </c>
      <c r="E3">
        <f>VLOOKUP('t tests'!A3,Sheet2!J$2:K$43,2,FALSE)</f>
        <v>2.0349738911925889E-4</v>
      </c>
      <c r="K3" s="5"/>
      <c r="L3" s="4"/>
    </row>
    <row r="4" spans="1:12" x14ac:dyDescent="0.3">
      <c r="A4" s="1">
        <v>37</v>
      </c>
      <c r="B4">
        <f>VLOOKUP('t tests'!A4,Sheet2!A$2:B$43,2,FALSE)</f>
        <v>1.4115277277908608E-2</v>
      </c>
      <c r="C4">
        <f>VLOOKUP('t tests'!A4,Sheet2!D$2:E$43,2,FALSE)</f>
        <v>1.1611931028084688E-2</v>
      </c>
      <c r="D4">
        <f>VLOOKUP('t tests'!A4,Sheet2!G$2:H$43,2,FALSE)</f>
        <v>4.1550831304552104E-3</v>
      </c>
      <c r="E4">
        <f>VLOOKUP('t tests'!A4,Sheet2!J$2:K$43,2,FALSE)</f>
        <v>3.0909782528701472E-6</v>
      </c>
    </row>
    <row r="5" spans="1:12" x14ac:dyDescent="0.3">
      <c r="A5" s="1">
        <v>14</v>
      </c>
      <c r="B5">
        <f>VLOOKUP('t tests'!A5,Sheet2!A$2:B$43,2,FALSE)</f>
        <v>4.0029992291998486E-4</v>
      </c>
      <c r="C5">
        <f>VLOOKUP('t tests'!A5,Sheet2!D$2:E$43,2,FALSE)</f>
        <v>0</v>
      </c>
      <c r="D5">
        <f>VLOOKUP('t tests'!A5,Sheet2!G$2:H$43,2,FALSE)</f>
        <v>4.4571432565360125E-4</v>
      </c>
      <c r="E5">
        <f>VLOOKUP('t tests'!A5,Sheet2!J$2:K$43,2,FALSE)</f>
        <v>5.2480811263080239E-27</v>
      </c>
    </row>
    <row r="6" spans="1:12" x14ac:dyDescent="0.3">
      <c r="A6" s="1">
        <v>16</v>
      </c>
      <c r="B6">
        <f>VLOOKUP('t tests'!A6,Sheet2!A$2:B$43,2,FALSE)</f>
        <v>1.2154132661658673E-4</v>
      </c>
      <c r="C6">
        <f>VLOOKUP('t tests'!A6,Sheet2!D$2:E$43,2,FALSE)</f>
        <v>0</v>
      </c>
      <c r="D6">
        <f>VLOOKUP('t tests'!A6,Sheet2!G$2:H$43,2,FALSE)</f>
        <v>1.3533030442972269E-4</v>
      </c>
      <c r="E6">
        <f>VLOOKUP('t tests'!A6,Sheet2!J$2:K$43,2,FALSE)</f>
        <v>1.5934520737103624E-27</v>
      </c>
    </row>
    <row r="7" spans="1:12" x14ac:dyDescent="0.3">
      <c r="A7" s="1">
        <v>13</v>
      </c>
      <c r="B7">
        <f>VLOOKUP('t tests'!A7,Sheet2!A$2:B$43,2,FALSE)</f>
        <v>9.0223132884209217E-2</v>
      </c>
      <c r="C7">
        <f>VLOOKUP('t tests'!A7,Sheet2!D$2:E$43,2,FALSE)</f>
        <v>6.4599387761740582E-2</v>
      </c>
      <c r="D7">
        <f>VLOOKUP('t tests'!A7,Sheet2!G$2:H$43,2,FALSE)</f>
        <v>2.1188818694263489E-2</v>
      </c>
      <c r="E7">
        <f>VLOOKUP('t tests'!A7,Sheet2!J$2:K$43,2,FALSE)</f>
        <v>4.7017998525462189E-3</v>
      </c>
    </row>
    <row r="8" spans="1:12" x14ac:dyDescent="0.3">
      <c r="A8" s="1">
        <v>18</v>
      </c>
      <c r="B8">
        <f>VLOOKUP('t tests'!A8,Sheet2!A$2:B$43,2,FALSE)</f>
        <v>5.530549648488836E-4</v>
      </c>
      <c r="C8">
        <f>VLOOKUP('t tests'!A8,Sheet2!D$2:E$43,2,FALSE)</f>
        <v>0</v>
      </c>
      <c r="D8">
        <f>VLOOKUP('t tests'!A8,Sheet2!G$2:H$43,2,FALSE)</f>
        <v>6.1579957075402585E-4</v>
      </c>
      <c r="E8">
        <f>VLOOKUP('t tests'!A8,Sheet2!J$2:K$43,2,FALSE)</f>
        <v>7.250756636829393E-27</v>
      </c>
    </row>
    <row r="9" spans="1:12" x14ac:dyDescent="0.3">
      <c r="A9" s="1">
        <v>17</v>
      </c>
      <c r="B9">
        <f>VLOOKUP('t tests'!A9,Sheet2!A$2:B$43,2,FALSE)</f>
        <v>1.5574514881702405E-2</v>
      </c>
      <c r="C9">
        <f>VLOOKUP('t tests'!A9,Sheet2!D$2:E$43,2,FALSE)</f>
        <v>1.2832419097845082E-2</v>
      </c>
      <c r="D9">
        <f>VLOOKUP('t tests'!A9,Sheet2!G$2:H$43,2,FALSE)</f>
        <v>4.4278966263465091E-3</v>
      </c>
      <c r="E9">
        <f>VLOOKUP('t tests'!A9,Sheet2!J$2:K$43,2,FALSE)</f>
        <v>1.0259799815346329E-5</v>
      </c>
    </row>
    <row r="10" spans="1:12" x14ac:dyDescent="0.3">
      <c r="A10" s="1">
        <v>33</v>
      </c>
      <c r="B10">
        <f>VLOOKUP('t tests'!A10,Sheet2!A$2:B$43,2,FALSE)</f>
        <v>4.0906204905173877E-3</v>
      </c>
      <c r="C10">
        <f>VLOOKUP('t tests'!A10,Sheet2!D$2:E$43,2,FALSE)</f>
        <v>2.3232073396882852E-3</v>
      </c>
      <c r="D10">
        <f>VLOOKUP('t tests'!A10,Sheet2!G$2:H$43,2,FALSE)</f>
        <v>1.3274560407034413E-3</v>
      </c>
      <c r="E10">
        <f>VLOOKUP('t tests'!A10,Sheet2!J$2:K$43,2,FALSE)</f>
        <v>3.076410001122985E-6</v>
      </c>
    </row>
    <row r="11" spans="1:12" x14ac:dyDescent="0.3">
      <c r="A11" s="1">
        <v>30</v>
      </c>
      <c r="B11">
        <f>VLOOKUP('t tests'!A11,Sheet2!A$2:B$43,2,FALSE)</f>
        <v>1.01704596663501E-2</v>
      </c>
      <c r="C11">
        <f>VLOOKUP('t tests'!A11,Sheet2!D$2:E$43,2,FALSE)</f>
        <v>6.8892726603893796E-3</v>
      </c>
      <c r="D11">
        <f>VLOOKUP('t tests'!A11,Sheet2!G$2:H$43,2,FALSE)</f>
        <v>2.0993144738284627E-3</v>
      </c>
      <c r="E11">
        <f>VLOOKUP('t tests'!A11,Sheet2!J$2:K$43,2,FALSE)</f>
        <v>2.1454155644347236E-23</v>
      </c>
    </row>
    <row r="12" spans="1:12" x14ac:dyDescent="0.3">
      <c r="A12" s="1">
        <v>31</v>
      </c>
      <c r="B12">
        <f>VLOOKUP('t tests'!A12,Sheet2!A$2:B$43,2,FALSE)</f>
        <v>3.7703795542296234E-2</v>
      </c>
      <c r="C12">
        <f>VLOOKUP('t tests'!A12,Sheet2!D$2:E$43,2,FALSE)</f>
        <v>2.1629060332497934E-2</v>
      </c>
      <c r="D12">
        <f>VLOOKUP('t tests'!A12,Sheet2!G$2:H$43,2,FALSE)</f>
        <v>5.8587835651450135E-3</v>
      </c>
      <c r="E12">
        <f>VLOOKUP('t tests'!A12,Sheet2!J$2:K$43,2,FALSE)</f>
        <v>3.7195469607517915E-23</v>
      </c>
    </row>
    <row r="13" spans="1:12" x14ac:dyDescent="0.3">
      <c r="A13" s="1">
        <v>4</v>
      </c>
      <c r="B13">
        <f>VLOOKUP('t tests'!A13,Sheet2!A$2:B$43,2,FALSE)</f>
        <v>2.8692227787847035E-2</v>
      </c>
      <c r="C13">
        <f>VLOOKUP('t tests'!A13,Sheet2!D$2:E$43,2,FALSE)</f>
        <v>2.1770997560594092E-2</v>
      </c>
      <c r="D13">
        <f>VLOOKUP('t tests'!A13,Sheet2!G$2:H$43,2,FALSE)</f>
        <v>6.62281771574629E-3</v>
      </c>
      <c r="E13">
        <f>VLOOKUP('t tests'!A13,Sheet2!J$2:K$43,2,FALSE)</f>
        <v>4.542535777268384E-5</v>
      </c>
    </row>
    <row r="14" spans="1:12" x14ac:dyDescent="0.3">
      <c r="A14" s="1">
        <v>20</v>
      </c>
      <c r="B14">
        <f>VLOOKUP('t tests'!A14,Sheet2!A$2:B$43,2,FALSE)</f>
        <v>2.4448312032970005E-3</v>
      </c>
      <c r="C14">
        <f>VLOOKUP('t tests'!A14,Sheet2!D$2:E$43,2,FALSE)</f>
        <v>1.1688924261570768E-3</v>
      </c>
      <c r="D14">
        <f>VLOOKUP('t tests'!A14,Sheet2!G$2:H$43,2,FALSE)</f>
        <v>6.2956707362740727E-4</v>
      </c>
      <c r="E14">
        <f>VLOOKUP('t tests'!A14,Sheet2!J$2:K$43,2,FALSE)</f>
        <v>2.0138276863647961E-24</v>
      </c>
    </row>
    <row r="15" spans="1:12" x14ac:dyDescent="0.3">
      <c r="A15" s="1">
        <v>3</v>
      </c>
      <c r="B15">
        <f>VLOOKUP('t tests'!A15,Sheet2!A$2:B$43,2,FALSE)</f>
        <v>3.4056037236266209E-4</v>
      </c>
      <c r="C15">
        <f>VLOOKUP('t tests'!A15,Sheet2!D$2:E$43,2,FALSE)</f>
        <v>0</v>
      </c>
      <c r="D15">
        <f>VLOOKUP('t tests'!A15,Sheet2!G$2:H$43,2,FALSE)</f>
        <v>3.7919726690106013E-4</v>
      </c>
      <c r="E15">
        <f>VLOOKUP('t tests'!A15,Sheet2!J$2:K$43,2,FALSE)</f>
        <v>4.4648733617722345E-27</v>
      </c>
    </row>
    <row r="16" spans="1:12" x14ac:dyDescent="0.3">
      <c r="A16" s="1">
        <v>6</v>
      </c>
      <c r="B16">
        <f>VLOOKUP('t tests'!A16,Sheet2!A$2:B$43,2,FALSE)</f>
        <v>1.9343017797467303E-4</v>
      </c>
      <c r="C16">
        <f>VLOOKUP('t tests'!A16,Sheet2!D$2:E$43,2,FALSE)</f>
        <v>0</v>
      </c>
      <c r="D16">
        <f>VLOOKUP('t tests'!A16,Sheet2!G$2:H$43,2,FALSE)</f>
        <v>2.1537501358517814E-4</v>
      </c>
      <c r="E16">
        <f>VLOOKUP('t tests'!A16,Sheet2!J$2:K$43,2,FALSE)</f>
        <v>2.535941698120679E-27</v>
      </c>
    </row>
    <row r="17" spans="1:5" x14ac:dyDescent="0.3">
      <c r="A17" s="1">
        <v>35</v>
      </c>
      <c r="B17">
        <f>VLOOKUP('t tests'!A17,Sheet2!A$2:B$43,2,FALSE)</f>
        <v>2.8430761704171189E-2</v>
      </c>
      <c r="C17">
        <f>VLOOKUP('t tests'!A17,Sheet2!D$2:E$43,2,FALSE)</f>
        <v>1.9424957724009442E-2</v>
      </c>
      <c r="D17">
        <f>VLOOKUP('t tests'!A17,Sheet2!G$2:H$43,2,FALSE)</f>
        <v>6.2981258356874107E-3</v>
      </c>
      <c r="E17">
        <f>VLOOKUP('t tests'!A17,Sheet2!J$2:K$43,2,FALSE)</f>
        <v>1.9465816856530209E-5</v>
      </c>
    </row>
    <row r="18" spans="1:5" x14ac:dyDescent="0.3">
      <c r="A18" s="1">
        <v>29</v>
      </c>
      <c r="B18">
        <f>VLOOKUP('t tests'!A18,Sheet2!A$2:B$43,2,FALSE)</f>
        <v>1.4826844263213321E-2</v>
      </c>
      <c r="C18">
        <f>VLOOKUP('t tests'!A18,Sheet2!D$2:E$43,2,FALSE)</f>
        <v>1.023747771941038E-2</v>
      </c>
      <c r="D18">
        <f>VLOOKUP('t tests'!A18,Sheet2!G$2:H$43,2,FALSE)</f>
        <v>3.2974937205148889E-3</v>
      </c>
      <c r="E18">
        <f>VLOOKUP('t tests'!A18,Sheet2!J$2:K$43,2,FALSE)</f>
        <v>2.7808309795045322E-6</v>
      </c>
    </row>
    <row r="19" spans="1:5" x14ac:dyDescent="0.3">
      <c r="A19" s="1">
        <v>24</v>
      </c>
      <c r="B19">
        <f>VLOOKUP('t tests'!A19,Sheet2!A$2:B$43,2,FALSE)</f>
        <v>5.560359759021035E-2</v>
      </c>
      <c r="C19">
        <f>VLOOKUP('t tests'!A19,Sheet2!D$2:E$43,2,FALSE)</f>
        <v>3.326124627312986E-2</v>
      </c>
      <c r="D19">
        <f>VLOOKUP('t tests'!A19,Sheet2!G$2:H$43,2,FALSE)</f>
        <v>9.0349633464584696E-3</v>
      </c>
      <c r="E19">
        <f>VLOOKUP('t tests'!A19,Sheet2!J$2:K$43,2,FALSE)</f>
        <v>1.0509834018768934E-4</v>
      </c>
    </row>
    <row r="20" spans="1:5" x14ac:dyDescent="0.3">
      <c r="A20" s="1">
        <v>41</v>
      </c>
      <c r="B20">
        <f>VLOOKUP('t tests'!A20,Sheet2!A$2:B$43,2,FALSE)</f>
        <v>3.7656188777316594E-5</v>
      </c>
      <c r="C20">
        <f>VLOOKUP('t tests'!A20,Sheet2!D$2:E$43,2,FALSE)</f>
        <v>0</v>
      </c>
      <c r="D20">
        <f>VLOOKUP('t tests'!A20,Sheet2!G$2:H$43,2,FALSE)</f>
        <v>4.1928318809397504E-5</v>
      </c>
      <c r="E20">
        <f>VLOOKUP('t tests'!A20,Sheet2!J$2:K$43,2,FALSE)</f>
        <v>4.9368666416263488E-28</v>
      </c>
    </row>
    <row r="21" spans="1:5" x14ac:dyDescent="0.3">
      <c r="A21" s="1">
        <v>23</v>
      </c>
      <c r="B21">
        <f>VLOOKUP('t tests'!A21,Sheet2!A$2:B$43,2,FALSE)</f>
        <v>3.7691983485922467E-2</v>
      </c>
      <c r="C21">
        <f>VLOOKUP('t tests'!A21,Sheet2!D$2:E$43,2,FALSE)</f>
        <v>2.7076475516727577E-2</v>
      </c>
      <c r="D21">
        <f>VLOOKUP('t tests'!A21,Sheet2!G$2:H$43,2,FALSE)</f>
        <v>1.1575600803771359E-2</v>
      </c>
      <c r="E21">
        <f>VLOOKUP('t tests'!A21,Sheet2!J$2:K$43,2,FALSE)</f>
        <v>6.1265256638349062E-3</v>
      </c>
    </row>
    <row r="22" spans="1:5" x14ac:dyDescent="0.3">
      <c r="A22" s="1">
        <v>12</v>
      </c>
      <c r="B22">
        <f>VLOOKUP('t tests'!A22,Sheet2!A$2:B$43,2,FALSE)</f>
        <v>6.1329123538379129E-3</v>
      </c>
      <c r="C22">
        <f>VLOOKUP('t tests'!A22,Sheet2!D$2:E$43,2,FALSE)</f>
        <v>5.3338944023455506E-3</v>
      </c>
      <c r="D22">
        <f>VLOOKUP('t tests'!A22,Sheet2!G$2:H$43,2,FALSE)</f>
        <v>3.5893111586315146E-3</v>
      </c>
      <c r="E22">
        <f>VLOOKUP('t tests'!A22,Sheet2!J$2:K$43,2,FALSE)</f>
        <v>1.0583705497042689E-4</v>
      </c>
    </row>
    <row r="23" spans="1:5" x14ac:dyDescent="0.3">
      <c r="A23" s="1">
        <v>0</v>
      </c>
      <c r="B23">
        <f>VLOOKUP('t tests'!A23,Sheet2!A$2:B$43,2,FALSE)</f>
        <v>6.6333607113484589E-4</v>
      </c>
      <c r="C23">
        <f>VLOOKUP('t tests'!A23,Sheet2!D$2:E$43,2,FALSE)</f>
        <v>0</v>
      </c>
      <c r="D23">
        <f>VLOOKUP('t tests'!A23,Sheet2!G$2:H$43,2,FALSE)</f>
        <v>7.3859217226648259E-4</v>
      </c>
      <c r="E23">
        <f>VLOOKUP('t tests'!A23,Sheet2!J$2:K$43,2,FALSE)</f>
        <v>8.6965830268669816E-27</v>
      </c>
    </row>
    <row r="24" spans="1:5" x14ac:dyDescent="0.3">
      <c r="A24" s="1">
        <v>22</v>
      </c>
      <c r="B24">
        <f>VLOOKUP('t tests'!A24,Sheet2!A$2:B$43,2,FALSE)</f>
        <v>2.4910310231004734E-2</v>
      </c>
      <c r="C24">
        <f>VLOOKUP('t tests'!A24,Sheet2!D$2:E$43,2,FALSE)</f>
        <v>1.895481793411162E-2</v>
      </c>
      <c r="D24">
        <f>VLOOKUP('t tests'!A24,Sheet2!G$2:H$43,2,FALSE)</f>
        <v>8.8769135089874964E-3</v>
      </c>
      <c r="E24">
        <f>VLOOKUP('t tests'!A24,Sheet2!J$2:K$43,2,FALSE)</f>
        <v>6.3815022043765277E-3</v>
      </c>
    </row>
    <row r="25" spans="1:5" x14ac:dyDescent="0.3">
      <c r="A25" s="1">
        <v>9</v>
      </c>
      <c r="B25">
        <f>VLOOKUP('t tests'!A25,Sheet2!A$2:B$43,2,FALSE)</f>
        <v>1.2598358924180453E-2</v>
      </c>
      <c r="C25">
        <f>VLOOKUP('t tests'!A25,Sheet2!D$2:E$43,2,FALSE)</f>
        <v>1.1389565176849803E-2</v>
      </c>
      <c r="D25">
        <f>VLOOKUP('t tests'!A25,Sheet2!G$2:H$43,2,FALSE)</f>
        <v>3.6576846831988252E-3</v>
      </c>
      <c r="E25">
        <f>VLOOKUP('t tests'!A25,Sheet2!J$2:K$43,2,FALSE)</f>
        <v>2.3658281694123766E-6</v>
      </c>
    </row>
    <row r="26" spans="1:5" x14ac:dyDescent="0.3">
      <c r="A26" s="1">
        <v>19</v>
      </c>
      <c r="B26">
        <f>VLOOKUP('t tests'!A26,Sheet2!A$2:B$43,2,FALSE)</f>
        <v>1.9727442429704146E-5</v>
      </c>
      <c r="C26">
        <f>VLOOKUP('t tests'!A26,Sheet2!D$2:E$43,2,FALSE)</f>
        <v>0</v>
      </c>
      <c r="D26">
        <f>VLOOKUP('t tests'!A26,Sheet2!G$2:H$43,2,FALSE)</f>
        <v>2.1965539326829704E-5</v>
      </c>
      <c r="E26">
        <f>VLOOKUP('t tests'!A26,Sheet2!J$2:K$43,2,FALSE)</f>
        <v>2.5863411996297859E-28</v>
      </c>
    </row>
    <row r="27" spans="1:5" x14ac:dyDescent="0.3">
      <c r="A27" s="1">
        <v>21</v>
      </c>
      <c r="B27">
        <f>VLOOKUP('t tests'!A27,Sheet2!A$2:B$43,2,FALSE)</f>
        <v>1.2964129780894885E-2</v>
      </c>
      <c r="C27">
        <f>VLOOKUP('t tests'!A27,Sheet2!D$2:E$43,2,FALSE)</f>
        <v>1.3124971435141516E-2</v>
      </c>
      <c r="D27">
        <f>VLOOKUP('t tests'!A27,Sheet2!G$2:H$43,2,FALSE)</f>
        <v>5.9395666365749415E-3</v>
      </c>
      <c r="E27">
        <f>VLOOKUP('t tests'!A27,Sheet2!J$2:K$43,2,FALSE)</f>
        <v>7.4553566750989729E-5</v>
      </c>
    </row>
    <row r="28" spans="1:5" x14ac:dyDescent="0.3">
      <c r="A28" s="1">
        <v>26</v>
      </c>
      <c r="B28">
        <f>VLOOKUP('t tests'!A28,Sheet2!A$2:B$43,2,FALSE)</f>
        <v>5.9960326996639146E-4</v>
      </c>
      <c r="C28">
        <f>VLOOKUP('t tests'!A28,Sheet2!D$2:E$43,2,FALSE)</f>
        <v>0</v>
      </c>
      <c r="D28">
        <f>VLOOKUP('t tests'!A28,Sheet2!G$2:H$43,2,FALSE)</f>
        <v>6.6762882486536197E-4</v>
      </c>
      <c r="E28">
        <f>VLOOKUP('t tests'!A28,Sheet2!J$2:K$43,2,FALSE)</f>
        <v>7.8610222590829593E-27</v>
      </c>
    </row>
    <row r="29" spans="1:5" x14ac:dyDescent="0.3">
      <c r="A29" s="1">
        <v>40</v>
      </c>
      <c r="B29">
        <f>VLOOKUP('t tests'!A29,Sheet2!A$2:B$43,2,FALSE)</f>
        <v>6.6333607113484589E-4</v>
      </c>
      <c r="C29">
        <f>VLOOKUP('t tests'!A29,Sheet2!D$2:E$43,2,FALSE)</f>
        <v>0</v>
      </c>
      <c r="D29">
        <f>VLOOKUP('t tests'!A29,Sheet2!G$2:H$43,2,FALSE)</f>
        <v>7.3859217226648259E-4</v>
      </c>
      <c r="E29">
        <f>VLOOKUP('t tests'!A29,Sheet2!J$2:K$43,2,FALSE)</f>
        <v>8.6965830268669816E-27</v>
      </c>
    </row>
    <row r="30" spans="1:5" x14ac:dyDescent="0.3">
      <c r="A30" s="1">
        <v>25</v>
      </c>
      <c r="B30">
        <f>VLOOKUP('t tests'!A30,Sheet2!A$2:B$43,2,FALSE)</f>
        <v>3.1412204402506339E-4</v>
      </c>
      <c r="C30">
        <f>VLOOKUP('t tests'!A30,Sheet2!D$2:E$43,2,FALSE)</f>
        <v>0</v>
      </c>
      <c r="D30">
        <f>VLOOKUP('t tests'!A30,Sheet2!G$2:H$43,2,FALSE)</f>
        <v>3.4975948534855973E-4</v>
      </c>
      <c r="E30">
        <f>VLOOKUP('t tests'!A30,Sheet2!J$2:K$43,2,FALSE)</f>
        <v>4.1182570273308696E-27</v>
      </c>
    </row>
    <row r="31" spans="1:5" x14ac:dyDescent="0.3">
      <c r="A31" s="1">
        <v>8</v>
      </c>
      <c r="B31">
        <f>VLOOKUP('t tests'!A31,Sheet2!A$2:B$43,2,FALSE)</f>
        <v>1.3170452721270801E-2</v>
      </c>
      <c r="C31">
        <f>VLOOKUP('t tests'!A31,Sheet2!D$2:E$43,2,FALSE)</f>
        <v>9.2006023720398698E-3</v>
      </c>
      <c r="D31">
        <f>VLOOKUP('t tests'!A31,Sheet2!G$2:H$43,2,FALSE)</f>
        <v>2.842896784856319E-3</v>
      </c>
      <c r="E31">
        <f>VLOOKUP('t tests'!A31,Sheet2!J$2:K$43,2,FALSE)</f>
        <v>4.6420873397656409E-7</v>
      </c>
    </row>
    <row r="32" spans="1:5" x14ac:dyDescent="0.3">
      <c r="A32" s="1">
        <v>32</v>
      </c>
      <c r="B32">
        <f>VLOOKUP('t tests'!A32,Sheet2!A$2:B$43,2,FALSE)</f>
        <v>1.6740430650277346E-2</v>
      </c>
      <c r="C32">
        <f>VLOOKUP('t tests'!A32,Sheet2!D$2:E$43,2,FALSE)</f>
        <v>1.3376970886696232E-2</v>
      </c>
      <c r="D32">
        <f>VLOOKUP('t tests'!A32,Sheet2!G$2:H$43,2,FALSE)</f>
        <v>5.1978653507564233E-3</v>
      </c>
      <c r="E32">
        <f>VLOOKUP('t tests'!A32,Sheet2!J$2:K$43,2,FALSE)</f>
        <v>1.5105712725040422E-5</v>
      </c>
    </row>
    <row r="33" spans="1:5" x14ac:dyDescent="0.3">
      <c r="A33" s="1">
        <v>11</v>
      </c>
      <c r="B33">
        <f>VLOOKUP('t tests'!A33,Sheet2!A$2:B$43,2,FALSE)</f>
        <v>1.6128569621438622E-2</v>
      </c>
      <c r="C33">
        <f>VLOOKUP('t tests'!A33,Sheet2!D$2:E$43,2,FALSE)</f>
        <v>1.355878244300612E-2</v>
      </c>
      <c r="D33">
        <f>VLOOKUP('t tests'!A33,Sheet2!G$2:H$43,2,FALSE)</f>
        <v>4.401225736943036E-3</v>
      </c>
      <c r="E33">
        <f>VLOOKUP('t tests'!A33,Sheet2!J$2:K$43,2,FALSE)</f>
        <v>5.5941086416497317E-6</v>
      </c>
    </row>
    <row r="34" spans="1:5" x14ac:dyDescent="0.3">
      <c r="A34" s="1">
        <v>38</v>
      </c>
      <c r="B34">
        <f>VLOOKUP('t tests'!A34,Sheet2!A$2:B$43,2,FALSE)</f>
        <v>4.8991952681039079E-4</v>
      </c>
      <c r="C34">
        <f>VLOOKUP('t tests'!A34,Sheet2!D$2:E$43,2,FALSE)</f>
        <v>0</v>
      </c>
      <c r="D34">
        <f>VLOOKUP('t tests'!A34,Sheet2!G$2:H$43,2,FALSE)</f>
        <v>5.4550135789177556E-4</v>
      </c>
      <c r="E34">
        <f>VLOOKUP('t tests'!A34,Sheet2!J$2:K$43,2,FALSE)</f>
        <v>6.4230275222343974E-27</v>
      </c>
    </row>
    <row r="35" spans="1:5" x14ac:dyDescent="0.3">
      <c r="A35" s="1">
        <v>34</v>
      </c>
      <c r="B35">
        <f>VLOOKUP('t tests'!A35,Sheet2!A$2:B$43,2,FALSE)</f>
        <v>1.9839085548907207E-2</v>
      </c>
      <c r="C35">
        <f>VLOOKUP('t tests'!A35,Sheet2!D$2:E$43,2,FALSE)</f>
        <v>1.7186993074224558E-2</v>
      </c>
      <c r="D35">
        <f>VLOOKUP('t tests'!A35,Sheet2!G$2:H$43,2,FALSE)</f>
        <v>6.0691469322594217E-3</v>
      </c>
      <c r="E35">
        <f>VLOOKUP('t tests'!A35,Sheet2!J$2:K$43,2,FALSE)</f>
        <v>1.2694476349469602E-4</v>
      </c>
    </row>
    <row r="36" spans="1:5" x14ac:dyDescent="0.3">
      <c r="A36" s="1">
        <v>36</v>
      </c>
      <c r="B36">
        <f>VLOOKUP('t tests'!A36,Sheet2!A$2:B$43,2,FALSE)</f>
        <v>3.8444804597235344E-4</v>
      </c>
      <c r="C36">
        <f>VLOOKUP('t tests'!A36,Sheet2!D$2:E$43,2,FALSE)</f>
        <v>0</v>
      </c>
      <c r="D36">
        <f>VLOOKUP('t tests'!A36,Sheet2!G$2:H$43,2,FALSE)</f>
        <v>4.2806403835771856E-4</v>
      </c>
      <c r="E36">
        <f>VLOOKUP('t tests'!A36,Sheet2!J$2:K$43,2,FALSE)</f>
        <v>5.040257113706226E-27</v>
      </c>
    </row>
    <row r="37" spans="1:5" x14ac:dyDescent="0.3">
      <c r="A37" s="1">
        <v>39</v>
      </c>
      <c r="B37">
        <f>VLOOKUP('t tests'!A37,Sheet2!A$2:B$43,2,FALSE)</f>
        <v>1.4069204544103759E-2</v>
      </c>
      <c r="C37">
        <f>VLOOKUP('t tests'!A37,Sheet2!D$2:E$43,2,FALSE)</f>
        <v>1.1318975365666041E-2</v>
      </c>
      <c r="D37">
        <f>VLOOKUP('t tests'!A37,Sheet2!G$2:H$43,2,FALSE)</f>
        <v>3.5256005797983285E-3</v>
      </c>
      <c r="E37">
        <f>VLOOKUP('t tests'!A37,Sheet2!J$2:K$43,2,FALSE)</f>
        <v>5.4504287198288523E-6</v>
      </c>
    </row>
    <row r="38" spans="1:5" x14ac:dyDescent="0.3">
      <c r="A38" s="1">
        <v>5</v>
      </c>
      <c r="B38">
        <f>VLOOKUP('t tests'!A38,Sheet2!A$2:B$43,2,FALSE)</f>
        <v>3.6183942528481125E-4</v>
      </c>
      <c r="C38">
        <f>VLOOKUP('t tests'!A38,Sheet2!D$2:E$43,2,FALSE)</f>
        <v>0</v>
      </c>
      <c r="D38">
        <f>VLOOKUP('t tests'!A38,Sheet2!G$2:H$43,2,FALSE)</f>
        <v>4.0289044838997797E-4</v>
      </c>
      <c r="E38">
        <f>VLOOKUP('t tests'!A38,Sheet2!J$2:K$43,2,FALSE)</f>
        <v>4.7438496733633898E-27</v>
      </c>
    </row>
    <row r="39" spans="1:5" x14ac:dyDescent="0.3">
      <c r="A39" s="1">
        <v>27</v>
      </c>
      <c r="B39">
        <f>VLOOKUP('t tests'!A39,Sheet2!A$2:B$43,2,FALSE)</f>
        <v>4.5740336149637566E-2</v>
      </c>
      <c r="C39">
        <f>VLOOKUP('t tests'!A39,Sheet2!D$2:E$43,2,FALSE)</f>
        <v>2.6076817078133811E-2</v>
      </c>
      <c r="D39">
        <f>VLOOKUP('t tests'!A39,Sheet2!G$2:H$43,2,FALSE)</f>
        <v>6.9515704379983544E-3</v>
      </c>
      <c r="E39">
        <f>VLOOKUP('t tests'!A39,Sheet2!J$2:K$43,2,FALSE)</f>
        <v>4.4842952882107226E-23</v>
      </c>
    </row>
    <row r="40" spans="1:5" x14ac:dyDescent="0.3">
      <c r="A40" s="1">
        <v>15</v>
      </c>
      <c r="B40">
        <f>VLOOKUP('t tests'!A40,Sheet2!A$2:B$43,2,FALSE)</f>
        <v>4.0029992291998486E-4</v>
      </c>
      <c r="C40">
        <f>VLOOKUP('t tests'!A40,Sheet2!D$2:E$43,2,FALSE)</f>
        <v>0</v>
      </c>
      <c r="D40">
        <f>VLOOKUP('t tests'!A40,Sheet2!G$2:H$43,2,FALSE)</f>
        <v>4.4571432565360125E-4</v>
      </c>
      <c r="E40">
        <f>VLOOKUP('t tests'!A40,Sheet2!J$2:K$43,2,FALSE)</f>
        <v>5.2480811263080239E-27</v>
      </c>
    </row>
    <row r="41" spans="1:5" x14ac:dyDescent="0.3">
      <c r="A41" s="1">
        <v>1</v>
      </c>
      <c r="B41">
        <f>VLOOKUP('t tests'!A41,Sheet2!A$2:B$43,2,FALSE)</f>
        <v>3.6183942528481125E-4</v>
      </c>
      <c r="C41">
        <f>VLOOKUP('t tests'!A41,Sheet2!D$2:E$43,2,FALSE)</f>
        <v>0</v>
      </c>
      <c r="D41">
        <f>VLOOKUP('t tests'!A41,Sheet2!G$2:H$43,2,FALSE)</f>
        <v>4.0289044838997797E-4</v>
      </c>
      <c r="E41">
        <f>VLOOKUP('t tests'!A41,Sheet2!J$2:K$43,2,FALSE)</f>
        <v>4.7438496733633898E-27</v>
      </c>
    </row>
    <row r="42" spans="1:5" x14ac:dyDescent="0.3">
      <c r="A42" s="1">
        <v>2</v>
      </c>
      <c r="B42">
        <f>VLOOKUP('t tests'!A42,Sheet2!A$2:B$43,2,FALSE)</f>
        <v>6.37067962717906E-4</v>
      </c>
      <c r="C42">
        <f>VLOOKUP('t tests'!A42,Sheet2!D$2:E$43,2,FALSE)</f>
        <v>0</v>
      </c>
      <c r="D42">
        <f>VLOOKUP('t tests'!A42,Sheet2!G$2:H$43,2,FALSE)</f>
        <v>7.0934392224472999E-4</v>
      </c>
      <c r="E42">
        <f>VLOOKUP('t tests'!A42,Sheet2!J$2:K$43,2,FALSE)</f>
        <v>8.3521983390030507E-27</v>
      </c>
    </row>
    <row r="43" spans="1:5" x14ac:dyDescent="0.3">
      <c r="A43" s="1">
        <v>28</v>
      </c>
      <c r="B43">
        <f>VLOOKUP('t tests'!A43,Sheet2!A$2:B$43,2,FALSE)</f>
        <v>1.2789923777708247E-2</v>
      </c>
      <c r="C43">
        <f>VLOOKUP('t tests'!A43,Sheet2!D$2:E$43,2,FALSE)</f>
        <v>1.3945052056478932E-2</v>
      </c>
      <c r="D43">
        <f>VLOOKUP('t tests'!A43,Sheet2!G$2:H$43,2,FALSE)</f>
        <v>9.3448295670391941E-3</v>
      </c>
      <c r="E43">
        <f>VLOOKUP('t tests'!A43,Sheet2!J$2:K$43,2,FALSE)</f>
        <v>4.5150629402685065E-3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Meiklejohn</cp:lastModifiedBy>
  <dcterms:created xsi:type="dcterms:W3CDTF">2019-12-23T13:51:59Z</dcterms:created>
  <dcterms:modified xsi:type="dcterms:W3CDTF">2019-12-24T13:31:33Z</dcterms:modified>
</cp:coreProperties>
</file>